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_projekty\IS_VO_DPS_Repy_2022050\_VYKAZ_VYMER\"/>
    </mc:Choice>
  </mc:AlternateContent>
  <xr:revisionPtr revIDLastSave="0" documentId="13_ncr:1_{30338261-100F-4B2A-8EA5-64D07176084D}" xr6:coauthVersionLast="47" xr6:coauthVersionMax="47" xr10:uidLastSave="{00000000-0000-0000-0000-000000000000}"/>
  <bookViews>
    <workbookView xWindow="28680" yWindow="1005" windowWidth="29040" windowHeight="15840" xr2:uid="{00000000-000D-0000-FFFF-FFFF00000000}"/>
  </bookViews>
  <sheets>
    <sheet name="Rekapitulace stavby" sheetId="1" r:id="rId1"/>
    <sheet name="SO 01 - Dům s pečovatelsk..." sheetId="2" r:id="rId2"/>
    <sheet name="SO 02 - Altán" sheetId="3" r:id="rId3"/>
    <sheet name="SO 03 - Plynovod" sheetId="4" r:id="rId4"/>
    <sheet name="SO 10 - VRN" sheetId="5" r:id="rId5"/>
    <sheet name="Pokyny pro vyplnění" sheetId="6" r:id="rId6"/>
  </sheets>
  <definedNames>
    <definedName name="_xlnm._FilterDatabase" localSheetId="1" hidden="1">'SO 01 - Dům s pečovatelsk...'!$C$159:$K$4580</definedName>
    <definedName name="_xlnm._FilterDatabase" localSheetId="2" hidden="1">'SO 02 - Altán'!$C$90:$K$242</definedName>
    <definedName name="_xlnm._FilterDatabase" localSheetId="3" hidden="1">'SO 03 - Plynovod'!$C$91:$K$288</definedName>
    <definedName name="_xlnm._FilterDatabase" localSheetId="4" hidden="1">'SO 10 - VRN'!$C$79:$K$96</definedName>
    <definedName name="_xlnm.Print_Titles" localSheetId="0">'Rekapitulace stavby'!$52:$52</definedName>
    <definedName name="_xlnm.Print_Titles" localSheetId="1">'SO 01 - Dům s pečovatelsk...'!$159:$159</definedName>
    <definedName name="_xlnm.Print_Titles" localSheetId="2">'SO 02 - Altán'!$90:$90</definedName>
    <definedName name="_xlnm.Print_Titles" localSheetId="3">'SO 03 - Plynovod'!$91:$91</definedName>
    <definedName name="_xlnm.Print_Titles" localSheetId="4">'SO 10 - VRN'!$79:$79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 01 - Dům s pečovatelsk...'!$C$4:$J$39,'SO 01 - Dům s pečovatelsk...'!$C$45:$J$141,'SO 01 - Dům s pečovatelsk...'!$C$147:$K$4580</definedName>
    <definedName name="_xlnm.Print_Area" localSheetId="2">'SO 02 - Altán'!$C$4:$J$39,'SO 02 - Altán'!$C$45:$J$72,'SO 02 - Altán'!$C$78:$K$242</definedName>
    <definedName name="_xlnm.Print_Area" localSheetId="3">'SO 03 - Plynovod'!$C$4:$J$39,'SO 03 - Plynovod'!$C$45:$J$73,'SO 03 - Plynovod'!$C$79:$K$288</definedName>
    <definedName name="_xlnm.Print_Area" localSheetId="4">'SO 10 - VRN'!$C$4:$J$39,'SO 10 - VRN'!$C$45:$J$61,'SO 10 - VRN'!$C$67:$K$96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F76" i="5"/>
  <c r="F74" i="5"/>
  <c r="E72" i="5"/>
  <c r="F54" i="5"/>
  <c r="F52" i="5"/>
  <c r="E50" i="5"/>
  <c r="J24" i="5"/>
  <c r="E24" i="5"/>
  <c r="J55" i="5" s="1"/>
  <c r="J23" i="5"/>
  <c r="J21" i="5"/>
  <c r="E21" i="5"/>
  <c r="J76" i="5" s="1"/>
  <c r="J20" i="5"/>
  <c r="J18" i="5"/>
  <c r="E18" i="5"/>
  <c r="F77" i="5" s="1"/>
  <c r="J17" i="5"/>
  <c r="J12" i="5"/>
  <c r="J74" i="5"/>
  <c r="E7" i="5"/>
  <c r="E70" i="5"/>
  <c r="J37" i="4"/>
  <c r="J36" i="4"/>
  <c r="AY57" i="1" s="1"/>
  <c r="J35" i="4"/>
  <c r="AX57" i="1" s="1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T269" i="4" s="1"/>
  <c r="R270" i="4"/>
  <c r="R269" i="4" s="1"/>
  <c r="P270" i="4"/>
  <c r="P269" i="4" s="1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F88" i="4"/>
  <c r="F86" i="4"/>
  <c r="E84" i="4"/>
  <c r="F54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F89" i="4" s="1"/>
  <c r="J17" i="4"/>
  <c r="J12" i="4"/>
  <c r="J86" i="4"/>
  <c r="E7" i="4"/>
  <c r="E48" i="4"/>
  <c r="J37" i="3"/>
  <c r="J36" i="3"/>
  <c r="AY56" i="1"/>
  <c r="J35" i="3"/>
  <c r="AX56" i="1" s="1"/>
  <c r="BI231" i="3"/>
  <c r="BH231" i="3"/>
  <c r="BG231" i="3"/>
  <c r="BF231" i="3"/>
  <c r="T231" i="3"/>
  <c r="T230" i="3"/>
  <c r="R231" i="3"/>
  <c r="R230" i="3" s="1"/>
  <c r="P231" i="3"/>
  <c r="P230" i="3" s="1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T143" i="3"/>
  <c r="R144" i="3"/>
  <c r="R143" i="3"/>
  <c r="P144" i="3"/>
  <c r="P143" i="3" s="1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F87" i="3"/>
  <c r="F85" i="3"/>
  <c r="E83" i="3"/>
  <c r="F54" i="3"/>
  <c r="F52" i="3"/>
  <c r="E50" i="3"/>
  <c r="J24" i="3"/>
  <c r="E24" i="3"/>
  <c r="J55" i="3" s="1"/>
  <c r="J23" i="3"/>
  <c r="J21" i="3"/>
  <c r="E21" i="3"/>
  <c r="J87" i="3" s="1"/>
  <c r="J20" i="3"/>
  <c r="J18" i="3"/>
  <c r="E18" i="3"/>
  <c r="F88" i="3" s="1"/>
  <c r="J17" i="3"/>
  <c r="J12" i="3"/>
  <c r="J52" i="3"/>
  <c r="E7" i="3"/>
  <c r="E48" i="3" s="1"/>
  <c r="J37" i="2"/>
  <c r="J36" i="2"/>
  <c r="AY55" i="1" s="1"/>
  <c r="J35" i="2"/>
  <c r="AX55" i="1" s="1"/>
  <c r="BI4580" i="2"/>
  <c r="BH4580" i="2"/>
  <c r="BG4580" i="2"/>
  <c r="BF4580" i="2"/>
  <c r="T4580" i="2"/>
  <c r="R4580" i="2"/>
  <c r="P4580" i="2"/>
  <c r="BI4579" i="2"/>
  <c r="BH4579" i="2"/>
  <c r="BG4579" i="2"/>
  <c r="BF4579" i="2"/>
  <c r="T4579" i="2"/>
  <c r="R4579" i="2"/>
  <c r="P4579" i="2"/>
  <c r="BI4577" i="2"/>
  <c r="BH4577" i="2"/>
  <c r="BG4577" i="2"/>
  <c r="BF4577" i="2"/>
  <c r="T4577" i="2"/>
  <c r="R4577" i="2"/>
  <c r="P4577" i="2"/>
  <c r="BI4576" i="2"/>
  <c r="BH4576" i="2"/>
  <c r="BG4576" i="2"/>
  <c r="BF4576" i="2"/>
  <c r="T4576" i="2"/>
  <c r="R4576" i="2"/>
  <c r="P4576" i="2"/>
  <c r="BI4575" i="2"/>
  <c r="BH4575" i="2"/>
  <c r="BG4575" i="2"/>
  <c r="BF4575" i="2"/>
  <c r="T4575" i="2"/>
  <c r="R4575" i="2"/>
  <c r="P4575" i="2"/>
  <c r="BI4574" i="2"/>
  <c r="BH4574" i="2"/>
  <c r="BG4574" i="2"/>
  <c r="BF4574" i="2"/>
  <c r="T4574" i="2"/>
  <c r="R4574" i="2"/>
  <c r="P4574" i="2"/>
  <c r="BI4573" i="2"/>
  <c r="BH4573" i="2"/>
  <c r="BG4573" i="2"/>
  <c r="BF4573" i="2"/>
  <c r="T4573" i="2"/>
  <c r="R4573" i="2"/>
  <c r="P4573" i="2"/>
  <c r="BI4572" i="2"/>
  <c r="BH4572" i="2"/>
  <c r="BG4572" i="2"/>
  <c r="BF4572" i="2"/>
  <c r="T4572" i="2"/>
  <c r="R4572" i="2"/>
  <c r="P4572" i="2"/>
  <c r="BI4571" i="2"/>
  <c r="BH4571" i="2"/>
  <c r="BG4571" i="2"/>
  <c r="BF4571" i="2"/>
  <c r="T4571" i="2"/>
  <c r="R4571" i="2"/>
  <c r="P4571" i="2"/>
  <c r="BI4569" i="2"/>
  <c r="BH4569" i="2"/>
  <c r="BG4569" i="2"/>
  <c r="BF4569" i="2"/>
  <c r="T4569" i="2"/>
  <c r="R4569" i="2"/>
  <c r="P4569" i="2"/>
  <c r="BI4568" i="2"/>
  <c r="BH4568" i="2"/>
  <c r="BG4568" i="2"/>
  <c r="BF4568" i="2"/>
  <c r="T4568" i="2"/>
  <c r="R4568" i="2"/>
  <c r="P4568" i="2"/>
  <c r="BI4567" i="2"/>
  <c r="BH4567" i="2"/>
  <c r="BG4567" i="2"/>
  <c r="BF4567" i="2"/>
  <c r="T4567" i="2"/>
  <c r="R4567" i="2"/>
  <c r="P4567" i="2"/>
  <c r="BI4566" i="2"/>
  <c r="BH4566" i="2"/>
  <c r="BG4566" i="2"/>
  <c r="BF4566" i="2"/>
  <c r="T4566" i="2"/>
  <c r="R4566" i="2"/>
  <c r="P4566" i="2"/>
  <c r="BI4565" i="2"/>
  <c r="BH4565" i="2"/>
  <c r="BG4565" i="2"/>
  <c r="BF4565" i="2"/>
  <c r="T4565" i="2"/>
  <c r="R4565" i="2"/>
  <c r="P4565" i="2"/>
  <c r="BI4564" i="2"/>
  <c r="BH4564" i="2"/>
  <c r="BG4564" i="2"/>
  <c r="BF4564" i="2"/>
  <c r="T4564" i="2"/>
  <c r="R4564" i="2"/>
  <c r="P4564" i="2"/>
  <c r="BI4563" i="2"/>
  <c r="BH4563" i="2"/>
  <c r="BG4563" i="2"/>
  <c r="BF4563" i="2"/>
  <c r="T4563" i="2"/>
  <c r="R4563" i="2"/>
  <c r="P4563" i="2"/>
  <c r="BI4562" i="2"/>
  <c r="BH4562" i="2"/>
  <c r="BG4562" i="2"/>
  <c r="BF4562" i="2"/>
  <c r="T4562" i="2"/>
  <c r="R4562" i="2"/>
  <c r="P4562" i="2"/>
  <c r="BI4560" i="2"/>
  <c r="BH4560" i="2"/>
  <c r="BG4560" i="2"/>
  <c r="BF4560" i="2"/>
  <c r="T4560" i="2"/>
  <c r="R4560" i="2"/>
  <c r="P4560" i="2"/>
  <c r="BI4559" i="2"/>
  <c r="BH4559" i="2"/>
  <c r="BG4559" i="2"/>
  <c r="BF4559" i="2"/>
  <c r="T4559" i="2"/>
  <c r="R4559" i="2"/>
  <c r="P4559" i="2"/>
  <c r="BI4558" i="2"/>
  <c r="BH4558" i="2"/>
  <c r="BG4558" i="2"/>
  <c r="BF4558" i="2"/>
  <c r="T4558" i="2"/>
  <c r="R4558" i="2"/>
  <c r="P4558" i="2"/>
  <c r="BI4557" i="2"/>
  <c r="BH4557" i="2"/>
  <c r="BG4557" i="2"/>
  <c r="BF4557" i="2"/>
  <c r="T4557" i="2"/>
  <c r="R4557" i="2"/>
  <c r="P4557" i="2"/>
  <c r="BI4556" i="2"/>
  <c r="BH4556" i="2"/>
  <c r="BG4556" i="2"/>
  <c r="BF4556" i="2"/>
  <c r="T4556" i="2"/>
  <c r="R4556" i="2"/>
  <c r="P4556" i="2"/>
  <c r="BI4554" i="2"/>
  <c r="BH4554" i="2"/>
  <c r="BG4554" i="2"/>
  <c r="BF4554" i="2"/>
  <c r="T4554" i="2"/>
  <c r="R4554" i="2"/>
  <c r="P4554" i="2"/>
  <c r="BI4553" i="2"/>
  <c r="BH4553" i="2"/>
  <c r="BG4553" i="2"/>
  <c r="BF4553" i="2"/>
  <c r="T4553" i="2"/>
  <c r="R4553" i="2"/>
  <c r="P4553" i="2"/>
  <c r="BI4552" i="2"/>
  <c r="BH4552" i="2"/>
  <c r="BG4552" i="2"/>
  <c r="BF4552" i="2"/>
  <c r="T4552" i="2"/>
  <c r="R4552" i="2"/>
  <c r="P4552" i="2"/>
  <c r="BI4551" i="2"/>
  <c r="BH4551" i="2"/>
  <c r="BG4551" i="2"/>
  <c r="BF4551" i="2"/>
  <c r="T4551" i="2"/>
  <c r="R4551" i="2"/>
  <c r="P4551" i="2"/>
  <c r="BI4550" i="2"/>
  <c r="BH4550" i="2"/>
  <c r="BG4550" i="2"/>
  <c r="BF4550" i="2"/>
  <c r="T4550" i="2"/>
  <c r="R4550" i="2"/>
  <c r="P4550" i="2"/>
  <c r="BI4548" i="2"/>
  <c r="BH4548" i="2"/>
  <c r="BG4548" i="2"/>
  <c r="BF4548" i="2"/>
  <c r="T4548" i="2"/>
  <c r="R4548" i="2"/>
  <c r="P4548" i="2"/>
  <c r="BI4547" i="2"/>
  <c r="BH4547" i="2"/>
  <c r="BG4547" i="2"/>
  <c r="BF4547" i="2"/>
  <c r="T4547" i="2"/>
  <c r="R4547" i="2"/>
  <c r="P4547" i="2"/>
  <c r="BI4546" i="2"/>
  <c r="BH4546" i="2"/>
  <c r="BG4546" i="2"/>
  <c r="BF4546" i="2"/>
  <c r="T4546" i="2"/>
  <c r="R4546" i="2"/>
  <c r="P4546" i="2"/>
  <c r="BI4545" i="2"/>
  <c r="BH4545" i="2"/>
  <c r="BG4545" i="2"/>
  <c r="BF4545" i="2"/>
  <c r="T4545" i="2"/>
  <c r="R4545" i="2"/>
  <c r="P4545" i="2"/>
  <c r="BI4544" i="2"/>
  <c r="BH4544" i="2"/>
  <c r="BG4544" i="2"/>
  <c r="BF4544" i="2"/>
  <c r="T4544" i="2"/>
  <c r="R4544" i="2"/>
  <c r="P4544" i="2"/>
  <c r="BI4543" i="2"/>
  <c r="BH4543" i="2"/>
  <c r="BG4543" i="2"/>
  <c r="BF4543" i="2"/>
  <c r="T4543" i="2"/>
  <c r="R4543" i="2"/>
  <c r="P4543" i="2"/>
  <c r="BI4542" i="2"/>
  <c r="BH4542" i="2"/>
  <c r="BG4542" i="2"/>
  <c r="BF4542" i="2"/>
  <c r="T4542" i="2"/>
  <c r="R4542" i="2"/>
  <c r="P4542" i="2"/>
  <c r="BI4541" i="2"/>
  <c r="BH4541" i="2"/>
  <c r="BG4541" i="2"/>
  <c r="BF4541" i="2"/>
  <c r="T4541" i="2"/>
  <c r="R4541" i="2"/>
  <c r="P4541" i="2"/>
  <c r="BI4540" i="2"/>
  <c r="BH4540" i="2"/>
  <c r="BG4540" i="2"/>
  <c r="BF4540" i="2"/>
  <c r="T4540" i="2"/>
  <c r="R4540" i="2"/>
  <c r="P4540" i="2"/>
  <c r="BI4539" i="2"/>
  <c r="BH4539" i="2"/>
  <c r="BG4539" i="2"/>
  <c r="BF4539" i="2"/>
  <c r="T4539" i="2"/>
  <c r="R4539" i="2"/>
  <c r="P4539" i="2"/>
  <c r="BI4537" i="2"/>
  <c r="BH4537" i="2"/>
  <c r="BG4537" i="2"/>
  <c r="BF4537" i="2"/>
  <c r="T4537" i="2"/>
  <c r="R4537" i="2"/>
  <c r="P4537" i="2"/>
  <c r="BI4536" i="2"/>
  <c r="BH4536" i="2"/>
  <c r="BG4536" i="2"/>
  <c r="BF4536" i="2"/>
  <c r="T4536" i="2"/>
  <c r="R4536" i="2"/>
  <c r="P4536" i="2"/>
  <c r="BI4535" i="2"/>
  <c r="BH4535" i="2"/>
  <c r="BG4535" i="2"/>
  <c r="BF4535" i="2"/>
  <c r="T4535" i="2"/>
  <c r="R4535" i="2"/>
  <c r="P4535" i="2"/>
  <c r="BI4534" i="2"/>
  <c r="BH4534" i="2"/>
  <c r="BG4534" i="2"/>
  <c r="BF4534" i="2"/>
  <c r="T4534" i="2"/>
  <c r="R4534" i="2"/>
  <c r="P4534" i="2"/>
  <c r="BI4533" i="2"/>
  <c r="BH4533" i="2"/>
  <c r="BG4533" i="2"/>
  <c r="BF4533" i="2"/>
  <c r="T4533" i="2"/>
  <c r="R4533" i="2"/>
  <c r="P4533" i="2"/>
  <c r="BI4532" i="2"/>
  <c r="BH4532" i="2"/>
  <c r="BG4532" i="2"/>
  <c r="BF4532" i="2"/>
  <c r="T4532" i="2"/>
  <c r="R4532" i="2"/>
  <c r="P4532" i="2"/>
  <c r="BI4531" i="2"/>
  <c r="BH4531" i="2"/>
  <c r="BG4531" i="2"/>
  <c r="BF4531" i="2"/>
  <c r="T4531" i="2"/>
  <c r="R4531" i="2"/>
  <c r="P4531" i="2"/>
  <c r="BI4530" i="2"/>
  <c r="BH4530" i="2"/>
  <c r="BG4530" i="2"/>
  <c r="BF4530" i="2"/>
  <c r="T4530" i="2"/>
  <c r="R4530" i="2"/>
  <c r="P4530" i="2"/>
  <c r="BI4528" i="2"/>
  <c r="BH4528" i="2"/>
  <c r="BG4528" i="2"/>
  <c r="BF4528" i="2"/>
  <c r="T4528" i="2"/>
  <c r="R4528" i="2"/>
  <c r="P4528" i="2"/>
  <c r="BI4527" i="2"/>
  <c r="BH4527" i="2"/>
  <c r="BG4527" i="2"/>
  <c r="BF4527" i="2"/>
  <c r="T4527" i="2"/>
  <c r="R4527" i="2"/>
  <c r="P4527" i="2"/>
  <c r="BI4526" i="2"/>
  <c r="BH4526" i="2"/>
  <c r="BG4526" i="2"/>
  <c r="BF4526" i="2"/>
  <c r="T4526" i="2"/>
  <c r="R4526" i="2"/>
  <c r="P4526" i="2"/>
  <c r="BI4525" i="2"/>
  <c r="BH4525" i="2"/>
  <c r="BG4525" i="2"/>
  <c r="BF4525" i="2"/>
  <c r="T4525" i="2"/>
  <c r="R4525" i="2"/>
  <c r="P4525" i="2"/>
  <c r="BI4524" i="2"/>
  <c r="BH4524" i="2"/>
  <c r="BG4524" i="2"/>
  <c r="BF4524" i="2"/>
  <c r="T4524" i="2"/>
  <c r="R4524" i="2"/>
  <c r="P4524" i="2"/>
  <c r="BI4523" i="2"/>
  <c r="BH4523" i="2"/>
  <c r="BG4523" i="2"/>
  <c r="BF4523" i="2"/>
  <c r="T4523" i="2"/>
  <c r="R4523" i="2"/>
  <c r="P4523" i="2"/>
  <c r="BI4522" i="2"/>
  <c r="BH4522" i="2"/>
  <c r="BG4522" i="2"/>
  <c r="BF4522" i="2"/>
  <c r="T4522" i="2"/>
  <c r="R4522" i="2"/>
  <c r="P4522" i="2"/>
  <c r="BI4521" i="2"/>
  <c r="BH4521" i="2"/>
  <c r="BG4521" i="2"/>
  <c r="BF4521" i="2"/>
  <c r="T4521" i="2"/>
  <c r="R4521" i="2"/>
  <c r="P4521" i="2"/>
  <c r="BI4520" i="2"/>
  <c r="BH4520" i="2"/>
  <c r="BG4520" i="2"/>
  <c r="BF4520" i="2"/>
  <c r="T4520" i="2"/>
  <c r="R4520" i="2"/>
  <c r="P4520" i="2"/>
  <c r="BI4518" i="2"/>
  <c r="BH4518" i="2"/>
  <c r="BG4518" i="2"/>
  <c r="BF4518" i="2"/>
  <c r="T4518" i="2"/>
  <c r="R4518" i="2"/>
  <c r="P4518" i="2"/>
  <c r="BI4517" i="2"/>
  <c r="BH4517" i="2"/>
  <c r="BG4517" i="2"/>
  <c r="BF4517" i="2"/>
  <c r="T4517" i="2"/>
  <c r="R4517" i="2"/>
  <c r="P4517" i="2"/>
  <c r="BI4516" i="2"/>
  <c r="BH4516" i="2"/>
  <c r="BG4516" i="2"/>
  <c r="BF4516" i="2"/>
  <c r="T4516" i="2"/>
  <c r="R4516" i="2"/>
  <c r="P4516" i="2"/>
  <c r="BI4515" i="2"/>
  <c r="BH4515" i="2"/>
  <c r="BG4515" i="2"/>
  <c r="BF4515" i="2"/>
  <c r="T4515" i="2"/>
  <c r="R4515" i="2"/>
  <c r="P4515" i="2"/>
  <c r="BI4514" i="2"/>
  <c r="BH4514" i="2"/>
  <c r="BG4514" i="2"/>
  <c r="BF4514" i="2"/>
  <c r="T4514" i="2"/>
  <c r="R4514" i="2"/>
  <c r="P4514" i="2"/>
  <c r="BI4513" i="2"/>
  <c r="BH4513" i="2"/>
  <c r="BG4513" i="2"/>
  <c r="BF4513" i="2"/>
  <c r="T4513" i="2"/>
  <c r="R4513" i="2"/>
  <c r="P4513" i="2"/>
  <c r="BI4512" i="2"/>
  <c r="BH4512" i="2"/>
  <c r="BG4512" i="2"/>
  <c r="BF4512" i="2"/>
  <c r="T4512" i="2"/>
  <c r="R4512" i="2"/>
  <c r="P4512" i="2"/>
  <c r="BI4511" i="2"/>
  <c r="BH4511" i="2"/>
  <c r="BG4511" i="2"/>
  <c r="BF4511" i="2"/>
  <c r="T4511" i="2"/>
  <c r="R4511" i="2"/>
  <c r="P4511" i="2"/>
  <c r="BI4510" i="2"/>
  <c r="BH4510" i="2"/>
  <c r="BG4510" i="2"/>
  <c r="BF4510" i="2"/>
  <c r="T4510" i="2"/>
  <c r="R4510" i="2"/>
  <c r="P4510" i="2"/>
  <c r="BI4509" i="2"/>
  <c r="BH4509" i="2"/>
  <c r="BG4509" i="2"/>
  <c r="BF4509" i="2"/>
  <c r="T4509" i="2"/>
  <c r="R4509" i="2"/>
  <c r="P4509" i="2"/>
  <c r="BI4508" i="2"/>
  <c r="BH4508" i="2"/>
  <c r="BG4508" i="2"/>
  <c r="BF4508" i="2"/>
  <c r="T4508" i="2"/>
  <c r="R4508" i="2"/>
  <c r="P4508" i="2"/>
  <c r="BI4507" i="2"/>
  <c r="BH4507" i="2"/>
  <c r="BG4507" i="2"/>
  <c r="BF4507" i="2"/>
  <c r="T4507" i="2"/>
  <c r="R4507" i="2"/>
  <c r="P4507" i="2"/>
  <c r="BI4506" i="2"/>
  <c r="BH4506" i="2"/>
  <c r="BG4506" i="2"/>
  <c r="BF4506" i="2"/>
  <c r="T4506" i="2"/>
  <c r="R4506" i="2"/>
  <c r="P4506" i="2"/>
  <c r="BI4505" i="2"/>
  <c r="BH4505" i="2"/>
  <c r="BG4505" i="2"/>
  <c r="BF4505" i="2"/>
  <c r="T4505" i="2"/>
  <c r="R4505" i="2"/>
  <c r="P4505" i="2"/>
  <c r="BI4504" i="2"/>
  <c r="BH4504" i="2"/>
  <c r="BG4504" i="2"/>
  <c r="BF4504" i="2"/>
  <c r="T4504" i="2"/>
  <c r="R4504" i="2"/>
  <c r="P4504" i="2"/>
  <c r="BI4503" i="2"/>
  <c r="BH4503" i="2"/>
  <c r="BG4503" i="2"/>
  <c r="BF4503" i="2"/>
  <c r="T4503" i="2"/>
  <c r="R4503" i="2"/>
  <c r="P4503" i="2"/>
  <c r="BI4502" i="2"/>
  <c r="BH4502" i="2"/>
  <c r="BG4502" i="2"/>
  <c r="BF4502" i="2"/>
  <c r="T4502" i="2"/>
  <c r="R4502" i="2"/>
  <c r="P4502" i="2"/>
  <c r="BI4501" i="2"/>
  <c r="BH4501" i="2"/>
  <c r="BG4501" i="2"/>
  <c r="BF4501" i="2"/>
  <c r="T4501" i="2"/>
  <c r="R4501" i="2"/>
  <c r="P4501" i="2"/>
  <c r="BI4500" i="2"/>
  <c r="BH4500" i="2"/>
  <c r="BG4500" i="2"/>
  <c r="BF4500" i="2"/>
  <c r="T4500" i="2"/>
  <c r="R4500" i="2"/>
  <c r="P4500" i="2"/>
  <c r="BI4499" i="2"/>
  <c r="BH4499" i="2"/>
  <c r="BG4499" i="2"/>
  <c r="BF4499" i="2"/>
  <c r="T4499" i="2"/>
  <c r="R4499" i="2"/>
  <c r="P4499" i="2"/>
  <c r="BI4498" i="2"/>
  <c r="BH4498" i="2"/>
  <c r="BG4498" i="2"/>
  <c r="BF4498" i="2"/>
  <c r="T4498" i="2"/>
  <c r="R4498" i="2"/>
  <c r="P4498" i="2"/>
  <c r="BI4497" i="2"/>
  <c r="BH4497" i="2"/>
  <c r="BG4497" i="2"/>
  <c r="BF4497" i="2"/>
  <c r="T4497" i="2"/>
  <c r="R4497" i="2"/>
  <c r="P4497" i="2"/>
  <c r="BI4496" i="2"/>
  <c r="BH4496" i="2"/>
  <c r="BG4496" i="2"/>
  <c r="BF4496" i="2"/>
  <c r="T4496" i="2"/>
  <c r="R4496" i="2"/>
  <c r="P4496" i="2"/>
  <c r="BI4495" i="2"/>
  <c r="BH4495" i="2"/>
  <c r="BG4495" i="2"/>
  <c r="BF4495" i="2"/>
  <c r="T4495" i="2"/>
  <c r="R4495" i="2"/>
  <c r="P4495" i="2"/>
  <c r="BI4494" i="2"/>
  <c r="BH4494" i="2"/>
  <c r="BG4494" i="2"/>
  <c r="BF4494" i="2"/>
  <c r="T4494" i="2"/>
  <c r="R4494" i="2"/>
  <c r="P4494" i="2"/>
  <c r="BI4492" i="2"/>
  <c r="BH4492" i="2"/>
  <c r="BG4492" i="2"/>
  <c r="BF4492" i="2"/>
  <c r="T4492" i="2"/>
  <c r="R4492" i="2"/>
  <c r="P4492" i="2"/>
  <c r="BI4491" i="2"/>
  <c r="BH4491" i="2"/>
  <c r="BG4491" i="2"/>
  <c r="BF4491" i="2"/>
  <c r="T4491" i="2"/>
  <c r="R4491" i="2"/>
  <c r="P4491" i="2"/>
  <c r="BI4490" i="2"/>
  <c r="BH4490" i="2"/>
  <c r="BG4490" i="2"/>
  <c r="BF4490" i="2"/>
  <c r="T4490" i="2"/>
  <c r="R4490" i="2"/>
  <c r="P4490" i="2"/>
  <c r="BI4489" i="2"/>
  <c r="BH4489" i="2"/>
  <c r="BG4489" i="2"/>
  <c r="BF4489" i="2"/>
  <c r="T4489" i="2"/>
  <c r="R4489" i="2"/>
  <c r="P4489" i="2"/>
  <c r="BI4488" i="2"/>
  <c r="BH4488" i="2"/>
  <c r="BG4488" i="2"/>
  <c r="BF4488" i="2"/>
  <c r="T4488" i="2"/>
  <c r="R4488" i="2"/>
  <c r="P4488" i="2"/>
  <c r="BI4487" i="2"/>
  <c r="BH4487" i="2"/>
  <c r="BG4487" i="2"/>
  <c r="BF4487" i="2"/>
  <c r="T4487" i="2"/>
  <c r="R4487" i="2"/>
  <c r="P4487" i="2"/>
  <c r="BI4486" i="2"/>
  <c r="BH4486" i="2"/>
  <c r="BG4486" i="2"/>
  <c r="BF4486" i="2"/>
  <c r="T4486" i="2"/>
  <c r="R4486" i="2"/>
  <c r="P4486" i="2"/>
  <c r="BI4485" i="2"/>
  <c r="BH4485" i="2"/>
  <c r="BG4485" i="2"/>
  <c r="BF4485" i="2"/>
  <c r="T4485" i="2"/>
  <c r="R4485" i="2"/>
  <c r="P4485" i="2"/>
  <c r="BI4484" i="2"/>
  <c r="BH4484" i="2"/>
  <c r="BG4484" i="2"/>
  <c r="BF4484" i="2"/>
  <c r="T4484" i="2"/>
  <c r="R4484" i="2"/>
  <c r="P4484" i="2"/>
  <c r="BI4482" i="2"/>
  <c r="BH4482" i="2"/>
  <c r="BG4482" i="2"/>
  <c r="BF4482" i="2"/>
  <c r="T4482" i="2"/>
  <c r="R4482" i="2"/>
  <c r="P4482" i="2"/>
  <c r="BI4481" i="2"/>
  <c r="BH4481" i="2"/>
  <c r="BG4481" i="2"/>
  <c r="BF4481" i="2"/>
  <c r="T4481" i="2"/>
  <c r="R4481" i="2"/>
  <c r="P4481" i="2"/>
  <c r="BI4480" i="2"/>
  <c r="BH4480" i="2"/>
  <c r="BG4480" i="2"/>
  <c r="BF4480" i="2"/>
  <c r="T4480" i="2"/>
  <c r="R4480" i="2"/>
  <c r="P4480" i="2"/>
  <c r="BI4479" i="2"/>
  <c r="BH4479" i="2"/>
  <c r="BG4479" i="2"/>
  <c r="BF4479" i="2"/>
  <c r="T4479" i="2"/>
  <c r="R4479" i="2"/>
  <c r="P4479" i="2"/>
  <c r="BI4478" i="2"/>
  <c r="BH4478" i="2"/>
  <c r="BG4478" i="2"/>
  <c r="BF4478" i="2"/>
  <c r="T4478" i="2"/>
  <c r="R4478" i="2"/>
  <c r="P4478" i="2"/>
  <c r="BI4477" i="2"/>
  <c r="BH4477" i="2"/>
  <c r="BG4477" i="2"/>
  <c r="BF4477" i="2"/>
  <c r="T4477" i="2"/>
  <c r="R4477" i="2"/>
  <c r="P4477" i="2"/>
  <c r="BI4476" i="2"/>
  <c r="BH4476" i="2"/>
  <c r="BG4476" i="2"/>
  <c r="BF4476" i="2"/>
  <c r="T4476" i="2"/>
  <c r="R4476" i="2"/>
  <c r="P4476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73" i="2"/>
  <c r="BH4473" i="2"/>
  <c r="BG4473" i="2"/>
  <c r="BF4473" i="2"/>
  <c r="T4473" i="2"/>
  <c r="R4473" i="2"/>
  <c r="P4473" i="2"/>
  <c r="BI4472" i="2"/>
  <c r="BH4472" i="2"/>
  <c r="BG4472" i="2"/>
  <c r="BF4472" i="2"/>
  <c r="T4472" i="2"/>
  <c r="R4472" i="2"/>
  <c r="P4472" i="2"/>
  <c r="BI4471" i="2"/>
  <c r="BH4471" i="2"/>
  <c r="BG4471" i="2"/>
  <c r="BF4471" i="2"/>
  <c r="T4471" i="2"/>
  <c r="R4471" i="2"/>
  <c r="P4471" i="2"/>
  <c r="BI4470" i="2"/>
  <c r="BH4470" i="2"/>
  <c r="BG4470" i="2"/>
  <c r="BF4470" i="2"/>
  <c r="T4470" i="2"/>
  <c r="R4470" i="2"/>
  <c r="P4470" i="2"/>
  <c r="BI4469" i="2"/>
  <c r="BH4469" i="2"/>
  <c r="BG4469" i="2"/>
  <c r="BF4469" i="2"/>
  <c r="T4469" i="2"/>
  <c r="R4469" i="2"/>
  <c r="P4469" i="2"/>
  <c r="BI4468" i="2"/>
  <c r="BH4468" i="2"/>
  <c r="BG4468" i="2"/>
  <c r="BF4468" i="2"/>
  <c r="T4468" i="2"/>
  <c r="R4468" i="2"/>
  <c r="P4468" i="2"/>
  <c r="BI4467" i="2"/>
  <c r="BH4467" i="2"/>
  <c r="BG4467" i="2"/>
  <c r="BF4467" i="2"/>
  <c r="T4467" i="2"/>
  <c r="R4467" i="2"/>
  <c r="P4467" i="2"/>
  <c r="BI4466" i="2"/>
  <c r="BH4466" i="2"/>
  <c r="BG4466" i="2"/>
  <c r="BF4466" i="2"/>
  <c r="T4466" i="2"/>
  <c r="R4466" i="2"/>
  <c r="P4466" i="2"/>
  <c r="BI4465" i="2"/>
  <c r="BH4465" i="2"/>
  <c r="BG4465" i="2"/>
  <c r="BF4465" i="2"/>
  <c r="T4465" i="2"/>
  <c r="R4465" i="2"/>
  <c r="P4465" i="2"/>
  <c r="BI4464" i="2"/>
  <c r="BH4464" i="2"/>
  <c r="BG4464" i="2"/>
  <c r="BF4464" i="2"/>
  <c r="T4464" i="2"/>
  <c r="R4464" i="2"/>
  <c r="P4464" i="2"/>
  <c r="BI4463" i="2"/>
  <c r="BH4463" i="2"/>
  <c r="BG4463" i="2"/>
  <c r="BF4463" i="2"/>
  <c r="T4463" i="2"/>
  <c r="R4463" i="2"/>
  <c r="P4463" i="2"/>
  <c r="BI4462" i="2"/>
  <c r="BH4462" i="2"/>
  <c r="BG4462" i="2"/>
  <c r="BF4462" i="2"/>
  <c r="T4462" i="2"/>
  <c r="R4462" i="2"/>
  <c r="P4462" i="2"/>
  <c r="BI4461" i="2"/>
  <c r="BH4461" i="2"/>
  <c r="BG4461" i="2"/>
  <c r="BF4461" i="2"/>
  <c r="T4461" i="2"/>
  <c r="R4461" i="2"/>
  <c r="P4461" i="2"/>
  <c r="BI4460" i="2"/>
  <c r="BH4460" i="2"/>
  <c r="BG4460" i="2"/>
  <c r="BF4460" i="2"/>
  <c r="T4460" i="2"/>
  <c r="R4460" i="2"/>
  <c r="P4460" i="2"/>
  <c r="BI4458" i="2"/>
  <c r="BH4458" i="2"/>
  <c r="BG4458" i="2"/>
  <c r="BF4458" i="2"/>
  <c r="T4458" i="2"/>
  <c r="R4458" i="2"/>
  <c r="P4458" i="2"/>
  <c r="BI4457" i="2"/>
  <c r="BH4457" i="2"/>
  <c r="BG4457" i="2"/>
  <c r="BF4457" i="2"/>
  <c r="T4457" i="2"/>
  <c r="R4457" i="2"/>
  <c r="P4457" i="2"/>
  <c r="BI4456" i="2"/>
  <c r="BH4456" i="2"/>
  <c r="BG4456" i="2"/>
  <c r="BF4456" i="2"/>
  <c r="T4456" i="2"/>
  <c r="R4456" i="2"/>
  <c r="P4456" i="2"/>
  <c r="BI4455" i="2"/>
  <c r="BH4455" i="2"/>
  <c r="BG4455" i="2"/>
  <c r="BF4455" i="2"/>
  <c r="T4455" i="2"/>
  <c r="R4455" i="2"/>
  <c r="P4455" i="2"/>
  <c r="BI4454" i="2"/>
  <c r="BH4454" i="2"/>
  <c r="BG4454" i="2"/>
  <c r="BF4454" i="2"/>
  <c r="T4454" i="2"/>
  <c r="R4454" i="2"/>
  <c r="P4454" i="2"/>
  <c r="BI4453" i="2"/>
  <c r="BH4453" i="2"/>
  <c r="BG4453" i="2"/>
  <c r="BF4453" i="2"/>
  <c r="T4453" i="2"/>
  <c r="R4453" i="2"/>
  <c r="P4453" i="2"/>
  <c r="BI4452" i="2"/>
  <c r="BH4452" i="2"/>
  <c r="BG4452" i="2"/>
  <c r="BF4452" i="2"/>
  <c r="T4452" i="2"/>
  <c r="R4452" i="2"/>
  <c r="P4452" i="2"/>
  <c r="BI4451" i="2"/>
  <c r="BH4451" i="2"/>
  <c r="BG4451" i="2"/>
  <c r="BF4451" i="2"/>
  <c r="T4451" i="2"/>
  <c r="R4451" i="2"/>
  <c r="P4451" i="2"/>
  <c r="BI4450" i="2"/>
  <c r="BH4450" i="2"/>
  <c r="BG4450" i="2"/>
  <c r="BF4450" i="2"/>
  <c r="T4450" i="2"/>
  <c r="R4450" i="2"/>
  <c r="P4450" i="2"/>
  <c r="BI4449" i="2"/>
  <c r="BH4449" i="2"/>
  <c r="BG4449" i="2"/>
  <c r="BF4449" i="2"/>
  <c r="T4449" i="2"/>
  <c r="R4449" i="2"/>
  <c r="P4449" i="2"/>
  <c r="BI4448" i="2"/>
  <c r="BH4448" i="2"/>
  <c r="BG4448" i="2"/>
  <c r="BF4448" i="2"/>
  <c r="T4448" i="2"/>
  <c r="R4448" i="2"/>
  <c r="P4448" i="2"/>
  <c r="BI4447" i="2"/>
  <c r="BH4447" i="2"/>
  <c r="BG4447" i="2"/>
  <c r="BF4447" i="2"/>
  <c r="T4447" i="2"/>
  <c r="R4447" i="2"/>
  <c r="P4447" i="2"/>
  <c r="BI4446" i="2"/>
  <c r="BH4446" i="2"/>
  <c r="BG4446" i="2"/>
  <c r="BF4446" i="2"/>
  <c r="T4446" i="2"/>
  <c r="R4446" i="2"/>
  <c r="P4446" i="2"/>
  <c r="BI4445" i="2"/>
  <c r="BH4445" i="2"/>
  <c r="BG4445" i="2"/>
  <c r="BF4445" i="2"/>
  <c r="T4445" i="2"/>
  <c r="R4445" i="2"/>
  <c r="P4445" i="2"/>
  <c r="BI4444" i="2"/>
  <c r="BH4444" i="2"/>
  <c r="BG4444" i="2"/>
  <c r="BF4444" i="2"/>
  <c r="T4444" i="2"/>
  <c r="R4444" i="2"/>
  <c r="P4444" i="2"/>
  <c r="BI4443" i="2"/>
  <c r="BH4443" i="2"/>
  <c r="BG4443" i="2"/>
  <c r="BF4443" i="2"/>
  <c r="T4443" i="2"/>
  <c r="R4443" i="2"/>
  <c r="P4443" i="2"/>
  <c r="BI4442" i="2"/>
  <c r="BH4442" i="2"/>
  <c r="BG4442" i="2"/>
  <c r="BF4442" i="2"/>
  <c r="T4442" i="2"/>
  <c r="R4442" i="2"/>
  <c r="P4442" i="2"/>
  <c r="BI4441" i="2"/>
  <c r="BH4441" i="2"/>
  <c r="BG4441" i="2"/>
  <c r="BF4441" i="2"/>
  <c r="T4441" i="2"/>
  <c r="R4441" i="2"/>
  <c r="P4441" i="2"/>
  <c r="BI4440" i="2"/>
  <c r="BH4440" i="2"/>
  <c r="BG4440" i="2"/>
  <c r="BF4440" i="2"/>
  <c r="T4440" i="2"/>
  <c r="R4440" i="2"/>
  <c r="P4440" i="2"/>
  <c r="BI4439" i="2"/>
  <c r="BH4439" i="2"/>
  <c r="BG4439" i="2"/>
  <c r="BF4439" i="2"/>
  <c r="T4439" i="2"/>
  <c r="R4439" i="2"/>
  <c r="P4439" i="2"/>
  <c r="BI4438" i="2"/>
  <c r="BH4438" i="2"/>
  <c r="BG4438" i="2"/>
  <c r="BF4438" i="2"/>
  <c r="T4438" i="2"/>
  <c r="R4438" i="2"/>
  <c r="P4438" i="2"/>
  <c r="BI4437" i="2"/>
  <c r="BH4437" i="2"/>
  <c r="BG4437" i="2"/>
  <c r="BF4437" i="2"/>
  <c r="T4437" i="2"/>
  <c r="R4437" i="2"/>
  <c r="P4437" i="2"/>
  <c r="BI4436" i="2"/>
  <c r="BH4436" i="2"/>
  <c r="BG4436" i="2"/>
  <c r="BF4436" i="2"/>
  <c r="T4436" i="2"/>
  <c r="R4436" i="2"/>
  <c r="P4436" i="2"/>
  <c r="BI4435" i="2"/>
  <c r="BH4435" i="2"/>
  <c r="BG4435" i="2"/>
  <c r="BF4435" i="2"/>
  <c r="T4435" i="2"/>
  <c r="R4435" i="2"/>
  <c r="P4435" i="2"/>
  <c r="BI4434" i="2"/>
  <c r="BH4434" i="2"/>
  <c r="BG4434" i="2"/>
  <c r="BF4434" i="2"/>
  <c r="T4434" i="2"/>
  <c r="R4434" i="2"/>
  <c r="P4434" i="2"/>
  <c r="BI4433" i="2"/>
  <c r="BH4433" i="2"/>
  <c r="BG4433" i="2"/>
  <c r="BF4433" i="2"/>
  <c r="T4433" i="2"/>
  <c r="R4433" i="2"/>
  <c r="P4433" i="2"/>
  <c r="BI4432" i="2"/>
  <c r="BH4432" i="2"/>
  <c r="BG4432" i="2"/>
  <c r="BF4432" i="2"/>
  <c r="T4432" i="2"/>
  <c r="R4432" i="2"/>
  <c r="P4432" i="2"/>
  <c r="BI4431" i="2"/>
  <c r="BH4431" i="2"/>
  <c r="BG4431" i="2"/>
  <c r="BF4431" i="2"/>
  <c r="T4431" i="2"/>
  <c r="R4431" i="2"/>
  <c r="P4431" i="2"/>
  <c r="BI4430" i="2"/>
  <c r="BH4430" i="2"/>
  <c r="BG4430" i="2"/>
  <c r="BF4430" i="2"/>
  <c r="T4430" i="2"/>
  <c r="R4430" i="2"/>
  <c r="P4430" i="2"/>
  <c r="BI4429" i="2"/>
  <c r="BH4429" i="2"/>
  <c r="BG4429" i="2"/>
  <c r="BF4429" i="2"/>
  <c r="T4429" i="2"/>
  <c r="R4429" i="2"/>
  <c r="P4429" i="2"/>
  <c r="BI4427" i="2"/>
  <c r="BH4427" i="2"/>
  <c r="BG4427" i="2"/>
  <c r="BF4427" i="2"/>
  <c r="T4427" i="2"/>
  <c r="R4427" i="2"/>
  <c r="P4427" i="2"/>
  <c r="BI4426" i="2"/>
  <c r="BH4426" i="2"/>
  <c r="BG4426" i="2"/>
  <c r="BF4426" i="2"/>
  <c r="T4426" i="2"/>
  <c r="R4426" i="2"/>
  <c r="P4426" i="2"/>
  <c r="BI4425" i="2"/>
  <c r="BH4425" i="2"/>
  <c r="BG4425" i="2"/>
  <c r="BF4425" i="2"/>
  <c r="T4425" i="2"/>
  <c r="R4425" i="2"/>
  <c r="P4425" i="2"/>
  <c r="BI4424" i="2"/>
  <c r="BH4424" i="2"/>
  <c r="BG4424" i="2"/>
  <c r="BF4424" i="2"/>
  <c r="T4424" i="2"/>
  <c r="R4424" i="2"/>
  <c r="P4424" i="2"/>
  <c r="BI4423" i="2"/>
  <c r="BH4423" i="2"/>
  <c r="BG4423" i="2"/>
  <c r="BF4423" i="2"/>
  <c r="T4423" i="2"/>
  <c r="R4423" i="2"/>
  <c r="P4423" i="2"/>
  <c r="BI4422" i="2"/>
  <c r="BH4422" i="2"/>
  <c r="BG4422" i="2"/>
  <c r="BF4422" i="2"/>
  <c r="T4422" i="2"/>
  <c r="R4422" i="2"/>
  <c r="P4422" i="2"/>
  <c r="BI4421" i="2"/>
  <c r="BH4421" i="2"/>
  <c r="BG4421" i="2"/>
  <c r="BF4421" i="2"/>
  <c r="T4421" i="2"/>
  <c r="R4421" i="2"/>
  <c r="P4421" i="2"/>
  <c r="BI4420" i="2"/>
  <c r="BH4420" i="2"/>
  <c r="BG4420" i="2"/>
  <c r="BF4420" i="2"/>
  <c r="T4420" i="2"/>
  <c r="R4420" i="2"/>
  <c r="P4420" i="2"/>
  <c r="BI4419" i="2"/>
  <c r="BH4419" i="2"/>
  <c r="BG4419" i="2"/>
  <c r="BF4419" i="2"/>
  <c r="T4419" i="2"/>
  <c r="R4419" i="2"/>
  <c r="P4419" i="2"/>
  <c r="BI4418" i="2"/>
  <c r="BH4418" i="2"/>
  <c r="BG4418" i="2"/>
  <c r="BF4418" i="2"/>
  <c r="T4418" i="2"/>
  <c r="R4418" i="2"/>
  <c r="P4418" i="2"/>
  <c r="BI4417" i="2"/>
  <c r="BH4417" i="2"/>
  <c r="BG4417" i="2"/>
  <c r="BF4417" i="2"/>
  <c r="T4417" i="2"/>
  <c r="R4417" i="2"/>
  <c r="P4417" i="2"/>
  <c r="BI4416" i="2"/>
  <c r="BH4416" i="2"/>
  <c r="BG4416" i="2"/>
  <c r="BF4416" i="2"/>
  <c r="T4416" i="2"/>
  <c r="R4416" i="2"/>
  <c r="P4416" i="2"/>
  <c r="BI4415" i="2"/>
  <c r="BH4415" i="2"/>
  <c r="BG4415" i="2"/>
  <c r="BF4415" i="2"/>
  <c r="T4415" i="2"/>
  <c r="R4415" i="2"/>
  <c r="P4415" i="2"/>
  <c r="BI4414" i="2"/>
  <c r="BH4414" i="2"/>
  <c r="BG4414" i="2"/>
  <c r="BF4414" i="2"/>
  <c r="T4414" i="2"/>
  <c r="R4414" i="2"/>
  <c r="P4414" i="2"/>
  <c r="BI4413" i="2"/>
  <c r="BH4413" i="2"/>
  <c r="BG4413" i="2"/>
  <c r="BF4413" i="2"/>
  <c r="T4413" i="2"/>
  <c r="R4413" i="2"/>
  <c r="P4413" i="2"/>
  <c r="BI4412" i="2"/>
  <c r="BH4412" i="2"/>
  <c r="BG4412" i="2"/>
  <c r="BF4412" i="2"/>
  <c r="T4412" i="2"/>
  <c r="R4412" i="2"/>
  <c r="P4412" i="2"/>
  <c r="BI4411" i="2"/>
  <c r="BH4411" i="2"/>
  <c r="BG4411" i="2"/>
  <c r="BF4411" i="2"/>
  <c r="T4411" i="2"/>
  <c r="R4411" i="2"/>
  <c r="P4411" i="2"/>
  <c r="BI4410" i="2"/>
  <c r="BH4410" i="2"/>
  <c r="BG4410" i="2"/>
  <c r="BF4410" i="2"/>
  <c r="T4410" i="2"/>
  <c r="R4410" i="2"/>
  <c r="P4410" i="2"/>
  <c r="BI4408" i="2"/>
  <c r="BH4408" i="2"/>
  <c r="BG4408" i="2"/>
  <c r="BF4408" i="2"/>
  <c r="T4408" i="2"/>
  <c r="R4408" i="2"/>
  <c r="P4408" i="2"/>
  <c r="BI4407" i="2"/>
  <c r="BH4407" i="2"/>
  <c r="BG4407" i="2"/>
  <c r="BF4407" i="2"/>
  <c r="T4407" i="2"/>
  <c r="R4407" i="2"/>
  <c r="P4407" i="2"/>
  <c r="BI4406" i="2"/>
  <c r="BH4406" i="2"/>
  <c r="BG4406" i="2"/>
  <c r="BF4406" i="2"/>
  <c r="T4406" i="2"/>
  <c r="R4406" i="2"/>
  <c r="P4406" i="2"/>
  <c r="BI4405" i="2"/>
  <c r="BH4405" i="2"/>
  <c r="BG4405" i="2"/>
  <c r="BF4405" i="2"/>
  <c r="T4405" i="2"/>
  <c r="R4405" i="2"/>
  <c r="P4405" i="2"/>
  <c r="BI4404" i="2"/>
  <c r="BH4404" i="2"/>
  <c r="BG4404" i="2"/>
  <c r="BF4404" i="2"/>
  <c r="T4404" i="2"/>
  <c r="R4404" i="2"/>
  <c r="P4404" i="2"/>
  <c r="BI4403" i="2"/>
  <c r="BH4403" i="2"/>
  <c r="BG4403" i="2"/>
  <c r="BF4403" i="2"/>
  <c r="T4403" i="2"/>
  <c r="R4403" i="2"/>
  <c r="P4403" i="2"/>
  <c r="BI4402" i="2"/>
  <c r="BH4402" i="2"/>
  <c r="BG4402" i="2"/>
  <c r="BF4402" i="2"/>
  <c r="T4402" i="2"/>
  <c r="R4402" i="2"/>
  <c r="P4402" i="2"/>
  <c r="BI4401" i="2"/>
  <c r="BH4401" i="2"/>
  <c r="BG4401" i="2"/>
  <c r="BF4401" i="2"/>
  <c r="T4401" i="2"/>
  <c r="R4401" i="2"/>
  <c r="P4401" i="2"/>
  <c r="BI4400" i="2"/>
  <c r="BH4400" i="2"/>
  <c r="BG4400" i="2"/>
  <c r="BF4400" i="2"/>
  <c r="T4400" i="2"/>
  <c r="R4400" i="2"/>
  <c r="P4400" i="2"/>
  <c r="BI4399" i="2"/>
  <c r="BH4399" i="2"/>
  <c r="BG4399" i="2"/>
  <c r="BF4399" i="2"/>
  <c r="T4399" i="2"/>
  <c r="R4399" i="2"/>
  <c r="P4399" i="2"/>
  <c r="BI4398" i="2"/>
  <c r="BH4398" i="2"/>
  <c r="BG4398" i="2"/>
  <c r="BF4398" i="2"/>
  <c r="T4398" i="2"/>
  <c r="R4398" i="2"/>
  <c r="P4398" i="2"/>
  <c r="BI4397" i="2"/>
  <c r="BH4397" i="2"/>
  <c r="BG4397" i="2"/>
  <c r="BF4397" i="2"/>
  <c r="T4397" i="2"/>
  <c r="R4397" i="2"/>
  <c r="P4397" i="2"/>
  <c r="BI4396" i="2"/>
  <c r="BH4396" i="2"/>
  <c r="BG4396" i="2"/>
  <c r="BF4396" i="2"/>
  <c r="T4396" i="2"/>
  <c r="R4396" i="2"/>
  <c r="P4396" i="2"/>
  <c r="BI4395" i="2"/>
  <c r="BH4395" i="2"/>
  <c r="BG4395" i="2"/>
  <c r="BF4395" i="2"/>
  <c r="T4395" i="2"/>
  <c r="R4395" i="2"/>
  <c r="P4395" i="2"/>
  <c r="BI4394" i="2"/>
  <c r="BH4394" i="2"/>
  <c r="BG4394" i="2"/>
  <c r="BF4394" i="2"/>
  <c r="T4394" i="2"/>
  <c r="R4394" i="2"/>
  <c r="P4394" i="2"/>
  <c r="BI4393" i="2"/>
  <c r="BH4393" i="2"/>
  <c r="BG4393" i="2"/>
  <c r="BF4393" i="2"/>
  <c r="T4393" i="2"/>
  <c r="R4393" i="2"/>
  <c r="P4393" i="2"/>
  <c r="BI4392" i="2"/>
  <c r="BH4392" i="2"/>
  <c r="BG4392" i="2"/>
  <c r="BF4392" i="2"/>
  <c r="T4392" i="2"/>
  <c r="R4392" i="2"/>
  <c r="P4392" i="2"/>
  <c r="BI4391" i="2"/>
  <c r="BH4391" i="2"/>
  <c r="BG4391" i="2"/>
  <c r="BF4391" i="2"/>
  <c r="T4391" i="2"/>
  <c r="R4391" i="2"/>
  <c r="P4391" i="2"/>
  <c r="BI4390" i="2"/>
  <c r="BH4390" i="2"/>
  <c r="BG4390" i="2"/>
  <c r="BF4390" i="2"/>
  <c r="T4390" i="2"/>
  <c r="R4390" i="2"/>
  <c r="P4390" i="2"/>
  <c r="BI4389" i="2"/>
  <c r="BH4389" i="2"/>
  <c r="BG4389" i="2"/>
  <c r="BF4389" i="2"/>
  <c r="T4389" i="2"/>
  <c r="R4389" i="2"/>
  <c r="P4389" i="2"/>
  <c r="BI4388" i="2"/>
  <c r="BH4388" i="2"/>
  <c r="BG4388" i="2"/>
  <c r="BF4388" i="2"/>
  <c r="T4388" i="2"/>
  <c r="R4388" i="2"/>
  <c r="P4388" i="2"/>
  <c r="BI4387" i="2"/>
  <c r="BH4387" i="2"/>
  <c r="BG4387" i="2"/>
  <c r="BF4387" i="2"/>
  <c r="T4387" i="2"/>
  <c r="R4387" i="2"/>
  <c r="P4387" i="2"/>
  <c r="BI4386" i="2"/>
  <c r="BH4386" i="2"/>
  <c r="BG4386" i="2"/>
  <c r="BF4386" i="2"/>
  <c r="T4386" i="2"/>
  <c r="R4386" i="2"/>
  <c r="P4386" i="2"/>
  <c r="BI4385" i="2"/>
  <c r="BH4385" i="2"/>
  <c r="BG4385" i="2"/>
  <c r="BF4385" i="2"/>
  <c r="T4385" i="2"/>
  <c r="R4385" i="2"/>
  <c r="P4385" i="2"/>
  <c r="BI4384" i="2"/>
  <c r="BH4384" i="2"/>
  <c r="BG4384" i="2"/>
  <c r="BF4384" i="2"/>
  <c r="T4384" i="2"/>
  <c r="R4384" i="2"/>
  <c r="P4384" i="2"/>
  <c r="BI4383" i="2"/>
  <c r="BH4383" i="2"/>
  <c r="BG4383" i="2"/>
  <c r="BF4383" i="2"/>
  <c r="T4383" i="2"/>
  <c r="R4383" i="2"/>
  <c r="P4383" i="2"/>
  <c r="BI4382" i="2"/>
  <c r="BH4382" i="2"/>
  <c r="BG4382" i="2"/>
  <c r="BF4382" i="2"/>
  <c r="T4382" i="2"/>
  <c r="R4382" i="2"/>
  <c r="P4382" i="2"/>
  <c r="BI4381" i="2"/>
  <c r="BH4381" i="2"/>
  <c r="BG4381" i="2"/>
  <c r="BF4381" i="2"/>
  <c r="T4381" i="2"/>
  <c r="R4381" i="2"/>
  <c r="P4381" i="2"/>
  <c r="BI4380" i="2"/>
  <c r="BH4380" i="2"/>
  <c r="BG4380" i="2"/>
  <c r="BF4380" i="2"/>
  <c r="T4380" i="2"/>
  <c r="R4380" i="2"/>
  <c r="P4380" i="2"/>
  <c r="BI4379" i="2"/>
  <c r="BH4379" i="2"/>
  <c r="BG4379" i="2"/>
  <c r="BF4379" i="2"/>
  <c r="T4379" i="2"/>
  <c r="R4379" i="2"/>
  <c r="P4379" i="2"/>
  <c r="BI4378" i="2"/>
  <c r="BH4378" i="2"/>
  <c r="BG4378" i="2"/>
  <c r="BF4378" i="2"/>
  <c r="T4378" i="2"/>
  <c r="R4378" i="2"/>
  <c r="P4378" i="2"/>
  <c r="BI4377" i="2"/>
  <c r="BH4377" i="2"/>
  <c r="BG4377" i="2"/>
  <c r="BF4377" i="2"/>
  <c r="T4377" i="2"/>
  <c r="R4377" i="2"/>
  <c r="P4377" i="2"/>
  <c r="BI4376" i="2"/>
  <c r="BH4376" i="2"/>
  <c r="BG4376" i="2"/>
  <c r="BF4376" i="2"/>
  <c r="T4376" i="2"/>
  <c r="R4376" i="2"/>
  <c r="P4376" i="2"/>
  <c r="BI4375" i="2"/>
  <c r="BH4375" i="2"/>
  <c r="BG4375" i="2"/>
  <c r="BF4375" i="2"/>
  <c r="T4375" i="2"/>
  <c r="R4375" i="2"/>
  <c r="P4375" i="2"/>
  <c r="BI4373" i="2"/>
  <c r="BH4373" i="2"/>
  <c r="BG4373" i="2"/>
  <c r="BF4373" i="2"/>
  <c r="T4373" i="2"/>
  <c r="R4373" i="2"/>
  <c r="P4373" i="2"/>
  <c r="BI4372" i="2"/>
  <c r="BH4372" i="2"/>
  <c r="BG4372" i="2"/>
  <c r="BF4372" i="2"/>
  <c r="T4372" i="2"/>
  <c r="R4372" i="2"/>
  <c r="P4372" i="2"/>
  <c r="BI4371" i="2"/>
  <c r="BH4371" i="2"/>
  <c r="BG4371" i="2"/>
  <c r="BF4371" i="2"/>
  <c r="T4371" i="2"/>
  <c r="R4371" i="2"/>
  <c r="P4371" i="2"/>
  <c r="BI4370" i="2"/>
  <c r="BH4370" i="2"/>
  <c r="BG4370" i="2"/>
  <c r="BF4370" i="2"/>
  <c r="T4370" i="2"/>
  <c r="R4370" i="2"/>
  <c r="P4370" i="2"/>
  <c r="BI4369" i="2"/>
  <c r="BH4369" i="2"/>
  <c r="BG4369" i="2"/>
  <c r="BF4369" i="2"/>
  <c r="T4369" i="2"/>
  <c r="R4369" i="2"/>
  <c r="P4369" i="2"/>
  <c r="BI4368" i="2"/>
  <c r="BH4368" i="2"/>
  <c r="BG4368" i="2"/>
  <c r="BF4368" i="2"/>
  <c r="T4368" i="2"/>
  <c r="R4368" i="2"/>
  <c r="P4368" i="2"/>
  <c r="BI4367" i="2"/>
  <c r="BH4367" i="2"/>
  <c r="BG4367" i="2"/>
  <c r="BF4367" i="2"/>
  <c r="T4367" i="2"/>
  <c r="R4367" i="2"/>
  <c r="P4367" i="2"/>
  <c r="BI4366" i="2"/>
  <c r="BH4366" i="2"/>
  <c r="BG4366" i="2"/>
  <c r="BF4366" i="2"/>
  <c r="T4366" i="2"/>
  <c r="R4366" i="2"/>
  <c r="P4366" i="2"/>
  <c r="BI4365" i="2"/>
  <c r="BH4365" i="2"/>
  <c r="BG4365" i="2"/>
  <c r="BF4365" i="2"/>
  <c r="T4365" i="2"/>
  <c r="R4365" i="2"/>
  <c r="P4365" i="2"/>
  <c r="BI4364" i="2"/>
  <c r="BH4364" i="2"/>
  <c r="BG4364" i="2"/>
  <c r="BF4364" i="2"/>
  <c r="T4364" i="2"/>
  <c r="R4364" i="2"/>
  <c r="P4364" i="2"/>
  <c r="BI4363" i="2"/>
  <c r="BH4363" i="2"/>
  <c r="BG4363" i="2"/>
  <c r="BF4363" i="2"/>
  <c r="T4363" i="2"/>
  <c r="R4363" i="2"/>
  <c r="P4363" i="2"/>
  <c r="BI4362" i="2"/>
  <c r="BH4362" i="2"/>
  <c r="BG4362" i="2"/>
  <c r="BF4362" i="2"/>
  <c r="T4362" i="2"/>
  <c r="R4362" i="2"/>
  <c r="P4362" i="2"/>
  <c r="BI4361" i="2"/>
  <c r="BH4361" i="2"/>
  <c r="BG4361" i="2"/>
  <c r="BF4361" i="2"/>
  <c r="T4361" i="2"/>
  <c r="R4361" i="2"/>
  <c r="P4361" i="2"/>
  <c r="BI4360" i="2"/>
  <c r="BH4360" i="2"/>
  <c r="BG4360" i="2"/>
  <c r="BF4360" i="2"/>
  <c r="T4360" i="2"/>
  <c r="R4360" i="2"/>
  <c r="P4360" i="2"/>
  <c r="BI4359" i="2"/>
  <c r="BH4359" i="2"/>
  <c r="BG4359" i="2"/>
  <c r="BF4359" i="2"/>
  <c r="T4359" i="2"/>
  <c r="R4359" i="2"/>
  <c r="P4359" i="2"/>
  <c r="BI4358" i="2"/>
  <c r="BH4358" i="2"/>
  <c r="BG4358" i="2"/>
  <c r="BF4358" i="2"/>
  <c r="T4358" i="2"/>
  <c r="R4358" i="2"/>
  <c r="P4358" i="2"/>
  <c r="BI4357" i="2"/>
  <c r="BH4357" i="2"/>
  <c r="BG4357" i="2"/>
  <c r="BF4357" i="2"/>
  <c r="T4357" i="2"/>
  <c r="R4357" i="2"/>
  <c r="P4357" i="2"/>
  <c r="BI4356" i="2"/>
  <c r="BH4356" i="2"/>
  <c r="BG4356" i="2"/>
  <c r="BF4356" i="2"/>
  <c r="T4356" i="2"/>
  <c r="R4356" i="2"/>
  <c r="P4356" i="2"/>
  <c r="BI4355" i="2"/>
  <c r="BH4355" i="2"/>
  <c r="BG4355" i="2"/>
  <c r="BF4355" i="2"/>
  <c r="T4355" i="2"/>
  <c r="R4355" i="2"/>
  <c r="P4355" i="2"/>
  <c r="BI4354" i="2"/>
  <c r="BH4354" i="2"/>
  <c r="BG4354" i="2"/>
  <c r="BF4354" i="2"/>
  <c r="T4354" i="2"/>
  <c r="R4354" i="2"/>
  <c r="P4354" i="2"/>
  <c r="BI4353" i="2"/>
  <c r="BH4353" i="2"/>
  <c r="BG4353" i="2"/>
  <c r="BF4353" i="2"/>
  <c r="T4353" i="2"/>
  <c r="R4353" i="2"/>
  <c r="P4353" i="2"/>
  <c r="BI4352" i="2"/>
  <c r="BH4352" i="2"/>
  <c r="BG4352" i="2"/>
  <c r="BF4352" i="2"/>
  <c r="T4352" i="2"/>
  <c r="R4352" i="2"/>
  <c r="P4352" i="2"/>
  <c r="BI4344" i="2"/>
  <c r="BH4344" i="2"/>
  <c r="BG4344" i="2"/>
  <c r="BF4344" i="2"/>
  <c r="T4344" i="2"/>
  <c r="T4343" i="2"/>
  <c r="R4344" i="2"/>
  <c r="R4343" i="2"/>
  <c r="P4344" i="2"/>
  <c r="P4343" i="2" s="1"/>
  <c r="BI4339" i="2"/>
  <c r="BH4339" i="2"/>
  <c r="BG4339" i="2"/>
  <c r="BF4339" i="2"/>
  <c r="T4339" i="2"/>
  <c r="R4339" i="2"/>
  <c r="P4339" i="2"/>
  <c r="BI4331" i="2"/>
  <c r="BH4331" i="2"/>
  <c r="BG4331" i="2"/>
  <c r="BF4331" i="2"/>
  <c r="T4331" i="2"/>
  <c r="R4331" i="2"/>
  <c r="P4331" i="2"/>
  <c r="BI4324" i="2"/>
  <c r="BH4324" i="2"/>
  <c r="BG4324" i="2"/>
  <c r="BF4324" i="2"/>
  <c r="T4324" i="2"/>
  <c r="R4324" i="2"/>
  <c r="P4324" i="2"/>
  <c r="BI4321" i="2"/>
  <c r="BH4321" i="2"/>
  <c r="BG4321" i="2"/>
  <c r="BF4321" i="2"/>
  <c r="T4321" i="2"/>
  <c r="R4321" i="2"/>
  <c r="P4321" i="2"/>
  <c r="BI4317" i="2"/>
  <c r="BH4317" i="2"/>
  <c r="BG4317" i="2"/>
  <c r="BF4317" i="2"/>
  <c r="T4317" i="2"/>
  <c r="R4317" i="2"/>
  <c r="P4317" i="2"/>
  <c r="BI4313" i="2"/>
  <c r="BH4313" i="2"/>
  <c r="BG4313" i="2"/>
  <c r="BF4313" i="2"/>
  <c r="T4313" i="2"/>
  <c r="R4313" i="2"/>
  <c r="P4313" i="2"/>
  <c r="BI4271" i="2"/>
  <c r="BH4271" i="2"/>
  <c r="BG4271" i="2"/>
  <c r="BF4271" i="2"/>
  <c r="T4271" i="2"/>
  <c r="R4271" i="2"/>
  <c r="P4271" i="2"/>
  <c r="BI4266" i="2"/>
  <c r="BH4266" i="2"/>
  <c r="BG4266" i="2"/>
  <c r="BF4266" i="2"/>
  <c r="T4266" i="2"/>
  <c r="R4266" i="2"/>
  <c r="P4266" i="2"/>
  <c r="BI4227" i="2"/>
  <c r="BH4227" i="2"/>
  <c r="BG4227" i="2"/>
  <c r="BF4227" i="2"/>
  <c r="T4227" i="2"/>
  <c r="R4227" i="2"/>
  <c r="P4227" i="2"/>
  <c r="BI4224" i="2"/>
  <c r="BH4224" i="2"/>
  <c r="BG4224" i="2"/>
  <c r="BF4224" i="2"/>
  <c r="T4224" i="2"/>
  <c r="R4224" i="2"/>
  <c r="P4224" i="2"/>
  <c r="BI4156" i="2"/>
  <c r="BH4156" i="2"/>
  <c r="BG4156" i="2"/>
  <c r="BF4156" i="2"/>
  <c r="T4156" i="2"/>
  <c r="R4156" i="2"/>
  <c r="P4156" i="2"/>
  <c r="BI4114" i="2"/>
  <c r="BH4114" i="2"/>
  <c r="BG4114" i="2"/>
  <c r="BF4114" i="2"/>
  <c r="T4114" i="2"/>
  <c r="R4114" i="2"/>
  <c r="P4114" i="2"/>
  <c r="BI4110" i="2"/>
  <c r="BH4110" i="2"/>
  <c r="BG4110" i="2"/>
  <c r="BF4110" i="2"/>
  <c r="T4110" i="2"/>
  <c r="R4110" i="2"/>
  <c r="P4110" i="2"/>
  <c r="BI4095" i="2"/>
  <c r="BH4095" i="2"/>
  <c r="BG4095" i="2"/>
  <c r="BF4095" i="2"/>
  <c r="T4095" i="2"/>
  <c r="R4095" i="2"/>
  <c r="P4095" i="2"/>
  <c r="BI4080" i="2"/>
  <c r="BH4080" i="2"/>
  <c r="BG4080" i="2"/>
  <c r="BF4080" i="2"/>
  <c r="T4080" i="2"/>
  <c r="R4080" i="2"/>
  <c r="P4080" i="2"/>
  <c r="BI4038" i="2"/>
  <c r="BH4038" i="2"/>
  <c r="BG4038" i="2"/>
  <c r="BF4038" i="2"/>
  <c r="T4038" i="2"/>
  <c r="R4038" i="2"/>
  <c r="P4038" i="2"/>
  <c r="BI3970" i="2"/>
  <c r="BH3970" i="2"/>
  <c r="BG3970" i="2"/>
  <c r="BF3970" i="2"/>
  <c r="T3970" i="2"/>
  <c r="R3970" i="2"/>
  <c r="P3970" i="2"/>
  <c r="BI3967" i="2"/>
  <c r="BH3967" i="2"/>
  <c r="BG3967" i="2"/>
  <c r="BF3967" i="2"/>
  <c r="T3967" i="2"/>
  <c r="R3967" i="2"/>
  <c r="P3967" i="2"/>
  <c r="BI3962" i="2"/>
  <c r="BH3962" i="2"/>
  <c r="BG3962" i="2"/>
  <c r="BF3962" i="2"/>
  <c r="T3962" i="2"/>
  <c r="R3962" i="2"/>
  <c r="P3962" i="2"/>
  <c r="BI3957" i="2"/>
  <c r="BH3957" i="2"/>
  <c r="BG3957" i="2"/>
  <c r="BF3957" i="2"/>
  <c r="T3957" i="2"/>
  <c r="R3957" i="2"/>
  <c r="P3957" i="2"/>
  <c r="BI3952" i="2"/>
  <c r="BH3952" i="2"/>
  <c r="BG3952" i="2"/>
  <c r="BF3952" i="2"/>
  <c r="T3952" i="2"/>
  <c r="R3952" i="2"/>
  <c r="P3952" i="2"/>
  <c r="BI3949" i="2"/>
  <c r="BH3949" i="2"/>
  <c r="BG3949" i="2"/>
  <c r="BF3949" i="2"/>
  <c r="T3949" i="2"/>
  <c r="R3949" i="2"/>
  <c r="P3949" i="2"/>
  <c r="BI3946" i="2"/>
  <c r="BH3946" i="2"/>
  <c r="BG3946" i="2"/>
  <c r="BF3946" i="2"/>
  <c r="T3946" i="2"/>
  <c r="R3946" i="2"/>
  <c r="P3946" i="2"/>
  <c r="BI3912" i="2"/>
  <c r="BH3912" i="2"/>
  <c r="BG3912" i="2"/>
  <c r="BF3912" i="2"/>
  <c r="T3912" i="2"/>
  <c r="R3912" i="2"/>
  <c r="P3912" i="2"/>
  <c r="BI3908" i="2"/>
  <c r="BH3908" i="2"/>
  <c r="BG3908" i="2"/>
  <c r="BF3908" i="2"/>
  <c r="T3908" i="2"/>
  <c r="R3908" i="2"/>
  <c r="P3908" i="2"/>
  <c r="BI3874" i="2"/>
  <c r="BH3874" i="2"/>
  <c r="BG3874" i="2"/>
  <c r="BF3874" i="2"/>
  <c r="T3874" i="2"/>
  <c r="R3874" i="2"/>
  <c r="P3874" i="2"/>
  <c r="BI3870" i="2"/>
  <c r="BH3870" i="2"/>
  <c r="BG3870" i="2"/>
  <c r="BF3870" i="2"/>
  <c r="T3870" i="2"/>
  <c r="R3870" i="2"/>
  <c r="P3870" i="2"/>
  <c r="BI3861" i="2"/>
  <c r="BH3861" i="2"/>
  <c r="BG3861" i="2"/>
  <c r="BF3861" i="2"/>
  <c r="T3861" i="2"/>
  <c r="R3861" i="2"/>
  <c r="P3861" i="2"/>
  <c r="BI3857" i="2"/>
  <c r="BH3857" i="2"/>
  <c r="BG3857" i="2"/>
  <c r="BF3857" i="2"/>
  <c r="T3857" i="2"/>
  <c r="R3857" i="2"/>
  <c r="P3857" i="2"/>
  <c r="BI3853" i="2"/>
  <c r="BH3853" i="2"/>
  <c r="BG3853" i="2"/>
  <c r="BF3853" i="2"/>
  <c r="T3853" i="2"/>
  <c r="R3853" i="2"/>
  <c r="P3853" i="2"/>
  <c r="BI3844" i="2"/>
  <c r="BH3844" i="2"/>
  <c r="BG3844" i="2"/>
  <c r="BF3844" i="2"/>
  <c r="T3844" i="2"/>
  <c r="R3844" i="2"/>
  <c r="P3844" i="2"/>
  <c r="BI3835" i="2"/>
  <c r="BH3835" i="2"/>
  <c r="BG3835" i="2"/>
  <c r="BF3835" i="2"/>
  <c r="T3835" i="2"/>
  <c r="R3835" i="2"/>
  <c r="P3835" i="2"/>
  <c r="BI3832" i="2"/>
  <c r="BH3832" i="2"/>
  <c r="BG3832" i="2"/>
  <c r="BF3832" i="2"/>
  <c r="T3832" i="2"/>
  <c r="R3832" i="2"/>
  <c r="P3832" i="2"/>
  <c r="BI3828" i="2"/>
  <c r="BH3828" i="2"/>
  <c r="BG3828" i="2"/>
  <c r="BF3828" i="2"/>
  <c r="T3828" i="2"/>
  <c r="R3828" i="2"/>
  <c r="P3828" i="2"/>
  <c r="BI3820" i="2"/>
  <c r="BH3820" i="2"/>
  <c r="BG3820" i="2"/>
  <c r="BF3820" i="2"/>
  <c r="T3820" i="2"/>
  <c r="R3820" i="2"/>
  <c r="P3820" i="2"/>
  <c r="BI3808" i="2"/>
  <c r="BH3808" i="2"/>
  <c r="BG3808" i="2"/>
  <c r="BF3808" i="2"/>
  <c r="T3808" i="2"/>
  <c r="R3808" i="2"/>
  <c r="P3808" i="2"/>
  <c r="BI3799" i="2"/>
  <c r="BH3799" i="2"/>
  <c r="BG3799" i="2"/>
  <c r="BF3799" i="2"/>
  <c r="T3799" i="2"/>
  <c r="R3799" i="2"/>
  <c r="P3799" i="2"/>
  <c r="BI3796" i="2"/>
  <c r="BH3796" i="2"/>
  <c r="BG3796" i="2"/>
  <c r="BF3796" i="2"/>
  <c r="T3796" i="2"/>
  <c r="R3796" i="2"/>
  <c r="P3796" i="2"/>
  <c r="BI3791" i="2"/>
  <c r="BH3791" i="2"/>
  <c r="BG3791" i="2"/>
  <c r="BF3791" i="2"/>
  <c r="T3791" i="2"/>
  <c r="R3791" i="2"/>
  <c r="P3791" i="2"/>
  <c r="BI3788" i="2"/>
  <c r="BH3788" i="2"/>
  <c r="BG3788" i="2"/>
  <c r="BF3788" i="2"/>
  <c r="T3788" i="2"/>
  <c r="R3788" i="2"/>
  <c r="P3788" i="2"/>
  <c r="BI3775" i="2"/>
  <c r="BH3775" i="2"/>
  <c r="BG3775" i="2"/>
  <c r="BF3775" i="2"/>
  <c r="T3775" i="2"/>
  <c r="R3775" i="2"/>
  <c r="P3775" i="2"/>
  <c r="BI3771" i="2"/>
  <c r="BH3771" i="2"/>
  <c r="BG3771" i="2"/>
  <c r="BF3771" i="2"/>
  <c r="T3771" i="2"/>
  <c r="R3771" i="2"/>
  <c r="P3771" i="2"/>
  <c r="BI3765" i="2"/>
  <c r="BH3765" i="2"/>
  <c r="BG3765" i="2"/>
  <c r="BF3765" i="2"/>
  <c r="T3765" i="2"/>
  <c r="R3765" i="2"/>
  <c r="P3765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6" i="2"/>
  <c r="BH3686" i="2"/>
  <c r="BG3686" i="2"/>
  <c r="BF3686" i="2"/>
  <c r="T3686" i="2"/>
  <c r="R3686" i="2"/>
  <c r="P3686" i="2"/>
  <c r="BI3680" i="2"/>
  <c r="BH3680" i="2"/>
  <c r="BG3680" i="2"/>
  <c r="BF3680" i="2"/>
  <c r="T3680" i="2"/>
  <c r="R3680" i="2"/>
  <c r="P3680" i="2"/>
  <c r="BI3667" i="2"/>
  <c r="BH3667" i="2"/>
  <c r="BG3667" i="2"/>
  <c r="BF3667" i="2"/>
  <c r="T3667" i="2"/>
  <c r="R3667" i="2"/>
  <c r="P3667" i="2"/>
  <c r="BI3654" i="2"/>
  <c r="BH3654" i="2"/>
  <c r="BG3654" i="2"/>
  <c r="BF3654" i="2"/>
  <c r="T3654" i="2"/>
  <c r="R3654" i="2"/>
  <c r="P3654" i="2"/>
  <c r="BI3652" i="2"/>
  <c r="BH3652" i="2"/>
  <c r="BG3652" i="2"/>
  <c r="BF3652" i="2"/>
  <c r="T3652" i="2"/>
  <c r="R3652" i="2"/>
  <c r="P3652" i="2"/>
  <c r="BI3651" i="2"/>
  <c r="BH3651" i="2"/>
  <c r="BG3651" i="2"/>
  <c r="BF3651" i="2"/>
  <c r="T3651" i="2"/>
  <c r="R3651" i="2"/>
  <c r="P3651" i="2"/>
  <c r="BI3650" i="2"/>
  <c r="BH3650" i="2"/>
  <c r="BG3650" i="2"/>
  <c r="BF3650" i="2"/>
  <c r="T3650" i="2"/>
  <c r="R3650" i="2"/>
  <c r="P3650" i="2"/>
  <c r="BI3649" i="2"/>
  <c r="BH3649" i="2"/>
  <c r="BG3649" i="2"/>
  <c r="BF3649" i="2"/>
  <c r="T3649" i="2"/>
  <c r="R3649" i="2"/>
  <c r="P3649" i="2"/>
  <c r="BI3648" i="2"/>
  <c r="BH3648" i="2"/>
  <c r="BG3648" i="2"/>
  <c r="BF3648" i="2"/>
  <c r="T3648" i="2"/>
  <c r="R3648" i="2"/>
  <c r="P3648" i="2"/>
  <c r="BI3647" i="2"/>
  <c r="BH3647" i="2"/>
  <c r="BG3647" i="2"/>
  <c r="BF3647" i="2"/>
  <c r="T3647" i="2"/>
  <c r="R3647" i="2"/>
  <c r="P3647" i="2"/>
  <c r="BI3646" i="2"/>
  <c r="BH3646" i="2"/>
  <c r="BG3646" i="2"/>
  <c r="BF3646" i="2"/>
  <c r="T3646" i="2"/>
  <c r="R3646" i="2"/>
  <c r="P3646" i="2"/>
  <c r="BI3645" i="2"/>
  <c r="BH3645" i="2"/>
  <c r="BG3645" i="2"/>
  <c r="BF3645" i="2"/>
  <c r="T3645" i="2"/>
  <c r="R3645" i="2"/>
  <c r="P3645" i="2"/>
  <c r="BI3644" i="2"/>
  <c r="BH3644" i="2"/>
  <c r="BG3644" i="2"/>
  <c r="BF3644" i="2"/>
  <c r="T3644" i="2"/>
  <c r="R3644" i="2"/>
  <c r="P3644" i="2"/>
  <c r="BI3643" i="2"/>
  <c r="BH3643" i="2"/>
  <c r="BG3643" i="2"/>
  <c r="BF3643" i="2"/>
  <c r="T3643" i="2"/>
  <c r="R3643" i="2"/>
  <c r="P3643" i="2"/>
  <c r="BI3642" i="2"/>
  <c r="BH3642" i="2"/>
  <c r="BG3642" i="2"/>
  <c r="BF3642" i="2"/>
  <c r="T3642" i="2"/>
  <c r="R3642" i="2"/>
  <c r="P3642" i="2"/>
  <c r="BI3641" i="2"/>
  <c r="BH3641" i="2"/>
  <c r="BG3641" i="2"/>
  <c r="BF3641" i="2"/>
  <c r="T3641" i="2"/>
  <c r="R3641" i="2"/>
  <c r="P3641" i="2"/>
  <c r="BI3640" i="2"/>
  <c r="BH3640" i="2"/>
  <c r="BG3640" i="2"/>
  <c r="BF3640" i="2"/>
  <c r="T3640" i="2"/>
  <c r="R3640" i="2"/>
  <c r="P3640" i="2"/>
  <c r="BI3639" i="2"/>
  <c r="BH3639" i="2"/>
  <c r="BG3639" i="2"/>
  <c r="BF3639" i="2"/>
  <c r="T3639" i="2"/>
  <c r="R3639" i="2"/>
  <c r="P3639" i="2"/>
  <c r="BI3638" i="2"/>
  <c r="BH3638" i="2"/>
  <c r="BG3638" i="2"/>
  <c r="BF3638" i="2"/>
  <c r="T3638" i="2"/>
  <c r="R3638" i="2"/>
  <c r="P3638" i="2"/>
  <c r="BI3636" i="2"/>
  <c r="BH3636" i="2"/>
  <c r="BG3636" i="2"/>
  <c r="BF3636" i="2"/>
  <c r="T3636" i="2"/>
  <c r="R3636" i="2"/>
  <c r="P3636" i="2"/>
  <c r="BI3633" i="2"/>
  <c r="BH3633" i="2"/>
  <c r="BG3633" i="2"/>
  <c r="BF3633" i="2"/>
  <c r="T3633" i="2"/>
  <c r="R3633" i="2"/>
  <c r="P3633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28" i="2"/>
  <c r="BH3628" i="2"/>
  <c r="BG3628" i="2"/>
  <c r="BF3628" i="2"/>
  <c r="T3628" i="2"/>
  <c r="R3628" i="2"/>
  <c r="P3628" i="2"/>
  <c r="BI3627" i="2"/>
  <c r="BH3627" i="2"/>
  <c r="BG3627" i="2"/>
  <c r="BF3627" i="2"/>
  <c r="T3627" i="2"/>
  <c r="R3627" i="2"/>
  <c r="P3627" i="2"/>
  <c r="BI3626" i="2"/>
  <c r="BH3626" i="2"/>
  <c r="BG3626" i="2"/>
  <c r="BF3626" i="2"/>
  <c r="T3626" i="2"/>
  <c r="R3626" i="2"/>
  <c r="P3626" i="2"/>
  <c r="BI3625" i="2"/>
  <c r="BH3625" i="2"/>
  <c r="BG3625" i="2"/>
  <c r="BF3625" i="2"/>
  <c r="T3625" i="2"/>
  <c r="R3625" i="2"/>
  <c r="P3625" i="2"/>
  <c r="BI3624" i="2"/>
  <c r="BH3624" i="2"/>
  <c r="BG3624" i="2"/>
  <c r="BF3624" i="2"/>
  <c r="T3624" i="2"/>
  <c r="R3624" i="2"/>
  <c r="P3624" i="2"/>
  <c r="BI3623" i="2"/>
  <c r="BH3623" i="2"/>
  <c r="BG3623" i="2"/>
  <c r="BF3623" i="2"/>
  <c r="T3623" i="2"/>
  <c r="R3623" i="2"/>
  <c r="P3623" i="2"/>
  <c r="BI3622" i="2"/>
  <c r="BH3622" i="2"/>
  <c r="BG3622" i="2"/>
  <c r="BF3622" i="2"/>
  <c r="T3622" i="2"/>
  <c r="R3622" i="2"/>
  <c r="P3622" i="2"/>
  <c r="BI3621" i="2"/>
  <c r="BH3621" i="2"/>
  <c r="BG3621" i="2"/>
  <c r="BF3621" i="2"/>
  <c r="T3621" i="2"/>
  <c r="R3621" i="2"/>
  <c r="P3621" i="2"/>
  <c r="BI3620" i="2"/>
  <c r="BH3620" i="2"/>
  <c r="BG3620" i="2"/>
  <c r="BF3620" i="2"/>
  <c r="T3620" i="2"/>
  <c r="R3620" i="2"/>
  <c r="P3620" i="2"/>
  <c r="BI3619" i="2"/>
  <c r="BH3619" i="2"/>
  <c r="BG3619" i="2"/>
  <c r="BF3619" i="2"/>
  <c r="T3619" i="2"/>
  <c r="R3619" i="2"/>
  <c r="P3619" i="2"/>
  <c r="BI3618" i="2"/>
  <c r="BH3618" i="2"/>
  <c r="BG3618" i="2"/>
  <c r="BF3618" i="2"/>
  <c r="T3618" i="2"/>
  <c r="R3618" i="2"/>
  <c r="P3618" i="2"/>
  <c r="BI3617" i="2"/>
  <c r="BH3617" i="2"/>
  <c r="BG3617" i="2"/>
  <c r="BF3617" i="2"/>
  <c r="T3617" i="2"/>
  <c r="R3617" i="2"/>
  <c r="P3617" i="2"/>
  <c r="BI3616" i="2"/>
  <c r="BH3616" i="2"/>
  <c r="BG3616" i="2"/>
  <c r="BF3616" i="2"/>
  <c r="T3616" i="2"/>
  <c r="R3616" i="2"/>
  <c r="P3616" i="2"/>
  <c r="BI3615" i="2"/>
  <c r="BH3615" i="2"/>
  <c r="BG3615" i="2"/>
  <c r="BF3615" i="2"/>
  <c r="T3615" i="2"/>
  <c r="R3615" i="2"/>
  <c r="P3615" i="2"/>
  <c r="BI3614" i="2"/>
  <c r="BH3614" i="2"/>
  <c r="BG3614" i="2"/>
  <c r="BF3614" i="2"/>
  <c r="T3614" i="2"/>
  <c r="R3614" i="2"/>
  <c r="P3614" i="2"/>
  <c r="BI3613" i="2"/>
  <c r="BH3613" i="2"/>
  <c r="BG3613" i="2"/>
  <c r="BF3613" i="2"/>
  <c r="T3613" i="2"/>
  <c r="R3613" i="2"/>
  <c r="P3613" i="2"/>
  <c r="BI3612" i="2"/>
  <c r="BH3612" i="2"/>
  <c r="BG3612" i="2"/>
  <c r="BF3612" i="2"/>
  <c r="T3612" i="2"/>
  <c r="R3612" i="2"/>
  <c r="P3612" i="2"/>
  <c r="BI3611" i="2"/>
  <c r="BH3611" i="2"/>
  <c r="BG3611" i="2"/>
  <c r="BF3611" i="2"/>
  <c r="T3611" i="2"/>
  <c r="R3611" i="2"/>
  <c r="P3611" i="2"/>
  <c r="BI3609" i="2"/>
  <c r="BH3609" i="2"/>
  <c r="BG3609" i="2"/>
  <c r="BF3609" i="2"/>
  <c r="T3609" i="2"/>
  <c r="R3609" i="2"/>
  <c r="P3609" i="2"/>
  <c r="BI3608" i="2"/>
  <c r="BH3608" i="2"/>
  <c r="BG3608" i="2"/>
  <c r="BF3608" i="2"/>
  <c r="T3608" i="2"/>
  <c r="R3608" i="2"/>
  <c r="P3608" i="2"/>
  <c r="BI3607" i="2"/>
  <c r="BH3607" i="2"/>
  <c r="BG3607" i="2"/>
  <c r="BF3607" i="2"/>
  <c r="T3607" i="2"/>
  <c r="R3607" i="2"/>
  <c r="P3607" i="2"/>
  <c r="BI3606" i="2"/>
  <c r="BH3606" i="2"/>
  <c r="BG3606" i="2"/>
  <c r="BF3606" i="2"/>
  <c r="T3606" i="2"/>
  <c r="R3606" i="2"/>
  <c r="P3606" i="2"/>
  <c r="BI3605" i="2"/>
  <c r="BH3605" i="2"/>
  <c r="BG3605" i="2"/>
  <c r="BF3605" i="2"/>
  <c r="T3605" i="2"/>
  <c r="R3605" i="2"/>
  <c r="P3605" i="2"/>
  <c r="BI3604" i="2"/>
  <c r="BH3604" i="2"/>
  <c r="BG3604" i="2"/>
  <c r="BF3604" i="2"/>
  <c r="T3604" i="2"/>
  <c r="R3604" i="2"/>
  <c r="P3604" i="2"/>
  <c r="BI3603" i="2"/>
  <c r="BH3603" i="2"/>
  <c r="BG3603" i="2"/>
  <c r="BF3603" i="2"/>
  <c r="T3603" i="2"/>
  <c r="R3603" i="2"/>
  <c r="P3603" i="2"/>
  <c r="BI3602" i="2"/>
  <c r="BH3602" i="2"/>
  <c r="BG3602" i="2"/>
  <c r="BF3602" i="2"/>
  <c r="T3602" i="2"/>
  <c r="R3602" i="2"/>
  <c r="P3602" i="2"/>
  <c r="BI3601" i="2"/>
  <c r="BH3601" i="2"/>
  <c r="BG3601" i="2"/>
  <c r="BF3601" i="2"/>
  <c r="T3601" i="2"/>
  <c r="R3601" i="2"/>
  <c r="P3601" i="2"/>
  <c r="BI3598" i="2"/>
  <c r="BH3598" i="2"/>
  <c r="BG3598" i="2"/>
  <c r="BF3598" i="2"/>
  <c r="T3598" i="2"/>
  <c r="R3598" i="2"/>
  <c r="P3598" i="2"/>
  <c r="BI3597" i="2"/>
  <c r="BH3597" i="2"/>
  <c r="BG3597" i="2"/>
  <c r="BF3597" i="2"/>
  <c r="T3597" i="2"/>
  <c r="R3597" i="2"/>
  <c r="P3597" i="2"/>
  <c r="BI3596" i="2"/>
  <c r="BH3596" i="2"/>
  <c r="BG3596" i="2"/>
  <c r="BF3596" i="2"/>
  <c r="T3596" i="2"/>
  <c r="R3596" i="2"/>
  <c r="P3596" i="2"/>
  <c r="BI3595" i="2"/>
  <c r="BH3595" i="2"/>
  <c r="BG3595" i="2"/>
  <c r="BF3595" i="2"/>
  <c r="T3595" i="2"/>
  <c r="R3595" i="2"/>
  <c r="P3595" i="2"/>
  <c r="BI3594" i="2"/>
  <c r="BH3594" i="2"/>
  <c r="BG3594" i="2"/>
  <c r="BF3594" i="2"/>
  <c r="T3594" i="2"/>
  <c r="R3594" i="2"/>
  <c r="P3594" i="2"/>
  <c r="BI3593" i="2"/>
  <c r="BH3593" i="2"/>
  <c r="BG3593" i="2"/>
  <c r="BF3593" i="2"/>
  <c r="T3593" i="2"/>
  <c r="R3593" i="2"/>
  <c r="P3593" i="2"/>
  <c r="BI3592" i="2"/>
  <c r="BH3592" i="2"/>
  <c r="BG3592" i="2"/>
  <c r="BF3592" i="2"/>
  <c r="T3592" i="2"/>
  <c r="R3592" i="2"/>
  <c r="P3592" i="2"/>
  <c r="BI3591" i="2"/>
  <c r="BH3591" i="2"/>
  <c r="BG3591" i="2"/>
  <c r="BF3591" i="2"/>
  <c r="T3591" i="2"/>
  <c r="R3591" i="2"/>
  <c r="P3591" i="2"/>
  <c r="BI3590" i="2"/>
  <c r="BH3590" i="2"/>
  <c r="BG3590" i="2"/>
  <c r="BF3590" i="2"/>
  <c r="T3590" i="2"/>
  <c r="R3590" i="2"/>
  <c r="P3590" i="2"/>
  <c r="BI3589" i="2"/>
  <c r="BH3589" i="2"/>
  <c r="BG3589" i="2"/>
  <c r="BF3589" i="2"/>
  <c r="T3589" i="2"/>
  <c r="R3589" i="2"/>
  <c r="P3589" i="2"/>
  <c r="BI3588" i="2"/>
  <c r="BH3588" i="2"/>
  <c r="BG3588" i="2"/>
  <c r="BF3588" i="2"/>
  <c r="T3588" i="2"/>
  <c r="R3588" i="2"/>
  <c r="P3588" i="2"/>
  <c r="BI3587" i="2"/>
  <c r="BH3587" i="2"/>
  <c r="BG3587" i="2"/>
  <c r="BF3587" i="2"/>
  <c r="T3587" i="2"/>
  <c r="R3587" i="2"/>
  <c r="P3587" i="2"/>
  <c r="BI3586" i="2"/>
  <c r="BH3586" i="2"/>
  <c r="BG3586" i="2"/>
  <c r="BF3586" i="2"/>
  <c r="T3586" i="2"/>
  <c r="R3586" i="2"/>
  <c r="P3586" i="2"/>
  <c r="BI3585" i="2"/>
  <c r="BH3585" i="2"/>
  <c r="BG3585" i="2"/>
  <c r="BF3585" i="2"/>
  <c r="T3585" i="2"/>
  <c r="R3585" i="2"/>
  <c r="P3585" i="2"/>
  <c r="BI3584" i="2"/>
  <c r="BH3584" i="2"/>
  <c r="BG3584" i="2"/>
  <c r="BF3584" i="2"/>
  <c r="T3584" i="2"/>
  <c r="R3584" i="2"/>
  <c r="P3584" i="2"/>
  <c r="BI3583" i="2"/>
  <c r="BH3583" i="2"/>
  <c r="BG3583" i="2"/>
  <c r="BF3583" i="2"/>
  <c r="T3583" i="2"/>
  <c r="R3583" i="2"/>
  <c r="P3583" i="2"/>
  <c r="BI3582" i="2"/>
  <c r="BH3582" i="2"/>
  <c r="BG3582" i="2"/>
  <c r="BF3582" i="2"/>
  <c r="T3582" i="2"/>
  <c r="R3582" i="2"/>
  <c r="P3582" i="2"/>
  <c r="BI3581" i="2"/>
  <c r="BH3581" i="2"/>
  <c r="BG3581" i="2"/>
  <c r="BF3581" i="2"/>
  <c r="T3581" i="2"/>
  <c r="R3581" i="2"/>
  <c r="P3581" i="2"/>
  <c r="BI3578" i="2"/>
  <c r="BH3578" i="2"/>
  <c r="BG3578" i="2"/>
  <c r="BF3578" i="2"/>
  <c r="T3578" i="2"/>
  <c r="R3578" i="2"/>
  <c r="P3578" i="2"/>
  <c r="BI3577" i="2"/>
  <c r="BH3577" i="2"/>
  <c r="BG3577" i="2"/>
  <c r="BF3577" i="2"/>
  <c r="T3577" i="2"/>
  <c r="R3577" i="2"/>
  <c r="P3577" i="2"/>
  <c r="BI3576" i="2"/>
  <c r="BH3576" i="2"/>
  <c r="BG3576" i="2"/>
  <c r="BF3576" i="2"/>
  <c r="T3576" i="2"/>
  <c r="R3576" i="2"/>
  <c r="P3576" i="2"/>
  <c r="BI3575" i="2"/>
  <c r="BH3575" i="2"/>
  <c r="BG3575" i="2"/>
  <c r="BF3575" i="2"/>
  <c r="T3575" i="2"/>
  <c r="R3575" i="2"/>
  <c r="P3575" i="2"/>
  <c r="BI3574" i="2"/>
  <c r="BH3574" i="2"/>
  <c r="BG3574" i="2"/>
  <c r="BF3574" i="2"/>
  <c r="T3574" i="2"/>
  <c r="R3574" i="2"/>
  <c r="P3574" i="2"/>
  <c r="BI3573" i="2"/>
  <c r="BH3573" i="2"/>
  <c r="BG3573" i="2"/>
  <c r="BF3573" i="2"/>
  <c r="T3573" i="2"/>
  <c r="R3573" i="2"/>
  <c r="P3573" i="2"/>
  <c r="BI3572" i="2"/>
  <c r="BH3572" i="2"/>
  <c r="BG3572" i="2"/>
  <c r="BF3572" i="2"/>
  <c r="T3572" i="2"/>
  <c r="R3572" i="2"/>
  <c r="P3572" i="2"/>
  <c r="BI3571" i="2"/>
  <c r="BH3571" i="2"/>
  <c r="BG3571" i="2"/>
  <c r="BF3571" i="2"/>
  <c r="T3571" i="2"/>
  <c r="R3571" i="2"/>
  <c r="P3571" i="2"/>
  <c r="BI3570" i="2"/>
  <c r="BH3570" i="2"/>
  <c r="BG3570" i="2"/>
  <c r="BF3570" i="2"/>
  <c r="T3570" i="2"/>
  <c r="R3570" i="2"/>
  <c r="P3570" i="2"/>
  <c r="BI3569" i="2"/>
  <c r="BH3569" i="2"/>
  <c r="BG3569" i="2"/>
  <c r="BF3569" i="2"/>
  <c r="T3569" i="2"/>
  <c r="R3569" i="2"/>
  <c r="P3569" i="2"/>
  <c r="BI3568" i="2"/>
  <c r="BH3568" i="2"/>
  <c r="BG3568" i="2"/>
  <c r="BF3568" i="2"/>
  <c r="T3568" i="2"/>
  <c r="R3568" i="2"/>
  <c r="P3568" i="2"/>
  <c r="BI3567" i="2"/>
  <c r="BH3567" i="2"/>
  <c r="BG3567" i="2"/>
  <c r="BF3567" i="2"/>
  <c r="T3567" i="2"/>
  <c r="R3567" i="2"/>
  <c r="P3567" i="2"/>
  <c r="BI3566" i="2"/>
  <c r="BH3566" i="2"/>
  <c r="BG3566" i="2"/>
  <c r="BF3566" i="2"/>
  <c r="T3566" i="2"/>
  <c r="R3566" i="2"/>
  <c r="P3566" i="2"/>
  <c r="BI3565" i="2"/>
  <c r="BH3565" i="2"/>
  <c r="BG3565" i="2"/>
  <c r="BF3565" i="2"/>
  <c r="T3565" i="2"/>
  <c r="R3565" i="2"/>
  <c r="P3565" i="2"/>
  <c r="BI3564" i="2"/>
  <c r="BH3564" i="2"/>
  <c r="BG3564" i="2"/>
  <c r="BF3564" i="2"/>
  <c r="T3564" i="2"/>
  <c r="R3564" i="2"/>
  <c r="P3564" i="2"/>
  <c r="BI3563" i="2"/>
  <c r="BH3563" i="2"/>
  <c r="BG3563" i="2"/>
  <c r="BF3563" i="2"/>
  <c r="T3563" i="2"/>
  <c r="R3563" i="2"/>
  <c r="P3563" i="2"/>
  <c r="BI3562" i="2"/>
  <c r="BH3562" i="2"/>
  <c r="BG3562" i="2"/>
  <c r="BF3562" i="2"/>
  <c r="T3562" i="2"/>
  <c r="R3562" i="2"/>
  <c r="P3562" i="2"/>
  <c r="BI3561" i="2"/>
  <c r="BH3561" i="2"/>
  <c r="BG3561" i="2"/>
  <c r="BF3561" i="2"/>
  <c r="T3561" i="2"/>
  <c r="R3561" i="2"/>
  <c r="P3561" i="2"/>
  <c r="BI3560" i="2"/>
  <c r="BH3560" i="2"/>
  <c r="BG3560" i="2"/>
  <c r="BF3560" i="2"/>
  <c r="T3560" i="2"/>
  <c r="R3560" i="2"/>
  <c r="P3560" i="2"/>
  <c r="BI3559" i="2"/>
  <c r="BH3559" i="2"/>
  <c r="BG3559" i="2"/>
  <c r="BF3559" i="2"/>
  <c r="T3559" i="2"/>
  <c r="R3559" i="2"/>
  <c r="P3559" i="2"/>
  <c r="BI3558" i="2"/>
  <c r="BH3558" i="2"/>
  <c r="BG3558" i="2"/>
  <c r="BF3558" i="2"/>
  <c r="T3558" i="2"/>
  <c r="R3558" i="2"/>
  <c r="P3558" i="2"/>
  <c r="BI3557" i="2"/>
  <c r="BH3557" i="2"/>
  <c r="BG3557" i="2"/>
  <c r="BF3557" i="2"/>
  <c r="T3557" i="2"/>
  <c r="R3557" i="2"/>
  <c r="P3557" i="2"/>
  <c r="BI3556" i="2"/>
  <c r="BH3556" i="2"/>
  <c r="BG3556" i="2"/>
  <c r="BF3556" i="2"/>
  <c r="T3556" i="2"/>
  <c r="R3556" i="2"/>
  <c r="P3556" i="2"/>
  <c r="BI3555" i="2"/>
  <c r="BH3555" i="2"/>
  <c r="BG3555" i="2"/>
  <c r="BF3555" i="2"/>
  <c r="T3555" i="2"/>
  <c r="R3555" i="2"/>
  <c r="P3555" i="2"/>
  <c r="BI3554" i="2"/>
  <c r="BH3554" i="2"/>
  <c r="BG3554" i="2"/>
  <c r="BF3554" i="2"/>
  <c r="T3554" i="2"/>
  <c r="R3554" i="2"/>
  <c r="P3554" i="2"/>
  <c r="BI3553" i="2"/>
  <c r="BH3553" i="2"/>
  <c r="BG3553" i="2"/>
  <c r="BF3553" i="2"/>
  <c r="T3553" i="2"/>
  <c r="R3553" i="2"/>
  <c r="P3553" i="2"/>
  <c r="BI3552" i="2"/>
  <c r="BH3552" i="2"/>
  <c r="BG3552" i="2"/>
  <c r="BF3552" i="2"/>
  <c r="T3552" i="2"/>
  <c r="R3552" i="2"/>
  <c r="P3552" i="2"/>
  <c r="BI3551" i="2"/>
  <c r="BH3551" i="2"/>
  <c r="BG3551" i="2"/>
  <c r="BF3551" i="2"/>
  <c r="T3551" i="2"/>
  <c r="R3551" i="2"/>
  <c r="P3551" i="2"/>
  <c r="BI3550" i="2"/>
  <c r="BH3550" i="2"/>
  <c r="BG3550" i="2"/>
  <c r="BF3550" i="2"/>
  <c r="T3550" i="2"/>
  <c r="R3550" i="2"/>
  <c r="P3550" i="2"/>
  <c r="BI3549" i="2"/>
  <c r="BH3549" i="2"/>
  <c r="BG3549" i="2"/>
  <c r="BF3549" i="2"/>
  <c r="T3549" i="2"/>
  <c r="R3549" i="2"/>
  <c r="P3549" i="2"/>
  <c r="BI3548" i="2"/>
  <c r="BH3548" i="2"/>
  <c r="BG3548" i="2"/>
  <c r="BF3548" i="2"/>
  <c r="T3548" i="2"/>
  <c r="R3548" i="2"/>
  <c r="P3548" i="2"/>
  <c r="BI3547" i="2"/>
  <c r="BH3547" i="2"/>
  <c r="BG3547" i="2"/>
  <c r="BF3547" i="2"/>
  <c r="T3547" i="2"/>
  <c r="R3547" i="2"/>
  <c r="P3547" i="2"/>
  <c r="BI3546" i="2"/>
  <c r="BH3546" i="2"/>
  <c r="BG3546" i="2"/>
  <c r="BF3546" i="2"/>
  <c r="T3546" i="2"/>
  <c r="R3546" i="2"/>
  <c r="P3546" i="2"/>
  <c r="BI3545" i="2"/>
  <c r="BH3545" i="2"/>
  <c r="BG3545" i="2"/>
  <c r="BF3545" i="2"/>
  <c r="T3545" i="2"/>
  <c r="R3545" i="2"/>
  <c r="P3545" i="2"/>
  <c r="BI3544" i="2"/>
  <c r="BH3544" i="2"/>
  <c r="BG3544" i="2"/>
  <c r="BF3544" i="2"/>
  <c r="T3544" i="2"/>
  <c r="R3544" i="2"/>
  <c r="P3544" i="2"/>
  <c r="BI3543" i="2"/>
  <c r="BH3543" i="2"/>
  <c r="BG3543" i="2"/>
  <c r="BF3543" i="2"/>
  <c r="T3543" i="2"/>
  <c r="R3543" i="2"/>
  <c r="P3543" i="2"/>
  <c r="BI3542" i="2"/>
  <c r="BH3542" i="2"/>
  <c r="BG3542" i="2"/>
  <c r="BF3542" i="2"/>
  <c r="T3542" i="2"/>
  <c r="R3542" i="2"/>
  <c r="P3542" i="2"/>
  <c r="BI3541" i="2"/>
  <c r="BH3541" i="2"/>
  <c r="BG3541" i="2"/>
  <c r="BF3541" i="2"/>
  <c r="T3541" i="2"/>
  <c r="R3541" i="2"/>
  <c r="P3541" i="2"/>
  <c r="BI3540" i="2"/>
  <c r="BH3540" i="2"/>
  <c r="BG3540" i="2"/>
  <c r="BF3540" i="2"/>
  <c r="T3540" i="2"/>
  <c r="R3540" i="2"/>
  <c r="P3540" i="2"/>
  <c r="BI3539" i="2"/>
  <c r="BH3539" i="2"/>
  <c r="BG3539" i="2"/>
  <c r="BF3539" i="2"/>
  <c r="T3539" i="2"/>
  <c r="R3539" i="2"/>
  <c r="P3539" i="2"/>
  <c r="BI3538" i="2"/>
  <c r="BH3538" i="2"/>
  <c r="BG3538" i="2"/>
  <c r="BF3538" i="2"/>
  <c r="T3538" i="2"/>
  <c r="R3538" i="2"/>
  <c r="P3538" i="2"/>
  <c r="BI3537" i="2"/>
  <c r="BH3537" i="2"/>
  <c r="BG3537" i="2"/>
  <c r="BF3537" i="2"/>
  <c r="T3537" i="2"/>
  <c r="R3537" i="2"/>
  <c r="P3537" i="2"/>
  <c r="BI3536" i="2"/>
  <c r="BH3536" i="2"/>
  <c r="BG3536" i="2"/>
  <c r="BF3536" i="2"/>
  <c r="T3536" i="2"/>
  <c r="R3536" i="2"/>
  <c r="P3536" i="2"/>
  <c r="BI3535" i="2"/>
  <c r="BH3535" i="2"/>
  <c r="BG3535" i="2"/>
  <c r="BF3535" i="2"/>
  <c r="T3535" i="2"/>
  <c r="R3535" i="2"/>
  <c r="P3535" i="2"/>
  <c r="BI3534" i="2"/>
  <c r="BH3534" i="2"/>
  <c r="BG3534" i="2"/>
  <c r="BF3534" i="2"/>
  <c r="T3534" i="2"/>
  <c r="R3534" i="2"/>
  <c r="P3534" i="2"/>
  <c r="BI3533" i="2"/>
  <c r="BH3533" i="2"/>
  <c r="BG3533" i="2"/>
  <c r="BF3533" i="2"/>
  <c r="T3533" i="2"/>
  <c r="R3533" i="2"/>
  <c r="P3533" i="2"/>
  <c r="BI3532" i="2"/>
  <c r="BH3532" i="2"/>
  <c r="BG3532" i="2"/>
  <c r="BF3532" i="2"/>
  <c r="T3532" i="2"/>
  <c r="R3532" i="2"/>
  <c r="P3532" i="2"/>
  <c r="BI3528" i="2"/>
  <c r="BH3528" i="2"/>
  <c r="BG3528" i="2"/>
  <c r="BF3528" i="2"/>
  <c r="T3528" i="2"/>
  <c r="R3528" i="2"/>
  <c r="P3528" i="2"/>
  <c r="BI3524" i="2"/>
  <c r="BH3524" i="2"/>
  <c r="BG3524" i="2"/>
  <c r="BF3524" i="2"/>
  <c r="T3524" i="2"/>
  <c r="R3524" i="2"/>
  <c r="P3524" i="2"/>
  <c r="BI3520" i="2"/>
  <c r="BH3520" i="2"/>
  <c r="BG3520" i="2"/>
  <c r="BF3520" i="2"/>
  <c r="T3520" i="2"/>
  <c r="R3520" i="2"/>
  <c r="P3520" i="2"/>
  <c r="BI3516" i="2"/>
  <c r="BH3516" i="2"/>
  <c r="BG3516" i="2"/>
  <c r="BF3516" i="2"/>
  <c r="T3516" i="2"/>
  <c r="R3516" i="2"/>
  <c r="P3516" i="2"/>
  <c r="BI3515" i="2"/>
  <c r="BH3515" i="2"/>
  <c r="BG3515" i="2"/>
  <c r="BF3515" i="2"/>
  <c r="T3515" i="2"/>
  <c r="R3515" i="2"/>
  <c r="P3515" i="2"/>
  <c r="BI3509" i="2"/>
  <c r="BH3509" i="2"/>
  <c r="BG3509" i="2"/>
  <c r="BF3509" i="2"/>
  <c r="T3509" i="2"/>
  <c r="R3509" i="2"/>
  <c r="P3509" i="2"/>
  <c r="BI3506" i="2"/>
  <c r="BH3506" i="2"/>
  <c r="BG3506" i="2"/>
  <c r="BF3506" i="2"/>
  <c r="T3506" i="2"/>
  <c r="R3506" i="2"/>
  <c r="P3506" i="2"/>
  <c r="BI3503" i="2"/>
  <c r="BH3503" i="2"/>
  <c r="BG3503" i="2"/>
  <c r="BF3503" i="2"/>
  <c r="T3503" i="2"/>
  <c r="R3503" i="2"/>
  <c r="P3503" i="2"/>
  <c r="BI3500" i="2"/>
  <c r="BH3500" i="2"/>
  <c r="BG3500" i="2"/>
  <c r="BF3500" i="2"/>
  <c r="T3500" i="2"/>
  <c r="R3500" i="2"/>
  <c r="P3500" i="2"/>
  <c r="BI3499" i="2"/>
  <c r="BH3499" i="2"/>
  <c r="BG3499" i="2"/>
  <c r="BF3499" i="2"/>
  <c r="T3499" i="2"/>
  <c r="R3499" i="2"/>
  <c r="P3499" i="2"/>
  <c r="BI3498" i="2"/>
  <c r="BH3498" i="2"/>
  <c r="BG3498" i="2"/>
  <c r="BF3498" i="2"/>
  <c r="T3498" i="2"/>
  <c r="R3498" i="2"/>
  <c r="P3498" i="2"/>
  <c r="BI3494" i="2"/>
  <c r="BH3494" i="2"/>
  <c r="BG3494" i="2"/>
  <c r="BF3494" i="2"/>
  <c r="T3494" i="2"/>
  <c r="R3494" i="2"/>
  <c r="P3494" i="2"/>
  <c r="BI3493" i="2"/>
  <c r="BH3493" i="2"/>
  <c r="BG3493" i="2"/>
  <c r="BF3493" i="2"/>
  <c r="T3493" i="2"/>
  <c r="R3493" i="2"/>
  <c r="P3493" i="2"/>
  <c r="BI3492" i="2"/>
  <c r="BH3492" i="2"/>
  <c r="BG3492" i="2"/>
  <c r="BF3492" i="2"/>
  <c r="T3492" i="2"/>
  <c r="R3492" i="2"/>
  <c r="P3492" i="2"/>
  <c r="BI3487" i="2"/>
  <c r="BH3487" i="2"/>
  <c r="BG3487" i="2"/>
  <c r="BF3487" i="2"/>
  <c r="T3487" i="2"/>
  <c r="R3487" i="2"/>
  <c r="P3487" i="2"/>
  <c r="BI3484" i="2"/>
  <c r="BH3484" i="2"/>
  <c r="BG3484" i="2"/>
  <c r="BF3484" i="2"/>
  <c r="T3484" i="2"/>
  <c r="R3484" i="2"/>
  <c r="P3484" i="2"/>
  <c r="BI3482" i="2"/>
  <c r="BH3482" i="2"/>
  <c r="BG3482" i="2"/>
  <c r="BF3482" i="2"/>
  <c r="T3482" i="2"/>
  <c r="R3482" i="2"/>
  <c r="P3482" i="2"/>
  <c r="BI3475" i="2"/>
  <c r="BH3475" i="2"/>
  <c r="BG3475" i="2"/>
  <c r="BF3475" i="2"/>
  <c r="T3475" i="2"/>
  <c r="R3475" i="2"/>
  <c r="P3475" i="2"/>
  <c r="BI3469" i="2"/>
  <c r="BH3469" i="2"/>
  <c r="BG3469" i="2"/>
  <c r="BF3469" i="2"/>
  <c r="T3469" i="2"/>
  <c r="R3469" i="2"/>
  <c r="P3469" i="2"/>
  <c r="BI3466" i="2"/>
  <c r="BH3466" i="2"/>
  <c r="BG3466" i="2"/>
  <c r="BF3466" i="2"/>
  <c r="T3466" i="2"/>
  <c r="R3466" i="2"/>
  <c r="P3466" i="2"/>
  <c r="BI3460" i="2"/>
  <c r="BH3460" i="2"/>
  <c r="BG3460" i="2"/>
  <c r="BF3460" i="2"/>
  <c r="T3460" i="2"/>
  <c r="R3460" i="2"/>
  <c r="P3460" i="2"/>
  <c r="BI3455" i="2"/>
  <c r="BH3455" i="2"/>
  <c r="BG3455" i="2"/>
  <c r="BF3455" i="2"/>
  <c r="T3455" i="2"/>
  <c r="R3455" i="2"/>
  <c r="P3455" i="2"/>
  <c r="BI3449" i="2"/>
  <c r="BH3449" i="2"/>
  <c r="BG3449" i="2"/>
  <c r="BF3449" i="2"/>
  <c r="T3449" i="2"/>
  <c r="R3449" i="2"/>
  <c r="P3449" i="2"/>
  <c r="BI3445" i="2"/>
  <c r="BH3445" i="2"/>
  <c r="BG3445" i="2"/>
  <c r="BF3445" i="2"/>
  <c r="T3445" i="2"/>
  <c r="R3445" i="2"/>
  <c r="P3445" i="2"/>
  <c r="BI3441" i="2"/>
  <c r="BH3441" i="2"/>
  <c r="BG3441" i="2"/>
  <c r="BF3441" i="2"/>
  <c r="T3441" i="2"/>
  <c r="R3441" i="2"/>
  <c r="P3441" i="2"/>
  <c r="BI3437" i="2"/>
  <c r="BH3437" i="2"/>
  <c r="BG3437" i="2"/>
  <c r="BF3437" i="2"/>
  <c r="T3437" i="2"/>
  <c r="R3437" i="2"/>
  <c r="P3437" i="2"/>
  <c r="BI3433" i="2"/>
  <c r="BH3433" i="2"/>
  <c r="BG3433" i="2"/>
  <c r="BF3433" i="2"/>
  <c r="T3433" i="2"/>
  <c r="R3433" i="2"/>
  <c r="P3433" i="2"/>
  <c r="BI3428" i="2"/>
  <c r="BH3428" i="2"/>
  <c r="BG3428" i="2"/>
  <c r="BF3428" i="2"/>
  <c r="T3428" i="2"/>
  <c r="R3428" i="2"/>
  <c r="P3428" i="2"/>
  <c r="BI3424" i="2"/>
  <c r="BH3424" i="2"/>
  <c r="BG3424" i="2"/>
  <c r="BF3424" i="2"/>
  <c r="T3424" i="2"/>
  <c r="R3424" i="2"/>
  <c r="P3424" i="2"/>
  <c r="BI3421" i="2"/>
  <c r="BH3421" i="2"/>
  <c r="BG3421" i="2"/>
  <c r="BF3421" i="2"/>
  <c r="T3421" i="2"/>
  <c r="R3421" i="2"/>
  <c r="P3421" i="2"/>
  <c r="BI3418" i="2"/>
  <c r="BH3418" i="2"/>
  <c r="BG3418" i="2"/>
  <c r="BF3418" i="2"/>
  <c r="T3418" i="2"/>
  <c r="R3418" i="2"/>
  <c r="P3418" i="2"/>
  <c r="BI3415" i="2"/>
  <c r="BH3415" i="2"/>
  <c r="BG3415" i="2"/>
  <c r="BF3415" i="2"/>
  <c r="T3415" i="2"/>
  <c r="R3415" i="2"/>
  <c r="P3415" i="2"/>
  <c r="BI3407" i="2"/>
  <c r="BH3407" i="2"/>
  <c r="BG3407" i="2"/>
  <c r="BF3407" i="2"/>
  <c r="T3407" i="2"/>
  <c r="R3407" i="2"/>
  <c r="P3407" i="2"/>
  <c r="BI3403" i="2"/>
  <c r="BH3403" i="2"/>
  <c r="BG3403" i="2"/>
  <c r="BF3403" i="2"/>
  <c r="T3403" i="2"/>
  <c r="T3402" i="2" s="1"/>
  <c r="R3403" i="2"/>
  <c r="R3402" i="2" s="1"/>
  <c r="P3403" i="2"/>
  <c r="P3402" i="2" s="1"/>
  <c r="BI3400" i="2"/>
  <c r="BH3400" i="2"/>
  <c r="BG3400" i="2"/>
  <c r="BF3400" i="2"/>
  <c r="T3400" i="2"/>
  <c r="R3400" i="2"/>
  <c r="P3400" i="2"/>
  <c r="BI3396" i="2"/>
  <c r="BH3396" i="2"/>
  <c r="BG3396" i="2"/>
  <c r="BF3396" i="2"/>
  <c r="T3396" i="2"/>
  <c r="R3396" i="2"/>
  <c r="P3396" i="2"/>
  <c r="BI3394" i="2"/>
  <c r="BH3394" i="2"/>
  <c r="BG3394" i="2"/>
  <c r="BF3394" i="2"/>
  <c r="T3394" i="2"/>
  <c r="R3394" i="2"/>
  <c r="P3394" i="2"/>
  <c r="BI3393" i="2"/>
  <c r="BH3393" i="2"/>
  <c r="BG3393" i="2"/>
  <c r="BF3393" i="2"/>
  <c r="T3393" i="2"/>
  <c r="R3393" i="2"/>
  <c r="P3393" i="2"/>
  <c r="BI3392" i="2"/>
  <c r="BH3392" i="2"/>
  <c r="BG3392" i="2"/>
  <c r="BF3392" i="2"/>
  <c r="T3392" i="2"/>
  <c r="R3392" i="2"/>
  <c r="P3392" i="2"/>
  <c r="BI3391" i="2"/>
  <c r="BH3391" i="2"/>
  <c r="BG3391" i="2"/>
  <c r="BF3391" i="2"/>
  <c r="T3391" i="2"/>
  <c r="R3391" i="2"/>
  <c r="P3391" i="2"/>
  <c r="BI3390" i="2"/>
  <c r="BH3390" i="2"/>
  <c r="BG3390" i="2"/>
  <c r="BF3390" i="2"/>
  <c r="T3390" i="2"/>
  <c r="R3390" i="2"/>
  <c r="P3390" i="2"/>
  <c r="BI3389" i="2"/>
  <c r="BH3389" i="2"/>
  <c r="BG3389" i="2"/>
  <c r="BF3389" i="2"/>
  <c r="T3389" i="2"/>
  <c r="R3389" i="2"/>
  <c r="P3389" i="2"/>
  <c r="BI3388" i="2"/>
  <c r="BH3388" i="2"/>
  <c r="BG3388" i="2"/>
  <c r="BF3388" i="2"/>
  <c r="T3388" i="2"/>
  <c r="R3388" i="2"/>
  <c r="P3388" i="2"/>
  <c r="BI3387" i="2"/>
  <c r="BH3387" i="2"/>
  <c r="BG3387" i="2"/>
  <c r="BF3387" i="2"/>
  <c r="T3387" i="2"/>
  <c r="R3387" i="2"/>
  <c r="P3387" i="2"/>
  <c r="BI3386" i="2"/>
  <c r="BH3386" i="2"/>
  <c r="BG3386" i="2"/>
  <c r="BF3386" i="2"/>
  <c r="T3386" i="2"/>
  <c r="R3386" i="2"/>
  <c r="P3386" i="2"/>
  <c r="BI3385" i="2"/>
  <c r="BH3385" i="2"/>
  <c r="BG3385" i="2"/>
  <c r="BF3385" i="2"/>
  <c r="T3385" i="2"/>
  <c r="R3385" i="2"/>
  <c r="P3385" i="2"/>
  <c r="BI3384" i="2"/>
  <c r="BH3384" i="2"/>
  <c r="BG3384" i="2"/>
  <c r="BF3384" i="2"/>
  <c r="T3384" i="2"/>
  <c r="R3384" i="2"/>
  <c r="P3384" i="2"/>
  <c r="BI3383" i="2"/>
  <c r="BH3383" i="2"/>
  <c r="BG3383" i="2"/>
  <c r="BF3383" i="2"/>
  <c r="T3383" i="2"/>
  <c r="R3383" i="2"/>
  <c r="P3383" i="2"/>
  <c r="BI3382" i="2"/>
  <c r="BH3382" i="2"/>
  <c r="BG3382" i="2"/>
  <c r="BF3382" i="2"/>
  <c r="T3382" i="2"/>
  <c r="R3382" i="2"/>
  <c r="P3382" i="2"/>
  <c r="BI3381" i="2"/>
  <c r="BH3381" i="2"/>
  <c r="BG3381" i="2"/>
  <c r="BF3381" i="2"/>
  <c r="T3381" i="2"/>
  <c r="R3381" i="2"/>
  <c r="P3381" i="2"/>
  <c r="BI3380" i="2"/>
  <c r="BH3380" i="2"/>
  <c r="BG3380" i="2"/>
  <c r="BF3380" i="2"/>
  <c r="T3380" i="2"/>
  <c r="R3380" i="2"/>
  <c r="P3380" i="2"/>
  <c r="BI3379" i="2"/>
  <c r="BH3379" i="2"/>
  <c r="BG3379" i="2"/>
  <c r="BF3379" i="2"/>
  <c r="T3379" i="2"/>
  <c r="R3379" i="2"/>
  <c r="P3379" i="2"/>
  <c r="BI3378" i="2"/>
  <c r="BH3378" i="2"/>
  <c r="BG3378" i="2"/>
  <c r="BF3378" i="2"/>
  <c r="T3378" i="2"/>
  <c r="R3378" i="2"/>
  <c r="P3378" i="2"/>
  <c r="BI3377" i="2"/>
  <c r="BH3377" i="2"/>
  <c r="BG3377" i="2"/>
  <c r="BF3377" i="2"/>
  <c r="T3377" i="2"/>
  <c r="R3377" i="2"/>
  <c r="P3377" i="2"/>
  <c r="BI3376" i="2"/>
  <c r="BH3376" i="2"/>
  <c r="BG3376" i="2"/>
  <c r="BF3376" i="2"/>
  <c r="T3376" i="2"/>
  <c r="R3376" i="2"/>
  <c r="P3376" i="2"/>
  <c r="BI3375" i="2"/>
  <c r="BH3375" i="2"/>
  <c r="BG3375" i="2"/>
  <c r="BF3375" i="2"/>
  <c r="T3375" i="2"/>
  <c r="R3375" i="2"/>
  <c r="P3375" i="2"/>
  <c r="BI3374" i="2"/>
  <c r="BH3374" i="2"/>
  <c r="BG3374" i="2"/>
  <c r="BF3374" i="2"/>
  <c r="T3374" i="2"/>
  <c r="R3374" i="2"/>
  <c r="P3374" i="2"/>
  <c r="BI3373" i="2"/>
  <c r="BH3373" i="2"/>
  <c r="BG3373" i="2"/>
  <c r="BF3373" i="2"/>
  <c r="T3373" i="2"/>
  <c r="R3373" i="2"/>
  <c r="P3373" i="2"/>
  <c r="BI3372" i="2"/>
  <c r="BH3372" i="2"/>
  <c r="BG3372" i="2"/>
  <c r="BF3372" i="2"/>
  <c r="T3372" i="2"/>
  <c r="R3372" i="2"/>
  <c r="P3372" i="2"/>
  <c r="BI3371" i="2"/>
  <c r="BH3371" i="2"/>
  <c r="BG3371" i="2"/>
  <c r="BF3371" i="2"/>
  <c r="T3371" i="2"/>
  <c r="R3371" i="2"/>
  <c r="P3371" i="2"/>
  <c r="BI3370" i="2"/>
  <c r="BH3370" i="2"/>
  <c r="BG3370" i="2"/>
  <c r="BF3370" i="2"/>
  <c r="T3370" i="2"/>
  <c r="R3370" i="2"/>
  <c r="P3370" i="2"/>
  <c r="BI3369" i="2"/>
  <c r="BH3369" i="2"/>
  <c r="BG3369" i="2"/>
  <c r="BF3369" i="2"/>
  <c r="T3369" i="2"/>
  <c r="R3369" i="2"/>
  <c r="P3369" i="2"/>
  <c r="BI3368" i="2"/>
  <c r="BH3368" i="2"/>
  <c r="BG3368" i="2"/>
  <c r="BF3368" i="2"/>
  <c r="T3368" i="2"/>
  <c r="R3368" i="2"/>
  <c r="P3368" i="2"/>
  <c r="BI3367" i="2"/>
  <c r="BH3367" i="2"/>
  <c r="BG3367" i="2"/>
  <c r="BF3367" i="2"/>
  <c r="T3367" i="2"/>
  <c r="R3367" i="2"/>
  <c r="P3367" i="2"/>
  <c r="BI3366" i="2"/>
  <c r="BH3366" i="2"/>
  <c r="BG3366" i="2"/>
  <c r="BF3366" i="2"/>
  <c r="T3366" i="2"/>
  <c r="R3366" i="2"/>
  <c r="P3366" i="2"/>
  <c r="BI3365" i="2"/>
  <c r="BH3365" i="2"/>
  <c r="BG3365" i="2"/>
  <c r="BF3365" i="2"/>
  <c r="T3365" i="2"/>
  <c r="R3365" i="2"/>
  <c r="P3365" i="2"/>
  <c r="BI3364" i="2"/>
  <c r="BH3364" i="2"/>
  <c r="BG3364" i="2"/>
  <c r="BF3364" i="2"/>
  <c r="T3364" i="2"/>
  <c r="R3364" i="2"/>
  <c r="P3364" i="2"/>
  <c r="BI3363" i="2"/>
  <c r="BH3363" i="2"/>
  <c r="BG3363" i="2"/>
  <c r="BF3363" i="2"/>
  <c r="T3363" i="2"/>
  <c r="R3363" i="2"/>
  <c r="P3363" i="2"/>
  <c r="BI3362" i="2"/>
  <c r="BH3362" i="2"/>
  <c r="BG3362" i="2"/>
  <c r="BF3362" i="2"/>
  <c r="T3362" i="2"/>
  <c r="R3362" i="2"/>
  <c r="P3362" i="2"/>
  <c r="BI3361" i="2"/>
  <c r="BH3361" i="2"/>
  <c r="BG3361" i="2"/>
  <c r="BF3361" i="2"/>
  <c r="T3361" i="2"/>
  <c r="R3361" i="2"/>
  <c r="P3361" i="2"/>
  <c r="BI3360" i="2"/>
  <c r="BH3360" i="2"/>
  <c r="BG3360" i="2"/>
  <c r="BF3360" i="2"/>
  <c r="T3360" i="2"/>
  <c r="R3360" i="2"/>
  <c r="P3360" i="2"/>
  <c r="BI3359" i="2"/>
  <c r="BH3359" i="2"/>
  <c r="BG3359" i="2"/>
  <c r="BF3359" i="2"/>
  <c r="T3359" i="2"/>
  <c r="R3359" i="2"/>
  <c r="P3359" i="2"/>
  <c r="BI3358" i="2"/>
  <c r="BH3358" i="2"/>
  <c r="BG3358" i="2"/>
  <c r="BF3358" i="2"/>
  <c r="T3358" i="2"/>
  <c r="R3358" i="2"/>
  <c r="P3358" i="2"/>
  <c r="BI3357" i="2"/>
  <c r="BH3357" i="2"/>
  <c r="BG3357" i="2"/>
  <c r="BF3357" i="2"/>
  <c r="T3357" i="2"/>
  <c r="R3357" i="2"/>
  <c r="P3357" i="2"/>
  <c r="BI3356" i="2"/>
  <c r="BH3356" i="2"/>
  <c r="BG3356" i="2"/>
  <c r="BF3356" i="2"/>
  <c r="T3356" i="2"/>
  <c r="R3356" i="2"/>
  <c r="P3356" i="2"/>
  <c r="BI3355" i="2"/>
  <c r="BH3355" i="2"/>
  <c r="BG3355" i="2"/>
  <c r="BF3355" i="2"/>
  <c r="T3355" i="2"/>
  <c r="R3355" i="2"/>
  <c r="P3355" i="2"/>
  <c r="BI3354" i="2"/>
  <c r="BH3354" i="2"/>
  <c r="BG3354" i="2"/>
  <c r="BF3354" i="2"/>
  <c r="T3354" i="2"/>
  <c r="R3354" i="2"/>
  <c r="P3354" i="2"/>
  <c r="BI3353" i="2"/>
  <c r="BH3353" i="2"/>
  <c r="BG3353" i="2"/>
  <c r="BF3353" i="2"/>
  <c r="T3353" i="2"/>
  <c r="R3353" i="2"/>
  <c r="P3353" i="2"/>
  <c r="BI3352" i="2"/>
  <c r="BH3352" i="2"/>
  <c r="BG3352" i="2"/>
  <c r="BF3352" i="2"/>
  <c r="T3352" i="2"/>
  <c r="R3352" i="2"/>
  <c r="P3352" i="2"/>
  <c r="BI3351" i="2"/>
  <c r="BH3351" i="2"/>
  <c r="BG3351" i="2"/>
  <c r="BF3351" i="2"/>
  <c r="T3351" i="2"/>
  <c r="R3351" i="2"/>
  <c r="P3351" i="2"/>
  <c r="BI3350" i="2"/>
  <c r="BH3350" i="2"/>
  <c r="BG3350" i="2"/>
  <c r="BF3350" i="2"/>
  <c r="T3350" i="2"/>
  <c r="R3350" i="2"/>
  <c r="P3350" i="2"/>
  <c r="BI3349" i="2"/>
  <c r="BH3349" i="2"/>
  <c r="BG3349" i="2"/>
  <c r="BF3349" i="2"/>
  <c r="T3349" i="2"/>
  <c r="R3349" i="2"/>
  <c r="P3349" i="2"/>
  <c r="BI3348" i="2"/>
  <c r="BH3348" i="2"/>
  <c r="BG3348" i="2"/>
  <c r="BF3348" i="2"/>
  <c r="T3348" i="2"/>
  <c r="R3348" i="2"/>
  <c r="P3348" i="2"/>
  <c r="BI3347" i="2"/>
  <c r="BH3347" i="2"/>
  <c r="BG3347" i="2"/>
  <c r="BF3347" i="2"/>
  <c r="T3347" i="2"/>
  <c r="R3347" i="2"/>
  <c r="P3347" i="2"/>
  <c r="BI3346" i="2"/>
  <c r="BH3346" i="2"/>
  <c r="BG3346" i="2"/>
  <c r="BF3346" i="2"/>
  <c r="T3346" i="2"/>
  <c r="R3346" i="2"/>
  <c r="P3346" i="2"/>
  <c r="BI3345" i="2"/>
  <c r="BH3345" i="2"/>
  <c r="BG3345" i="2"/>
  <c r="BF3345" i="2"/>
  <c r="T3345" i="2"/>
  <c r="R3345" i="2"/>
  <c r="P3345" i="2"/>
  <c r="BI3344" i="2"/>
  <c r="BH3344" i="2"/>
  <c r="BG3344" i="2"/>
  <c r="BF3344" i="2"/>
  <c r="T3344" i="2"/>
  <c r="R3344" i="2"/>
  <c r="P3344" i="2"/>
  <c r="BI3343" i="2"/>
  <c r="BH3343" i="2"/>
  <c r="BG3343" i="2"/>
  <c r="BF3343" i="2"/>
  <c r="T3343" i="2"/>
  <c r="R3343" i="2"/>
  <c r="P3343" i="2"/>
  <c r="BI3342" i="2"/>
  <c r="BH3342" i="2"/>
  <c r="BG3342" i="2"/>
  <c r="BF3342" i="2"/>
  <c r="T3342" i="2"/>
  <c r="R3342" i="2"/>
  <c r="P3342" i="2"/>
  <c r="BI3341" i="2"/>
  <c r="BH3341" i="2"/>
  <c r="BG3341" i="2"/>
  <c r="BF3341" i="2"/>
  <c r="T3341" i="2"/>
  <c r="R3341" i="2"/>
  <c r="P3341" i="2"/>
  <c r="BI3340" i="2"/>
  <c r="BH3340" i="2"/>
  <c r="BG3340" i="2"/>
  <c r="BF3340" i="2"/>
  <c r="T3340" i="2"/>
  <c r="R3340" i="2"/>
  <c r="P3340" i="2"/>
  <c r="BI3339" i="2"/>
  <c r="BH3339" i="2"/>
  <c r="BG3339" i="2"/>
  <c r="BF3339" i="2"/>
  <c r="T3339" i="2"/>
  <c r="R3339" i="2"/>
  <c r="P3339" i="2"/>
  <c r="BI3338" i="2"/>
  <c r="BH3338" i="2"/>
  <c r="BG3338" i="2"/>
  <c r="BF3338" i="2"/>
  <c r="T3338" i="2"/>
  <c r="R3338" i="2"/>
  <c r="P3338" i="2"/>
  <c r="BI3337" i="2"/>
  <c r="BH3337" i="2"/>
  <c r="BG3337" i="2"/>
  <c r="BF3337" i="2"/>
  <c r="T3337" i="2"/>
  <c r="R3337" i="2"/>
  <c r="P3337" i="2"/>
  <c r="BI3336" i="2"/>
  <c r="BH3336" i="2"/>
  <c r="BG3336" i="2"/>
  <c r="BF3336" i="2"/>
  <c r="T3336" i="2"/>
  <c r="R3336" i="2"/>
  <c r="P3336" i="2"/>
  <c r="BI3335" i="2"/>
  <c r="BH3335" i="2"/>
  <c r="BG3335" i="2"/>
  <c r="BF3335" i="2"/>
  <c r="T3335" i="2"/>
  <c r="R3335" i="2"/>
  <c r="P3335" i="2"/>
  <c r="BI3334" i="2"/>
  <c r="BH3334" i="2"/>
  <c r="BG3334" i="2"/>
  <c r="BF3334" i="2"/>
  <c r="T3334" i="2"/>
  <c r="R3334" i="2"/>
  <c r="P3334" i="2"/>
  <c r="BI3333" i="2"/>
  <c r="BH3333" i="2"/>
  <c r="BG3333" i="2"/>
  <c r="BF3333" i="2"/>
  <c r="T3333" i="2"/>
  <c r="R3333" i="2"/>
  <c r="P3333" i="2"/>
  <c r="BI3332" i="2"/>
  <c r="BH3332" i="2"/>
  <c r="BG3332" i="2"/>
  <c r="BF3332" i="2"/>
  <c r="T3332" i="2"/>
  <c r="R3332" i="2"/>
  <c r="P3332" i="2"/>
  <c r="BI3331" i="2"/>
  <c r="BH3331" i="2"/>
  <c r="BG3331" i="2"/>
  <c r="BF3331" i="2"/>
  <c r="T3331" i="2"/>
  <c r="R3331" i="2"/>
  <c r="P3331" i="2"/>
  <c r="BI3330" i="2"/>
  <c r="BH3330" i="2"/>
  <c r="BG3330" i="2"/>
  <c r="BF3330" i="2"/>
  <c r="T3330" i="2"/>
  <c r="R3330" i="2"/>
  <c r="P3330" i="2"/>
  <c r="BI3329" i="2"/>
  <c r="BH3329" i="2"/>
  <c r="BG3329" i="2"/>
  <c r="BF3329" i="2"/>
  <c r="T3329" i="2"/>
  <c r="R3329" i="2"/>
  <c r="P3329" i="2"/>
  <c r="BI3328" i="2"/>
  <c r="BH3328" i="2"/>
  <c r="BG3328" i="2"/>
  <c r="BF3328" i="2"/>
  <c r="T3328" i="2"/>
  <c r="R3328" i="2"/>
  <c r="P3328" i="2"/>
  <c r="BI3327" i="2"/>
  <c r="BH3327" i="2"/>
  <c r="BG3327" i="2"/>
  <c r="BF3327" i="2"/>
  <c r="T3327" i="2"/>
  <c r="R3327" i="2"/>
  <c r="P3327" i="2"/>
  <c r="BI3326" i="2"/>
  <c r="BH3326" i="2"/>
  <c r="BG3326" i="2"/>
  <c r="BF3326" i="2"/>
  <c r="T3326" i="2"/>
  <c r="R3326" i="2"/>
  <c r="P3326" i="2"/>
  <c r="BI3325" i="2"/>
  <c r="BH3325" i="2"/>
  <c r="BG3325" i="2"/>
  <c r="BF3325" i="2"/>
  <c r="T3325" i="2"/>
  <c r="R3325" i="2"/>
  <c r="P3325" i="2"/>
  <c r="BI3324" i="2"/>
  <c r="BH3324" i="2"/>
  <c r="BG3324" i="2"/>
  <c r="BF3324" i="2"/>
  <c r="T3324" i="2"/>
  <c r="R3324" i="2"/>
  <c r="P3324" i="2"/>
  <c r="BI3323" i="2"/>
  <c r="BH3323" i="2"/>
  <c r="BG3323" i="2"/>
  <c r="BF3323" i="2"/>
  <c r="T3323" i="2"/>
  <c r="R3323" i="2"/>
  <c r="P3323" i="2"/>
  <c r="BI3322" i="2"/>
  <c r="BH3322" i="2"/>
  <c r="BG3322" i="2"/>
  <c r="BF3322" i="2"/>
  <c r="T3322" i="2"/>
  <c r="R3322" i="2"/>
  <c r="P3322" i="2"/>
  <c r="BI3321" i="2"/>
  <c r="BH3321" i="2"/>
  <c r="BG3321" i="2"/>
  <c r="BF3321" i="2"/>
  <c r="T3321" i="2"/>
  <c r="R3321" i="2"/>
  <c r="P3321" i="2"/>
  <c r="BI3320" i="2"/>
  <c r="BH3320" i="2"/>
  <c r="BG3320" i="2"/>
  <c r="BF3320" i="2"/>
  <c r="T3320" i="2"/>
  <c r="R3320" i="2"/>
  <c r="P3320" i="2"/>
  <c r="BI3319" i="2"/>
  <c r="BH3319" i="2"/>
  <c r="BG3319" i="2"/>
  <c r="BF3319" i="2"/>
  <c r="T3319" i="2"/>
  <c r="R3319" i="2"/>
  <c r="P3319" i="2"/>
  <c r="BI3318" i="2"/>
  <c r="BH3318" i="2"/>
  <c r="BG3318" i="2"/>
  <c r="BF3318" i="2"/>
  <c r="T3318" i="2"/>
  <c r="R3318" i="2"/>
  <c r="P3318" i="2"/>
  <c r="BI3317" i="2"/>
  <c r="BH3317" i="2"/>
  <c r="BG3317" i="2"/>
  <c r="BF3317" i="2"/>
  <c r="T3317" i="2"/>
  <c r="R3317" i="2"/>
  <c r="P3317" i="2"/>
  <c r="BI3316" i="2"/>
  <c r="BH3316" i="2"/>
  <c r="BG3316" i="2"/>
  <c r="BF3316" i="2"/>
  <c r="T3316" i="2"/>
  <c r="R3316" i="2"/>
  <c r="P3316" i="2"/>
  <c r="BI3315" i="2"/>
  <c r="BH3315" i="2"/>
  <c r="BG3315" i="2"/>
  <c r="BF3315" i="2"/>
  <c r="T3315" i="2"/>
  <c r="R3315" i="2"/>
  <c r="P3315" i="2"/>
  <c r="BI3314" i="2"/>
  <c r="BH3314" i="2"/>
  <c r="BG3314" i="2"/>
  <c r="BF3314" i="2"/>
  <c r="T3314" i="2"/>
  <c r="R3314" i="2"/>
  <c r="P3314" i="2"/>
  <c r="BI3313" i="2"/>
  <c r="BH3313" i="2"/>
  <c r="BG3313" i="2"/>
  <c r="BF3313" i="2"/>
  <c r="T3313" i="2"/>
  <c r="R3313" i="2"/>
  <c r="P3313" i="2"/>
  <c r="BI3311" i="2"/>
  <c r="BH3311" i="2"/>
  <c r="BG3311" i="2"/>
  <c r="BF3311" i="2"/>
  <c r="T3311" i="2"/>
  <c r="R3311" i="2"/>
  <c r="P3311" i="2"/>
  <c r="BI3310" i="2"/>
  <c r="BH3310" i="2"/>
  <c r="BG3310" i="2"/>
  <c r="BF3310" i="2"/>
  <c r="T3310" i="2"/>
  <c r="R3310" i="2"/>
  <c r="P3310" i="2"/>
  <c r="BI3309" i="2"/>
  <c r="BH3309" i="2"/>
  <c r="BG3309" i="2"/>
  <c r="BF3309" i="2"/>
  <c r="T3309" i="2"/>
  <c r="R3309" i="2"/>
  <c r="P3309" i="2"/>
  <c r="BI3308" i="2"/>
  <c r="BH3308" i="2"/>
  <c r="BG3308" i="2"/>
  <c r="BF3308" i="2"/>
  <c r="T3308" i="2"/>
  <c r="R3308" i="2"/>
  <c r="P3308" i="2"/>
  <c r="BI3307" i="2"/>
  <c r="BH3307" i="2"/>
  <c r="BG3307" i="2"/>
  <c r="BF3307" i="2"/>
  <c r="T3307" i="2"/>
  <c r="R3307" i="2"/>
  <c r="P3307" i="2"/>
  <c r="BI3306" i="2"/>
  <c r="BH3306" i="2"/>
  <c r="BG3306" i="2"/>
  <c r="BF3306" i="2"/>
  <c r="T3306" i="2"/>
  <c r="R3306" i="2"/>
  <c r="P3306" i="2"/>
  <c r="BI3305" i="2"/>
  <c r="BH3305" i="2"/>
  <c r="BG3305" i="2"/>
  <c r="BF3305" i="2"/>
  <c r="T3305" i="2"/>
  <c r="R3305" i="2"/>
  <c r="P3305" i="2"/>
  <c r="BI3304" i="2"/>
  <c r="BH3304" i="2"/>
  <c r="BG3304" i="2"/>
  <c r="BF3304" i="2"/>
  <c r="T3304" i="2"/>
  <c r="R3304" i="2"/>
  <c r="P3304" i="2"/>
  <c r="BI3303" i="2"/>
  <c r="BH3303" i="2"/>
  <c r="BG3303" i="2"/>
  <c r="BF3303" i="2"/>
  <c r="T3303" i="2"/>
  <c r="R3303" i="2"/>
  <c r="P3303" i="2"/>
  <c r="BI3302" i="2"/>
  <c r="BH3302" i="2"/>
  <c r="BG3302" i="2"/>
  <c r="BF3302" i="2"/>
  <c r="T3302" i="2"/>
  <c r="R3302" i="2"/>
  <c r="P3302" i="2"/>
  <c r="BI3299" i="2"/>
  <c r="BH3299" i="2"/>
  <c r="BG3299" i="2"/>
  <c r="BF3299" i="2"/>
  <c r="T3299" i="2"/>
  <c r="R3299" i="2"/>
  <c r="P3299" i="2"/>
  <c r="BI3298" i="2"/>
  <c r="BH3298" i="2"/>
  <c r="BG3298" i="2"/>
  <c r="BF3298" i="2"/>
  <c r="T3298" i="2"/>
  <c r="R3298" i="2"/>
  <c r="P3298" i="2"/>
  <c r="BI3297" i="2"/>
  <c r="BH3297" i="2"/>
  <c r="BG3297" i="2"/>
  <c r="BF3297" i="2"/>
  <c r="T3297" i="2"/>
  <c r="R3297" i="2"/>
  <c r="P3297" i="2"/>
  <c r="BI3296" i="2"/>
  <c r="BH3296" i="2"/>
  <c r="BG3296" i="2"/>
  <c r="BF3296" i="2"/>
  <c r="T3296" i="2"/>
  <c r="R3296" i="2"/>
  <c r="P3296" i="2"/>
  <c r="BI3295" i="2"/>
  <c r="BH3295" i="2"/>
  <c r="BG3295" i="2"/>
  <c r="BF3295" i="2"/>
  <c r="T3295" i="2"/>
  <c r="R3295" i="2"/>
  <c r="P3295" i="2"/>
  <c r="BI3294" i="2"/>
  <c r="BH3294" i="2"/>
  <c r="BG3294" i="2"/>
  <c r="BF3294" i="2"/>
  <c r="T3294" i="2"/>
  <c r="R3294" i="2"/>
  <c r="P3294" i="2"/>
  <c r="BI3293" i="2"/>
  <c r="BH3293" i="2"/>
  <c r="BG3293" i="2"/>
  <c r="BF3293" i="2"/>
  <c r="T3293" i="2"/>
  <c r="R3293" i="2"/>
  <c r="P3293" i="2"/>
  <c r="BI3292" i="2"/>
  <c r="BH3292" i="2"/>
  <c r="BG3292" i="2"/>
  <c r="BF3292" i="2"/>
  <c r="T3292" i="2"/>
  <c r="R3292" i="2"/>
  <c r="P3292" i="2"/>
  <c r="BI3291" i="2"/>
  <c r="BH3291" i="2"/>
  <c r="BG3291" i="2"/>
  <c r="BF3291" i="2"/>
  <c r="T3291" i="2"/>
  <c r="R3291" i="2"/>
  <c r="P3291" i="2"/>
  <c r="BI3290" i="2"/>
  <c r="BH3290" i="2"/>
  <c r="BG3290" i="2"/>
  <c r="BF3290" i="2"/>
  <c r="T3290" i="2"/>
  <c r="R3290" i="2"/>
  <c r="P3290" i="2"/>
  <c r="BI3289" i="2"/>
  <c r="BH3289" i="2"/>
  <c r="BG3289" i="2"/>
  <c r="BF3289" i="2"/>
  <c r="T3289" i="2"/>
  <c r="R3289" i="2"/>
  <c r="P3289" i="2"/>
  <c r="BI3288" i="2"/>
  <c r="BH3288" i="2"/>
  <c r="BG3288" i="2"/>
  <c r="BF3288" i="2"/>
  <c r="T3288" i="2"/>
  <c r="R3288" i="2"/>
  <c r="P3288" i="2"/>
  <c r="BI3287" i="2"/>
  <c r="BH3287" i="2"/>
  <c r="BG3287" i="2"/>
  <c r="BF3287" i="2"/>
  <c r="T3287" i="2"/>
  <c r="R3287" i="2"/>
  <c r="P3287" i="2"/>
  <c r="BI3286" i="2"/>
  <c r="BH3286" i="2"/>
  <c r="BG3286" i="2"/>
  <c r="BF3286" i="2"/>
  <c r="T3286" i="2"/>
  <c r="R3286" i="2"/>
  <c r="P3286" i="2"/>
  <c r="BI3285" i="2"/>
  <c r="BH3285" i="2"/>
  <c r="BG3285" i="2"/>
  <c r="BF3285" i="2"/>
  <c r="T3285" i="2"/>
  <c r="R3285" i="2"/>
  <c r="P3285" i="2"/>
  <c r="BI3284" i="2"/>
  <c r="BH3284" i="2"/>
  <c r="BG3284" i="2"/>
  <c r="BF3284" i="2"/>
  <c r="T3284" i="2"/>
  <c r="R3284" i="2"/>
  <c r="P3284" i="2"/>
  <c r="BI3283" i="2"/>
  <c r="BH3283" i="2"/>
  <c r="BG3283" i="2"/>
  <c r="BF3283" i="2"/>
  <c r="T3283" i="2"/>
  <c r="R3283" i="2"/>
  <c r="P3283" i="2"/>
  <c r="BI3282" i="2"/>
  <c r="BH3282" i="2"/>
  <c r="BG3282" i="2"/>
  <c r="BF3282" i="2"/>
  <c r="T3282" i="2"/>
  <c r="R3282" i="2"/>
  <c r="P3282" i="2"/>
  <c r="BI3281" i="2"/>
  <c r="BH3281" i="2"/>
  <c r="BG3281" i="2"/>
  <c r="BF3281" i="2"/>
  <c r="T3281" i="2"/>
  <c r="R3281" i="2"/>
  <c r="P3281" i="2"/>
  <c r="BI3280" i="2"/>
  <c r="BH3280" i="2"/>
  <c r="BG3280" i="2"/>
  <c r="BF3280" i="2"/>
  <c r="T3280" i="2"/>
  <c r="R3280" i="2"/>
  <c r="P3280" i="2"/>
  <c r="BI3279" i="2"/>
  <c r="BH3279" i="2"/>
  <c r="BG3279" i="2"/>
  <c r="BF3279" i="2"/>
  <c r="T3279" i="2"/>
  <c r="R3279" i="2"/>
  <c r="P3279" i="2"/>
  <c r="BI3278" i="2"/>
  <c r="BH3278" i="2"/>
  <c r="BG3278" i="2"/>
  <c r="BF3278" i="2"/>
  <c r="T3278" i="2"/>
  <c r="R3278" i="2"/>
  <c r="P3278" i="2"/>
  <c r="BI3277" i="2"/>
  <c r="BH3277" i="2"/>
  <c r="BG3277" i="2"/>
  <c r="BF3277" i="2"/>
  <c r="T3277" i="2"/>
  <c r="R3277" i="2"/>
  <c r="P3277" i="2"/>
  <c r="BI3276" i="2"/>
  <c r="BH3276" i="2"/>
  <c r="BG3276" i="2"/>
  <c r="BF3276" i="2"/>
  <c r="T3276" i="2"/>
  <c r="R3276" i="2"/>
  <c r="P3276" i="2"/>
  <c r="BI3275" i="2"/>
  <c r="BH3275" i="2"/>
  <c r="BG3275" i="2"/>
  <c r="BF3275" i="2"/>
  <c r="T3275" i="2"/>
  <c r="R3275" i="2"/>
  <c r="P3275" i="2"/>
  <c r="BI3274" i="2"/>
  <c r="BH3274" i="2"/>
  <c r="BG3274" i="2"/>
  <c r="BF3274" i="2"/>
  <c r="T3274" i="2"/>
  <c r="R3274" i="2"/>
  <c r="P3274" i="2"/>
  <c r="BI3273" i="2"/>
  <c r="BH3273" i="2"/>
  <c r="BG3273" i="2"/>
  <c r="BF3273" i="2"/>
  <c r="T3273" i="2"/>
  <c r="R3273" i="2"/>
  <c r="P3273" i="2"/>
  <c r="BI3272" i="2"/>
  <c r="BH3272" i="2"/>
  <c r="BG3272" i="2"/>
  <c r="BF3272" i="2"/>
  <c r="T3272" i="2"/>
  <c r="R3272" i="2"/>
  <c r="P3272" i="2"/>
  <c r="BI3271" i="2"/>
  <c r="BH3271" i="2"/>
  <c r="BG3271" i="2"/>
  <c r="BF3271" i="2"/>
  <c r="T3271" i="2"/>
  <c r="R3271" i="2"/>
  <c r="P3271" i="2"/>
  <c r="BI3270" i="2"/>
  <c r="BH3270" i="2"/>
  <c r="BG3270" i="2"/>
  <c r="BF3270" i="2"/>
  <c r="T3270" i="2"/>
  <c r="R3270" i="2"/>
  <c r="P3270" i="2"/>
  <c r="BI3269" i="2"/>
  <c r="BH3269" i="2"/>
  <c r="BG3269" i="2"/>
  <c r="BF3269" i="2"/>
  <c r="T3269" i="2"/>
  <c r="R3269" i="2"/>
  <c r="P3269" i="2"/>
  <c r="BI3268" i="2"/>
  <c r="BH3268" i="2"/>
  <c r="BG3268" i="2"/>
  <c r="BF3268" i="2"/>
  <c r="T3268" i="2"/>
  <c r="R3268" i="2"/>
  <c r="P3268" i="2"/>
  <c r="BI3267" i="2"/>
  <c r="BH3267" i="2"/>
  <c r="BG3267" i="2"/>
  <c r="BF3267" i="2"/>
  <c r="T3267" i="2"/>
  <c r="R3267" i="2"/>
  <c r="P3267" i="2"/>
  <c r="BI3266" i="2"/>
  <c r="BH3266" i="2"/>
  <c r="BG3266" i="2"/>
  <c r="BF3266" i="2"/>
  <c r="T3266" i="2"/>
  <c r="R3266" i="2"/>
  <c r="P3266" i="2"/>
  <c r="BI3265" i="2"/>
  <c r="BH3265" i="2"/>
  <c r="BG3265" i="2"/>
  <c r="BF3265" i="2"/>
  <c r="T3265" i="2"/>
  <c r="R3265" i="2"/>
  <c r="P3265" i="2"/>
  <c r="BI3264" i="2"/>
  <c r="BH3264" i="2"/>
  <c r="BG3264" i="2"/>
  <c r="BF3264" i="2"/>
  <c r="T3264" i="2"/>
  <c r="R3264" i="2"/>
  <c r="P3264" i="2"/>
  <c r="BI3263" i="2"/>
  <c r="BH3263" i="2"/>
  <c r="BG3263" i="2"/>
  <c r="BF3263" i="2"/>
  <c r="T3263" i="2"/>
  <c r="R3263" i="2"/>
  <c r="P3263" i="2"/>
  <c r="BI3262" i="2"/>
  <c r="BH3262" i="2"/>
  <c r="BG3262" i="2"/>
  <c r="BF3262" i="2"/>
  <c r="T3262" i="2"/>
  <c r="R3262" i="2"/>
  <c r="P3262" i="2"/>
  <c r="BI3261" i="2"/>
  <c r="BH3261" i="2"/>
  <c r="BG3261" i="2"/>
  <c r="BF3261" i="2"/>
  <c r="T3261" i="2"/>
  <c r="R3261" i="2"/>
  <c r="P3261" i="2"/>
  <c r="BI3260" i="2"/>
  <c r="BH3260" i="2"/>
  <c r="BG3260" i="2"/>
  <c r="BF3260" i="2"/>
  <c r="T3260" i="2"/>
  <c r="R3260" i="2"/>
  <c r="P3260" i="2"/>
  <c r="BI3259" i="2"/>
  <c r="BH3259" i="2"/>
  <c r="BG3259" i="2"/>
  <c r="BF3259" i="2"/>
  <c r="T3259" i="2"/>
  <c r="R3259" i="2"/>
  <c r="P3259" i="2"/>
  <c r="BI3258" i="2"/>
  <c r="BH3258" i="2"/>
  <c r="BG3258" i="2"/>
  <c r="BF3258" i="2"/>
  <c r="T3258" i="2"/>
  <c r="R3258" i="2"/>
  <c r="P3258" i="2"/>
  <c r="BI3257" i="2"/>
  <c r="BH3257" i="2"/>
  <c r="BG3257" i="2"/>
  <c r="BF3257" i="2"/>
  <c r="T3257" i="2"/>
  <c r="R3257" i="2"/>
  <c r="P3257" i="2"/>
  <c r="BI3255" i="2"/>
  <c r="BH3255" i="2"/>
  <c r="BG3255" i="2"/>
  <c r="BF3255" i="2"/>
  <c r="T3255" i="2"/>
  <c r="R3255" i="2"/>
  <c r="P3255" i="2"/>
  <c r="BI3254" i="2"/>
  <c r="BH3254" i="2"/>
  <c r="BG3254" i="2"/>
  <c r="BF3254" i="2"/>
  <c r="T3254" i="2"/>
  <c r="R3254" i="2"/>
  <c r="P3254" i="2"/>
  <c r="BI3253" i="2"/>
  <c r="BH3253" i="2"/>
  <c r="BG3253" i="2"/>
  <c r="BF3253" i="2"/>
  <c r="T3253" i="2"/>
  <c r="R3253" i="2"/>
  <c r="P3253" i="2"/>
  <c r="BI3252" i="2"/>
  <c r="BH3252" i="2"/>
  <c r="BG3252" i="2"/>
  <c r="BF3252" i="2"/>
  <c r="T3252" i="2"/>
  <c r="R3252" i="2"/>
  <c r="P3252" i="2"/>
  <c r="BI3251" i="2"/>
  <c r="BH3251" i="2"/>
  <c r="BG3251" i="2"/>
  <c r="BF3251" i="2"/>
  <c r="T3251" i="2"/>
  <c r="R3251" i="2"/>
  <c r="P3251" i="2"/>
  <c r="BI3250" i="2"/>
  <c r="BH3250" i="2"/>
  <c r="BG3250" i="2"/>
  <c r="BF3250" i="2"/>
  <c r="T3250" i="2"/>
  <c r="R3250" i="2"/>
  <c r="P3250" i="2"/>
  <c r="BI3249" i="2"/>
  <c r="BH3249" i="2"/>
  <c r="BG3249" i="2"/>
  <c r="BF3249" i="2"/>
  <c r="T3249" i="2"/>
  <c r="R3249" i="2"/>
  <c r="P3249" i="2"/>
  <c r="BI3247" i="2"/>
  <c r="BH3247" i="2"/>
  <c r="BG3247" i="2"/>
  <c r="BF3247" i="2"/>
  <c r="T3247" i="2"/>
  <c r="R3247" i="2"/>
  <c r="P3247" i="2"/>
  <c r="BI3246" i="2"/>
  <c r="BH3246" i="2"/>
  <c r="BG3246" i="2"/>
  <c r="BF3246" i="2"/>
  <c r="T3246" i="2"/>
  <c r="R3246" i="2"/>
  <c r="P3246" i="2"/>
  <c r="BI3245" i="2"/>
  <c r="BH3245" i="2"/>
  <c r="BG3245" i="2"/>
  <c r="BF3245" i="2"/>
  <c r="T3245" i="2"/>
  <c r="R3245" i="2"/>
  <c r="P3245" i="2"/>
  <c r="BI3244" i="2"/>
  <c r="BH3244" i="2"/>
  <c r="BG3244" i="2"/>
  <c r="BF3244" i="2"/>
  <c r="T3244" i="2"/>
  <c r="R3244" i="2"/>
  <c r="P3244" i="2"/>
  <c r="BI3243" i="2"/>
  <c r="BH3243" i="2"/>
  <c r="BG3243" i="2"/>
  <c r="BF3243" i="2"/>
  <c r="T3243" i="2"/>
  <c r="R3243" i="2"/>
  <c r="P3243" i="2"/>
  <c r="BI3242" i="2"/>
  <c r="BH3242" i="2"/>
  <c r="BG3242" i="2"/>
  <c r="BF3242" i="2"/>
  <c r="T3242" i="2"/>
  <c r="R3242" i="2"/>
  <c r="P3242" i="2"/>
  <c r="BI3241" i="2"/>
  <c r="BH3241" i="2"/>
  <c r="BG3241" i="2"/>
  <c r="BF3241" i="2"/>
  <c r="T3241" i="2"/>
  <c r="R3241" i="2"/>
  <c r="P3241" i="2"/>
  <c r="BI3240" i="2"/>
  <c r="BH3240" i="2"/>
  <c r="BG3240" i="2"/>
  <c r="BF3240" i="2"/>
  <c r="T3240" i="2"/>
  <c r="R3240" i="2"/>
  <c r="P3240" i="2"/>
  <c r="BI3239" i="2"/>
  <c r="BH3239" i="2"/>
  <c r="BG3239" i="2"/>
  <c r="BF3239" i="2"/>
  <c r="T3239" i="2"/>
  <c r="R3239" i="2"/>
  <c r="P3239" i="2"/>
  <c r="BI3238" i="2"/>
  <c r="BH3238" i="2"/>
  <c r="BG3238" i="2"/>
  <c r="BF3238" i="2"/>
  <c r="T3238" i="2"/>
  <c r="R3238" i="2"/>
  <c r="P3238" i="2"/>
  <c r="BI3237" i="2"/>
  <c r="BH3237" i="2"/>
  <c r="BG3237" i="2"/>
  <c r="BF3237" i="2"/>
  <c r="T3237" i="2"/>
  <c r="R3237" i="2"/>
  <c r="P3237" i="2"/>
  <c r="BI3236" i="2"/>
  <c r="BH3236" i="2"/>
  <c r="BG3236" i="2"/>
  <c r="BF3236" i="2"/>
  <c r="T3236" i="2"/>
  <c r="R3236" i="2"/>
  <c r="P3236" i="2"/>
  <c r="BI3235" i="2"/>
  <c r="BH3235" i="2"/>
  <c r="BG3235" i="2"/>
  <c r="BF3235" i="2"/>
  <c r="T3235" i="2"/>
  <c r="R3235" i="2"/>
  <c r="P3235" i="2"/>
  <c r="BI3234" i="2"/>
  <c r="BH3234" i="2"/>
  <c r="BG3234" i="2"/>
  <c r="BF3234" i="2"/>
  <c r="T3234" i="2"/>
  <c r="R3234" i="2"/>
  <c r="P3234" i="2"/>
  <c r="BI3233" i="2"/>
  <c r="BH3233" i="2"/>
  <c r="BG3233" i="2"/>
  <c r="BF3233" i="2"/>
  <c r="T3233" i="2"/>
  <c r="R3233" i="2"/>
  <c r="P3233" i="2"/>
  <c r="BI3232" i="2"/>
  <c r="BH3232" i="2"/>
  <c r="BG3232" i="2"/>
  <c r="BF3232" i="2"/>
  <c r="T3232" i="2"/>
  <c r="R3232" i="2"/>
  <c r="P3232" i="2"/>
  <c r="BI3231" i="2"/>
  <c r="BH3231" i="2"/>
  <c r="BG3231" i="2"/>
  <c r="BF3231" i="2"/>
  <c r="T3231" i="2"/>
  <c r="R3231" i="2"/>
  <c r="P3231" i="2"/>
  <c r="BI3230" i="2"/>
  <c r="BH3230" i="2"/>
  <c r="BG3230" i="2"/>
  <c r="BF3230" i="2"/>
  <c r="T3230" i="2"/>
  <c r="R3230" i="2"/>
  <c r="P3230" i="2"/>
  <c r="BI3229" i="2"/>
  <c r="BH3229" i="2"/>
  <c r="BG3229" i="2"/>
  <c r="BF3229" i="2"/>
  <c r="T3229" i="2"/>
  <c r="R3229" i="2"/>
  <c r="P3229" i="2"/>
  <c r="BI3228" i="2"/>
  <c r="BH3228" i="2"/>
  <c r="BG3228" i="2"/>
  <c r="BF3228" i="2"/>
  <c r="T3228" i="2"/>
  <c r="R3228" i="2"/>
  <c r="P3228" i="2"/>
  <c r="BI3227" i="2"/>
  <c r="BH3227" i="2"/>
  <c r="BG3227" i="2"/>
  <c r="BF3227" i="2"/>
  <c r="T3227" i="2"/>
  <c r="R3227" i="2"/>
  <c r="P3227" i="2"/>
  <c r="BI3226" i="2"/>
  <c r="BH3226" i="2"/>
  <c r="BG3226" i="2"/>
  <c r="BF3226" i="2"/>
  <c r="T3226" i="2"/>
  <c r="R3226" i="2"/>
  <c r="P3226" i="2"/>
  <c r="BI3225" i="2"/>
  <c r="BH3225" i="2"/>
  <c r="BG3225" i="2"/>
  <c r="BF3225" i="2"/>
  <c r="T3225" i="2"/>
  <c r="R3225" i="2"/>
  <c r="P3225" i="2"/>
  <c r="BI3224" i="2"/>
  <c r="BH3224" i="2"/>
  <c r="BG3224" i="2"/>
  <c r="BF3224" i="2"/>
  <c r="T3224" i="2"/>
  <c r="R3224" i="2"/>
  <c r="P3224" i="2"/>
  <c r="BI3223" i="2"/>
  <c r="BH3223" i="2"/>
  <c r="BG3223" i="2"/>
  <c r="BF3223" i="2"/>
  <c r="T3223" i="2"/>
  <c r="R3223" i="2"/>
  <c r="P3223" i="2"/>
  <c r="BI3222" i="2"/>
  <c r="BH3222" i="2"/>
  <c r="BG3222" i="2"/>
  <c r="BF3222" i="2"/>
  <c r="T3222" i="2"/>
  <c r="R3222" i="2"/>
  <c r="P3222" i="2"/>
  <c r="BI3221" i="2"/>
  <c r="BH3221" i="2"/>
  <c r="BG3221" i="2"/>
  <c r="BF3221" i="2"/>
  <c r="T3221" i="2"/>
  <c r="R3221" i="2"/>
  <c r="P3221" i="2"/>
  <c r="BI3220" i="2"/>
  <c r="BH3220" i="2"/>
  <c r="BG3220" i="2"/>
  <c r="BF3220" i="2"/>
  <c r="T3220" i="2"/>
  <c r="R3220" i="2"/>
  <c r="P3220" i="2"/>
  <c r="BI3219" i="2"/>
  <c r="BH3219" i="2"/>
  <c r="BG3219" i="2"/>
  <c r="BF3219" i="2"/>
  <c r="T3219" i="2"/>
  <c r="R3219" i="2"/>
  <c r="P3219" i="2"/>
  <c r="BI3218" i="2"/>
  <c r="BH3218" i="2"/>
  <c r="BG3218" i="2"/>
  <c r="BF3218" i="2"/>
  <c r="T3218" i="2"/>
  <c r="R3218" i="2"/>
  <c r="P3218" i="2"/>
  <c r="BI3217" i="2"/>
  <c r="BH3217" i="2"/>
  <c r="BG3217" i="2"/>
  <c r="BF3217" i="2"/>
  <c r="T3217" i="2"/>
  <c r="R3217" i="2"/>
  <c r="P3217" i="2"/>
  <c r="BI3216" i="2"/>
  <c r="BH3216" i="2"/>
  <c r="BG3216" i="2"/>
  <c r="BF3216" i="2"/>
  <c r="T3216" i="2"/>
  <c r="R3216" i="2"/>
  <c r="P3216" i="2"/>
  <c r="BI3215" i="2"/>
  <c r="BH3215" i="2"/>
  <c r="BG3215" i="2"/>
  <c r="BF3215" i="2"/>
  <c r="T3215" i="2"/>
  <c r="R3215" i="2"/>
  <c r="P3215" i="2"/>
  <c r="BI3214" i="2"/>
  <c r="BH3214" i="2"/>
  <c r="BG3214" i="2"/>
  <c r="BF3214" i="2"/>
  <c r="T3214" i="2"/>
  <c r="R3214" i="2"/>
  <c r="P3214" i="2"/>
  <c r="BI3213" i="2"/>
  <c r="BH3213" i="2"/>
  <c r="BG3213" i="2"/>
  <c r="BF3213" i="2"/>
  <c r="T3213" i="2"/>
  <c r="R3213" i="2"/>
  <c r="P3213" i="2"/>
  <c r="BI3212" i="2"/>
  <c r="BH3212" i="2"/>
  <c r="BG3212" i="2"/>
  <c r="BF3212" i="2"/>
  <c r="T3212" i="2"/>
  <c r="R3212" i="2"/>
  <c r="P3212" i="2"/>
  <c r="BI3211" i="2"/>
  <c r="BH3211" i="2"/>
  <c r="BG3211" i="2"/>
  <c r="BF3211" i="2"/>
  <c r="T3211" i="2"/>
  <c r="R3211" i="2"/>
  <c r="P3211" i="2"/>
  <c r="BI3210" i="2"/>
  <c r="BH3210" i="2"/>
  <c r="BG3210" i="2"/>
  <c r="BF3210" i="2"/>
  <c r="T3210" i="2"/>
  <c r="R3210" i="2"/>
  <c r="P3210" i="2"/>
  <c r="BI3208" i="2"/>
  <c r="BH3208" i="2"/>
  <c r="BG3208" i="2"/>
  <c r="BF3208" i="2"/>
  <c r="T3208" i="2"/>
  <c r="R3208" i="2"/>
  <c r="P3208" i="2"/>
  <c r="BI3207" i="2"/>
  <c r="BH3207" i="2"/>
  <c r="BG3207" i="2"/>
  <c r="BF3207" i="2"/>
  <c r="T3207" i="2"/>
  <c r="R3207" i="2"/>
  <c r="P3207" i="2"/>
  <c r="BI3206" i="2"/>
  <c r="BH3206" i="2"/>
  <c r="BG3206" i="2"/>
  <c r="BF3206" i="2"/>
  <c r="T3206" i="2"/>
  <c r="R3206" i="2"/>
  <c r="P3206" i="2"/>
  <c r="BI3205" i="2"/>
  <c r="BH3205" i="2"/>
  <c r="BG3205" i="2"/>
  <c r="BF3205" i="2"/>
  <c r="T3205" i="2"/>
  <c r="R3205" i="2"/>
  <c r="P3205" i="2"/>
  <c r="BI3204" i="2"/>
  <c r="BH3204" i="2"/>
  <c r="BG3204" i="2"/>
  <c r="BF3204" i="2"/>
  <c r="T3204" i="2"/>
  <c r="R3204" i="2"/>
  <c r="P3204" i="2"/>
  <c r="BI3203" i="2"/>
  <c r="BH3203" i="2"/>
  <c r="BG3203" i="2"/>
  <c r="BF3203" i="2"/>
  <c r="T3203" i="2"/>
  <c r="R3203" i="2"/>
  <c r="P3203" i="2"/>
  <c r="BI3202" i="2"/>
  <c r="BH3202" i="2"/>
  <c r="BG3202" i="2"/>
  <c r="BF3202" i="2"/>
  <c r="T3202" i="2"/>
  <c r="R3202" i="2"/>
  <c r="P3202" i="2"/>
  <c r="BI3201" i="2"/>
  <c r="BH3201" i="2"/>
  <c r="BG3201" i="2"/>
  <c r="BF3201" i="2"/>
  <c r="T3201" i="2"/>
  <c r="R3201" i="2"/>
  <c r="P3201" i="2"/>
  <c r="BI3200" i="2"/>
  <c r="BH3200" i="2"/>
  <c r="BG3200" i="2"/>
  <c r="BF3200" i="2"/>
  <c r="T3200" i="2"/>
  <c r="R3200" i="2"/>
  <c r="P3200" i="2"/>
  <c r="BI3199" i="2"/>
  <c r="BH3199" i="2"/>
  <c r="BG3199" i="2"/>
  <c r="BF3199" i="2"/>
  <c r="T3199" i="2"/>
  <c r="R3199" i="2"/>
  <c r="P3199" i="2"/>
  <c r="BI3198" i="2"/>
  <c r="BH3198" i="2"/>
  <c r="BG3198" i="2"/>
  <c r="BF3198" i="2"/>
  <c r="T3198" i="2"/>
  <c r="R3198" i="2"/>
  <c r="P3198" i="2"/>
  <c r="BI3197" i="2"/>
  <c r="BH3197" i="2"/>
  <c r="BG3197" i="2"/>
  <c r="BF3197" i="2"/>
  <c r="T3197" i="2"/>
  <c r="R3197" i="2"/>
  <c r="P3197" i="2"/>
  <c r="BI3196" i="2"/>
  <c r="BH3196" i="2"/>
  <c r="BG3196" i="2"/>
  <c r="BF3196" i="2"/>
  <c r="T3196" i="2"/>
  <c r="R3196" i="2"/>
  <c r="P3196" i="2"/>
  <c r="BI3194" i="2"/>
  <c r="BH3194" i="2"/>
  <c r="BG3194" i="2"/>
  <c r="BF3194" i="2"/>
  <c r="T3194" i="2"/>
  <c r="R3194" i="2"/>
  <c r="P3194" i="2"/>
  <c r="BI3193" i="2"/>
  <c r="BH3193" i="2"/>
  <c r="BG3193" i="2"/>
  <c r="BF3193" i="2"/>
  <c r="T3193" i="2"/>
  <c r="R3193" i="2"/>
  <c r="P3193" i="2"/>
  <c r="BI3192" i="2"/>
  <c r="BH3192" i="2"/>
  <c r="BG3192" i="2"/>
  <c r="BF3192" i="2"/>
  <c r="T3192" i="2"/>
  <c r="R3192" i="2"/>
  <c r="P3192" i="2"/>
  <c r="BI3191" i="2"/>
  <c r="BH3191" i="2"/>
  <c r="BG3191" i="2"/>
  <c r="BF3191" i="2"/>
  <c r="T3191" i="2"/>
  <c r="R3191" i="2"/>
  <c r="P3191" i="2"/>
  <c r="BI3190" i="2"/>
  <c r="BH3190" i="2"/>
  <c r="BG3190" i="2"/>
  <c r="BF3190" i="2"/>
  <c r="T3190" i="2"/>
  <c r="R3190" i="2"/>
  <c r="P3190" i="2"/>
  <c r="BI3189" i="2"/>
  <c r="BH3189" i="2"/>
  <c r="BG3189" i="2"/>
  <c r="BF3189" i="2"/>
  <c r="T3189" i="2"/>
  <c r="R3189" i="2"/>
  <c r="P3189" i="2"/>
  <c r="BI3188" i="2"/>
  <c r="BH3188" i="2"/>
  <c r="BG3188" i="2"/>
  <c r="BF3188" i="2"/>
  <c r="T3188" i="2"/>
  <c r="R3188" i="2"/>
  <c r="P3188" i="2"/>
  <c r="BI3187" i="2"/>
  <c r="BH3187" i="2"/>
  <c r="BG3187" i="2"/>
  <c r="BF3187" i="2"/>
  <c r="T3187" i="2"/>
  <c r="R3187" i="2"/>
  <c r="P3187" i="2"/>
  <c r="BI3186" i="2"/>
  <c r="BH3186" i="2"/>
  <c r="BG3186" i="2"/>
  <c r="BF3186" i="2"/>
  <c r="T3186" i="2"/>
  <c r="R3186" i="2"/>
  <c r="P3186" i="2"/>
  <c r="BI3185" i="2"/>
  <c r="BH3185" i="2"/>
  <c r="BG3185" i="2"/>
  <c r="BF3185" i="2"/>
  <c r="T3185" i="2"/>
  <c r="R3185" i="2"/>
  <c r="P3185" i="2"/>
  <c r="BI3184" i="2"/>
  <c r="BH3184" i="2"/>
  <c r="BG3184" i="2"/>
  <c r="BF3184" i="2"/>
  <c r="T3184" i="2"/>
  <c r="R3184" i="2"/>
  <c r="P3184" i="2"/>
  <c r="BI3183" i="2"/>
  <c r="BH3183" i="2"/>
  <c r="BG3183" i="2"/>
  <c r="BF3183" i="2"/>
  <c r="T3183" i="2"/>
  <c r="R3183" i="2"/>
  <c r="P3183" i="2"/>
  <c r="BI3182" i="2"/>
  <c r="BH3182" i="2"/>
  <c r="BG3182" i="2"/>
  <c r="BF3182" i="2"/>
  <c r="T3182" i="2"/>
  <c r="R3182" i="2"/>
  <c r="P3182" i="2"/>
  <c r="BI3181" i="2"/>
  <c r="BH3181" i="2"/>
  <c r="BG3181" i="2"/>
  <c r="BF3181" i="2"/>
  <c r="T3181" i="2"/>
  <c r="R3181" i="2"/>
  <c r="P3181" i="2"/>
  <c r="BI3180" i="2"/>
  <c r="BH3180" i="2"/>
  <c r="BG3180" i="2"/>
  <c r="BF3180" i="2"/>
  <c r="T3180" i="2"/>
  <c r="R3180" i="2"/>
  <c r="P3180" i="2"/>
  <c r="BI3179" i="2"/>
  <c r="BH3179" i="2"/>
  <c r="BG3179" i="2"/>
  <c r="BF3179" i="2"/>
  <c r="T3179" i="2"/>
  <c r="R3179" i="2"/>
  <c r="P3179" i="2"/>
  <c r="BI3177" i="2"/>
  <c r="BH3177" i="2"/>
  <c r="BG3177" i="2"/>
  <c r="BF3177" i="2"/>
  <c r="T3177" i="2"/>
  <c r="R3177" i="2"/>
  <c r="P3177" i="2"/>
  <c r="BI3176" i="2"/>
  <c r="BH3176" i="2"/>
  <c r="BG3176" i="2"/>
  <c r="BF3176" i="2"/>
  <c r="T3176" i="2"/>
  <c r="R3176" i="2"/>
  <c r="P3176" i="2"/>
  <c r="BI3174" i="2"/>
  <c r="BH3174" i="2"/>
  <c r="BG3174" i="2"/>
  <c r="BF3174" i="2"/>
  <c r="T3174" i="2"/>
  <c r="R3174" i="2"/>
  <c r="P3174" i="2"/>
  <c r="BI3173" i="2"/>
  <c r="BH3173" i="2"/>
  <c r="BG3173" i="2"/>
  <c r="BF3173" i="2"/>
  <c r="T3173" i="2"/>
  <c r="R3173" i="2"/>
  <c r="P3173" i="2"/>
  <c r="BI3172" i="2"/>
  <c r="BH3172" i="2"/>
  <c r="BG3172" i="2"/>
  <c r="BF3172" i="2"/>
  <c r="T3172" i="2"/>
  <c r="R3172" i="2"/>
  <c r="P3172" i="2"/>
  <c r="BI3171" i="2"/>
  <c r="BH3171" i="2"/>
  <c r="BG3171" i="2"/>
  <c r="BF3171" i="2"/>
  <c r="T3171" i="2"/>
  <c r="R3171" i="2"/>
  <c r="P3171" i="2"/>
  <c r="BI3170" i="2"/>
  <c r="BH3170" i="2"/>
  <c r="BG3170" i="2"/>
  <c r="BF3170" i="2"/>
  <c r="T3170" i="2"/>
  <c r="R3170" i="2"/>
  <c r="P3170" i="2"/>
  <c r="BI3169" i="2"/>
  <c r="BH3169" i="2"/>
  <c r="BG3169" i="2"/>
  <c r="BF3169" i="2"/>
  <c r="T3169" i="2"/>
  <c r="R3169" i="2"/>
  <c r="P3169" i="2"/>
  <c r="BI3168" i="2"/>
  <c r="BH3168" i="2"/>
  <c r="BG3168" i="2"/>
  <c r="BF3168" i="2"/>
  <c r="T3168" i="2"/>
  <c r="R3168" i="2"/>
  <c r="P3168" i="2"/>
  <c r="BI3167" i="2"/>
  <c r="BH3167" i="2"/>
  <c r="BG3167" i="2"/>
  <c r="BF3167" i="2"/>
  <c r="T3167" i="2"/>
  <c r="R3167" i="2"/>
  <c r="P3167" i="2"/>
  <c r="BI3166" i="2"/>
  <c r="BH3166" i="2"/>
  <c r="BG3166" i="2"/>
  <c r="BF3166" i="2"/>
  <c r="T3166" i="2"/>
  <c r="R3166" i="2"/>
  <c r="P3166" i="2"/>
  <c r="BI3165" i="2"/>
  <c r="BH3165" i="2"/>
  <c r="BG3165" i="2"/>
  <c r="BF3165" i="2"/>
  <c r="T3165" i="2"/>
  <c r="R3165" i="2"/>
  <c r="P3165" i="2"/>
  <c r="BI3164" i="2"/>
  <c r="BH3164" i="2"/>
  <c r="BG3164" i="2"/>
  <c r="BF3164" i="2"/>
  <c r="T3164" i="2"/>
  <c r="R3164" i="2"/>
  <c r="P3164" i="2"/>
  <c r="BI3163" i="2"/>
  <c r="BH3163" i="2"/>
  <c r="BG3163" i="2"/>
  <c r="BF3163" i="2"/>
  <c r="T3163" i="2"/>
  <c r="R3163" i="2"/>
  <c r="P3163" i="2"/>
  <c r="BI3162" i="2"/>
  <c r="BH3162" i="2"/>
  <c r="BG3162" i="2"/>
  <c r="BF3162" i="2"/>
  <c r="T3162" i="2"/>
  <c r="R3162" i="2"/>
  <c r="P3162" i="2"/>
  <c r="BI3161" i="2"/>
  <c r="BH3161" i="2"/>
  <c r="BG3161" i="2"/>
  <c r="BF3161" i="2"/>
  <c r="T3161" i="2"/>
  <c r="R3161" i="2"/>
  <c r="P3161" i="2"/>
  <c r="BI3160" i="2"/>
  <c r="BH3160" i="2"/>
  <c r="BG3160" i="2"/>
  <c r="BF3160" i="2"/>
  <c r="T3160" i="2"/>
  <c r="R3160" i="2"/>
  <c r="P3160" i="2"/>
  <c r="BI3159" i="2"/>
  <c r="BH3159" i="2"/>
  <c r="BG3159" i="2"/>
  <c r="BF3159" i="2"/>
  <c r="T3159" i="2"/>
  <c r="R3159" i="2"/>
  <c r="P3159" i="2"/>
  <c r="BI3158" i="2"/>
  <c r="BH3158" i="2"/>
  <c r="BG3158" i="2"/>
  <c r="BF3158" i="2"/>
  <c r="T3158" i="2"/>
  <c r="R3158" i="2"/>
  <c r="P3158" i="2"/>
  <c r="BI3157" i="2"/>
  <c r="BH3157" i="2"/>
  <c r="BG3157" i="2"/>
  <c r="BF3157" i="2"/>
  <c r="T3157" i="2"/>
  <c r="R3157" i="2"/>
  <c r="P3157" i="2"/>
  <c r="BI3156" i="2"/>
  <c r="BH3156" i="2"/>
  <c r="BG3156" i="2"/>
  <c r="BF3156" i="2"/>
  <c r="T3156" i="2"/>
  <c r="R3156" i="2"/>
  <c r="P3156" i="2"/>
  <c r="BI3155" i="2"/>
  <c r="BH3155" i="2"/>
  <c r="BG3155" i="2"/>
  <c r="BF3155" i="2"/>
  <c r="T3155" i="2"/>
  <c r="R3155" i="2"/>
  <c r="P3155" i="2"/>
  <c r="BI3154" i="2"/>
  <c r="BH3154" i="2"/>
  <c r="BG3154" i="2"/>
  <c r="BF3154" i="2"/>
  <c r="T3154" i="2"/>
  <c r="R3154" i="2"/>
  <c r="P3154" i="2"/>
  <c r="BI3153" i="2"/>
  <c r="BH3153" i="2"/>
  <c r="BG3153" i="2"/>
  <c r="BF3153" i="2"/>
  <c r="T3153" i="2"/>
  <c r="R3153" i="2"/>
  <c r="P3153" i="2"/>
  <c r="BI3152" i="2"/>
  <c r="BH3152" i="2"/>
  <c r="BG3152" i="2"/>
  <c r="BF3152" i="2"/>
  <c r="T3152" i="2"/>
  <c r="R3152" i="2"/>
  <c r="P3152" i="2"/>
  <c r="BI3151" i="2"/>
  <c r="BH3151" i="2"/>
  <c r="BG3151" i="2"/>
  <c r="BF3151" i="2"/>
  <c r="T3151" i="2"/>
  <c r="R3151" i="2"/>
  <c r="P3151" i="2"/>
  <c r="BI3150" i="2"/>
  <c r="BH3150" i="2"/>
  <c r="BG3150" i="2"/>
  <c r="BF3150" i="2"/>
  <c r="T3150" i="2"/>
  <c r="R3150" i="2"/>
  <c r="P3150" i="2"/>
  <c r="BI3149" i="2"/>
  <c r="BH3149" i="2"/>
  <c r="BG3149" i="2"/>
  <c r="BF3149" i="2"/>
  <c r="T3149" i="2"/>
  <c r="R3149" i="2"/>
  <c r="P3149" i="2"/>
  <c r="BI3148" i="2"/>
  <c r="BH3148" i="2"/>
  <c r="BG3148" i="2"/>
  <c r="BF3148" i="2"/>
  <c r="T3148" i="2"/>
  <c r="R3148" i="2"/>
  <c r="P3148" i="2"/>
  <c r="BI3147" i="2"/>
  <c r="BH3147" i="2"/>
  <c r="BG3147" i="2"/>
  <c r="BF3147" i="2"/>
  <c r="T3147" i="2"/>
  <c r="R3147" i="2"/>
  <c r="P3147" i="2"/>
  <c r="BI3146" i="2"/>
  <c r="BH3146" i="2"/>
  <c r="BG3146" i="2"/>
  <c r="BF3146" i="2"/>
  <c r="T3146" i="2"/>
  <c r="R3146" i="2"/>
  <c r="P3146" i="2"/>
  <c r="BI3145" i="2"/>
  <c r="BH3145" i="2"/>
  <c r="BG3145" i="2"/>
  <c r="BF3145" i="2"/>
  <c r="T3145" i="2"/>
  <c r="R3145" i="2"/>
  <c r="P3145" i="2"/>
  <c r="BI3144" i="2"/>
  <c r="BH3144" i="2"/>
  <c r="BG3144" i="2"/>
  <c r="BF3144" i="2"/>
  <c r="T3144" i="2"/>
  <c r="R3144" i="2"/>
  <c r="P3144" i="2"/>
  <c r="BI3143" i="2"/>
  <c r="BH3143" i="2"/>
  <c r="BG3143" i="2"/>
  <c r="BF3143" i="2"/>
  <c r="T3143" i="2"/>
  <c r="R3143" i="2"/>
  <c r="P3143" i="2"/>
  <c r="BI3142" i="2"/>
  <c r="BH3142" i="2"/>
  <c r="BG3142" i="2"/>
  <c r="BF3142" i="2"/>
  <c r="T3142" i="2"/>
  <c r="R3142" i="2"/>
  <c r="P3142" i="2"/>
  <c r="BI3141" i="2"/>
  <c r="BH3141" i="2"/>
  <c r="BG3141" i="2"/>
  <c r="BF3141" i="2"/>
  <c r="T3141" i="2"/>
  <c r="R3141" i="2"/>
  <c r="P3141" i="2"/>
  <c r="BI3140" i="2"/>
  <c r="BH3140" i="2"/>
  <c r="BG3140" i="2"/>
  <c r="BF3140" i="2"/>
  <c r="T3140" i="2"/>
  <c r="R3140" i="2"/>
  <c r="P3140" i="2"/>
  <c r="BI3139" i="2"/>
  <c r="BH3139" i="2"/>
  <c r="BG3139" i="2"/>
  <c r="BF3139" i="2"/>
  <c r="T3139" i="2"/>
  <c r="R3139" i="2"/>
  <c r="P3139" i="2"/>
  <c r="BI3138" i="2"/>
  <c r="BH3138" i="2"/>
  <c r="BG3138" i="2"/>
  <c r="BF3138" i="2"/>
  <c r="T3138" i="2"/>
  <c r="R3138" i="2"/>
  <c r="P3138" i="2"/>
  <c r="BI3137" i="2"/>
  <c r="BH3137" i="2"/>
  <c r="BG3137" i="2"/>
  <c r="BF3137" i="2"/>
  <c r="T3137" i="2"/>
  <c r="R3137" i="2"/>
  <c r="P3137" i="2"/>
  <c r="BI3136" i="2"/>
  <c r="BH3136" i="2"/>
  <c r="BG3136" i="2"/>
  <c r="BF3136" i="2"/>
  <c r="T3136" i="2"/>
  <c r="R3136" i="2"/>
  <c r="P3136" i="2"/>
  <c r="BI3135" i="2"/>
  <c r="BH3135" i="2"/>
  <c r="BG3135" i="2"/>
  <c r="BF3135" i="2"/>
  <c r="T3135" i="2"/>
  <c r="R3135" i="2"/>
  <c r="P3135" i="2"/>
  <c r="BI3134" i="2"/>
  <c r="BH3134" i="2"/>
  <c r="BG3134" i="2"/>
  <c r="BF3134" i="2"/>
  <c r="T3134" i="2"/>
  <c r="R3134" i="2"/>
  <c r="P3134" i="2"/>
  <c r="BI3133" i="2"/>
  <c r="BH3133" i="2"/>
  <c r="BG3133" i="2"/>
  <c r="BF3133" i="2"/>
  <c r="T3133" i="2"/>
  <c r="R3133" i="2"/>
  <c r="P3133" i="2"/>
  <c r="BI3132" i="2"/>
  <c r="BH3132" i="2"/>
  <c r="BG3132" i="2"/>
  <c r="BF3132" i="2"/>
  <c r="T3132" i="2"/>
  <c r="R3132" i="2"/>
  <c r="P3132" i="2"/>
  <c r="BI3131" i="2"/>
  <c r="BH3131" i="2"/>
  <c r="BG3131" i="2"/>
  <c r="BF3131" i="2"/>
  <c r="T3131" i="2"/>
  <c r="R3131" i="2"/>
  <c r="P3131" i="2"/>
  <c r="BI3130" i="2"/>
  <c r="BH3130" i="2"/>
  <c r="BG3130" i="2"/>
  <c r="BF3130" i="2"/>
  <c r="T3130" i="2"/>
  <c r="R3130" i="2"/>
  <c r="P3130" i="2"/>
  <c r="BI3129" i="2"/>
  <c r="BH3129" i="2"/>
  <c r="BG3129" i="2"/>
  <c r="BF3129" i="2"/>
  <c r="T3129" i="2"/>
  <c r="R3129" i="2"/>
  <c r="P3129" i="2"/>
  <c r="BI3128" i="2"/>
  <c r="BH3128" i="2"/>
  <c r="BG3128" i="2"/>
  <c r="BF3128" i="2"/>
  <c r="T3128" i="2"/>
  <c r="R3128" i="2"/>
  <c r="P3128" i="2"/>
  <c r="BI3127" i="2"/>
  <c r="BH3127" i="2"/>
  <c r="BG3127" i="2"/>
  <c r="BF3127" i="2"/>
  <c r="T3127" i="2"/>
  <c r="R3127" i="2"/>
  <c r="P3127" i="2"/>
  <c r="BI3126" i="2"/>
  <c r="BH3126" i="2"/>
  <c r="BG3126" i="2"/>
  <c r="BF3126" i="2"/>
  <c r="T3126" i="2"/>
  <c r="R3126" i="2"/>
  <c r="P3126" i="2"/>
  <c r="BI3125" i="2"/>
  <c r="BH3125" i="2"/>
  <c r="BG3125" i="2"/>
  <c r="BF3125" i="2"/>
  <c r="T3125" i="2"/>
  <c r="R3125" i="2"/>
  <c r="P3125" i="2"/>
  <c r="BI3124" i="2"/>
  <c r="BH3124" i="2"/>
  <c r="BG3124" i="2"/>
  <c r="BF3124" i="2"/>
  <c r="T3124" i="2"/>
  <c r="R3124" i="2"/>
  <c r="P3124" i="2"/>
  <c r="BI3123" i="2"/>
  <c r="BH3123" i="2"/>
  <c r="BG3123" i="2"/>
  <c r="BF3123" i="2"/>
  <c r="T3123" i="2"/>
  <c r="R3123" i="2"/>
  <c r="P3123" i="2"/>
  <c r="BI3122" i="2"/>
  <c r="BH3122" i="2"/>
  <c r="BG3122" i="2"/>
  <c r="BF3122" i="2"/>
  <c r="T3122" i="2"/>
  <c r="R3122" i="2"/>
  <c r="P3122" i="2"/>
  <c r="BI3121" i="2"/>
  <c r="BH3121" i="2"/>
  <c r="BG3121" i="2"/>
  <c r="BF3121" i="2"/>
  <c r="T3121" i="2"/>
  <c r="R3121" i="2"/>
  <c r="P3121" i="2"/>
  <c r="BI3120" i="2"/>
  <c r="BH3120" i="2"/>
  <c r="BG3120" i="2"/>
  <c r="BF3120" i="2"/>
  <c r="T3120" i="2"/>
  <c r="R3120" i="2"/>
  <c r="P3120" i="2"/>
  <c r="BI3119" i="2"/>
  <c r="BH3119" i="2"/>
  <c r="BG3119" i="2"/>
  <c r="BF3119" i="2"/>
  <c r="T3119" i="2"/>
  <c r="R3119" i="2"/>
  <c r="P3119" i="2"/>
  <c r="BI3118" i="2"/>
  <c r="BH3118" i="2"/>
  <c r="BG3118" i="2"/>
  <c r="BF3118" i="2"/>
  <c r="T3118" i="2"/>
  <c r="R3118" i="2"/>
  <c r="P3118" i="2"/>
  <c r="BI3117" i="2"/>
  <c r="BH3117" i="2"/>
  <c r="BG3117" i="2"/>
  <c r="BF3117" i="2"/>
  <c r="T3117" i="2"/>
  <c r="R3117" i="2"/>
  <c r="P3117" i="2"/>
  <c r="BI3116" i="2"/>
  <c r="BH3116" i="2"/>
  <c r="BG3116" i="2"/>
  <c r="BF3116" i="2"/>
  <c r="T3116" i="2"/>
  <c r="R3116" i="2"/>
  <c r="P3116" i="2"/>
  <c r="BI3115" i="2"/>
  <c r="BH3115" i="2"/>
  <c r="BG3115" i="2"/>
  <c r="BF3115" i="2"/>
  <c r="T3115" i="2"/>
  <c r="R3115" i="2"/>
  <c r="P3115" i="2"/>
  <c r="BI3114" i="2"/>
  <c r="BH3114" i="2"/>
  <c r="BG3114" i="2"/>
  <c r="BF3114" i="2"/>
  <c r="T3114" i="2"/>
  <c r="R3114" i="2"/>
  <c r="P3114" i="2"/>
  <c r="BI3113" i="2"/>
  <c r="BH3113" i="2"/>
  <c r="BG3113" i="2"/>
  <c r="BF3113" i="2"/>
  <c r="T3113" i="2"/>
  <c r="R3113" i="2"/>
  <c r="P3113" i="2"/>
  <c r="BI3112" i="2"/>
  <c r="BH3112" i="2"/>
  <c r="BG3112" i="2"/>
  <c r="BF3112" i="2"/>
  <c r="T3112" i="2"/>
  <c r="R3112" i="2"/>
  <c r="P3112" i="2"/>
  <c r="BI3111" i="2"/>
  <c r="BH3111" i="2"/>
  <c r="BG3111" i="2"/>
  <c r="BF3111" i="2"/>
  <c r="T3111" i="2"/>
  <c r="R3111" i="2"/>
  <c r="P3111" i="2"/>
  <c r="BI3110" i="2"/>
  <c r="BH3110" i="2"/>
  <c r="BG3110" i="2"/>
  <c r="BF3110" i="2"/>
  <c r="T3110" i="2"/>
  <c r="R3110" i="2"/>
  <c r="P3110" i="2"/>
  <c r="BI3109" i="2"/>
  <c r="BH3109" i="2"/>
  <c r="BG3109" i="2"/>
  <c r="BF3109" i="2"/>
  <c r="T3109" i="2"/>
  <c r="R3109" i="2"/>
  <c r="P3109" i="2"/>
  <c r="BI3108" i="2"/>
  <c r="BH3108" i="2"/>
  <c r="BG3108" i="2"/>
  <c r="BF3108" i="2"/>
  <c r="T3108" i="2"/>
  <c r="R3108" i="2"/>
  <c r="P3108" i="2"/>
  <c r="BI3107" i="2"/>
  <c r="BH3107" i="2"/>
  <c r="BG3107" i="2"/>
  <c r="BF3107" i="2"/>
  <c r="T3107" i="2"/>
  <c r="R3107" i="2"/>
  <c r="P3107" i="2"/>
  <c r="BI3106" i="2"/>
  <c r="BH3106" i="2"/>
  <c r="BG3106" i="2"/>
  <c r="BF3106" i="2"/>
  <c r="T3106" i="2"/>
  <c r="R3106" i="2"/>
  <c r="P3106" i="2"/>
  <c r="BI3105" i="2"/>
  <c r="BH3105" i="2"/>
  <c r="BG3105" i="2"/>
  <c r="BF3105" i="2"/>
  <c r="T3105" i="2"/>
  <c r="R3105" i="2"/>
  <c r="P3105" i="2"/>
  <c r="BI3104" i="2"/>
  <c r="BH3104" i="2"/>
  <c r="BG3104" i="2"/>
  <c r="BF3104" i="2"/>
  <c r="T3104" i="2"/>
  <c r="R3104" i="2"/>
  <c r="P3104" i="2"/>
  <c r="BI3103" i="2"/>
  <c r="BH3103" i="2"/>
  <c r="BG3103" i="2"/>
  <c r="BF3103" i="2"/>
  <c r="T3103" i="2"/>
  <c r="R3103" i="2"/>
  <c r="P3103" i="2"/>
  <c r="BI3102" i="2"/>
  <c r="BH3102" i="2"/>
  <c r="BG3102" i="2"/>
  <c r="BF3102" i="2"/>
  <c r="T3102" i="2"/>
  <c r="R3102" i="2"/>
  <c r="P3102" i="2"/>
  <c r="BI3101" i="2"/>
  <c r="BH3101" i="2"/>
  <c r="BG3101" i="2"/>
  <c r="BF3101" i="2"/>
  <c r="T3101" i="2"/>
  <c r="R3101" i="2"/>
  <c r="P3101" i="2"/>
  <c r="BI3100" i="2"/>
  <c r="BH3100" i="2"/>
  <c r="BG3100" i="2"/>
  <c r="BF3100" i="2"/>
  <c r="T3100" i="2"/>
  <c r="R3100" i="2"/>
  <c r="P3100" i="2"/>
  <c r="BI3097" i="2"/>
  <c r="BH3097" i="2"/>
  <c r="BG3097" i="2"/>
  <c r="BF3097" i="2"/>
  <c r="T3097" i="2"/>
  <c r="R3097" i="2"/>
  <c r="P3097" i="2"/>
  <c r="BI3096" i="2"/>
  <c r="BH3096" i="2"/>
  <c r="BG3096" i="2"/>
  <c r="BF3096" i="2"/>
  <c r="T3096" i="2"/>
  <c r="R3096" i="2"/>
  <c r="P3096" i="2"/>
  <c r="BI3095" i="2"/>
  <c r="BH3095" i="2"/>
  <c r="BG3095" i="2"/>
  <c r="BF3095" i="2"/>
  <c r="T3095" i="2"/>
  <c r="R3095" i="2"/>
  <c r="P3095" i="2"/>
  <c r="BI3094" i="2"/>
  <c r="BH3094" i="2"/>
  <c r="BG3094" i="2"/>
  <c r="BF3094" i="2"/>
  <c r="T3094" i="2"/>
  <c r="R3094" i="2"/>
  <c r="P3094" i="2"/>
  <c r="BI3093" i="2"/>
  <c r="BH3093" i="2"/>
  <c r="BG3093" i="2"/>
  <c r="BF3093" i="2"/>
  <c r="T3093" i="2"/>
  <c r="R3093" i="2"/>
  <c r="P3093" i="2"/>
  <c r="BI3092" i="2"/>
  <c r="BH3092" i="2"/>
  <c r="BG3092" i="2"/>
  <c r="BF3092" i="2"/>
  <c r="T3092" i="2"/>
  <c r="R3092" i="2"/>
  <c r="P3092" i="2"/>
  <c r="BI3091" i="2"/>
  <c r="BH3091" i="2"/>
  <c r="BG3091" i="2"/>
  <c r="BF3091" i="2"/>
  <c r="T3091" i="2"/>
  <c r="R3091" i="2"/>
  <c r="P3091" i="2"/>
  <c r="BI3090" i="2"/>
  <c r="BH3090" i="2"/>
  <c r="BG3090" i="2"/>
  <c r="BF3090" i="2"/>
  <c r="T3090" i="2"/>
  <c r="R3090" i="2"/>
  <c r="P3090" i="2"/>
  <c r="BI3089" i="2"/>
  <c r="BH3089" i="2"/>
  <c r="BG3089" i="2"/>
  <c r="BF3089" i="2"/>
  <c r="T3089" i="2"/>
  <c r="R3089" i="2"/>
  <c r="P3089" i="2"/>
  <c r="BI3088" i="2"/>
  <c r="BH3088" i="2"/>
  <c r="BG3088" i="2"/>
  <c r="BF3088" i="2"/>
  <c r="T3088" i="2"/>
  <c r="R3088" i="2"/>
  <c r="P3088" i="2"/>
  <c r="BI3087" i="2"/>
  <c r="BH3087" i="2"/>
  <c r="BG3087" i="2"/>
  <c r="BF3087" i="2"/>
  <c r="T3087" i="2"/>
  <c r="R3087" i="2"/>
  <c r="P3087" i="2"/>
  <c r="BI3086" i="2"/>
  <c r="BH3086" i="2"/>
  <c r="BG3086" i="2"/>
  <c r="BF3086" i="2"/>
  <c r="T3086" i="2"/>
  <c r="R3086" i="2"/>
  <c r="P3086" i="2"/>
  <c r="BI3085" i="2"/>
  <c r="BH3085" i="2"/>
  <c r="BG3085" i="2"/>
  <c r="BF3085" i="2"/>
  <c r="T3085" i="2"/>
  <c r="R3085" i="2"/>
  <c r="P3085" i="2"/>
  <c r="BI3084" i="2"/>
  <c r="BH3084" i="2"/>
  <c r="BG3084" i="2"/>
  <c r="BF3084" i="2"/>
  <c r="T3084" i="2"/>
  <c r="R3084" i="2"/>
  <c r="P3084" i="2"/>
  <c r="BI3083" i="2"/>
  <c r="BH3083" i="2"/>
  <c r="BG3083" i="2"/>
  <c r="BF3083" i="2"/>
  <c r="T3083" i="2"/>
  <c r="R3083" i="2"/>
  <c r="P3083" i="2"/>
  <c r="BI3082" i="2"/>
  <c r="BH3082" i="2"/>
  <c r="BG3082" i="2"/>
  <c r="BF3082" i="2"/>
  <c r="T3082" i="2"/>
  <c r="R3082" i="2"/>
  <c r="P3082" i="2"/>
  <c r="BI3080" i="2"/>
  <c r="BH3080" i="2"/>
  <c r="BG3080" i="2"/>
  <c r="BF3080" i="2"/>
  <c r="T3080" i="2"/>
  <c r="R3080" i="2"/>
  <c r="P3080" i="2"/>
  <c r="BI3079" i="2"/>
  <c r="BH3079" i="2"/>
  <c r="BG3079" i="2"/>
  <c r="BF3079" i="2"/>
  <c r="T3079" i="2"/>
  <c r="R3079" i="2"/>
  <c r="P3079" i="2"/>
  <c r="BI3078" i="2"/>
  <c r="BH3078" i="2"/>
  <c r="BG3078" i="2"/>
  <c r="BF3078" i="2"/>
  <c r="T3078" i="2"/>
  <c r="R3078" i="2"/>
  <c r="P3078" i="2"/>
  <c r="BI3077" i="2"/>
  <c r="BH3077" i="2"/>
  <c r="BG3077" i="2"/>
  <c r="BF3077" i="2"/>
  <c r="T3077" i="2"/>
  <c r="R3077" i="2"/>
  <c r="P3077" i="2"/>
  <c r="BI3076" i="2"/>
  <c r="BH3076" i="2"/>
  <c r="BG3076" i="2"/>
  <c r="BF3076" i="2"/>
  <c r="T3076" i="2"/>
  <c r="R3076" i="2"/>
  <c r="P3076" i="2"/>
  <c r="BI3075" i="2"/>
  <c r="BH3075" i="2"/>
  <c r="BG3075" i="2"/>
  <c r="BF3075" i="2"/>
  <c r="T3075" i="2"/>
  <c r="R3075" i="2"/>
  <c r="P3075" i="2"/>
  <c r="BI3074" i="2"/>
  <c r="BH3074" i="2"/>
  <c r="BG3074" i="2"/>
  <c r="BF3074" i="2"/>
  <c r="T3074" i="2"/>
  <c r="R3074" i="2"/>
  <c r="P3074" i="2"/>
  <c r="BI3073" i="2"/>
  <c r="BH3073" i="2"/>
  <c r="BG3073" i="2"/>
  <c r="BF3073" i="2"/>
  <c r="T3073" i="2"/>
  <c r="R3073" i="2"/>
  <c r="P3073" i="2"/>
  <c r="BI3072" i="2"/>
  <c r="BH3072" i="2"/>
  <c r="BG3072" i="2"/>
  <c r="BF3072" i="2"/>
  <c r="T3072" i="2"/>
  <c r="R3072" i="2"/>
  <c r="P3072" i="2"/>
  <c r="BI3071" i="2"/>
  <c r="BH3071" i="2"/>
  <c r="BG3071" i="2"/>
  <c r="BF3071" i="2"/>
  <c r="T3071" i="2"/>
  <c r="R3071" i="2"/>
  <c r="P3071" i="2"/>
  <c r="BI3070" i="2"/>
  <c r="BH3070" i="2"/>
  <c r="BG3070" i="2"/>
  <c r="BF3070" i="2"/>
  <c r="T3070" i="2"/>
  <c r="R3070" i="2"/>
  <c r="P3070" i="2"/>
  <c r="BI3069" i="2"/>
  <c r="BH3069" i="2"/>
  <c r="BG3069" i="2"/>
  <c r="BF3069" i="2"/>
  <c r="T3069" i="2"/>
  <c r="R3069" i="2"/>
  <c r="P3069" i="2"/>
  <c r="BI3068" i="2"/>
  <c r="BH3068" i="2"/>
  <c r="BG3068" i="2"/>
  <c r="BF3068" i="2"/>
  <c r="T3068" i="2"/>
  <c r="R3068" i="2"/>
  <c r="P3068" i="2"/>
  <c r="BI3067" i="2"/>
  <c r="BH3067" i="2"/>
  <c r="BG3067" i="2"/>
  <c r="BF3067" i="2"/>
  <c r="T3067" i="2"/>
  <c r="R3067" i="2"/>
  <c r="P3067" i="2"/>
  <c r="BI3066" i="2"/>
  <c r="BH3066" i="2"/>
  <c r="BG3066" i="2"/>
  <c r="BF3066" i="2"/>
  <c r="T3066" i="2"/>
  <c r="R3066" i="2"/>
  <c r="P3066" i="2"/>
  <c r="BI3065" i="2"/>
  <c r="BH3065" i="2"/>
  <c r="BG3065" i="2"/>
  <c r="BF3065" i="2"/>
  <c r="T3065" i="2"/>
  <c r="R3065" i="2"/>
  <c r="P3065" i="2"/>
  <c r="BI3064" i="2"/>
  <c r="BH3064" i="2"/>
  <c r="BG3064" i="2"/>
  <c r="BF3064" i="2"/>
  <c r="T3064" i="2"/>
  <c r="R3064" i="2"/>
  <c r="P3064" i="2"/>
  <c r="BI3063" i="2"/>
  <c r="BH3063" i="2"/>
  <c r="BG3063" i="2"/>
  <c r="BF3063" i="2"/>
  <c r="T3063" i="2"/>
  <c r="R3063" i="2"/>
  <c r="P3063" i="2"/>
  <c r="BI3062" i="2"/>
  <c r="BH3062" i="2"/>
  <c r="BG3062" i="2"/>
  <c r="BF3062" i="2"/>
  <c r="T3062" i="2"/>
  <c r="R3062" i="2"/>
  <c r="P3062" i="2"/>
  <c r="BI3061" i="2"/>
  <c r="BH3061" i="2"/>
  <c r="BG3061" i="2"/>
  <c r="BF3061" i="2"/>
  <c r="T3061" i="2"/>
  <c r="R3061" i="2"/>
  <c r="P3061" i="2"/>
  <c r="BI3060" i="2"/>
  <c r="BH3060" i="2"/>
  <c r="BG3060" i="2"/>
  <c r="BF3060" i="2"/>
  <c r="T3060" i="2"/>
  <c r="R3060" i="2"/>
  <c r="P3060" i="2"/>
  <c r="BI3058" i="2"/>
  <c r="BH3058" i="2"/>
  <c r="BG3058" i="2"/>
  <c r="BF3058" i="2"/>
  <c r="T3058" i="2"/>
  <c r="R3058" i="2"/>
  <c r="P3058" i="2"/>
  <c r="BI3057" i="2"/>
  <c r="BH3057" i="2"/>
  <c r="BG3057" i="2"/>
  <c r="BF3057" i="2"/>
  <c r="T3057" i="2"/>
  <c r="R3057" i="2"/>
  <c r="P3057" i="2"/>
  <c r="BI3056" i="2"/>
  <c r="BH3056" i="2"/>
  <c r="BG3056" i="2"/>
  <c r="BF3056" i="2"/>
  <c r="T3056" i="2"/>
  <c r="R3056" i="2"/>
  <c r="P3056" i="2"/>
  <c r="BI3055" i="2"/>
  <c r="BH3055" i="2"/>
  <c r="BG3055" i="2"/>
  <c r="BF3055" i="2"/>
  <c r="T3055" i="2"/>
  <c r="R3055" i="2"/>
  <c r="P3055" i="2"/>
  <c r="BI3054" i="2"/>
  <c r="BH3054" i="2"/>
  <c r="BG3054" i="2"/>
  <c r="BF3054" i="2"/>
  <c r="T3054" i="2"/>
  <c r="R3054" i="2"/>
  <c r="P3054" i="2"/>
  <c r="BI3053" i="2"/>
  <c r="BH3053" i="2"/>
  <c r="BG3053" i="2"/>
  <c r="BF3053" i="2"/>
  <c r="T3053" i="2"/>
  <c r="R3053" i="2"/>
  <c r="P3053" i="2"/>
  <c r="BI3052" i="2"/>
  <c r="BH3052" i="2"/>
  <c r="BG3052" i="2"/>
  <c r="BF3052" i="2"/>
  <c r="T3052" i="2"/>
  <c r="R3052" i="2"/>
  <c r="P3052" i="2"/>
  <c r="BI3051" i="2"/>
  <c r="BH3051" i="2"/>
  <c r="BG3051" i="2"/>
  <c r="BF3051" i="2"/>
  <c r="T3051" i="2"/>
  <c r="R3051" i="2"/>
  <c r="P3051" i="2"/>
  <c r="BI3050" i="2"/>
  <c r="BH3050" i="2"/>
  <c r="BG3050" i="2"/>
  <c r="BF3050" i="2"/>
  <c r="T3050" i="2"/>
  <c r="R3050" i="2"/>
  <c r="P3050" i="2"/>
  <c r="BI3049" i="2"/>
  <c r="BH3049" i="2"/>
  <c r="BG3049" i="2"/>
  <c r="BF3049" i="2"/>
  <c r="T3049" i="2"/>
  <c r="R3049" i="2"/>
  <c r="P3049" i="2"/>
  <c r="BI3048" i="2"/>
  <c r="BH3048" i="2"/>
  <c r="BG3048" i="2"/>
  <c r="BF3048" i="2"/>
  <c r="T3048" i="2"/>
  <c r="R3048" i="2"/>
  <c r="P3048" i="2"/>
  <c r="BI3047" i="2"/>
  <c r="BH3047" i="2"/>
  <c r="BG3047" i="2"/>
  <c r="BF3047" i="2"/>
  <c r="T3047" i="2"/>
  <c r="R3047" i="2"/>
  <c r="P3047" i="2"/>
  <c r="BI3046" i="2"/>
  <c r="BH3046" i="2"/>
  <c r="BG3046" i="2"/>
  <c r="BF3046" i="2"/>
  <c r="T3046" i="2"/>
  <c r="R3046" i="2"/>
  <c r="P3046" i="2"/>
  <c r="BI3045" i="2"/>
  <c r="BH3045" i="2"/>
  <c r="BG3045" i="2"/>
  <c r="BF3045" i="2"/>
  <c r="T3045" i="2"/>
  <c r="R3045" i="2"/>
  <c r="P3045" i="2"/>
  <c r="BI3044" i="2"/>
  <c r="BH3044" i="2"/>
  <c r="BG3044" i="2"/>
  <c r="BF3044" i="2"/>
  <c r="T3044" i="2"/>
  <c r="R3044" i="2"/>
  <c r="P3044" i="2"/>
  <c r="BI3043" i="2"/>
  <c r="BH3043" i="2"/>
  <c r="BG3043" i="2"/>
  <c r="BF3043" i="2"/>
  <c r="T3043" i="2"/>
  <c r="R3043" i="2"/>
  <c r="P3043" i="2"/>
  <c r="BI3042" i="2"/>
  <c r="BH3042" i="2"/>
  <c r="BG3042" i="2"/>
  <c r="BF3042" i="2"/>
  <c r="T3042" i="2"/>
  <c r="R3042" i="2"/>
  <c r="P3042" i="2"/>
  <c r="BI3041" i="2"/>
  <c r="BH3041" i="2"/>
  <c r="BG3041" i="2"/>
  <c r="BF3041" i="2"/>
  <c r="T3041" i="2"/>
  <c r="R3041" i="2"/>
  <c r="P3041" i="2"/>
  <c r="BI3040" i="2"/>
  <c r="BH3040" i="2"/>
  <c r="BG3040" i="2"/>
  <c r="BF3040" i="2"/>
  <c r="T3040" i="2"/>
  <c r="R3040" i="2"/>
  <c r="P3040" i="2"/>
  <c r="BI3039" i="2"/>
  <c r="BH3039" i="2"/>
  <c r="BG3039" i="2"/>
  <c r="BF3039" i="2"/>
  <c r="T3039" i="2"/>
  <c r="R3039" i="2"/>
  <c r="P3039" i="2"/>
  <c r="BI3038" i="2"/>
  <c r="BH3038" i="2"/>
  <c r="BG3038" i="2"/>
  <c r="BF3038" i="2"/>
  <c r="T3038" i="2"/>
  <c r="R3038" i="2"/>
  <c r="P3038" i="2"/>
  <c r="BI3037" i="2"/>
  <c r="BH3037" i="2"/>
  <c r="BG3037" i="2"/>
  <c r="BF3037" i="2"/>
  <c r="T3037" i="2"/>
  <c r="R3037" i="2"/>
  <c r="P3037" i="2"/>
  <c r="BI3036" i="2"/>
  <c r="BH3036" i="2"/>
  <c r="BG3036" i="2"/>
  <c r="BF3036" i="2"/>
  <c r="T3036" i="2"/>
  <c r="R3036" i="2"/>
  <c r="P3036" i="2"/>
  <c r="BI3035" i="2"/>
  <c r="BH3035" i="2"/>
  <c r="BG3035" i="2"/>
  <c r="BF3035" i="2"/>
  <c r="T3035" i="2"/>
  <c r="R3035" i="2"/>
  <c r="P3035" i="2"/>
  <c r="BI3033" i="2"/>
  <c r="BH3033" i="2"/>
  <c r="BG3033" i="2"/>
  <c r="BF3033" i="2"/>
  <c r="T3033" i="2"/>
  <c r="R3033" i="2"/>
  <c r="P3033" i="2"/>
  <c r="BI3032" i="2"/>
  <c r="BH3032" i="2"/>
  <c r="BG3032" i="2"/>
  <c r="BF3032" i="2"/>
  <c r="T3032" i="2"/>
  <c r="R3032" i="2"/>
  <c r="P3032" i="2"/>
  <c r="BI3031" i="2"/>
  <c r="BH3031" i="2"/>
  <c r="BG3031" i="2"/>
  <c r="BF3031" i="2"/>
  <c r="T3031" i="2"/>
  <c r="R3031" i="2"/>
  <c r="P3031" i="2"/>
  <c r="BI3030" i="2"/>
  <c r="BH3030" i="2"/>
  <c r="BG3030" i="2"/>
  <c r="BF3030" i="2"/>
  <c r="T3030" i="2"/>
  <c r="R3030" i="2"/>
  <c r="P3030" i="2"/>
  <c r="BI3029" i="2"/>
  <c r="BH3029" i="2"/>
  <c r="BG3029" i="2"/>
  <c r="BF3029" i="2"/>
  <c r="T3029" i="2"/>
  <c r="R3029" i="2"/>
  <c r="P3029" i="2"/>
  <c r="BI3028" i="2"/>
  <c r="BH3028" i="2"/>
  <c r="BG3028" i="2"/>
  <c r="BF3028" i="2"/>
  <c r="T3028" i="2"/>
  <c r="R3028" i="2"/>
  <c r="P3028" i="2"/>
  <c r="BI3027" i="2"/>
  <c r="BH3027" i="2"/>
  <c r="BG3027" i="2"/>
  <c r="BF3027" i="2"/>
  <c r="T3027" i="2"/>
  <c r="R3027" i="2"/>
  <c r="P3027" i="2"/>
  <c r="BI3026" i="2"/>
  <c r="BH3026" i="2"/>
  <c r="BG3026" i="2"/>
  <c r="BF3026" i="2"/>
  <c r="T3026" i="2"/>
  <c r="R3026" i="2"/>
  <c r="P3026" i="2"/>
  <c r="BI3025" i="2"/>
  <c r="BH3025" i="2"/>
  <c r="BG3025" i="2"/>
  <c r="BF3025" i="2"/>
  <c r="T3025" i="2"/>
  <c r="R3025" i="2"/>
  <c r="P3025" i="2"/>
  <c r="BI3024" i="2"/>
  <c r="BH3024" i="2"/>
  <c r="BG3024" i="2"/>
  <c r="BF3024" i="2"/>
  <c r="T3024" i="2"/>
  <c r="R3024" i="2"/>
  <c r="P3024" i="2"/>
  <c r="BI3023" i="2"/>
  <c r="BH3023" i="2"/>
  <c r="BG3023" i="2"/>
  <c r="BF3023" i="2"/>
  <c r="T3023" i="2"/>
  <c r="R3023" i="2"/>
  <c r="P3023" i="2"/>
  <c r="BI3022" i="2"/>
  <c r="BH3022" i="2"/>
  <c r="BG3022" i="2"/>
  <c r="BF3022" i="2"/>
  <c r="T3022" i="2"/>
  <c r="R3022" i="2"/>
  <c r="P3022" i="2"/>
  <c r="BI3021" i="2"/>
  <c r="BH3021" i="2"/>
  <c r="BG3021" i="2"/>
  <c r="BF3021" i="2"/>
  <c r="T3021" i="2"/>
  <c r="R3021" i="2"/>
  <c r="P3021" i="2"/>
  <c r="BI3020" i="2"/>
  <c r="BH3020" i="2"/>
  <c r="BG3020" i="2"/>
  <c r="BF3020" i="2"/>
  <c r="T3020" i="2"/>
  <c r="R3020" i="2"/>
  <c r="P3020" i="2"/>
  <c r="BI3019" i="2"/>
  <c r="BH3019" i="2"/>
  <c r="BG3019" i="2"/>
  <c r="BF3019" i="2"/>
  <c r="T3019" i="2"/>
  <c r="R3019" i="2"/>
  <c r="P3019" i="2"/>
  <c r="BI3018" i="2"/>
  <c r="BH3018" i="2"/>
  <c r="BG3018" i="2"/>
  <c r="BF3018" i="2"/>
  <c r="T3018" i="2"/>
  <c r="R3018" i="2"/>
  <c r="P3018" i="2"/>
  <c r="BI3017" i="2"/>
  <c r="BH3017" i="2"/>
  <c r="BG3017" i="2"/>
  <c r="BF3017" i="2"/>
  <c r="T3017" i="2"/>
  <c r="R3017" i="2"/>
  <c r="P3017" i="2"/>
  <c r="BI3016" i="2"/>
  <c r="BH3016" i="2"/>
  <c r="BG3016" i="2"/>
  <c r="BF3016" i="2"/>
  <c r="T3016" i="2"/>
  <c r="R3016" i="2"/>
  <c r="P3016" i="2"/>
  <c r="BI3015" i="2"/>
  <c r="BH3015" i="2"/>
  <c r="BG3015" i="2"/>
  <c r="BF3015" i="2"/>
  <c r="T3015" i="2"/>
  <c r="R3015" i="2"/>
  <c r="P3015" i="2"/>
  <c r="BI3014" i="2"/>
  <c r="BH3014" i="2"/>
  <c r="BG3014" i="2"/>
  <c r="BF3014" i="2"/>
  <c r="T3014" i="2"/>
  <c r="R3014" i="2"/>
  <c r="P3014" i="2"/>
  <c r="BI3013" i="2"/>
  <c r="BH3013" i="2"/>
  <c r="BG3013" i="2"/>
  <c r="BF3013" i="2"/>
  <c r="T3013" i="2"/>
  <c r="R3013" i="2"/>
  <c r="P3013" i="2"/>
  <c r="BI3012" i="2"/>
  <c r="BH3012" i="2"/>
  <c r="BG3012" i="2"/>
  <c r="BF3012" i="2"/>
  <c r="T3012" i="2"/>
  <c r="R3012" i="2"/>
  <c r="P3012" i="2"/>
  <c r="BI3011" i="2"/>
  <c r="BH3011" i="2"/>
  <c r="BG3011" i="2"/>
  <c r="BF3011" i="2"/>
  <c r="T3011" i="2"/>
  <c r="R3011" i="2"/>
  <c r="P3011" i="2"/>
  <c r="BI3010" i="2"/>
  <c r="BH3010" i="2"/>
  <c r="BG3010" i="2"/>
  <c r="BF3010" i="2"/>
  <c r="T3010" i="2"/>
  <c r="R3010" i="2"/>
  <c r="P3010" i="2"/>
  <c r="BI3009" i="2"/>
  <c r="BH3009" i="2"/>
  <c r="BG3009" i="2"/>
  <c r="BF3009" i="2"/>
  <c r="T3009" i="2"/>
  <c r="R3009" i="2"/>
  <c r="P3009" i="2"/>
  <c r="BI3008" i="2"/>
  <c r="BH3008" i="2"/>
  <c r="BG3008" i="2"/>
  <c r="BF3008" i="2"/>
  <c r="T3008" i="2"/>
  <c r="R3008" i="2"/>
  <c r="P3008" i="2"/>
  <c r="BI3007" i="2"/>
  <c r="BH3007" i="2"/>
  <c r="BG3007" i="2"/>
  <c r="BF3007" i="2"/>
  <c r="T3007" i="2"/>
  <c r="R3007" i="2"/>
  <c r="P3007" i="2"/>
  <c r="BI3006" i="2"/>
  <c r="BH3006" i="2"/>
  <c r="BG3006" i="2"/>
  <c r="BF3006" i="2"/>
  <c r="T3006" i="2"/>
  <c r="R3006" i="2"/>
  <c r="P3006" i="2"/>
  <c r="BI3005" i="2"/>
  <c r="BH3005" i="2"/>
  <c r="BG3005" i="2"/>
  <c r="BF3005" i="2"/>
  <c r="T3005" i="2"/>
  <c r="R3005" i="2"/>
  <c r="P3005" i="2"/>
  <c r="BI3004" i="2"/>
  <c r="BH3004" i="2"/>
  <c r="BG3004" i="2"/>
  <c r="BF3004" i="2"/>
  <c r="T3004" i="2"/>
  <c r="R3004" i="2"/>
  <c r="P3004" i="2"/>
  <c r="BI3003" i="2"/>
  <c r="BH3003" i="2"/>
  <c r="BG3003" i="2"/>
  <c r="BF3003" i="2"/>
  <c r="T3003" i="2"/>
  <c r="R3003" i="2"/>
  <c r="P3003" i="2"/>
  <c r="BI3002" i="2"/>
  <c r="BH3002" i="2"/>
  <c r="BG3002" i="2"/>
  <c r="BF3002" i="2"/>
  <c r="T3002" i="2"/>
  <c r="R3002" i="2"/>
  <c r="P3002" i="2"/>
  <c r="BI3001" i="2"/>
  <c r="BH3001" i="2"/>
  <c r="BG3001" i="2"/>
  <c r="BF3001" i="2"/>
  <c r="T3001" i="2"/>
  <c r="R3001" i="2"/>
  <c r="P3001" i="2"/>
  <c r="BI3000" i="2"/>
  <c r="BH3000" i="2"/>
  <c r="BG3000" i="2"/>
  <c r="BF3000" i="2"/>
  <c r="T3000" i="2"/>
  <c r="R3000" i="2"/>
  <c r="P3000" i="2"/>
  <c r="BI2999" i="2"/>
  <c r="BH2999" i="2"/>
  <c r="BG2999" i="2"/>
  <c r="BF2999" i="2"/>
  <c r="T2999" i="2"/>
  <c r="R2999" i="2"/>
  <c r="P2999" i="2"/>
  <c r="BI2998" i="2"/>
  <c r="BH2998" i="2"/>
  <c r="BG2998" i="2"/>
  <c r="BF2998" i="2"/>
  <c r="T2998" i="2"/>
  <c r="R2998" i="2"/>
  <c r="P2998" i="2"/>
  <c r="BI2997" i="2"/>
  <c r="BH2997" i="2"/>
  <c r="BG2997" i="2"/>
  <c r="BF2997" i="2"/>
  <c r="T2997" i="2"/>
  <c r="R2997" i="2"/>
  <c r="P2997" i="2"/>
  <c r="BI2996" i="2"/>
  <c r="BH2996" i="2"/>
  <c r="BG2996" i="2"/>
  <c r="BF2996" i="2"/>
  <c r="T2996" i="2"/>
  <c r="R2996" i="2"/>
  <c r="P2996" i="2"/>
  <c r="BI2995" i="2"/>
  <c r="BH2995" i="2"/>
  <c r="BG2995" i="2"/>
  <c r="BF2995" i="2"/>
  <c r="T2995" i="2"/>
  <c r="R2995" i="2"/>
  <c r="P2995" i="2"/>
  <c r="BI2994" i="2"/>
  <c r="BH2994" i="2"/>
  <c r="BG2994" i="2"/>
  <c r="BF2994" i="2"/>
  <c r="T2994" i="2"/>
  <c r="R2994" i="2"/>
  <c r="P2994" i="2"/>
  <c r="BI2993" i="2"/>
  <c r="BH2993" i="2"/>
  <c r="BG2993" i="2"/>
  <c r="BF2993" i="2"/>
  <c r="T2993" i="2"/>
  <c r="R2993" i="2"/>
  <c r="P2993" i="2"/>
  <c r="BI2992" i="2"/>
  <c r="BH2992" i="2"/>
  <c r="BG2992" i="2"/>
  <c r="BF2992" i="2"/>
  <c r="T2992" i="2"/>
  <c r="R2992" i="2"/>
  <c r="P2992" i="2"/>
  <c r="BI2991" i="2"/>
  <c r="BH2991" i="2"/>
  <c r="BG2991" i="2"/>
  <c r="BF2991" i="2"/>
  <c r="T2991" i="2"/>
  <c r="R2991" i="2"/>
  <c r="P2991" i="2"/>
  <c r="BI2990" i="2"/>
  <c r="BH2990" i="2"/>
  <c r="BG2990" i="2"/>
  <c r="BF2990" i="2"/>
  <c r="T2990" i="2"/>
  <c r="R2990" i="2"/>
  <c r="P2990" i="2"/>
  <c r="BI2989" i="2"/>
  <c r="BH2989" i="2"/>
  <c r="BG2989" i="2"/>
  <c r="BF2989" i="2"/>
  <c r="T2989" i="2"/>
  <c r="R2989" i="2"/>
  <c r="P2989" i="2"/>
  <c r="BI2988" i="2"/>
  <c r="BH2988" i="2"/>
  <c r="BG2988" i="2"/>
  <c r="BF2988" i="2"/>
  <c r="T2988" i="2"/>
  <c r="R2988" i="2"/>
  <c r="P2988" i="2"/>
  <c r="BI2987" i="2"/>
  <c r="BH2987" i="2"/>
  <c r="BG2987" i="2"/>
  <c r="BF2987" i="2"/>
  <c r="T2987" i="2"/>
  <c r="R2987" i="2"/>
  <c r="P2987" i="2"/>
  <c r="BI2986" i="2"/>
  <c r="BH2986" i="2"/>
  <c r="BG2986" i="2"/>
  <c r="BF2986" i="2"/>
  <c r="T2986" i="2"/>
  <c r="R2986" i="2"/>
  <c r="P2986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83" i="2"/>
  <c r="BH2983" i="2"/>
  <c r="BG2983" i="2"/>
  <c r="BF2983" i="2"/>
  <c r="T2983" i="2"/>
  <c r="R2983" i="2"/>
  <c r="P2983" i="2"/>
  <c r="BI2982" i="2"/>
  <c r="BH2982" i="2"/>
  <c r="BG2982" i="2"/>
  <c r="BF2982" i="2"/>
  <c r="T2982" i="2"/>
  <c r="R2982" i="2"/>
  <c r="P2982" i="2"/>
  <c r="BI2981" i="2"/>
  <c r="BH2981" i="2"/>
  <c r="BG2981" i="2"/>
  <c r="BF2981" i="2"/>
  <c r="T2981" i="2"/>
  <c r="R2981" i="2"/>
  <c r="P2981" i="2"/>
  <c r="BI2980" i="2"/>
  <c r="BH2980" i="2"/>
  <c r="BG2980" i="2"/>
  <c r="BF2980" i="2"/>
  <c r="T2980" i="2"/>
  <c r="R2980" i="2"/>
  <c r="P2980" i="2"/>
  <c r="BI2979" i="2"/>
  <c r="BH2979" i="2"/>
  <c r="BG2979" i="2"/>
  <c r="BF2979" i="2"/>
  <c r="T2979" i="2"/>
  <c r="R2979" i="2"/>
  <c r="P2979" i="2"/>
  <c r="BI2978" i="2"/>
  <c r="BH2978" i="2"/>
  <c r="BG2978" i="2"/>
  <c r="BF2978" i="2"/>
  <c r="T2978" i="2"/>
  <c r="R2978" i="2"/>
  <c r="P2978" i="2"/>
  <c r="BI2977" i="2"/>
  <c r="BH2977" i="2"/>
  <c r="BG2977" i="2"/>
  <c r="BF2977" i="2"/>
  <c r="T2977" i="2"/>
  <c r="R2977" i="2"/>
  <c r="P2977" i="2"/>
  <c r="BI2976" i="2"/>
  <c r="BH2976" i="2"/>
  <c r="BG2976" i="2"/>
  <c r="BF2976" i="2"/>
  <c r="T2976" i="2"/>
  <c r="R2976" i="2"/>
  <c r="P2976" i="2"/>
  <c r="BI2975" i="2"/>
  <c r="BH2975" i="2"/>
  <c r="BG2975" i="2"/>
  <c r="BF2975" i="2"/>
  <c r="T2975" i="2"/>
  <c r="R2975" i="2"/>
  <c r="P2975" i="2"/>
  <c r="BI2974" i="2"/>
  <c r="BH2974" i="2"/>
  <c r="BG2974" i="2"/>
  <c r="BF2974" i="2"/>
  <c r="T2974" i="2"/>
  <c r="R2974" i="2"/>
  <c r="P2974" i="2"/>
  <c r="BI2973" i="2"/>
  <c r="BH2973" i="2"/>
  <c r="BG2973" i="2"/>
  <c r="BF2973" i="2"/>
  <c r="T2973" i="2"/>
  <c r="R2973" i="2"/>
  <c r="P2973" i="2"/>
  <c r="BI2972" i="2"/>
  <c r="BH2972" i="2"/>
  <c r="BG2972" i="2"/>
  <c r="BF2972" i="2"/>
  <c r="T2972" i="2"/>
  <c r="R2972" i="2"/>
  <c r="P2972" i="2"/>
  <c r="BI2971" i="2"/>
  <c r="BH2971" i="2"/>
  <c r="BG2971" i="2"/>
  <c r="BF2971" i="2"/>
  <c r="T2971" i="2"/>
  <c r="R2971" i="2"/>
  <c r="P2971" i="2"/>
  <c r="BI2970" i="2"/>
  <c r="BH2970" i="2"/>
  <c r="BG2970" i="2"/>
  <c r="BF2970" i="2"/>
  <c r="T2970" i="2"/>
  <c r="R2970" i="2"/>
  <c r="P2970" i="2"/>
  <c r="BI2969" i="2"/>
  <c r="BH2969" i="2"/>
  <c r="BG2969" i="2"/>
  <c r="BF2969" i="2"/>
  <c r="T2969" i="2"/>
  <c r="R2969" i="2"/>
  <c r="P2969" i="2"/>
  <c r="BI2968" i="2"/>
  <c r="BH2968" i="2"/>
  <c r="BG2968" i="2"/>
  <c r="BF2968" i="2"/>
  <c r="T2968" i="2"/>
  <c r="R2968" i="2"/>
  <c r="P2968" i="2"/>
  <c r="BI2967" i="2"/>
  <c r="BH2967" i="2"/>
  <c r="BG2967" i="2"/>
  <c r="BF2967" i="2"/>
  <c r="T2967" i="2"/>
  <c r="R2967" i="2"/>
  <c r="P2967" i="2"/>
  <c r="BI2966" i="2"/>
  <c r="BH2966" i="2"/>
  <c r="BG2966" i="2"/>
  <c r="BF2966" i="2"/>
  <c r="T2966" i="2"/>
  <c r="R2966" i="2"/>
  <c r="P2966" i="2"/>
  <c r="BI2965" i="2"/>
  <c r="BH2965" i="2"/>
  <c r="BG2965" i="2"/>
  <c r="BF2965" i="2"/>
  <c r="T2965" i="2"/>
  <c r="R2965" i="2"/>
  <c r="P2965" i="2"/>
  <c r="BI2964" i="2"/>
  <c r="BH2964" i="2"/>
  <c r="BG2964" i="2"/>
  <c r="BF2964" i="2"/>
  <c r="T2964" i="2"/>
  <c r="R2964" i="2"/>
  <c r="P2964" i="2"/>
  <c r="BI2963" i="2"/>
  <c r="BH2963" i="2"/>
  <c r="BG2963" i="2"/>
  <c r="BF2963" i="2"/>
  <c r="T2963" i="2"/>
  <c r="R2963" i="2"/>
  <c r="P2963" i="2"/>
  <c r="BI2962" i="2"/>
  <c r="BH2962" i="2"/>
  <c r="BG2962" i="2"/>
  <c r="BF2962" i="2"/>
  <c r="T2962" i="2"/>
  <c r="R2962" i="2"/>
  <c r="P2962" i="2"/>
  <c r="BI2961" i="2"/>
  <c r="BH2961" i="2"/>
  <c r="BG2961" i="2"/>
  <c r="BF2961" i="2"/>
  <c r="T2961" i="2"/>
  <c r="R2961" i="2"/>
  <c r="P2961" i="2"/>
  <c r="BI2960" i="2"/>
  <c r="BH2960" i="2"/>
  <c r="BG2960" i="2"/>
  <c r="BF2960" i="2"/>
  <c r="T2960" i="2"/>
  <c r="R2960" i="2"/>
  <c r="P2960" i="2"/>
  <c r="BI2959" i="2"/>
  <c r="BH2959" i="2"/>
  <c r="BG2959" i="2"/>
  <c r="BF2959" i="2"/>
  <c r="T2959" i="2"/>
  <c r="R2959" i="2"/>
  <c r="P2959" i="2"/>
  <c r="BI2958" i="2"/>
  <c r="BH2958" i="2"/>
  <c r="BG2958" i="2"/>
  <c r="BF2958" i="2"/>
  <c r="T2958" i="2"/>
  <c r="R2958" i="2"/>
  <c r="P2958" i="2"/>
  <c r="BI2957" i="2"/>
  <c r="BH2957" i="2"/>
  <c r="BG2957" i="2"/>
  <c r="BF2957" i="2"/>
  <c r="T2957" i="2"/>
  <c r="R2957" i="2"/>
  <c r="P2957" i="2"/>
  <c r="BI2956" i="2"/>
  <c r="BH2956" i="2"/>
  <c r="BG2956" i="2"/>
  <c r="BF2956" i="2"/>
  <c r="T2956" i="2"/>
  <c r="R2956" i="2"/>
  <c r="P2956" i="2"/>
  <c r="BI2955" i="2"/>
  <c r="BH2955" i="2"/>
  <c r="BG2955" i="2"/>
  <c r="BF2955" i="2"/>
  <c r="T2955" i="2"/>
  <c r="R2955" i="2"/>
  <c r="P2955" i="2"/>
  <c r="BI2954" i="2"/>
  <c r="BH2954" i="2"/>
  <c r="BG2954" i="2"/>
  <c r="BF2954" i="2"/>
  <c r="T2954" i="2"/>
  <c r="R2954" i="2"/>
  <c r="P2954" i="2"/>
  <c r="BI2953" i="2"/>
  <c r="BH2953" i="2"/>
  <c r="BG2953" i="2"/>
  <c r="BF2953" i="2"/>
  <c r="T2953" i="2"/>
  <c r="R2953" i="2"/>
  <c r="P2953" i="2"/>
  <c r="BI2952" i="2"/>
  <c r="BH2952" i="2"/>
  <c r="BG2952" i="2"/>
  <c r="BF2952" i="2"/>
  <c r="T2952" i="2"/>
  <c r="R2952" i="2"/>
  <c r="P2952" i="2"/>
  <c r="BI2951" i="2"/>
  <c r="BH2951" i="2"/>
  <c r="BG2951" i="2"/>
  <c r="BF2951" i="2"/>
  <c r="T2951" i="2"/>
  <c r="R2951" i="2"/>
  <c r="P2951" i="2"/>
  <c r="BI2950" i="2"/>
  <c r="BH2950" i="2"/>
  <c r="BG2950" i="2"/>
  <c r="BF2950" i="2"/>
  <c r="T2950" i="2"/>
  <c r="R2950" i="2"/>
  <c r="P2950" i="2"/>
  <c r="BI2949" i="2"/>
  <c r="BH2949" i="2"/>
  <c r="BG2949" i="2"/>
  <c r="BF2949" i="2"/>
  <c r="T2949" i="2"/>
  <c r="R2949" i="2"/>
  <c r="P2949" i="2"/>
  <c r="BI2948" i="2"/>
  <c r="BH2948" i="2"/>
  <c r="BG2948" i="2"/>
  <c r="BF2948" i="2"/>
  <c r="T2948" i="2"/>
  <c r="R2948" i="2"/>
  <c r="P2948" i="2"/>
  <c r="BI2947" i="2"/>
  <c r="BH2947" i="2"/>
  <c r="BG2947" i="2"/>
  <c r="BF2947" i="2"/>
  <c r="T2947" i="2"/>
  <c r="R2947" i="2"/>
  <c r="P2947" i="2"/>
  <c r="BI2946" i="2"/>
  <c r="BH2946" i="2"/>
  <c r="BG2946" i="2"/>
  <c r="BF2946" i="2"/>
  <c r="T2946" i="2"/>
  <c r="R2946" i="2"/>
  <c r="P2946" i="2"/>
  <c r="BI2945" i="2"/>
  <c r="BH2945" i="2"/>
  <c r="BG2945" i="2"/>
  <c r="BF2945" i="2"/>
  <c r="T2945" i="2"/>
  <c r="R2945" i="2"/>
  <c r="P2945" i="2"/>
  <c r="BI2944" i="2"/>
  <c r="BH2944" i="2"/>
  <c r="BG2944" i="2"/>
  <c r="BF2944" i="2"/>
  <c r="T2944" i="2"/>
  <c r="R2944" i="2"/>
  <c r="P2944" i="2"/>
  <c r="BI2943" i="2"/>
  <c r="BH2943" i="2"/>
  <c r="BG2943" i="2"/>
  <c r="BF2943" i="2"/>
  <c r="T2943" i="2"/>
  <c r="R2943" i="2"/>
  <c r="P2943" i="2"/>
  <c r="BI2942" i="2"/>
  <c r="BH2942" i="2"/>
  <c r="BG2942" i="2"/>
  <c r="BF2942" i="2"/>
  <c r="T2942" i="2"/>
  <c r="R2942" i="2"/>
  <c r="P2942" i="2"/>
  <c r="BI2941" i="2"/>
  <c r="BH2941" i="2"/>
  <c r="BG2941" i="2"/>
  <c r="BF2941" i="2"/>
  <c r="T2941" i="2"/>
  <c r="R2941" i="2"/>
  <c r="P2941" i="2"/>
  <c r="BI2940" i="2"/>
  <c r="BH2940" i="2"/>
  <c r="BG2940" i="2"/>
  <c r="BF2940" i="2"/>
  <c r="T2940" i="2"/>
  <c r="R2940" i="2"/>
  <c r="P2940" i="2"/>
  <c r="BI2939" i="2"/>
  <c r="BH2939" i="2"/>
  <c r="BG2939" i="2"/>
  <c r="BF2939" i="2"/>
  <c r="T2939" i="2"/>
  <c r="R2939" i="2"/>
  <c r="P2939" i="2"/>
  <c r="BI2938" i="2"/>
  <c r="BH2938" i="2"/>
  <c r="BG2938" i="2"/>
  <c r="BF2938" i="2"/>
  <c r="T2938" i="2"/>
  <c r="R2938" i="2"/>
  <c r="P2938" i="2"/>
  <c r="BI2937" i="2"/>
  <c r="BH2937" i="2"/>
  <c r="BG2937" i="2"/>
  <c r="BF2937" i="2"/>
  <c r="T2937" i="2"/>
  <c r="R2937" i="2"/>
  <c r="P2937" i="2"/>
  <c r="BI2936" i="2"/>
  <c r="BH2936" i="2"/>
  <c r="BG2936" i="2"/>
  <c r="BF2936" i="2"/>
  <c r="T2936" i="2"/>
  <c r="R2936" i="2"/>
  <c r="P2936" i="2"/>
  <c r="BI2935" i="2"/>
  <c r="BH2935" i="2"/>
  <c r="BG2935" i="2"/>
  <c r="BF2935" i="2"/>
  <c r="T2935" i="2"/>
  <c r="R2935" i="2"/>
  <c r="P2935" i="2"/>
  <c r="BI2934" i="2"/>
  <c r="BH2934" i="2"/>
  <c r="BG2934" i="2"/>
  <c r="BF2934" i="2"/>
  <c r="T2934" i="2"/>
  <c r="R2934" i="2"/>
  <c r="P2934" i="2"/>
  <c r="BI2933" i="2"/>
  <c r="BH2933" i="2"/>
  <c r="BG2933" i="2"/>
  <c r="BF2933" i="2"/>
  <c r="T2933" i="2"/>
  <c r="R2933" i="2"/>
  <c r="P2933" i="2"/>
  <c r="BI2932" i="2"/>
  <c r="BH2932" i="2"/>
  <c r="BG2932" i="2"/>
  <c r="BF2932" i="2"/>
  <c r="T2932" i="2"/>
  <c r="R2932" i="2"/>
  <c r="P2932" i="2"/>
  <c r="BI2931" i="2"/>
  <c r="BH2931" i="2"/>
  <c r="BG2931" i="2"/>
  <c r="BF2931" i="2"/>
  <c r="T2931" i="2"/>
  <c r="R2931" i="2"/>
  <c r="P2931" i="2"/>
  <c r="BI2930" i="2"/>
  <c r="BH2930" i="2"/>
  <c r="BG2930" i="2"/>
  <c r="BF2930" i="2"/>
  <c r="T2930" i="2"/>
  <c r="R2930" i="2"/>
  <c r="P2930" i="2"/>
  <c r="BI2929" i="2"/>
  <c r="BH2929" i="2"/>
  <c r="BG2929" i="2"/>
  <c r="BF2929" i="2"/>
  <c r="T2929" i="2"/>
  <c r="R2929" i="2"/>
  <c r="P2929" i="2"/>
  <c r="BI2928" i="2"/>
  <c r="BH2928" i="2"/>
  <c r="BG2928" i="2"/>
  <c r="BF2928" i="2"/>
  <c r="T2928" i="2"/>
  <c r="R2928" i="2"/>
  <c r="P2928" i="2"/>
  <c r="BI2927" i="2"/>
  <c r="BH2927" i="2"/>
  <c r="BG2927" i="2"/>
  <c r="BF2927" i="2"/>
  <c r="T2927" i="2"/>
  <c r="R2927" i="2"/>
  <c r="P2927" i="2"/>
  <c r="BI2926" i="2"/>
  <c r="BH2926" i="2"/>
  <c r="BG2926" i="2"/>
  <c r="BF2926" i="2"/>
  <c r="T2926" i="2"/>
  <c r="R2926" i="2"/>
  <c r="P2926" i="2"/>
  <c r="BI2925" i="2"/>
  <c r="BH2925" i="2"/>
  <c r="BG2925" i="2"/>
  <c r="BF2925" i="2"/>
  <c r="T2925" i="2"/>
  <c r="R2925" i="2"/>
  <c r="P2925" i="2"/>
  <c r="BI2924" i="2"/>
  <c r="BH2924" i="2"/>
  <c r="BG2924" i="2"/>
  <c r="BF2924" i="2"/>
  <c r="T2924" i="2"/>
  <c r="R2924" i="2"/>
  <c r="P2924" i="2"/>
  <c r="BI2923" i="2"/>
  <c r="BH2923" i="2"/>
  <c r="BG2923" i="2"/>
  <c r="BF2923" i="2"/>
  <c r="T2923" i="2"/>
  <c r="R2923" i="2"/>
  <c r="P2923" i="2"/>
  <c r="BI2922" i="2"/>
  <c r="BH2922" i="2"/>
  <c r="BG2922" i="2"/>
  <c r="BF2922" i="2"/>
  <c r="T2922" i="2"/>
  <c r="R2922" i="2"/>
  <c r="P2922" i="2"/>
  <c r="BI2921" i="2"/>
  <c r="BH2921" i="2"/>
  <c r="BG2921" i="2"/>
  <c r="BF2921" i="2"/>
  <c r="T2921" i="2"/>
  <c r="R2921" i="2"/>
  <c r="P2921" i="2"/>
  <c r="BI2920" i="2"/>
  <c r="BH2920" i="2"/>
  <c r="BG2920" i="2"/>
  <c r="BF2920" i="2"/>
  <c r="T2920" i="2"/>
  <c r="R2920" i="2"/>
  <c r="P2920" i="2"/>
  <c r="BI2919" i="2"/>
  <c r="BH2919" i="2"/>
  <c r="BG2919" i="2"/>
  <c r="BF2919" i="2"/>
  <c r="T2919" i="2"/>
  <c r="R2919" i="2"/>
  <c r="P2919" i="2"/>
  <c r="BI2918" i="2"/>
  <c r="BH2918" i="2"/>
  <c r="BG2918" i="2"/>
  <c r="BF2918" i="2"/>
  <c r="T2918" i="2"/>
  <c r="R2918" i="2"/>
  <c r="P2918" i="2"/>
  <c r="BI2917" i="2"/>
  <c r="BH2917" i="2"/>
  <c r="BG2917" i="2"/>
  <c r="BF2917" i="2"/>
  <c r="T2917" i="2"/>
  <c r="R2917" i="2"/>
  <c r="P2917" i="2"/>
  <c r="BI2916" i="2"/>
  <c r="BH2916" i="2"/>
  <c r="BG2916" i="2"/>
  <c r="BF2916" i="2"/>
  <c r="T2916" i="2"/>
  <c r="R2916" i="2"/>
  <c r="P2916" i="2"/>
  <c r="BI2915" i="2"/>
  <c r="BH2915" i="2"/>
  <c r="BG2915" i="2"/>
  <c r="BF2915" i="2"/>
  <c r="T2915" i="2"/>
  <c r="R2915" i="2"/>
  <c r="P2915" i="2"/>
  <c r="BI2914" i="2"/>
  <c r="BH2914" i="2"/>
  <c r="BG2914" i="2"/>
  <c r="BF2914" i="2"/>
  <c r="T2914" i="2"/>
  <c r="R2914" i="2"/>
  <c r="P2914" i="2"/>
  <c r="BI2913" i="2"/>
  <c r="BH2913" i="2"/>
  <c r="BG2913" i="2"/>
  <c r="BF2913" i="2"/>
  <c r="T2913" i="2"/>
  <c r="R2913" i="2"/>
  <c r="P2913" i="2"/>
  <c r="BI2912" i="2"/>
  <c r="BH2912" i="2"/>
  <c r="BG2912" i="2"/>
  <c r="BF2912" i="2"/>
  <c r="T2912" i="2"/>
  <c r="R2912" i="2"/>
  <c r="P2912" i="2"/>
  <c r="BI2911" i="2"/>
  <c r="BH2911" i="2"/>
  <c r="BG2911" i="2"/>
  <c r="BF2911" i="2"/>
  <c r="T2911" i="2"/>
  <c r="R2911" i="2"/>
  <c r="P2911" i="2"/>
  <c r="BI2910" i="2"/>
  <c r="BH2910" i="2"/>
  <c r="BG2910" i="2"/>
  <c r="BF2910" i="2"/>
  <c r="T2910" i="2"/>
  <c r="R2910" i="2"/>
  <c r="P2910" i="2"/>
  <c r="BI2909" i="2"/>
  <c r="BH2909" i="2"/>
  <c r="BG2909" i="2"/>
  <c r="BF2909" i="2"/>
  <c r="T2909" i="2"/>
  <c r="R2909" i="2"/>
  <c r="P2909" i="2"/>
  <c r="BI2908" i="2"/>
  <c r="BH2908" i="2"/>
  <c r="BG2908" i="2"/>
  <c r="BF2908" i="2"/>
  <c r="T2908" i="2"/>
  <c r="R2908" i="2"/>
  <c r="P2908" i="2"/>
  <c r="BI2907" i="2"/>
  <c r="BH2907" i="2"/>
  <c r="BG2907" i="2"/>
  <c r="BF2907" i="2"/>
  <c r="T2907" i="2"/>
  <c r="R2907" i="2"/>
  <c r="P2907" i="2"/>
  <c r="BI2906" i="2"/>
  <c r="BH2906" i="2"/>
  <c r="BG2906" i="2"/>
  <c r="BF2906" i="2"/>
  <c r="T2906" i="2"/>
  <c r="R2906" i="2"/>
  <c r="P2906" i="2"/>
  <c r="BI2905" i="2"/>
  <c r="BH2905" i="2"/>
  <c r="BG2905" i="2"/>
  <c r="BF2905" i="2"/>
  <c r="T2905" i="2"/>
  <c r="R2905" i="2"/>
  <c r="P2905" i="2"/>
  <c r="BI2904" i="2"/>
  <c r="BH2904" i="2"/>
  <c r="BG2904" i="2"/>
  <c r="BF2904" i="2"/>
  <c r="T2904" i="2"/>
  <c r="R2904" i="2"/>
  <c r="P2904" i="2"/>
  <c r="BI2903" i="2"/>
  <c r="BH2903" i="2"/>
  <c r="BG2903" i="2"/>
  <c r="BF2903" i="2"/>
  <c r="T2903" i="2"/>
  <c r="R2903" i="2"/>
  <c r="P2903" i="2"/>
  <c r="BI2902" i="2"/>
  <c r="BH2902" i="2"/>
  <c r="BG2902" i="2"/>
  <c r="BF2902" i="2"/>
  <c r="T2902" i="2"/>
  <c r="R2902" i="2"/>
  <c r="P2902" i="2"/>
  <c r="BI2901" i="2"/>
  <c r="BH2901" i="2"/>
  <c r="BG2901" i="2"/>
  <c r="BF2901" i="2"/>
  <c r="T2901" i="2"/>
  <c r="R2901" i="2"/>
  <c r="P2901" i="2"/>
  <c r="BI2900" i="2"/>
  <c r="BH2900" i="2"/>
  <c r="BG2900" i="2"/>
  <c r="BF2900" i="2"/>
  <c r="T2900" i="2"/>
  <c r="R2900" i="2"/>
  <c r="P2900" i="2"/>
  <c r="BI2899" i="2"/>
  <c r="BH2899" i="2"/>
  <c r="BG2899" i="2"/>
  <c r="BF2899" i="2"/>
  <c r="T2899" i="2"/>
  <c r="R2899" i="2"/>
  <c r="P2899" i="2"/>
  <c r="BI2898" i="2"/>
  <c r="BH2898" i="2"/>
  <c r="BG2898" i="2"/>
  <c r="BF2898" i="2"/>
  <c r="T2898" i="2"/>
  <c r="R2898" i="2"/>
  <c r="P2898" i="2"/>
  <c r="BI2897" i="2"/>
  <c r="BH2897" i="2"/>
  <c r="BG2897" i="2"/>
  <c r="BF2897" i="2"/>
  <c r="T2897" i="2"/>
  <c r="R2897" i="2"/>
  <c r="P2897" i="2"/>
  <c r="BI2896" i="2"/>
  <c r="BH2896" i="2"/>
  <c r="BG2896" i="2"/>
  <c r="BF2896" i="2"/>
  <c r="T2896" i="2"/>
  <c r="R2896" i="2"/>
  <c r="P2896" i="2"/>
  <c r="BI2895" i="2"/>
  <c r="BH2895" i="2"/>
  <c r="BG2895" i="2"/>
  <c r="BF2895" i="2"/>
  <c r="T2895" i="2"/>
  <c r="R2895" i="2"/>
  <c r="P2895" i="2"/>
  <c r="BI2894" i="2"/>
  <c r="BH2894" i="2"/>
  <c r="BG2894" i="2"/>
  <c r="BF2894" i="2"/>
  <c r="T2894" i="2"/>
  <c r="R2894" i="2"/>
  <c r="P2894" i="2"/>
  <c r="BI2893" i="2"/>
  <c r="BH2893" i="2"/>
  <c r="BG2893" i="2"/>
  <c r="BF2893" i="2"/>
  <c r="T2893" i="2"/>
  <c r="R2893" i="2"/>
  <c r="P2893" i="2"/>
  <c r="BI2892" i="2"/>
  <c r="BH2892" i="2"/>
  <c r="BG2892" i="2"/>
  <c r="BF2892" i="2"/>
  <c r="T2892" i="2"/>
  <c r="R2892" i="2"/>
  <c r="P2892" i="2"/>
  <c r="BI2891" i="2"/>
  <c r="BH2891" i="2"/>
  <c r="BG2891" i="2"/>
  <c r="BF2891" i="2"/>
  <c r="T2891" i="2"/>
  <c r="R2891" i="2"/>
  <c r="P2891" i="2"/>
  <c r="BI2890" i="2"/>
  <c r="BH2890" i="2"/>
  <c r="BG2890" i="2"/>
  <c r="BF2890" i="2"/>
  <c r="T2890" i="2"/>
  <c r="R2890" i="2"/>
  <c r="P2890" i="2"/>
  <c r="BI2889" i="2"/>
  <c r="BH2889" i="2"/>
  <c r="BG2889" i="2"/>
  <c r="BF2889" i="2"/>
  <c r="T2889" i="2"/>
  <c r="R2889" i="2"/>
  <c r="P2889" i="2"/>
  <c r="BI2888" i="2"/>
  <c r="BH2888" i="2"/>
  <c r="BG2888" i="2"/>
  <c r="BF2888" i="2"/>
  <c r="T2888" i="2"/>
  <c r="R2888" i="2"/>
  <c r="P2888" i="2"/>
  <c r="BI2887" i="2"/>
  <c r="BH2887" i="2"/>
  <c r="BG2887" i="2"/>
  <c r="BF2887" i="2"/>
  <c r="T2887" i="2"/>
  <c r="R2887" i="2"/>
  <c r="P2887" i="2"/>
  <c r="BI2886" i="2"/>
  <c r="BH2886" i="2"/>
  <c r="BG2886" i="2"/>
  <c r="BF2886" i="2"/>
  <c r="T2886" i="2"/>
  <c r="R2886" i="2"/>
  <c r="P2886" i="2"/>
  <c r="BI2885" i="2"/>
  <c r="BH2885" i="2"/>
  <c r="BG2885" i="2"/>
  <c r="BF2885" i="2"/>
  <c r="T2885" i="2"/>
  <c r="R2885" i="2"/>
  <c r="P2885" i="2"/>
  <c r="BI2884" i="2"/>
  <c r="BH2884" i="2"/>
  <c r="BG2884" i="2"/>
  <c r="BF2884" i="2"/>
  <c r="T2884" i="2"/>
  <c r="R2884" i="2"/>
  <c r="P2884" i="2"/>
  <c r="BI2883" i="2"/>
  <c r="BH2883" i="2"/>
  <c r="BG2883" i="2"/>
  <c r="BF2883" i="2"/>
  <c r="T2883" i="2"/>
  <c r="R2883" i="2"/>
  <c r="P2883" i="2"/>
  <c r="BI2882" i="2"/>
  <c r="BH2882" i="2"/>
  <c r="BG2882" i="2"/>
  <c r="BF2882" i="2"/>
  <c r="T2882" i="2"/>
  <c r="R2882" i="2"/>
  <c r="P2882" i="2"/>
  <c r="BI2881" i="2"/>
  <c r="BH2881" i="2"/>
  <c r="BG2881" i="2"/>
  <c r="BF2881" i="2"/>
  <c r="T2881" i="2"/>
  <c r="R2881" i="2"/>
  <c r="P2881" i="2"/>
  <c r="BI2880" i="2"/>
  <c r="BH2880" i="2"/>
  <c r="BG2880" i="2"/>
  <c r="BF2880" i="2"/>
  <c r="T2880" i="2"/>
  <c r="R2880" i="2"/>
  <c r="P2880" i="2"/>
  <c r="BI2879" i="2"/>
  <c r="BH2879" i="2"/>
  <c r="BG2879" i="2"/>
  <c r="BF2879" i="2"/>
  <c r="T2879" i="2"/>
  <c r="R2879" i="2"/>
  <c r="P2879" i="2"/>
  <c r="BI2878" i="2"/>
  <c r="BH2878" i="2"/>
  <c r="BG2878" i="2"/>
  <c r="BF2878" i="2"/>
  <c r="T2878" i="2"/>
  <c r="R2878" i="2"/>
  <c r="P2878" i="2"/>
  <c r="BI2877" i="2"/>
  <c r="BH2877" i="2"/>
  <c r="BG2877" i="2"/>
  <c r="BF2877" i="2"/>
  <c r="T2877" i="2"/>
  <c r="R2877" i="2"/>
  <c r="P2877" i="2"/>
  <c r="BI2876" i="2"/>
  <c r="BH2876" i="2"/>
  <c r="BG2876" i="2"/>
  <c r="BF2876" i="2"/>
  <c r="T2876" i="2"/>
  <c r="R2876" i="2"/>
  <c r="P2876" i="2"/>
  <c r="BI2875" i="2"/>
  <c r="BH2875" i="2"/>
  <c r="BG2875" i="2"/>
  <c r="BF2875" i="2"/>
  <c r="T2875" i="2"/>
  <c r="R2875" i="2"/>
  <c r="P2875" i="2"/>
  <c r="BI2874" i="2"/>
  <c r="BH2874" i="2"/>
  <c r="BG2874" i="2"/>
  <c r="BF2874" i="2"/>
  <c r="T2874" i="2"/>
  <c r="R2874" i="2"/>
  <c r="P2874" i="2"/>
  <c r="BI2873" i="2"/>
  <c r="BH2873" i="2"/>
  <c r="BG2873" i="2"/>
  <c r="BF2873" i="2"/>
  <c r="T2873" i="2"/>
  <c r="R2873" i="2"/>
  <c r="P2873" i="2"/>
  <c r="BI2872" i="2"/>
  <c r="BH2872" i="2"/>
  <c r="BG2872" i="2"/>
  <c r="BF2872" i="2"/>
  <c r="T2872" i="2"/>
  <c r="R2872" i="2"/>
  <c r="P2872" i="2"/>
  <c r="BI2871" i="2"/>
  <c r="BH2871" i="2"/>
  <c r="BG2871" i="2"/>
  <c r="BF2871" i="2"/>
  <c r="T2871" i="2"/>
  <c r="R2871" i="2"/>
  <c r="P2871" i="2"/>
  <c r="BI2870" i="2"/>
  <c r="BH2870" i="2"/>
  <c r="BG2870" i="2"/>
  <c r="BF2870" i="2"/>
  <c r="T2870" i="2"/>
  <c r="R2870" i="2"/>
  <c r="P2870" i="2"/>
  <c r="BI2869" i="2"/>
  <c r="BH2869" i="2"/>
  <c r="BG2869" i="2"/>
  <c r="BF2869" i="2"/>
  <c r="T2869" i="2"/>
  <c r="R2869" i="2"/>
  <c r="P2869" i="2"/>
  <c r="BI2866" i="2"/>
  <c r="BH2866" i="2"/>
  <c r="BG2866" i="2"/>
  <c r="BF2866" i="2"/>
  <c r="T2866" i="2"/>
  <c r="R2866" i="2"/>
  <c r="P2866" i="2"/>
  <c r="BI2865" i="2"/>
  <c r="BH2865" i="2"/>
  <c r="BG2865" i="2"/>
  <c r="BF2865" i="2"/>
  <c r="T2865" i="2"/>
  <c r="R2865" i="2"/>
  <c r="P2865" i="2"/>
  <c r="BI2864" i="2"/>
  <c r="BH2864" i="2"/>
  <c r="BG2864" i="2"/>
  <c r="BF2864" i="2"/>
  <c r="T2864" i="2"/>
  <c r="R2864" i="2"/>
  <c r="P2864" i="2"/>
  <c r="BI2863" i="2"/>
  <c r="BH2863" i="2"/>
  <c r="BG2863" i="2"/>
  <c r="BF2863" i="2"/>
  <c r="T2863" i="2"/>
  <c r="R2863" i="2"/>
  <c r="P2863" i="2"/>
  <c r="BI2862" i="2"/>
  <c r="BH2862" i="2"/>
  <c r="BG2862" i="2"/>
  <c r="BF2862" i="2"/>
  <c r="T2862" i="2"/>
  <c r="R2862" i="2"/>
  <c r="P2862" i="2"/>
  <c r="BI2861" i="2"/>
  <c r="BH2861" i="2"/>
  <c r="BG2861" i="2"/>
  <c r="BF2861" i="2"/>
  <c r="T2861" i="2"/>
  <c r="R2861" i="2"/>
  <c r="P2861" i="2"/>
  <c r="BI2860" i="2"/>
  <c r="BH2860" i="2"/>
  <c r="BG2860" i="2"/>
  <c r="BF2860" i="2"/>
  <c r="T2860" i="2"/>
  <c r="R2860" i="2"/>
  <c r="P2860" i="2"/>
  <c r="BI2859" i="2"/>
  <c r="BH2859" i="2"/>
  <c r="BG2859" i="2"/>
  <c r="BF2859" i="2"/>
  <c r="T2859" i="2"/>
  <c r="R2859" i="2"/>
  <c r="P2859" i="2"/>
  <c r="BI2858" i="2"/>
  <c r="BH2858" i="2"/>
  <c r="BG2858" i="2"/>
  <c r="BF2858" i="2"/>
  <c r="T2858" i="2"/>
  <c r="R2858" i="2"/>
  <c r="P2858" i="2"/>
  <c r="BI2857" i="2"/>
  <c r="BH2857" i="2"/>
  <c r="BG2857" i="2"/>
  <c r="BF2857" i="2"/>
  <c r="T2857" i="2"/>
  <c r="R2857" i="2"/>
  <c r="P2857" i="2"/>
  <c r="BI2855" i="2"/>
  <c r="BH2855" i="2"/>
  <c r="BG2855" i="2"/>
  <c r="BF2855" i="2"/>
  <c r="T2855" i="2"/>
  <c r="R2855" i="2"/>
  <c r="P2855" i="2"/>
  <c r="BI2854" i="2"/>
  <c r="BH2854" i="2"/>
  <c r="BG2854" i="2"/>
  <c r="BF2854" i="2"/>
  <c r="T2854" i="2"/>
  <c r="R2854" i="2"/>
  <c r="P2854" i="2"/>
  <c r="BI2853" i="2"/>
  <c r="BH2853" i="2"/>
  <c r="BG2853" i="2"/>
  <c r="BF2853" i="2"/>
  <c r="T2853" i="2"/>
  <c r="R2853" i="2"/>
  <c r="P2853" i="2"/>
  <c r="BI2852" i="2"/>
  <c r="BH2852" i="2"/>
  <c r="BG2852" i="2"/>
  <c r="BF2852" i="2"/>
  <c r="T2852" i="2"/>
  <c r="R2852" i="2"/>
  <c r="P2852" i="2"/>
  <c r="BI2851" i="2"/>
  <c r="BH2851" i="2"/>
  <c r="BG2851" i="2"/>
  <c r="BF2851" i="2"/>
  <c r="T2851" i="2"/>
  <c r="R2851" i="2"/>
  <c r="P2851" i="2"/>
  <c r="BI2850" i="2"/>
  <c r="BH2850" i="2"/>
  <c r="BG2850" i="2"/>
  <c r="BF2850" i="2"/>
  <c r="T2850" i="2"/>
  <c r="R2850" i="2"/>
  <c r="P2850" i="2"/>
  <c r="BI2849" i="2"/>
  <c r="BH2849" i="2"/>
  <c r="BG2849" i="2"/>
  <c r="BF2849" i="2"/>
  <c r="T2849" i="2"/>
  <c r="R2849" i="2"/>
  <c r="P2849" i="2"/>
  <c r="BI2848" i="2"/>
  <c r="BH2848" i="2"/>
  <c r="BG2848" i="2"/>
  <c r="BF2848" i="2"/>
  <c r="T2848" i="2"/>
  <c r="R2848" i="2"/>
  <c r="P2848" i="2"/>
  <c r="BI2847" i="2"/>
  <c r="BH2847" i="2"/>
  <c r="BG2847" i="2"/>
  <c r="BF2847" i="2"/>
  <c r="T2847" i="2"/>
  <c r="R2847" i="2"/>
  <c r="P2847" i="2"/>
  <c r="BI2846" i="2"/>
  <c r="BH2846" i="2"/>
  <c r="BG2846" i="2"/>
  <c r="BF2846" i="2"/>
  <c r="T2846" i="2"/>
  <c r="R2846" i="2"/>
  <c r="P2846" i="2"/>
  <c r="BI2845" i="2"/>
  <c r="BH2845" i="2"/>
  <c r="BG2845" i="2"/>
  <c r="BF2845" i="2"/>
  <c r="T2845" i="2"/>
  <c r="R2845" i="2"/>
  <c r="P2845" i="2"/>
  <c r="BI2844" i="2"/>
  <c r="BH2844" i="2"/>
  <c r="BG2844" i="2"/>
  <c r="BF2844" i="2"/>
  <c r="T2844" i="2"/>
  <c r="R2844" i="2"/>
  <c r="P2844" i="2"/>
  <c r="BI2842" i="2"/>
  <c r="BH2842" i="2"/>
  <c r="BG2842" i="2"/>
  <c r="BF2842" i="2"/>
  <c r="T2842" i="2"/>
  <c r="R2842" i="2"/>
  <c r="P2842" i="2"/>
  <c r="BI2841" i="2"/>
  <c r="BH2841" i="2"/>
  <c r="BG2841" i="2"/>
  <c r="BF2841" i="2"/>
  <c r="T2841" i="2"/>
  <c r="R2841" i="2"/>
  <c r="P2841" i="2"/>
  <c r="BI2840" i="2"/>
  <c r="BH2840" i="2"/>
  <c r="BG2840" i="2"/>
  <c r="BF2840" i="2"/>
  <c r="T2840" i="2"/>
  <c r="R2840" i="2"/>
  <c r="P2840" i="2"/>
  <c r="BI2839" i="2"/>
  <c r="BH2839" i="2"/>
  <c r="BG2839" i="2"/>
  <c r="BF2839" i="2"/>
  <c r="T2839" i="2"/>
  <c r="R2839" i="2"/>
  <c r="P2839" i="2"/>
  <c r="BI2838" i="2"/>
  <c r="BH2838" i="2"/>
  <c r="BG2838" i="2"/>
  <c r="BF2838" i="2"/>
  <c r="T2838" i="2"/>
  <c r="R2838" i="2"/>
  <c r="P2838" i="2"/>
  <c r="BI2837" i="2"/>
  <c r="BH2837" i="2"/>
  <c r="BG2837" i="2"/>
  <c r="BF2837" i="2"/>
  <c r="T2837" i="2"/>
  <c r="R2837" i="2"/>
  <c r="P2837" i="2"/>
  <c r="BI2836" i="2"/>
  <c r="BH2836" i="2"/>
  <c r="BG2836" i="2"/>
  <c r="BF2836" i="2"/>
  <c r="T2836" i="2"/>
  <c r="R2836" i="2"/>
  <c r="P2836" i="2"/>
  <c r="BI2835" i="2"/>
  <c r="BH2835" i="2"/>
  <c r="BG2835" i="2"/>
  <c r="BF2835" i="2"/>
  <c r="T2835" i="2"/>
  <c r="R2835" i="2"/>
  <c r="P2835" i="2"/>
  <c r="BI2834" i="2"/>
  <c r="BH2834" i="2"/>
  <c r="BG2834" i="2"/>
  <c r="BF2834" i="2"/>
  <c r="T2834" i="2"/>
  <c r="R2834" i="2"/>
  <c r="P2834" i="2"/>
  <c r="BI2833" i="2"/>
  <c r="BH2833" i="2"/>
  <c r="BG2833" i="2"/>
  <c r="BF2833" i="2"/>
  <c r="T2833" i="2"/>
  <c r="R2833" i="2"/>
  <c r="P2833" i="2"/>
  <c r="BI2832" i="2"/>
  <c r="BH2832" i="2"/>
  <c r="BG2832" i="2"/>
  <c r="BF2832" i="2"/>
  <c r="T2832" i="2"/>
  <c r="R2832" i="2"/>
  <c r="P2832" i="2"/>
  <c r="BI2831" i="2"/>
  <c r="BH2831" i="2"/>
  <c r="BG2831" i="2"/>
  <c r="BF2831" i="2"/>
  <c r="T2831" i="2"/>
  <c r="R2831" i="2"/>
  <c r="P2831" i="2"/>
  <c r="BI2830" i="2"/>
  <c r="BH2830" i="2"/>
  <c r="BG2830" i="2"/>
  <c r="BF2830" i="2"/>
  <c r="T2830" i="2"/>
  <c r="R2830" i="2"/>
  <c r="P2830" i="2"/>
  <c r="BI2829" i="2"/>
  <c r="BH2829" i="2"/>
  <c r="BG2829" i="2"/>
  <c r="BF2829" i="2"/>
  <c r="T2829" i="2"/>
  <c r="R2829" i="2"/>
  <c r="P2829" i="2"/>
  <c r="BI2828" i="2"/>
  <c r="BH2828" i="2"/>
  <c r="BG2828" i="2"/>
  <c r="BF2828" i="2"/>
  <c r="T2828" i="2"/>
  <c r="R2828" i="2"/>
  <c r="P2828" i="2"/>
  <c r="BI2827" i="2"/>
  <c r="BH2827" i="2"/>
  <c r="BG2827" i="2"/>
  <c r="BF2827" i="2"/>
  <c r="T2827" i="2"/>
  <c r="R2827" i="2"/>
  <c r="P2827" i="2"/>
  <c r="BI2826" i="2"/>
  <c r="BH2826" i="2"/>
  <c r="BG2826" i="2"/>
  <c r="BF2826" i="2"/>
  <c r="T2826" i="2"/>
  <c r="R2826" i="2"/>
  <c r="P2826" i="2"/>
  <c r="BI2825" i="2"/>
  <c r="BH2825" i="2"/>
  <c r="BG2825" i="2"/>
  <c r="BF2825" i="2"/>
  <c r="T2825" i="2"/>
  <c r="R2825" i="2"/>
  <c r="P2825" i="2"/>
  <c r="BI2824" i="2"/>
  <c r="BH2824" i="2"/>
  <c r="BG2824" i="2"/>
  <c r="BF2824" i="2"/>
  <c r="T2824" i="2"/>
  <c r="R2824" i="2"/>
  <c r="P2824" i="2"/>
  <c r="BI2823" i="2"/>
  <c r="BH2823" i="2"/>
  <c r="BG2823" i="2"/>
  <c r="BF2823" i="2"/>
  <c r="T2823" i="2"/>
  <c r="R2823" i="2"/>
  <c r="P2823" i="2"/>
  <c r="BI2822" i="2"/>
  <c r="BH2822" i="2"/>
  <c r="BG2822" i="2"/>
  <c r="BF2822" i="2"/>
  <c r="T2822" i="2"/>
  <c r="R2822" i="2"/>
  <c r="P2822" i="2"/>
  <c r="BI2821" i="2"/>
  <c r="BH2821" i="2"/>
  <c r="BG2821" i="2"/>
  <c r="BF2821" i="2"/>
  <c r="T2821" i="2"/>
  <c r="R2821" i="2"/>
  <c r="P2821" i="2"/>
  <c r="BI2820" i="2"/>
  <c r="BH2820" i="2"/>
  <c r="BG2820" i="2"/>
  <c r="BF2820" i="2"/>
  <c r="T2820" i="2"/>
  <c r="R2820" i="2"/>
  <c r="P2820" i="2"/>
  <c r="BI2819" i="2"/>
  <c r="BH2819" i="2"/>
  <c r="BG2819" i="2"/>
  <c r="BF2819" i="2"/>
  <c r="T2819" i="2"/>
  <c r="R2819" i="2"/>
  <c r="P2819" i="2"/>
  <c r="BI2818" i="2"/>
  <c r="BH2818" i="2"/>
  <c r="BG2818" i="2"/>
  <c r="BF2818" i="2"/>
  <c r="T2818" i="2"/>
  <c r="R2818" i="2"/>
  <c r="P2818" i="2"/>
  <c r="BI2817" i="2"/>
  <c r="BH2817" i="2"/>
  <c r="BG2817" i="2"/>
  <c r="BF2817" i="2"/>
  <c r="T2817" i="2"/>
  <c r="R2817" i="2"/>
  <c r="P2817" i="2"/>
  <c r="BI2816" i="2"/>
  <c r="BH2816" i="2"/>
  <c r="BG2816" i="2"/>
  <c r="BF2816" i="2"/>
  <c r="T2816" i="2"/>
  <c r="R2816" i="2"/>
  <c r="P2816" i="2"/>
  <c r="BI2815" i="2"/>
  <c r="BH2815" i="2"/>
  <c r="BG2815" i="2"/>
  <c r="BF2815" i="2"/>
  <c r="T2815" i="2"/>
  <c r="R2815" i="2"/>
  <c r="P2815" i="2"/>
  <c r="BI2814" i="2"/>
  <c r="BH2814" i="2"/>
  <c r="BG2814" i="2"/>
  <c r="BF2814" i="2"/>
  <c r="T2814" i="2"/>
  <c r="R2814" i="2"/>
  <c r="P2814" i="2"/>
  <c r="BI2813" i="2"/>
  <c r="BH2813" i="2"/>
  <c r="BG2813" i="2"/>
  <c r="BF2813" i="2"/>
  <c r="T2813" i="2"/>
  <c r="R2813" i="2"/>
  <c r="P2813" i="2"/>
  <c r="BI2812" i="2"/>
  <c r="BH2812" i="2"/>
  <c r="BG2812" i="2"/>
  <c r="BF2812" i="2"/>
  <c r="T2812" i="2"/>
  <c r="R2812" i="2"/>
  <c r="P2812" i="2"/>
  <c r="BI2811" i="2"/>
  <c r="BH2811" i="2"/>
  <c r="BG2811" i="2"/>
  <c r="BF2811" i="2"/>
  <c r="T2811" i="2"/>
  <c r="R2811" i="2"/>
  <c r="P2811" i="2"/>
  <c r="BI2810" i="2"/>
  <c r="BH2810" i="2"/>
  <c r="BG2810" i="2"/>
  <c r="BF2810" i="2"/>
  <c r="T2810" i="2"/>
  <c r="R2810" i="2"/>
  <c r="P2810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7" i="2"/>
  <c r="BH2807" i="2"/>
  <c r="BG2807" i="2"/>
  <c r="BF2807" i="2"/>
  <c r="T2807" i="2"/>
  <c r="R2807" i="2"/>
  <c r="P2807" i="2"/>
  <c r="BI2806" i="2"/>
  <c r="BH2806" i="2"/>
  <c r="BG2806" i="2"/>
  <c r="BF2806" i="2"/>
  <c r="T2806" i="2"/>
  <c r="R2806" i="2"/>
  <c r="P2806" i="2"/>
  <c r="BI2805" i="2"/>
  <c r="BH2805" i="2"/>
  <c r="BG2805" i="2"/>
  <c r="BF2805" i="2"/>
  <c r="T2805" i="2"/>
  <c r="R2805" i="2"/>
  <c r="P2805" i="2"/>
  <c r="BI2804" i="2"/>
  <c r="BH2804" i="2"/>
  <c r="BG2804" i="2"/>
  <c r="BF2804" i="2"/>
  <c r="T2804" i="2"/>
  <c r="R2804" i="2"/>
  <c r="P2804" i="2"/>
  <c r="BI2803" i="2"/>
  <c r="BH2803" i="2"/>
  <c r="BG2803" i="2"/>
  <c r="BF2803" i="2"/>
  <c r="T2803" i="2"/>
  <c r="R2803" i="2"/>
  <c r="P2803" i="2"/>
  <c r="BI2802" i="2"/>
  <c r="BH2802" i="2"/>
  <c r="BG2802" i="2"/>
  <c r="BF2802" i="2"/>
  <c r="T2802" i="2"/>
  <c r="R2802" i="2"/>
  <c r="P2802" i="2"/>
  <c r="BI2801" i="2"/>
  <c r="BH2801" i="2"/>
  <c r="BG2801" i="2"/>
  <c r="BF2801" i="2"/>
  <c r="T2801" i="2"/>
  <c r="R2801" i="2"/>
  <c r="P2801" i="2"/>
  <c r="BI2800" i="2"/>
  <c r="BH2800" i="2"/>
  <c r="BG2800" i="2"/>
  <c r="BF2800" i="2"/>
  <c r="T2800" i="2"/>
  <c r="R2800" i="2"/>
  <c r="P2800" i="2"/>
  <c r="BI2799" i="2"/>
  <c r="BH2799" i="2"/>
  <c r="BG2799" i="2"/>
  <c r="BF2799" i="2"/>
  <c r="T2799" i="2"/>
  <c r="R2799" i="2"/>
  <c r="P2799" i="2"/>
  <c r="BI2798" i="2"/>
  <c r="BH2798" i="2"/>
  <c r="BG2798" i="2"/>
  <c r="BF2798" i="2"/>
  <c r="T2798" i="2"/>
  <c r="R2798" i="2"/>
  <c r="P2798" i="2"/>
  <c r="BI2797" i="2"/>
  <c r="BH2797" i="2"/>
  <c r="BG2797" i="2"/>
  <c r="BF2797" i="2"/>
  <c r="T2797" i="2"/>
  <c r="R2797" i="2"/>
  <c r="P2797" i="2"/>
  <c r="BI2796" i="2"/>
  <c r="BH2796" i="2"/>
  <c r="BG2796" i="2"/>
  <c r="BF2796" i="2"/>
  <c r="T2796" i="2"/>
  <c r="R2796" i="2"/>
  <c r="P2796" i="2"/>
  <c r="BI2795" i="2"/>
  <c r="BH2795" i="2"/>
  <c r="BG2795" i="2"/>
  <c r="BF2795" i="2"/>
  <c r="T2795" i="2"/>
  <c r="R2795" i="2"/>
  <c r="P2795" i="2"/>
  <c r="BI2794" i="2"/>
  <c r="BH2794" i="2"/>
  <c r="BG2794" i="2"/>
  <c r="BF2794" i="2"/>
  <c r="T2794" i="2"/>
  <c r="R2794" i="2"/>
  <c r="P2794" i="2"/>
  <c r="BI2793" i="2"/>
  <c r="BH2793" i="2"/>
  <c r="BG2793" i="2"/>
  <c r="BF2793" i="2"/>
  <c r="T2793" i="2"/>
  <c r="R2793" i="2"/>
  <c r="P2793" i="2"/>
  <c r="BI2792" i="2"/>
  <c r="BH2792" i="2"/>
  <c r="BG2792" i="2"/>
  <c r="BF2792" i="2"/>
  <c r="T2792" i="2"/>
  <c r="R2792" i="2"/>
  <c r="P2792" i="2"/>
  <c r="BI2791" i="2"/>
  <c r="BH2791" i="2"/>
  <c r="BG2791" i="2"/>
  <c r="BF2791" i="2"/>
  <c r="T2791" i="2"/>
  <c r="R2791" i="2"/>
  <c r="P2791" i="2"/>
  <c r="BI2790" i="2"/>
  <c r="BH2790" i="2"/>
  <c r="BG2790" i="2"/>
  <c r="BF2790" i="2"/>
  <c r="T2790" i="2"/>
  <c r="R2790" i="2"/>
  <c r="P2790" i="2"/>
  <c r="BI2789" i="2"/>
  <c r="BH2789" i="2"/>
  <c r="BG2789" i="2"/>
  <c r="BF2789" i="2"/>
  <c r="T2789" i="2"/>
  <c r="R2789" i="2"/>
  <c r="P2789" i="2"/>
  <c r="BI2788" i="2"/>
  <c r="BH2788" i="2"/>
  <c r="BG2788" i="2"/>
  <c r="BF2788" i="2"/>
  <c r="T2788" i="2"/>
  <c r="R2788" i="2"/>
  <c r="P2788" i="2"/>
  <c r="BI2787" i="2"/>
  <c r="BH2787" i="2"/>
  <c r="BG2787" i="2"/>
  <c r="BF2787" i="2"/>
  <c r="T2787" i="2"/>
  <c r="R2787" i="2"/>
  <c r="P2787" i="2"/>
  <c r="BI2786" i="2"/>
  <c r="BH2786" i="2"/>
  <c r="BG2786" i="2"/>
  <c r="BF2786" i="2"/>
  <c r="T2786" i="2"/>
  <c r="R2786" i="2"/>
  <c r="P2786" i="2"/>
  <c r="BI2785" i="2"/>
  <c r="BH2785" i="2"/>
  <c r="BG2785" i="2"/>
  <c r="BF2785" i="2"/>
  <c r="T2785" i="2"/>
  <c r="R2785" i="2"/>
  <c r="P2785" i="2"/>
  <c r="BI2784" i="2"/>
  <c r="BH2784" i="2"/>
  <c r="BG2784" i="2"/>
  <c r="BF2784" i="2"/>
  <c r="T2784" i="2"/>
  <c r="R2784" i="2"/>
  <c r="P2784" i="2"/>
  <c r="BI2783" i="2"/>
  <c r="BH2783" i="2"/>
  <c r="BG2783" i="2"/>
  <c r="BF2783" i="2"/>
  <c r="T2783" i="2"/>
  <c r="R2783" i="2"/>
  <c r="P2783" i="2"/>
  <c r="BI2782" i="2"/>
  <c r="BH2782" i="2"/>
  <c r="BG2782" i="2"/>
  <c r="BF2782" i="2"/>
  <c r="T2782" i="2"/>
  <c r="R2782" i="2"/>
  <c r="P2782" i="2"/>
  <c r="BI2781" i="2"/>
  <c r="BH2781" i="2"/>
  <c r="BG2781" i="2"/>
  <c r="BF2781" i="2"/>
  <c r="T2781" i="2"/>
  <c r="R2781" i="2"/>
  <c r="P2781" i="2"/>
  <c r="BI2780" i="2"/>
  <c r="BH2780" i="2"/>
  <c r="BG2780" i="2"/>
  <c r="BF2780" i="2"/>
  <c r="T2780" i="2"/>
  <c r="R2780" i="2"/>
  <c r="P2780" i="2"/>
  <c r="BI2779" i="2"/>
  <c r="BH2779" i="2"/>
  <c r="BG2779" i="2"/>
  <c r="BF2779" i="2"/>
  <c r="T2779" i="2"/>
  <c r="R2779" i="2"/>
  <c r="P2779" i="2"/>
  <c r="BI2778" i="2"/>
  <c r="BH2778" i="2"/>
  <c r="BG2778" i="2"/>
  <c r="BF2778" i="2"/>
  <c r="T2778" i="2"/>
  <c r="R2778" i="2"/>
  <c r="P2778" i="2"/>
  <c r="BI2777" i="2"/>
  <c r="BH2777" i="2"/>
  <c r="BG2777" i="2"/>
  <c r="BF2777" i="2"/>
  <c r="T2777" i="2"/>
  <c r="R2777" i="2"/>
  <c r="P2777" i="2"/>
  <c r="BI2776" i="2"/>
  <c r="BH2776" i="2"/>
  <c r="BG2776" i="2"/>
  <c r="BF2776" i="2"/>
  <c r="T2776" i="2"/>
  <c r="R2776" i="2"/>
  <c r="P2776" i="2"/>
  <c r="BI2775" i="2"/>
  <c r="BH2775" i="2"/>
  <c r="BG2775" i="2"/>
  <c r="BF2775" i="2"/>
  <c r="T2775" i="2"/>
  <c r="R2775" i="2"/>
  <c r="P2775" i="2"/>
  <c r="BI2774" i="2"/>
  <c r="BH2774" i="2"/>
  <c r="BG2774" i="2"/>
  <c r="BF2774" i="2"/>
  <c r="T2774" i="2"/>
  <c r="R2774" i="2"/>
  <c r="P2774" i="2"/>
  <c r="BI2773" i="2"/>
  <c r="BH2773" i="2"/>
  <c r="BG2773" i="2"/>
  <c r="BF2773" i="2"/>
  <c r="T2773" i="2"/>
  <c r="R2773" i="2"/>
  <c r="P2773" i="2"/>
  <c r="BI2772" i="2"/>
  <c r="BH2772" i="2"/>
  <c r="BG2772" i="2"/>
  <c r="BF2772" i="2"/>
  <c r="T2772" i="2"/>
  <c r="R2772" i="2"/>
  <c r="P2772" i="2"/>
  <c r="BI2771" i="2"/>
  <c r="BH2771" i="2"/>
  <c r="BG2771" i="2"/>
  <c r="BF2771" i="2"/>
  <c r="T2771" i="2"/>
  <c r="R2771" i="2"/>
  <c r="P2771" i="2"/>
  <c r="BI2770" i="2"/>
  <c r="BH2770" i="2"/>
  <c r="BG2770" i="2"/>
  <c r="BF2770" i="2"/>
  <c r="T2770" i="2"/>
  <c r="R2770" i="2"/>
  <c r="P2770" i="2"/>
  <c r="BI2769" i="2"/>
  <c r="BH2769" i="2"/>
  <c r="BG2769" i="2"/>
  <c r="BF2769" i="2"/>
  <c r="T2769" i="2"/>
  <c r="R2769" i="2"/>
  <c r="P2769" i="2"/>
  <c r="BI2768" i="2"/>
  <c r="BH2768" i="2"/>
  <c r="BG2768" i="2"/>
  <c r="BF2768" i="2"/>
  <c r="T2768" i="2"/>
  <c r="R2768" i="2"/>
  <c r="P2768" i="2"/>
  <c r="BI2767" i="2"/>
  <c r="BH2767" i="2"/>
  <c r="BG2767" i="2"/>
  <c r="BF2767" i="2"/>
  <c r="T2767" i="2"/>
  <c r="R2767" i="2"/>
  <c r="P2767" i="2"/>
  <c r="BI2766" i="2"/>
  <c r="BH2766" i="2"/>
  <c r="BG2766" i="2"/>
  <c r="BF2766" i="2"/>
  <c r="T2766" i="2"/>
  <c r="R2766" i="2"/>
  <c r="P2766" i="2"/>
  <c r="BI2765" i="2"/>
  <c r="BH2765" i="2"/>
  <c r="BG2765" i="2"/>
  <c r="BF2765" i="2"/>
  <c r="T2765" i="2"/>
  <c r="R2765" i="2"/>
  <c r="P2765" i="2"/>
  <c r="BI2764" i="2"/>
  <c r="BH2764" i="2"/>
  <c r="BG2764" i="2"/>
  <c r="BF2764" i="2"/>
  <c r="T2764" i="2"/>
  <c r="R2764" i="2"/>
  <c r="P2764" i="2"/>
  <c r="BI2763" i="2"/>
  <c r="BH2763" i="2"/>
  <c r="BG2763" i="2"/>
  <c r="BF2763" i="2"/>
  <c r="T2763" i="2"/>
  <c r="R2763" i="2"/>
  <c r="P2763" i="2"/>
  <c r="BI2762" i="2"/>
  <c r="BH2762" i="2"/>
  <c r="BG2762" i="2"/>
  <c r="BF2762" i="2"/>
  <c r="T2762" i="2"/>
  <c r="R2762" i="2"/>
  <c r="P2762" i="2"/>
  <c r="BI2761" i="2"/>
  <c r="BH2761" i="2"/>
  <c r="BG2761" i="2"/>
  <c r="BF2761" i="2"/>
  <c r="T2761" i="2"/>
  <c r="R2761" i="2"/>
  <c r="P2761" i="2"/>
  <c r="BI2760" i="2"/>
  <c r="BH2760" i="2"/>
  <c r="BG2760" i="2"/>
  <c r="BF2760" i="2"/>
  <c r="T2760" i="2"/>
  <c r="R2760" i="2"/>
  <c r="P2760" i="2"/>
  <c r="BI2759" i="2"/>
  <c r="BH2759" i="2"/>
  <c r="BG2759" i="2"/>
  <c r="BF2759" i="2"/>
  <c r="T2759" i="2"/>
  <c r="R2759" i="2"/>
  <c r="P2759" i="2"/>
  <c r="BI2758" i="2"/>
  <c r="BH2758" i="2"/>
  <c r="BG2758" i="2"/>
  <c r="BF2758" i="2"/>
  <c r="T2758" i="2"/>
  <c r="R2758" i="2"/>
  <c r="P2758" i="2"/>
  <c r="BI2757" i="2"/>
  <c r="BH2757" i="2"/>
  <c r="BG2757" i="2"/>
  <c r="BF2757" i="2"/>
  <c r="T2757" i="2"/>
  <c r="R2757" i="2"/>
  <c r="P2757" i="2"/>
  <c r="BI2756" i="2"/>
  <c r="BH2756" i="2"/>
  <c r="BG2756" i="2"/>
  <c r="BF2756" i="2"/>
  <c r="T2756" i="2"/>
  <c r="R2756" i="2"/>
  <c r="P2756" i="2"/>
  <c r="BI2755" i="2"/>
  <c r="BH2755" i="2"/>
  <c r="BG2755" i="2"/>
  <c r="BF2755" i="2"/>
  <c r="T2755" i="2"/>
  <c r="R2755" i="2"/>
  <c r="P2755" i="2"/>
  <c r="BI2754" i="2"/>
  <c r="BH2754" i="2"/>
  <c r="BG2754" i="2"/>
  <c r="BF2754" i="2"/>
  <c r="T2754" i="2"/>
  <c r="R2754" i="2"/>
  <c r="P2754" i="2"/>
  <c r="BI2753" i="2"/>
  <c r="BH2753" i="2"/>
  <c r="BG2753" i="2"/>
  <c r="BF2753" i="2"/>
  <c r="T2753" i="2"/>
  <c r="R2753" i="2"/>
  <c r="P2753" i="2"/>
  <c r="BI2752" i="2"/>
  <c r="BH2752" i="2"/>
  <c r="BG2752" i="2"/>
  <c r="BF2752" i="2"/>
  <c r="T2752" i="2"/>
  <c r="R2752" i="2"/>
  <c r="P2752" i="2"/>
  <c r="BI2751" i="2"/>
  <c r="BH2751" i="2"/>
  <c r="BG2751" i="2"/>
  <c r="BF2751" i="2"/>
  <c r="T2751" i="2"/>
  <c r="R2751" i="2"/>
  <c r="P2751" i="2"/>
  <c r="BI2750" i="2"/>
  <c r="BH2750" i="2"/>
  <c r="BG2750" i="2"/>
  <c r="BF2750" i="2"/>
  <c r="T2750" i="2"/>
  <c r="R2750" i="2"/>
  <c r="P2750" i="2"/>
  <c r="BI2749" i="2"/>
  <c r="BH2749" i="2"/>
  <c r="BG2749" i="2"/>
  <c r="BF2749" i="2"/>
  <c r="T2749" i="2"/>
  <c r="R2749" i="2"/>
  <c r="P2749" i="2"/>
  <c r="BI2748" i="2"/>
  <c r="BH2748" i="2"/>
  <c r="BG2748" i="2"/>
  <c r="BF2748" i="2"/>
  <c r="T2748" i="2"/>
  <c r="R2748" i="2"/>
  <c r="P2748" i="2"/>
  <c r="BI2747" i="2"/>
  <c r="BH2747" i="2"/>
  <c r="BG2747" i="2"/>
  <c r="BF2747" i="2"/>
  <c r="T2747" i="2"/>
  <c r="R2747" i="2"/>
  <c r="P2747" i="2"/>
  <c r="BI2746" i="2"/>
  <c r="BH2746" i="2"/>
  <c r="BG2746" i="2"/>
  <c r="BF2746" i="2"/>
  <c r="T2746" i="2"/>
  <c r="R2746" i="2"/>
  <c r="P2746" i="2"/>
  <c r="BI2745" i="2"/>
  <c r="BH2745" i="2"/>
  <c r="BG2745" i="2"/>
  <c r="BF2745" i="2"/>
  <c r="T2745" i="2"/>
  <c r="R2745" i="2"/>
  <c r="P2745" i="2"/>
  <c r="BI2744" i="2"/>
  <c r="BH2744" i="2"/>
  <c r="BG2744" i="2"/>
  <c r="BF2744" i="2"/>
  <c r="T2744" i="2"/>
  <c r="R2744" i="2"/>
  <c r="P2744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1" i="2"/>
  <c r="BH2741" i="2"/>
  <c r="BG2741" i="2"/>
  <c r="BF2741" i="2"/>
  <c r="T2741" i="2"/>
  <c r="R2741" i="2"/>
  <c r="P2741" i="2"/>
  <c r="BI2740" i="2"/>
  <c r="BH2740" i="2"/>
  <c r="BG2740" i="2"/>
  <c r="BF2740" i="2"/>
  <c r="T2740" i="2"/>
  <c r="R2740" i="2"/>
  <c r="P2740" i="2"/>
  <c r="BI2739" i="2"/>
  <c r="BH2739" i="2"/>
  <c r="BG2739" i="2"/>
  <c r="BF2739" i="2"/>
  <c r="T2739" i="2"/>
  <c r="R2739" i="2"/>
  <c r="P2739" i="2"/>
  <c r="BI2738" i="2"/>
  <c r="BH2738" i="2"/>
  <c r="BG2738" i="2"/>
  <c r="BF2738" i="2"/>
  <c r="T2738" i="2"/>
  <c r="R2738" i="2"/>
  <c r="P2738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4" i="2"/>
  <c r="BH2734" i="2"/>
  <c r="BG2734" i="2"/>
  <c r="BF2734" i="2"/>
  <c r="T2734" i="2"/>
  <c r="R2734" i="2"/>
  <c r="P2734" i="2"/>
  <c r="BI2733" i="2"/>
  <c r="BH2733" i="2"/>
  <c r="BG2733" i="2"/>
  <c r="BF2733" i="2"/>
  <c r="T2733" i="2"/>
  <c r="R2733" i="2"/>
  <c r="P2733" i="2"/>
  <c r="BI2732" i="2"/>
  <c r="BH2732" i="2"/>
  <c r="BG2732" i="2"/>
  <c r="BF2732" i="2"/>
  <c r="T2732" i="2"/>
  <c r="R2732" i="2"/>
  <c r="P2732" i="2"/>
  <c r="BI2731" i="2"/>
  <c r="BH2731" i="2"/>
  <c r="BG2731" i="2"/>
  <c r="BF2731" i="2"/>
  <c r="T2731" i="2"/>
  <c r="R2731" i="2"/>
  <c r="P2731" i="2"/>
  <c r="BI2730" i="2"/>
  <c r="BH2730" i="2"/>
  <c r="BG2730" i="2"/>
  <c r="BF2730" i="2"/>
  <c r="T2730" i="2"/>
  <c r="R2730" i="2"/>
  <c r="P2730" i="2"/>
  <c r="BI2729" i="2"/>
  <c r="BH2729" i="2"/>
  <c r="BG2729" i="2"/>
  <c r="BF2729" i="2"/>
  <c r="T2729" i="2"/>
  <c r="R2729" i="2"/>
  <c r="P2729" i="2"/>
  <c r="BI2728" i="2"/>
  <c r="BH2728" i="2"/>
  <c r="BG2728" i="2"/>
  <c r="BF2728" i="2"/>
  <c r="T2728" i="2"/>
  <c r="R2728" i="2"/>
  <c r="P2728" i="2"/>
  <c r="BI2727" i="2"/>
  <c r="BH2727" i="2"/>
  <c r="BG2727" i="2"/>
  <c r="BF2727" i="2"/>
  <c r="T2727" i="2"/>
  <c r="R2727" i="2"/>
  <c r="P2727" i="2"/>
  <c r="BI2726" i="2"/>
  <c r="BH2726" i="2"/>
  <c r="BG2726" i="2"/>
  <c r="BF2726" i="2"/>
  <c r="T2726" i="2"/>
  <c r="R2726" i="2"/>
  <c r="P2726" i="2"/>
  <c r="BI2725" i="2"/>
  <c r="BH2725" i="2"/>
  <c r="BG2725" i="2"/>
  <c r="BF2725" i="2"/>
  <c r="T2725" i="2"/>
  <c r="R2725" i="2"/>
  <c r="P2725" i="2"/>
  <c r="BI2724" i="2"/>
  <c r="BH2724" i="2"/>
  <c r="BG2724" i="2"/>
  <c r="BF2724" i="2"/>
  <c r="T2724" i="2"/>
  <c r="R2724" i="2"/>
  <c r="P2724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20" i="2"/>
  <c r="BH2720" i="2"/>
  <c r="BG2720" i="2"/>
  <c r="BF2720" i="2"/>
  <c r="T2720" i="2"/>
  <c r="R2720" i="2"/>
  <c r="P2720" i="2"/>
  <c r="BI2719" i="2"/>
  <c r="BH2719" i="2"/>
  <c r="BG2719" i="2"/>
  <c r="BF2719" i="2"/>
  <c r="T2719" i="2"/>
  <c r="R2719" i="2"/>
  <c r="P2719" i="2"/>
  <c r="BI2718" i="2"/>
  <c r="BH2718" i="2"/>
  <c r="BG2718" i="2"/>
  <c r="BF2718" i="2"/>
  <c r="T2718" i="2"/>
  <c r="R2718" i="2"/>
  <c r="P2718" i="2"/>
  <c r="BI2717" i="2"/>
  <c r="BH2717" i="2"/>
  <c r="BG2717" i="2"/>
  <c r="BF2717" i="2"/>
  <c r="T2717" i="2"/>
  <c r="R2717" i="2"/>
  <c r="P2717" i="2"/>
  <c r="BI2716" i="2"/>
  <c r="BH2716" i="2"/>
  <c r="BG2716" i="2"/>
  <c r="BF2716" i="2"/>
  <c r="T2716" i="2"/>
  <c r="R2716" i="2"/>
  <c r="P2716" i="2"/>
  <c r="BI2715" i="2"/>
  <c r="BH2715" i="2"/>
  <c r="BG2715" i="2"/>
  <c r="BF2715" i="2"/>
  <c r="T2715" i="2"/>
  <c r="R2715" i="2"/>
  <c r="P2715" i="2"/>
  <c r="BI2714" i="2"/>
  <c r="BH2714" i="2"/>
  <c r="BG2714" i="2"/>
  <c r="BF2714" i="2"/>
  <c r="T2714" i="2"/>
  <c r="R2714" i="2"/>
  <c r="P2714" i="2"/>
  <c r="BI2713" i="2"/>
  <c r="BH2713" i="2"/>
  <c r="BG2713" i="2"/>
  <c r="BF2713" i="2"/>
  <c r="T2713" i="2"/>
  <c r="R2713" i="2"/>
  <c r="P2713" i="2"/>
  <c r="BI2712" i="2"/>
  <c r="BH2712" i="2"/>
  <c r="BG2712" i="2"/>
  <c r="BF2712" i="2"/>
  <c r="T2712" i="2"/>
  <c r="R2712" i="2"/>
  <c r="P2712" i="2"/>
  <c r="BI2711" i="2"/>
  <c r="BH2711" i="2"/>
  <c r="BG2711" i="2"/>
  <c r="BF2711" i="2"/>
  <c r="T2711" i="2"/>
  <c r="R2711" i="2"/>
  <c r="P2711" i="2"/>
  <c r="BI2710" i="2"/>
  <c r="BH2710" i="2"/>
  <c r="BG2710" i="2"/>
  <c r="BF2710" i="2"/>
  <c r="T2710" i="2"/>
  <c r="R2710" i="2"/>
  <c r="P2710" i="2"/>
  <c r="BI2709" i="2"/>
  <c r="BH2709" i="2"/>
  <c r="BG2709" i="2"/>
  <c r="BF2709" i="2"/>
  <c r="T2709" i="2"/>
  <c r="R2709" i="2"/>
  <c r="P2709" i="2"/>
  <c r="BI2708" i="2"/>
  <c r="BH2708" i="2"/>
  <c r="BG2708" i="2"/>
  <c r="BF2708" i="2"/>
  <c r="T2708" i="2"/>
  <c r="R2708" i="2"/>
  <c r="P2708" i="2"/>
  <c r="BI2707" i="2"/>
  <c r="BH2707" i="2"/>
  <c r="BG2707" i="2"/>
  <c r="BF2707" i="2"/>
  <c r="T2707" i="2"/>
  <c r="R2707" i="2"/>
  <c r="P2707" i="2"/>
  <c r="BI2706" i="2"/>
  <c r="BH2706" i="2"/>
  <c r="BG2706" i="2"/>
  <c r="BF2706" i="2"/>
  <c r="T2706" i="2"/>
  <c r="R2706" i="2"/>
  <c r="P2706" i="2"/>
  <c r="BI2705" i="2"/>
  <c r="BH2705" i="2"/>
  <c r="BG2705" i="2"/>
  <c r="BF2705" i="2"/>
  <c r="T2705" i="2"/>
  <c r="R2705" i="2"/>
  <c r="P2705" i="2"/>
  <c r="BI2704" i="2"/>
  <c r="BH2704" i="2"/>
  <c r="BG2704" i="2"/>
  <c r="BF2704" i="2"/>
  <c r="T2704" i="2"/>
  <c r="R2704" i="2"/>
  <c r="P2704" i="2"/>
  <c r="BI2703" i="2"/>
  <c r="BH2703" i="2"/>
  <c r="BG2703" i="2"/>
  <c r="BF2703" i="2"/>
  <c r="T2703" i="2"/>
  <c r="R2703" i="2"/>
  <c r="P2703" i="2"/>
  <c r="BI2702" i="2"/>
  <c r="BH2702" i="2"/>
  <c r="BG2702" i="2"/>
  <c r="BF2702" i="2"/>
  <c r="T2702" i="2"/>
  <c r="R2702" i="2"/>
  <c r="P2702" i="2"/>
  <c r="BI2701" i="2"/>
  <c r="BH2701" i="2"/>
  <c r="BG2701" i="2"/>
  <c r="BF2701" i="2"/>
  <c r="T2701" i="2"/>
  <c r="R2701" i="2"/>
  <c r="P2701" i="2"/>
  <c r="BI2700" i="2"/>
  <c r="BH2700" i="2"/>
  <c r="BG2700" i="2"/>
  <c r="BF2700" i="2"/>
  <c r="T2700" i="2"/>
  <c r="R2700" i="2"/>
  <c r="P2700" i="2"/>
  <c r="BI2699" i="2"/>
  <c r="BH2699" i="2"/>
  <c r="BG2699" i="2"/>
  <c r="BF2699" i="2"/>
  <c r="T2699" i="2"/>
  <c r="R2699" i="2"/>
  <c r="P2699" i="2"/>
  <c r="BI2698" i="2"/>
  <c r="BH2698" i="2"/>
  <c r="BG2698" i="2"/>
  <c r="BF2698" i="2"/>
  <c r="T2698" i="2"/>
  <c r="R2698" i="2"/>
  <c r="P2698" i="2"/>
  <c r="BI2697" i="2"/>
  <c r="BH2697" i="2"/>
  <c r="BG2697" i="2"/>
  <c r="BF2697" i="2"/>
  <c r="T2697" i="2"/>
  <c r="R2697" i="2"/>
  <c r="P2697" i="2"/>
  <c r="BI2696" i="2"/>
  <c r="BH2696" i="2"/>
  <c r="BG2696" i="2"/>
  <c r="BF2696" i="2"/>
  <c r="T2696" i="2"/>
  <c r="R2696" i="2"/>
  <c r="P2696" i="2"/>
  <c r="BI2695" i="2"/>
  <c r="BH2695" i="2"/>
  <c r="BG2695" i="2"/>
  <c r="BF2695" i="2"/>
  <c r="T2695" i="2"/>
  <c r="R2695" i="2"/>
  <c r="P2695" i="2"/>
  <c r="BI2694" i="2"/>
  <c r="BH2694" i="2"/>
  <c r="BG2694" i="2"/>
  <c r="BF2694" i="2"/>
  <c r="T2694" i="2"/>
  <c r="R2694" i="2"/>
  <c r="P2694" i="2"/>
  <c r="BI2693" i="2"/>
  <c r="BH2693" i="2"/>
  <c r="BG2693" i="2"/>
  <c r="BF2693" i="2"/>
  <c r="T2693" i="2"/>
  <c r="R2693" i="2"/>
  <c r="P2693" i="2"/>
  <c r="BI2692" i="2"/>
  <c r="BH2692" i="2"/>
  <c r="BG2692" i="2"/>
  <c r="BF2692" i="2"/>
  <c r="T2692" i="2"/>
  <c r="R2692" i="2"/>
  <c r="P2692" i="2"/>
  <c r="BI2691" i="2"/>
  <c r="BH2691" i="2"/>
  <c r="BG2691" i="2"/>
  <c r="BF2691" i="2"/>
  <c r="T2691" i="2"/>
  <c r="R2691" i="2"/>
  <c r="P2691" i="2"/>
  <c r="BI2690" i="2"/>
  <c r="BH2690" i="2"/>
  <c r="BG2690" i="2"/>
  <c r="BF2690" i="2"/>
  <c r="T2690" i="2"/>
  <c r="R2690" i="2"/>
  <c r="P2690" i="2"/>
  <c r="BI2689" i="2"/>
  <c r="BH2689" i="2"/>
  <c r="BG2689" i="2"/>
  <c r="BF2689" i="2"/>
  <c r="T2689" i="2"/>
  <c r="R2689" i="2"/>
  <c r="P2689" i="2"/>
  <c r="BI2688" i="2"/>
  <c r="BH2688" i="2"/>
  <c r="BG2688" i="2"/>
  <c r="BF2688" i="2"/>
  <c r="T2688" i="2"/>
  <c r="R2688" i="2"/>
  <c r="P2688" i="2"/>
  <c r="BI2687" i="2"/>
  <c r="BH2687" i="2"/>
  <c r="BG2687" i="2"/>
  <c r="BF2687" i="2"/>
  <c r="T2687" i="2"/>
  <c r="R2687" i="2"/>
  <c r="P2687" i="2"/>
  <c r="BI2685" i="2"/>
  <c r="BH2685" i="2"/>
  <c r="BG2685" i="2"/>
  <c r="BF2685" i="2"/>
  <c r="T2685" i="2"/>
  <c r="R2685" i="2"/>
  <c r="P2685" i="2"/>
  <c r="BI2684" i="2"/>
  <c r="BH2684" i="2"/>
  <c r="BG2684" i="2"/>
  <c r="BF2684" i="2"/>
  <c r="T2684" i="2"/>
  <c r="R2684" i="2"/>
  <c r="P2684" i="2"/>
  <c r="BI2683" i="2"/>
  <c r="BH2683" i="2"/>
  <c r="BG2683" i="2"/>
  <c r="BF2683" i="2"/>
  <c r="T2683" i="2"/>
  <c r="R2683" i="2"/>
  <c r="P2683" i="2"/>
  <c r="BI2682" i="2"/>
  <c r="BH2682" i="2"/>
  <c r="BG2682" i="2"/>
  <c r="BF2682" i="2"/>
  <c r="T2682" i="2"/>
  <c r="R2682" i="2"/>
  <c r="P2682" i="2"/>
  <c r="BI2681" i="2"/>
  <c r="BH2681" i="2"/>
  <c r="BG2681" i="2"/>
  <c r="BF2681" i="2"/>
  <c r="T2681" i="2"/>
  <c r="R2681" i="2"/>
  <c r="P2681" i="2"/>
  <c r="BI2680" i="2"/>
  <c r="BH2680" i="2"/>
  <c r="BG2680" i="2"/>
  <c r="BF2680" i="2"/>
  <c r="T2680" i="2"/>
  <c r="R2680" i="2"/>
  <c r="P2680" i="2"/>
  <c r="BI2679" i="2"/>
  <c r="BH2679" i="2"/>
  <c r="BG2679" i="2"/>
  <c r="BF2679" i="2"/>
  <c r="T2679" i="2"/>
  <c r="R2679" i="2"/>
  <c r="P2679" i="2"/>
  <c r="BI2678" i="2"/>
  <c r="BH2678" i="2"/>
  <c r="BG2678" i="2"/>
  <c r="BF2678" i="2"/>
  <c r="T2678" i="2"/>
  <c r="R2678" i="2"/>
  <c r="P2678" i="2"/>
  <c r="BI2677" i="2"/>
  <c r="BH2677" i="2"/>
  <c r="BG2677" i="2"/>
  <c r="BF2677" i="2"/>
  <c r="T2677" i="2"/>
  <c r="R2677" i="2"/>
  <c r="P2677" i="2"/>
  <c r="BI2676" i="2"/>
  <c r="BH2676" i="2"/>
  <c r="BG2676" i="2"/>
  <c r="BF2676" i="2"/>
  <c r="T2676" i="2"/>
  <c r="R2676" i="2"/>
  <c r="P2676" i="2"/>
  <c r="BI2675" i="2"/>
  <c r="BH2675" i="2"/>
  <c r="BG2675" i="2"/>
  <c r="BF2675" i="2"/>
  <c r="T2675" i="2"/>
  <c r="R2675" i="2"/>
  <c r="P2675" i="2"/>
  <c r="BI2674" i="2"/>
  <c r="BH2674" i="2"/>
  <c r="BG2674" i="2"/>
  <c r="BF2674" i="2"/>
  <c r="T2674" i="2"/>
  <c r="R2674" i="2"/>
  <c r="P2674" i="2"/>
  <c r="BI2673" i="2"/>
  <c r="BH2673" i="2"/>
  <c r="BG2673" i="2"/>
  <c r="BF2673" i="2"/>
  <c r="T2673" i="2"/>
  <c r="R2673" i="2"/>
  <c r="P2673" i="2"/>
  <c r="BI2672" i="2"/>
  <c r="BH2672" i="2"/>
  <c r="BG2672" i="2"/>
  <c r="BF2672" i="2"/>
  <c r="T2672" i="2"/>
  <c r="R2672" i="2"/>
  <c r="P2672" i="2"/>
  <c r="BI2671" i="2"/>
  <c r="BH2671" i="2"/>
  <c r="BG2671" i="2"/>
  <c r="BF2671" i="2"/>
  <c r="T2671" i="2"/>
  <c r="R2671" i="2"/>
  <c r="P2671" i="2"/>
  <c r="BI2670" i="2"/>
  <c r="BH2670" i="2"/>
  <c r="BG2670" i="2"/>
  <c r="BF2670" i="2"/>
  <c r="T2670" i="2"/>
  <c r="R2670" i="2"/>
  <c r="P2670" i="2"/>
  <c r="BI2669" i="2"/>
  <c r="BH2669" i="2"/>
  <c r="BG2669" i="2"/>
  <c r="BF2669" i="2"/>
  <c r="T2669" i="2"/>
  <c r="R2669" i="2"/>
  <c r="P2669" i="2"/>
  <c r="BI2668" i="2"/>
  <c r="BH2668" i="2"/>
  <c r="BG2668" i="2"/>
  <c r="BF2668" i="2"/>
  <c r="T2668" i="2"/>
  <c r="R2668" i="2"/>
  <c r="P2668" i="2"/>
  <c r="BI2667" i="2"/>
  <c r="BH2667" i="2"/>
  <c r="BG2667" i="2"/>
  <c r="BF2667" i="2"/>
  <c r="T2667" i="2"/>
  <c r="R2667" i="2"/>
  <c r="P2667" i="2"/>
  <c r="BI2666" i="2"/>
  <c r="BH2666" i="2"/>
  <c r="BG2666" i="2"/>
  <c r="BF2666" i="2"/>
  <c r="T2666" i="2"/>
  <c r="R2666" i="2"/>
  <c r="P2666" i="2"/>
  <c r="BI2665" i="2"/>
  <c r="BH2665" i="2"/>
  <c r="BG2665" i="2"/>
  <c r="BF2665" i="2"/>
  <c r="T2665" i="2"/>
  <c r="R2665" i="2"/>
  <c r="P2665" i="2"/>
  <c r="BI2664" i="2"/>
  <c r="BH2664" i="2"/>
  <c r="BG2664" i="2"/>
  <c r="BF2664" i="2"/>
  <c r="T2664" i="2"/>
  <c r="R2664" i="2"/>
  <c r="P2664" i="2"/>
  <c r="BI2663" i="2"/>
  <c r="BH2663" i="2"/>
  <c r="BG2663" i="2"/>
  <c r="BF2663" i="2"/>
  <c r="T2663" i="2"/>
  <c r="R2663" i="2"/>
  <c r="P2663" i="2"/>
  <c r="BI2662" i="2"/>
  <c r="BH2662" i="2"/>
  <c r="BG2662" i="2"/>
  <c r="BF2662" i="2"/>
  <c r="T2662" i="2"/>
  <c r="R2662" i="2"/>
  <c r="P2662" i="2"/>
  <c r="BI2661" i="2"/>
  <c r="BH2661" i="2"/>
  <c r="BG2661" i="2"/>
  <c r="BF2661" i="2"/>
  <c r="T2661" i="2"/>
  <c r="R2661" i="2"/>
  <c r="P2661" i="2"/>
  <c r="BI2660" i="2"/>
  <c r="BH2660" i="2"/>
  <c r="BG2660" i="2"/>
  <c r="BF2660" i="2"/>
  <c r="T2660" i="2"/>
  <c r="R2660" i="2"/>
  <c r="P2660" i="2"/>
  <c r="BI2659" i="2"/>
  <c r="BH2659" i="2"/>
  <c r="BG2659" i="2"/>
  <c r="BF2659" i="2"/>
  <c r="T2659" i="2"/>
  <c r="R2659" i="2"/>
  <c r="P2659" i="2"/>
  <c r="BI2658" i="2"/>
  <c r="BH2658" i="2"/>
  <c r="BG2658" i="2"/>
  <c r="BF2658" i="2"/>
  <c r="T2658" i="2"/>
  <c r="R2658" i="2"/>
  <c r="P2658" i="2"/>
  <c r="BI2657" i="2"/>
  <c r="BH2657" i="2"/>
  <c r="BG2657" i="2"/>
  <c r="BF2657" i="2"/>
  <c r="T2657" i="2"/>
  <c r="R2657" i="2"/>
  <c r="P2657" i="2"/>
  <c r="BI2656" i="2"/>
  <c r="BH2656" i="2"/>
  <c r="BG2656" i="2"/>
  <c r="BF2656" i="2"/>
  <c r="T2656" i="2"/>
  <c r="R2656" i="2"/>
  <c r="P2656" i="2"/>
  <c r="BI2655" i="2"/>
  <c r="BH2655" i="2"/>
  <c r="BG2655" i="2"/>
  <c r="BF2655" i="2"/>
  <c r="T2655" i="2"/>
  <c r="R2655" i="2"/>
  <c r="P2655" i="2"/>
  <c r="BI2654" i="2"/>
  <c r="BH2654" i="2"/>
  <c r="BG2654" i="2"/>
  <c r="BF2654" i="2"/>
  <c r="T2654" i="2"/>
  <c r="R2654" i="2"/>
  <c r="P2654" i="2"/>
  <c r="BI2653" i="2"/>
  <c r="BH2653" i="2"/>
  <c r="BG2653" i="2"/>
  <c r="BF2653" i="2"/>
  <c r="T2653" i="2"/>
  <c r="R2653" i="2"/>
  <c r="P2653" i="2"/>
  <c r="BI2652" i="2"/>
  <c r="BH2652" i="2"/>
  <c r="BG2652" i="2"/>
  <c r="BF2652" i="2"/>
  <c r="T2652" i="2"/>
  <c r="R2652" i="2"/>
  <c r="P2652" i="2"/>
  <c r="BI2651" i="2"/>
  <c r="BH2651" i="2"/>
  <c r="BG2651" i="2"/>
  <c r="BF2651" i="2"/>
  <c r="T2651" i="2"/>
  <c r="R2651" i="2"/>
  <c r="P2651" i="2"/>
  <c r="BI2650" i="2"/>
  <c r="BH2650" i="2"/>
  <c r="BG2650" i="2"/>
  <c r="BF2650" i="2"/>
  <c r="T2650" i="2"/>
  <c r="R2650" i="2"/>
  <c r="P2650" i="2"/>
  <c r="BI2649" i="2"/>
  <c r="BH2649" i="2"/>
  <c r="BG2649" i="2"/>
  <c r="BF2649" i="2"/>
  <c r="T2649" i="2"/>
  <c r="R2649" i="2"/>
  <c r="P2649" i="2"/>
  <c r="BI2648" i="2"/>
  <c r="BH2648" i="2"/>
  <c r="BG2648" i="2"/>
  <c r="BF2648" i="2"/>
  <c r="T2648" i="2"/>
  <c r="R2648" i="2"/>
  <c r="P2648" i="2"/>
  <c r="BI2646" i="2"/>
  <c r="BH2646" i="2"/>
  <c r="BG2646" i="2"/>
  <c r="BF2646" i="2"/>
  <c r="T2646" i="2"/>
  <c r="R2646" i="2"/>
  <c r="P2646" i="2"/>
  <c r="BI2645" i="2"/>
  <c r="BH2645" i="2"/>
  <c r="BG2645" i="2"/>
  <c r="BF2645" i="2"/>
  <c r="T2645" i="2"/>
  <c r="R2645" i="2"/>
  <c r="P2645" i="2"/>
  <c r="BI2644" i="2"/>
  <c r="BH2644" i="2"/>
  <c r="BG2644" i="2"/>
  <c r="BF2644" i="2"/>
  <c r="T2644" i="2"/>
  <c r="R2644" i="2"/>
  <c r="P2644" i="2"/>
  <c r="BI2643" i="2"/>
  <c r="BH2643" i="2"/>
  <c r="BG2643" i="2"/>
  <c r="BF2643" i="2"/>
  <c r="T2643" i="2"/>
  <c r="R2643" i="2"/>
  <c r="P2643" i="2"/>
  <c r="BI2642" i="2"/>
  <c r="BH2642" i="2"/>
  <c r="BG2642" i="2"/>
  <c r="BF2642" i="2"/>
  <c r="T2642" i="2"/>
  <c r="R2642" i="2"/>
  <c r="P2642" i="2"/>
  <c r="BI2641" i="2"/>
  <c r="BH2641" i="2"/>
  <c r="BG2641" i="2"/>
  <c r="BF2641" i="2"/>
  <c r="T2641" i="2"/>
  <c r="R2641" i="2"/>
  <c r="P2641" i="2"/>
  <c r="BI2640" i="2"/>
  <c r="BH2640" i="2"/>
  <c r="BG2640" i="2"/>
  <c r="BF2640" i="2"/>
  <c r="T2640" i="2"/>
  <c r="R2640" i="2"/>
  <c r="P2640" i="2"/>
  <c r="BI2639" i="2"/>
  <c r="BH2639" i="2"/>
  <c r="BG2639" i="2"/>
  <c r="BF2639" i="2"/>
  <c r="T2639" i="2"/>
  <c r="R2639" i="2"/>
  <c r="P2639" i="2"/>
  <c r="BI2638" i="2"/>
  <c r="BH2638" i="2"/>
  <c r="BG2638" i="2"/>
  <c r="BF2638" i="2"/>
  <c r="T2638" i="2"/>
  <c r="R2638" i="2"/>
  <c r="P2638" i="2"/>
  <c r="BI2637" i="2"/>
  <c r="BH2637" i="2"/>
  <c r="BG2637" i="2"/>
  <c r="BF2637" i="2"/>
  <c r="T2637" i="2"/>
  <c r="R2637" i="2"/>
  <c r="P2637" i="2"/>
  <c r="BI2636" i="2"/>
  <c r="BH2636" i="2"/>
  <c r="BG2636" i="2"/>
  <c r="BF2636" i="2"/>
  <c r="T2636" i="2"/>
  <c r="R2636" i="2"/>
  <c r="P2636" i="2"/>
  <c r="BI2635" i="2"/>
  <c r="BH2635" i="2"/>
  <c r="BG2635" i="2"/>
  <c r="BF2635" i="2"/>
  <c r="T2635" i="2"/>
  <c r="R2635" i="2"/>
  <c r="P2635" i="2"/>
  <c r="BI2634" i="2"/>
  <c r="BH2634" i="2"/>
  <c r="BG2634" i="2"/>
  <c r="BF2634" i="2"/>
  <c r="T2634" i="2"/>
  <c r="R2634" i="2"/>
  <c r="P2634" i="2"/>
  <c r="BI2633" i="2"/>
  <c r="BH2633" i="2"/>
  <c r="BG2633" i="2"/>
  <c r="BF2633" i="2"/>
  <c r="T2633" i="2"/>
  <c r="R2633" i="2"/>
  <c r="P2633" i="2"/>
  <c r="BI2632" i="2"/>
  <c r="BH2632" i="2"/>
  <c r="BG2632" i="2"/>
  <c r="BF2632" i="2"/>
  <c r="T2632" i="2"/>
  <c r="R2632" i="2"/>
  <c r="P2632" i="2"/>
  <c r="BI2631" i="2"/>
  <c r="BH2631" i="2"/>
  <c r="BG2631" i="2"/>
  <c r="BF2631" i="2"/>
  <c r="T2631" i="2"/>
  <c r="R2631" i="2"/>
  <c r="P2631" i="2"/>
  <c r="BI2630" i="2"/>
  <c r="BH2630" i="2"/>
  <c r="BG2630" i="2"/>
  <c r="BF2630" i="2"/>
  <c r="T2630" i="2"/>
  <c r="R2630" i="2"/>
  <c r="P2630" i="2"/>
  <c r="BI2629" i="2"/>
  <c r="BH2629" i="2"/>
  <c r="BG2629" i="2"/>
  <c r="BF2629" i="2"/>
  <c r="T2629" i="2"/>
  <c r="R2629" i="2"/>
  <c r="P2629" i="2"/>
  <c r="BI2628" i="2"/>
  <c r="BH2628" i="2"/>
  <c r="BG2628" i="2"/>
  <c r="BF2628" i="2"/>
  <c r="T2628" i="2"/>
  <c r="R2628" i="2"/>
  <c r="P2628" i="2"/>
  <c r="BI2627" i="2"/>
  <c r="BH2627" i="2"/>
  <c r="BG2627" i="2"/>
  <c r="BF2627" i="2"/>
  <c r="T2627" i="2"/>
  <c r="R2627" i="2"/>
  <c r="P2627" i="2"/>
  <c r="BI2626" i="2"/>
  <c r="BH2626" i="2"/>
  <c r="BG2626" i="2"/>
  <c r="BF2626" i="2"/>
  <c r="T2626" i="2"/>
  <c r="R2626" i="2"/>
  <c r="P2626" i="2"/>
  <c r="BI2625" i="2"/>
  <c r="BH2625" i="2"/>
  <c r="BG2625" i="2"/>
  <c r="BF2625" i="2"/>
  <c r="T2625" i="2"/>
  <c r="R2625" i="2"/>
  <c r="P2625" i="2"/>
  <c r="BI2624" i="2"/>
  <c r="BH2624" i="2"/>
  <c r="BG2624" i="2"/>
  <c r="BF2624" i="2"/>
  <c r="T2624" i="2"/>
  <c r="R2624" i="2"/>
  <c r="P2624" i="2"/>
  <c r="BI2623" i="2"/>
  <c r="BH2623" i="2"/>
  <c r="BG2623" i="2"/>
  <c r="BF2623" i="2"/>
  <c r="T2623" i="2"/>
  <c r="R2623" i="2"/>
  <c r="P2623" i="2"/>
  <c r="BI2622" i="2"/>
  <c r="BH2622" i="2"/>
  <c r="BG2622" i="2"/>
  <c r="BF2622" i="2"/>
  <c r="T2622" i="2"/>
  <c r="R2622" i="2"/>
  <c r="P2622" i="2"/>
  <c r="BI2621" i="2"/>
  <c r="BH2621" i="2"/>
  <c r="BG2621" i="2"/>
  <c r="BF2621" i="2"/>
  <c r="T2621" i="2"/>
  <c r="R2621" i="2"/>
  <c r="P2621" i="2"/>
  <c r="BI2620" i="2"/>
  <c r="BH2620" i="2"/>
  <c r="BG2620" i="2"/>
  <c r="BF2620" i="2"/>
  <c r="T2620" i="2"/>
  <c r="R2620" i="2"/>
  <c r="P2620" i="2"/>
  <c r="BI2619" i="2"/>
  <c r="BH2619" i="2"/>
  <c r="BG2619" i="2"/>
  <c r="BF2619" i="2"/>
  <c r="T2619" i="2"/>
  <c r="R2619" i="2"/>
  <c r="P2619" i="2"/>
  <c r="BI2618" i="2"/>
  <c r="BH2618" i="2"/>
  <c r="BG2618" i="2"/>
  <c r="BF2618" i="2"/>
  <c r="T2618" i="2"/>
  <c r="R2618" i="2"/>
  <c r="P2618" i="2"/>
  <c r="BI2617" i="2"/>
  <c r="BH2617" i="2"/>
  <c r="BG2617" i="2"/>
  <c r="BF2617" i="2"/>
  <c r="T2617" i="2"/>
  <c r="R2617" i="2"/>
  <c r="P2617" i="2"/>
  <c r="BI2616" i="2"/>
  <c r="BH2616" i="2"/>
  <c r="BG2616" i="2"/>
  <c r="BF2616" i="2"/>
  <c r="T2616" i="2"/>
  <c r="R2616" i="2"/>
  <c r="P2616" i="2"/>
  <c r="BI2615" i="2"/>
  <c r="BH2615" i="2"/>
  <c r="BG2615" i="2"/>
  <c r="BF2615" i="2"/>
  <c r="T2615" i="2"/>
  <c r="R2615" i="2"/>
  <c r="P2615" i="2"/>
  <c r="BI2614" i="2"/>
  <c r="BH2614" i="2"/>
  <c r="BG2614" i="2"/>
  <c r="BF2614" i="2"/>
  <c r="T2614" i="2"/>
  <c r="R2614" i="2"/>
  <c r="P2614" i="2"/>
  <c r="BI2613" i="2"/>
  <c r="BH2613" i="2"/>
  <c r="BG2613" i="2"/>
  <c r="BF2613" i="2"/>
  <c r="T2613" i="2"/>
  <c r="R2613" i="2"/>
  <c r="P2613" i="2"/>
  <c r="BI2612" i="2"/>
  <c r="BH2612" i="2"/>
  <c r="BG2612" i="2"/>
  <c r="BF2612" i="2"/>
  <c r="T2612" i="2"/>
  <c r="R2612" i="2"/>
  <c r="P2612" i="2"/>
  <c r="BI2611" i="2"/>
  <c r="BH2611" i="2"/>
  <c r="BG2611" i="2"/>
  <c r="BF2611" i="2"/>
  <c r="T2611" i="2"/>
  <c r="R2611" i="2"/>
  <c r="P2611" i="2"/>
  <c r="BI2610" i="2"/>
  <c r="BH2610" i="2"/>
  <c r="BG2610" i="2"/>
  <c r="BF2610" i="2"/>
  <c r="T2610" i="2"/>
  <c r="R2610" i="2"/>
  <c r="P2610" i="2"/>
  <c r="BI2609" i="2"/>
  <c r="BH2609" i="2"/>
  <c r="BG2609" i="2"/>
  <c r="BF2609" i="2"/>
  <c r="T2609" i="2"/>
  <c r="R2609" i="2"/>
  <c r="P2609" i="2"/>
  <c r="BI2608" i="2"/>
  <c r="BH2608" i="2"/>
  <c r="BG2608" i="2"/>
  <c r="BF2608" i="2"/>
  <c r="T2608" i="2"/>
  <c r="R2608" i="2"/>
  <c r="P2608" i="2"/>
  <c r="BI2607" i="2"/>
  <c r="BH2607" i="2"/>
  <c r="BG2607" i="2"/>
  <c r="BF2607" i="2"/>
  <c r="T2607" i="2"/>
  <c r="R2607" i="2"/>
  <c r="P2607" i="2"/>
  <c r="BI2606" i="2"/>
  <c r="BH2606" i="2"/>
  <c r="BG2606" i="2"/>
  <c r="BF2606" i="2"/>
  <c r="T2606" i="2"/>
  <c r="R2606" i="2"/>
  <c r="P2606" i="2"/>
  <c r="BI2605" i="2"/>
  <c r="BH2605" i="2"/>
  <c r="BG2605" i="2"/>
  <c r="BF2605" i="2"/>
  <c r="T2605" i="2"/>
  <c r="R2605" i="2"/>
  <c r="P2605" i="2"/>
  <c r="BI2604" i="2"/>
  <c r="BH2604" i="2"/>
  <c r="BG2604" i="2"/>
  <c r="BF2604" i="2"/>
  <c r="T2604" i="2"/>
  <c r="R2604" i="2"/>
  <c r="P2604" i="2"/>
  <c r="BI2603" i="2"/>
  <c r="BH2603" i="2"/>
  <c r="BG2603" i="2"/>
  <c r="BF2603" i="2"/>
  <c r="T2603" i="2"/>
  <c r="R2603" i="2"/>
  <c r="P2603" i="2"/>
  <c r="BI2602" i="2"/>
  <c r="BH2602" i="2"/>
  <c r="BG2602" i="2"/>
  <c r="BF2602" i="2"/>
  <c r="T2602" i="2"/>
  <c r="R2602" i="2"/>
  <c r="P2602" i="2"/>
  <c r="BI2601" i="2"/>
  <c r="BH2601" i="2"/>
  <c r="BG2601" i="2"/>
  <c r="BF2601" i="2"/>
  <c r="T2601" i="2"/>
  <c r="R2601" i="2"/>
  <c r="P2601" i="2"/>
  <c r="BI2600" i="2"/>
  <c r="BH2600" i="2"/>
  <c r="BG2600" i="2"/>
  <c r="BF2600" i="2"/>
  <c r="T2600" i="2"/>
  <c r="R2600" i="2"/>
  <c r="P2600" i="2"/>
  <c r="BI2599" i="2"/>
  <c r="BH2599" i="2"/>
  <c r="BG2599" i="2"/>
  <c r="BF2599" i="2"/>
  <c r="T2599" i="2"/>
  <c r="R2599" i="2"/>
  <c r="P2599" i="2"/>
  <c r="BI2598" i="2"/>
  <c r="BH2598" i="2"/>
  <c r="BG2598" i="2"/>
  <c r="BF2598" i="2"/>
  <c r="T2598" i="2"/>
  <c r="R2598" i="2"/>
  <c r="P2598" i="2"/>
  <c r="BI2597" i="2"/>
  <c r="BH2597" i="2"/>
  <c r="BG2597" i="2"/>
  <c r="BF2597" i="2"/>
  <c r="T2597" i="2"/>
  <c r="R2597" i="2"/>
  <c r="P2597" i="2"/>
  <c r="BI2596" i="2"/>
  <c r="BH2596" i="2"/>
  <c r="BG2596" i="2"/>
  <c r="BF2596" i="2"/>
  <c r="T2596" i="2"/>
  <c r="R2596" i="2"/>
  <c r="P2596" i="2"/>
  <c r="BI2595" i="2"/>
  <c r="BH2595" i="2"/>
  <c r="BG2595" i="2"/>
  <c r="BF2595" i="2"/>
  <c r="T2595" i="2"/>
  <c r="R2595" i="2"/>
  <c r="P2595" i="2"/>
  <c r="BI2594" i="2"/>
  <c r="BH2594" i="2"/>
  <c r="BG2594" i="2"/>
  <c r="BF2594" i="2"/>
  <c r="T2594" i="2"/>
  <c r="R2594" i="2"/>
  <c r="P2594" i="2"/>
  <c r="BI2593" i="2"/>
  <c r="BH2593" i="2"/>
  <c r="BG2593" i="2"/>
  <c r="BF2593" i="2"/>
  <c r="T2593" i="2"/>
  <c r="R2593" i="2"/>
  <c r="P2593" i="2"/>
  <c r="BI2592" i="2"/>
  <c r="BH2592" i="2"/>
  <c r="BG2592" i="2"/>
  <c r="BF2592" i="2"/>
  <c r="T2592" i="2"/>
  <c r="R2592" i="2"/>
  <c r="P2592" i="2"/>
  <c r="BI2591" i="2"/>
  <c r="BH2591" i="2"/>
  <c r="BG2591" i="2"/>
  <c r="BF2591" i="2"/>
  <c r="T2591" i="2"/>
  <c r="R2591" i="2"/>
  <c r="P2591" i="2"/>
  <c r="BI2589" i="2"/>
  <c r="BH2589" i="2"/>
  <c r="BG2589" i="2"/>
  <c r="BF2589" i="2"/>
  <c r="T2589" i="2"/>
  <c r="R2589" i="2"/>
  <c r="P2589" i="2"/>
  <c r="BI2588" i="2"/>
  <c r="BH2588" i="2"/>
  <c r="BG2588" i="2"/>
  <c r="BF2588" i="2"/>
  <c r="T2588" i="2"/>
  <c r="R2588" i="2"/>
  <c r="P2588" i="2"/>
  <c r="BI2586" i="2"/>
  <c r="BH2586" i="2"/>
  <c r="BG2586" i="2"/>
  <c r="BF2586" i="2"/>
  <c r="T2586" i="2"/>
  <c r="R2586" i="2"/>
  <c r="P2586" i="2"/>
  <c r="BI2585" i="2"/>
  <c r="BH2585" i="2"/>
  <c r="BG2585" i="2"/>
  <c r="BF2585" i="2"/>
  <c r="T2585" i="2"/>
  <c r="R2585" i="2"/>
  <c r="P2585" i="2"/>
  <c r="BI2584" i="2"/>
  <c r="BH2584" i="2"/>
  <c r="BG2584" i="2"/>
  <c r="BF2584" i="2"/>
  <c r="T2584" i="2"/>
  <c r="R2584" i="2"/>
  <c r="P2584" i="2"/>
  <c r="BI2583" i="2"/>
  <c r="BH2583" i="2"/>
  <c r="BG2583" i="2"/>
  <c r="BF2583" i="2"/>
  <c r="T2583" i="2"/>
  <c r="R2583" i="2"/>
  <c r="P2583" i="2"/>
  <c r="BI2582" i="2"/>
  <c r="BH2582" i="2"/>
  <c r="BG2582" i="2"/>
  <c r="BF2582" i="2"/>
  <c r="T2582" i="2"/>
  <c r="R2582" i="2"/>
  <c r="P2582" i="2"/>
  <c r="BI2581" i="2"/>
  <c r="BH2581" i="2"/>
  <c r="BG2581" i="2"/>
  <c r="BF2581" i="2"/>
  <c r="T2581" i="2"/>
  <c r="R2581" i="2"/>
  <c r="P2581" i="2"/>
  <c r="BI2580" i="2"/>
  <c r="BH2580" i="2"/>
  <c r="BG2580" i="2"/>
  <c r="BF2580" i="2"/>
  <c r="T2580" i="2"/>
  <c r="R2580" i="2"/>
  <c r="P2580" i="2"/>
  <c r="BI2579" i="2"/>
  <c r="BH2579" i="2"/>
  <c r="BG2579" i="2"/>
  <c r="BF2579" i="2"/>
  <c r="T2579" i="2"/>
  <c r="R2579" i="2"/>
  <c r="P2579" i="2"/>
  <c r="BI2578" i="2"/>
  <c r="BH2578" i="2"/>
  <c r="BG2578" i="2"/>
  <c r="BF2578" i="2"/>
  <c r="T2578" i="2"/>
  <c r="R2578" i="2"/>
  <c r="P2578" i="2"/>
  <c r="BI2577" i="2"/>
  <c r="BH2577" i="2"/>
  <c r="BG2577" i="2"/>
  <c r="BF2577" i="2"/>
  <c r="T2577" i="2"/>
  <c r="R2577" i="2"/>
  <c r="P2577" i="2"/>
  <c r="BI2576" i="2"/>
  <c r="BH2576" i="2"/>
  <c r="BG2576" i="2"/>
  <c r="BF2576" i="2"/>
  <c r="T2576" i="2"/>
  <c r="R2576" i="2"/>
  <c r="P2576" i="2"/>
  <c r="BI2575" i="2"/>
  <c r="BH2575" i="2"/>
  <c r="BG2575" i="2"/>
  <c r="BF2575" i="2"/>
  <c r="T2575" i="2"/>
  <c r="R2575" i="2"/>
  <c r="P2575" i="2"/>
  <c r="BI2574" i="2"/>
  <c r="BH2574" i="2"/>
  <c r="BG2574" i="2"/>
  <c r="BF2574" i="2"/>
  <c r="T2574" i="2"/>
  <c r="R2574" i="2"/>
  <c r="P2574" i="2"/>
  <c r="BI2573" i="2"/>
  <c r="BH2573" i="2"/>
  <c r="BG2573" i="2"/>
  <c r="BF2573" i="2"/>
  <c r="T2573" i="2"/>
  <c r="R2573" i="2"/>
  <c r="P2573" i="2"/>
  <c r="BI2572" i="2"/>
  <c r="BH2572" i="2"/>
  <c r="BG2572" i="2"/>
  <c r="BF2572" i="2"/>
  <c r="T2572" i="2"/>
  <c r="R2572" i="2"/>
  <c r="P2572" i="2"/>
  <c r="BI2571" i="2"/>
  <c r="BH2571" i="2"/>
  <c r="BG2571" i="2"/>
  <c r="BF2571" i="2"/>
  <c r="T2571" i="2"/>
  <c r="R2571" i="2"/>
  <c r="P2571" i="2"/>
  <c r="BI2570" i="2"/>
  <c r="BH2570" i="2"/>
  <c r="BG2570" i="2"/>
  <c r="BF2570" i="2"/>
  <c r="T2570" i="2"/>
  <c r="R2570" i="2"/>
  <c r="P2570" i="2"/>
  <c r="BI2569" i="2"/>
  <c r="BH2569" i="2"/>
  <c r="BG2569" i="2"/>
  <c r="BF2569" i="2"/>
  <c r="T2569" i="2"/>
  <c r="R2569" i="2"/>
  <c r="P2569" i="2"/>
  <c r="BI2568" i="2"/>
  <c r="BH2568" i="2"/>
  <c r="BG2568" i="2"/>
  <c r="BF2568" i="2"/>
  <c r="T2568" i="2"/>
  <c r="R2568" i="2"/>
  <c r="P2568" i="2"/>
  <c r="BI2567" i="2"/>
  <c r="BH2567" i="2"/>
  <c r="BG2567" i="2"/>
  <c r="BF2567" i="2"/>
  <c r="T2567" i="2"/>
  <c r="R2567" i="2"/>
  <c r="P2567" i="2"/>
  <c r="BI2566" i="2"/>
  <c r="BH2566" i="2"/>
  <c r="BG2566" i="2"/>
  <c r="BF2566" i="2"/>
  <c r="T2566" i="2"/>
  <c r="R2566" i="2"/>
  <c r="P2566" i="2"/>
  <c r="BI2565" i="2"/>
  <c r="BH2565" i="2"/>
  <c r="BG2565" i="2"/>
  <c r="BF2565" i="2"/>
  <c r="T2565" i="2"/>
  <c r="R2565" i="2"/>
  <c r="P2565" i="2"/>
  <c r="BI2564" i="2"/>
  <c r="BH2564" i="2"/>
  <c r="BG2564" i="2"/>
  <c r="BF2564" i="2"/>
  <c r="T2564" i="2"/>
  <c r="R2564" i="2"/>
  <c r="P2564" i="2"/>
  <c r="BI2563" i="2"/>
  <c r="BH2563" i="2"/>
  <c r="BG2563" i="2"/>
  <c r="BF2563" i="2"/>
  <c r="T2563" i="2"/>
  <c r="R2563" i="2"/>
  <c r="P2563" i="2"/>
  <c r="BI2562" i="2"/>
  <c r="BH2562" i="2"/>
  <c r="BG2562" i="2"/>
  <c r="BF2562" i="2"/>
  <c r="T2562" i="2"/>
  <c r="R2562" i="2"/>
  <c r="P2562" i="2"/>
  <c r="BI2561" i="2"/>
  <c r="BH2561" i="2"/>
  <c r="BG2561" i="2"/>
  <c r="BF2561" i="2"/>
  <c r="T2561" i="2"/>
  <c r="R2561" i="2"/>
  <c r="P2561" i="2"/>
  <c r="BI2560" i="2"/>
  <c r="BH2560" i="2"/>
  <c r="BG2560" i="2"/>
  <c r="BF2560" i="2"/>
  <c r="T2560" i="2"/>
  <c r="R2560" i="2"/>
  <c r="P2560" i="2"/>
  <c r="BI2559" i="2"/>
  <c r="BH2559" i="2"/>
  <c r="BG2559" i="2"/>
  <c r="BF2559" i="2"/>
  <c r="T2559" i="2"/>
  <c r="R2559" i="2"/>
  <c r="P2559" i="2"/>
  <c r="BI2558" i="2"/>
  <c r="BH2558" i="2"/>
  <c r="BG2558" i="2"/>
  <c r="BF2558" i="2"/>
  <c r="T2558" i="2"/>
  <c r="R2558" i="2"/>
  <c r="P2558" i="2"/>
  <c r="BI2557" i="2"/>
  <c r="BH2557" i="2"/>
  <c r="BG2557" i="2"/>
  <c r="BF2557" i="2"/>
  <c r="T2557" i="2"/>
  <c r="R2557" i="2"/>
  <c r="P2557" i="2"/>
  <c r="BI2556" i="2"/>
  <c r="BH2556" i="2"/>
  <c r="BG2556" i="2"/>
  <c r="BF2556" i="2"/>
  <c r="T2556" i="2"/>
  <c r="R2556" i="2"/>
  <c r="P2556" i="2"/>
  <c r="BI2555" i="2"/>
  <c r="BH2555" i="2"/>
  <c r="BG2555" i="2"/>
  <c r="BF2555" i="2"/>
  <c r="T2555" i="2"/>
  <c r="R2555" i="2"/>
  <c r="P2555" i="2"/>
  <c r="BI2554" i="2"/>
  <c r="BH2554" i="2"/>
  <c r="BG2554" i="2"/>
  <c r="BF2554" i="2"/>
  <c r="T2554" i="2"/>
  <c r="R2554" i="2"/>
  <c r="P2554" i="2"/>
  <c r="BI2553" i="2"/>
  <c r="BH2553" i="2"/>
  <c r="BG2553" i="2"/>
  <c r="BF2553" i="2"/>
  <c r="T2553" i="2"/>
  <c r="R2553" i="2"/>
  <c r="P2553" i="2"/>
  <c r="BI2552" i="2"/>
  <c r="BH2552" i="2"/>
  <c r="BG2552" i="2"/>
  <c r="BF2552" i="2"/>
  <c r="T2552" i="2"/>
  <c r="R2552" i="2"/>
  <c r="P2552" i="2"/>
  <c r="BI2551" i="2"/>
  <c r="BH2551" i="2"/>
  <c r="BG2551" i="2"/>
  <c r="BF2551" i="2"/>
  <c r="T2551" i="2"/>
  <c r="R2551" i="2"/>
  <c r="P2551" i="2"/>
  <c r="BI2550" i="2"/>
  <c r="BH2550" i="2"/>
  <c r="BG2550" i="2"/>
  <c r="BF2550" i="2"/>
  <c r="T2550" i="2"/>
  <c r="R2550" i="2"/>
  <c r="P2550" i="2"/>
  <c r="BI2549" i="2"/>
  <c r="BH2549" i="2"/>
  <c r="BG2549" i="2"/>
  <c r="BF2549" i="2"/>
  <c r="T2549" i="2"/>
  <c r="R2549" i="2"/>
  <c r="P2549" i="2"/>
  <c r="BI2548" i="2"/>
  <c r="BH2548" i="2"/>
  <c r="BG2548" i="2"/>
  <c r="BF2548" i="2"/>
  <c r="T2548" i="2"/>
  <c r="R2548" i="2"/>
  <c r="P2548" i="2"/>
  <c r="BI2547" i="2"/>
  <c r="BH2547" i="2"/>
  <c r="BG2547" i="2"/>
  <c r="BF2547" i="2"/>
  <c r="T2547" i="2"/>
  <c r="R2547" i="2"/>
  <c r="P2547" i="2"/>
  <c r="BI2546" i="2"/>
  <c r="BH2546" i="2"/>
  <c r="BG2546" i="2"/>
  <c r="BF2546" i="2"/>
  <c r="T2546" i="2"/>
  <c r="R2546" i="2"/>
  <c r="P2546" i="2"/>
  <c r="BI2545" i="2"/>
  <c r="BH2545" i="2"/>
  <c r="BG2545" i="2"/>
  <c r="BF2545" i="2"/>
  <c r="T2545" i="2"/>
  <c r="R2545" i="2"/>
  <c r="P2545" i="2"/>
  <c r="BI2544" i="2"/>
  <c r="BH2544" i="2"/>
  <c r="BG2544" i="2"/>
  <c r="BF2544" i="2"/>
  <c r="T2544" i="2"/>
  <c r="R2544" i="2"/>
  <c r="P2544" i="2"/>
  <c r="BI2543" i="2"/>
  <c r="BH2543" i="2"/>
  <c r="BG2543" i="2"/>
  <c r="BF2543" i="2"/>
  <c r="T2543" i="2"/>
  <c r="R2543" i="2"/>
  <c r="P2543" i="2"/>
  <c r="BI2542" i="2"/>
  <c r="BH2542" i="2"/>
  <c r="BG2542" i="2"/>
  <c r="BF2542" i="2"/>
  <c r="T2542" i="2"/>
  <c r="R2542" i="2"/>
  <c r="P2542" i="2"/>
  <c r="BI2541" i="2"/>
  <c r="BH2541" i="2"/>
  <c r="BG2541" i="2"/>
  <c r="BF2541" i="2"/>
  <c r="T2541" i="2"/>
  <c r="R2541" i="2"/>
  <c r="P2541" i="2"/>
  <c r="BI2540" i="2"/>
  <c r="BH2540" i="2"/>
  <c r="BG2540" i="2"/>
  <c r="BF2540" i="2"/>
  <c r="T2540" i="2"/>
  <c r="R2540" i="2"/>
  <c r="P2540" i="2"/>
  <c r="BI2539" i="2"/>
  <c r="BH2539" i="2"/>
  <c r="BG2539" i="2"/>
  <c r="BF2539" i="2"/>
  <c r="T2539" i="2"/>
  <c r="R2539" i="2"/>
  <c r="P2539" i="2"/>
  <c r="BI2538" i="2"/>
  <c r="BH2538" i="2"/>
  <c r="BG2538" i="2"/>
  <c r="BF2538" i="2"/>
  <c r="T2538" i="2"/>
  <c r="R2538" i="2"/>
  <c r="P2538" i="2"/>
  <c r="BI2537" i="2"/>
  <c r="BH2537" i="2"/>
  <c r="BG2537" i="2"/>
  <c r="BF2537" i="2"/>
  <c r="T2537" i="2"/>
  <c r="R2537" i="2"/>
  <c r="P2537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34" i="2"/>
  <c r="BH2534" i="2"/>
  <c r="BG2534" i="2"/>
  <c r="BF2534" i="2"/>
  <c r="T2534" i="2"/>
  <c r="R2534" i="2"/>
  <c r="P2534" i="2"/>
  <c r="BI2533" i="2"/>
  <c r="BH2533" i="2"/>
  <c r="BG2533" i="2"/>
  <c r="BF2533" i="2"/>
  <c r="T2533" i="2"/>
  <c r="R2533" i="2"/>
  <c r="P2533" i="2"/>
  <c r="BI2532" i="2"/>
  <c r="BH2532" i="2"/>
  <c r="BG2532" i="2"/>
  <c r="BF2532" i="2"/>
  <c r="T2532" i="2"/>
  <c r="R2532" i="2"/>
  <c r="P2532" i="2"/>
  <c r="BI2531" i="2"/>
  <c r="BH2531" i="2"/>
  <c r="BG2531" i="2"/>
  <c r="BF2531" i="2"/>
  <c r="T2531" i="2"/>
  <c r="R2531" i="2"/>
  <c r="P2531" i="2"/>
  <c r="BI2530" i="2"/>
  <c r="BH2530" i="2"/>
  <c r="BG2530" i="2"/>
  <c r="BF2530" i="2"/>
  <c r="T2530" i="2"/>
  <c r="R2530" i="2"/>
  <c r="P2530" i="2"/>
  <c r="BI2529" i="2"/>
  <c r="BH2529" i="2"/>
  <c r="BG2529" i="2"/>
  <c r="BF2529" i="2"/>
  <c r="T2529" i="2"/>
  <c r="R2529" i="2"/>
  <c r="P2529" i="2"/>
  <c r="BI2528" i="2"/>
  <c r="BH2528" i="2"/>
  <c r="BG2528" i="2"/>
  <c r="BF2528" i="2"/>
  <c r="T2528" i="2"/>
  <c r="R2528" i="2"/>
  <c r="P2528" i="2"/>
  <c r="BI2527" i="2"/>
  <c r="BH2527" i="2"/>
  <c r="BG2527" i="2"/>
  <c r="BF2527" i="2"/>
  <c r="T2527" i="2"/>
  <c r="R2527" i="2"/>
  <c r="P2527" i="2"/>
  <c r="BI2526" i="2"/>
  <c r="BH2526" i="2"/>
  <c r="BG2526" i="2"/>
  <c r="BF2526" i="2"/>
  <c r="T2526" i="2"/>
  <c r="R2526" i="2"/>
  <c r="P2526" i="2"/>
  <c r="BI2525" i="2"/>
  <c r="BH2525" i="2"/>
  <c r="BG2525" i="2"/>
  <c r="BF2525" i="2"/>
  <c r="T2525" i="2"/>
  <c r="R2525" i="2"/>
  <c r="P2525" i="2"/>
  <c r="BI2524" i="2"/>
  <c r="BH2524" i="2"/>
  <c r="BG2524" i="2"/>
  <c r="BF2524" i="2"/>
  <c r="T2524" i="2"/>
  <c r="R2524" i="2"/>
  <c r="P2524" i="2"/>
  <c r="BI2523" i="2"/>
  <c r="BH2523" i="2"/>
  <c r="BG2523" i="2"/>
  <c r="BF2523" i="2"/>
  <c r="T2523" i="2"/>
  <c r="R2523" i="2"/>
  <c r="P2523" i="2"/>
  <c r="BI2522" i="2"/>
  <c r="BH2522" i="2"/>
  <c r="BG2522" i="2"/>
  <c r="BF2522" i="2"/>
  <c r="T2522" i="2"/>
  <c r="R2522" i="2"/>
  <c r="P2522" i="2"/>
  <c r="BI2521" i="2"/>
  <c r="BH2521" i="2"/>
  <c r="BG2521" i="2"/>
  <c r="BF2521" i="2"/>
  <c r="T2521" i="2"/>
  <c r="R2521" i="2"/>
  <c r="P2521" i="2"/>
  <c r="BI2520" i="2"/>
  <c r="BH2520" i="2"/>
  <c r="BG2520" i="2"/>
  <c r="BF2520" i="2"/>
  <c r="T2520" i="2"/>
  <c r="R2520" i="2"/>
  <c r="P2520" i="2"/>
  <c r="BI2519" i="2"/>
  <c r="BH2519" i="2"/>
  <c r="BG2519" i="2"/>
  <c r="BF2519" i="2"/>
  <c r="T2519" i="2"/>
  <c r="R2519" i="2"/>
  <c r="P2519" i="2"/>
  <c r="BI2518" i="2"/>
  <c r="BH2518" i="2"/>
  <c r="BG2518" i="2"/>
  <c r="BF2518" i="2"/>
  <c r="T2518" i="2"/>
  <c r="R2518" i="2"/>
  <c r="P2518" i="2"/>
  <c r="BI2517" i="2"/>
  <c r="BH2517" i="2"/>
  <c r="BG2517" i="2"/>
  <c r="BF2517" i="2"/>
  <c r="T2517" i="2"/>
  <c r="R2517" i="2"/>
  <c r="P2517" i="2"/>
  <c r="BI2516" i="2"/>
  <c r="BH2516" i="2"/>
  <c r="BG2516" i="2"/>
  <c r="BF2516" i="2"/>
  <c r="T2516" i="2"/>
  <c r="R2516" i="2"/>
  <c r="P2516" i="2"/>
  <c r="BI2515" i="2"/>
  <c r="BH2515" i="2"/>
  <c r="BG2515" i="2"/>
  <c r="BF2515" i="2"/>
  <c r="T2515" i="2"/>
  <c r="R2515" i="2"/>
  <c r="P2515" i="2"/>
  <c r="BI2514" i="2"/>
  <c r="BH2514" i="2"/>
  <c r="BG2514" i="2"/>
  <c r="BF2514" i="2"/>
  <c r="T2514" i="2"/>
  <c r="R2514" i="2"/>
  <c r="P2514" i="2"/>
  <c r="BI2510" i="2"/>
  <c r="BH2510" i="2"/>
  <c r="BG2510" i="2"/>
  <c r="BF2510" i="2"/>
  <c r="T2510" i="2"/>
  <c r="R2510" i="2"/>
  <c r="P2510" i="2"/>
  <c r="BI2509" i="2"/>
  <c r="BH2509" i="2"/>
  <c r="BG2509" i="2"/>
  <c r="BF2509" i="2"/>
  <c r="T2509" i="2"/>
  <c r="R2509" i="2"/>
  <c r="P2509" i="2"/>
  <c r="BI2508" i="2"/>
  <c r="BH2508" i="2"/>
  <c r="BG2508" i="2"/>
  <c r="BF2508" i="2"/>
  <c r="T2508" i="2"/>
  <c r="R2508" i="2"/>
  <c r="P2508" i="2"/>
  <c r="BI2507" i="2"/>
  <c r="BH2507" i="2"/>
  <c r="BG2507" i="2"/>
  <c r="BF2507" i="2"/>
  <c r="T2507" i="2"/>
  <c r="R2507" i="2"/>
  <c r="P2507" i="2"/>
  <c r="BI2506" i="2"/>
  <c r="BH2506" i="2"/>
  <c r="BG2506" i="2"/>
  <c r="BF2506" i="2"/>
  <c r="T2506" i="2"/>
  <c r="R2506" i="2"/>
  <c r="P2506" i="2"/>
  <c r="BI2505" i="2"/>
  <c r="BH2505" i="2"/>
  <c r="BG2505" i="2"/>
  <c r="BF2505" i="2"/>
  <c r="T2505" i="2"/>
  <c r="R2505" i="2"/>
  <c r="P2505" i="2"/>
  <c r="BI2504" i="2"/>
  <c r="BH2504" i="2"/>
  <c r="BG2504" i="2"/>
  <c r="BF2504" i="2"/>
  <c r="T2504" i="2"/>
  <c r="R2504" i="2"/>
  <c r="P2504" i="2"/>
  <c r="BI2503" i="2"/>
  <c r="BH2503" i="2"/>
  <c r="BG2503" i="2"/>
  <c r="BF2503" i="2"/>
  <c r="T2503" i="2"/>
  <c r="R2503" i="2"/>
  <c r="P2503" i="2"/>
  <c r="BI2502" i="2"/>
  <c r="BH2502" i="2"/>
  <c r="BG2502" i="2"/>
  <c r="BF2502" i="2"/>
  <c r="T2502" i="2"/>
  <c r="R2502" i="2"/>
  <c r="P2502" i="2"/>
  <c r="BI2501" i="2"/>
  <c r="BH2501" i="2"/>
  <c r="BG2501" i="2"/>
  <c r="BF2501" i="2"/>
  <c r="T2501" i="2"/>
  <c r="R2501" i="2"/>
  <c r="P2501" i="2"/>
  <c r="BI2500" i="2"/>
  <c r="BH2500" i="2"/>
  <c r="BG2500" i="2"/>
  <c r="BF2500" i="2"/>
  <c r="T2500" i="2"/>
  <c r="R2500" i="2"/>
  <c r="P2500" i="2"/>
  <c r="BI2499" i="2"/>
  <c r="BH2499" i="2"/>
  <c r="BG2499" i="2"/>
  <c r="BF2499" i="2"/>
  <c r="T2499" i="2"/>
  <c r="R2499" i="2"/>
  <c r="P2499" i="2"/>
  <c r="BI2498" i="2"/>
  <c r="BH2498" i="2"/>
  <c r="BG2498" i="2"/>
  <c r="BF2498" i="2"/>
  <c r="T2498" i="2"/>
  <c r="R2498" i="2"/>
  <c r="P2498" i="2"/>
  <c r="BI2497" i="2"/>
  <c r="BH2497" i="2"/>
  <c r="BG2497" i="2"/>
  <c r="BF2497" i="2"/>
  <c r="T2497" i="2"/>
  <c r="R2497" i="2"/>
  <c r="P2497" i="2"/>
  <c r="BI2496" i="2"/>
  <c r="BH2496" i="2"/>
  <c r="BG2496" i="2"/>
  <c r="BF2496" i="2"/>
  <c r="T2496" i="2"/>
  <c r="R2496" i="2"/>
  <c r="P2496" i="2"/>
  <c r="BI2495" i="2"/>
  <c r="BH2495" i="2"/>
  <c r="BG2495" i="2"/>
  <c r="BF2495" i="2"/>
  <c r="T2495" i="2"/>
  <c r="R2495" i="2"/>
  <c r="P2495" i="2"/>
  <c r="BI2494" i="2"/>
  <c r="BH2494" i="2"/>
  <c r="BG2494" i="2"/>
  <c r="BF2494" i="2"/>
  <c r="T2494" i="2"/>
  <c r="R2494" i="2"/>
  <c r="P2494" i="2"/>
  <c r="BI2493" i="2"/>
  <c r="BH2493" i="2"/>
  <c r="BG2493" i="2"/>
  <c r="BF2493" i="2"/>
  <c r="T2493" i="2"/>
  <c r="R2493" i="2"/>
  <c r="P2493" i="2"/>
  <c r="BI2492" i="2"/>
  <c r="BH2492" i="2"/>
  <c r="BG2492" i="2"/>
  <c r="BF2492" i="2"/>
  <c r="T2492" i="2"/>
  <c r="R2492" i="2"/>
  <c r="P2492" i="2"/>
  <c r="BI2491" i="2"/>
  <c r="BH2491" i="2"/>
  <c r="BG2491" i="2"/>
  <c r="BF2491" i="2"/>
  <c r="T2491" i="2"/>
  <c r="R2491" i="2"/>
  <c r="P2491" i="2"/>
  <c r="BI2490" i="2"/>
  <c r="BH2490" i="2"/>
  <c r="BG2490" i="2"/>
  <c r="BF2490" i="2"/>
  <c r="T2490" i="2"/>
  <c r="R2490" i="2"/>
  <c r="P2490" i="2"/>
  <c r="BI2489" i="2"/>
  <c r="BH2489" i="2"/>
  <c r="BG2489" i="2"/>
  <c r="BF2489" i="2"/>
  <c r="T2489" i="2"/>
  <c r="R2489" i="2"/>
  <c r="P2489" i="2"/>
  <c r="BI2488" i="2"/>
  <c r="BH2488" i="2"/>
  <c r="BG2488" i="2"/>
  <c r="BF2488" i="2"/>
  <c r="T2488" i="2"/>
  <c r="R2488" i="2"/>
  <c r="P2488" i="2"/>
  <c r="BI2487" i="2"/>
  <c r="BH2487" i="2"/>
  <c r="BG2487" i="2"/>
  <c r="BF2487" i="2"/>
  <c r="T2487" i="2"/>
  <c r="R2487" i="2"/>
  <c r="P2487" i="2"/>
  <c r="BI2486" i="2"/>
  <c r="BH2486" i="2"/>
  <c r="BG2486" i="2"/>
  <c r="BF2486" i="2"/>
  <c r="T2486" i="2"/>
  <c r="R2486" i="2"/>
  <c r="P2486" i="2"/>
  <c r="BI2485" i="2"/>
  <c r="BH2485" i="2"/>
  <c r="BG2485" i="2"/>
  <c r="BF2485" i="2"/>
  <c r="T2485" i="2"/>
  <c r="R2485" i="2"/>
  <c r="P2485" i="2"/>
  <c r="BI2484" i="2"/>
  <c r="BH2484" i="2"/>
  <c r="BG2484" i="2"/>
  <c r="BF2484" i="2"/>
  <c r="T2484" i="2"/>
  <c r="R2484" i="2"/>
  <c r="P2484" i="2"/>
  <c r="BI2483" i="2"/>
  <c r="BH2483" i="2"/>
  <c r="BG2483" i="2"/>
  <c r="BF2483" i="2"/>
  <c r="T2483" i="2"/>
  <c r="R2483" i="2"/>
  <c r="P2483" i="2"/>
  <c r="BI2482" i="2"/>
  <c r="BH2482" i="2"/>
  <c r="BG2482" i="2"/>
  <c r="BF2482" i="2"/>
  <c r="T2482" i="2"/>
  <c r="R2482" i="2"/>
  <c r="P2482" i="2"/>
  <c r="BI2481" i="2"/>
  <c r="BH2481" i="2"/>
  <c r="BG2481" i="2"/>
  <c r="BF2481" i="2"/>
  <c r="T2481" i="2"/>
  <c r="R2481" i="2"/>
  <c r="P2481" i="2"/>
  <c r="BI2480" i="2"/>
  <c r="BH2480" i="2"/>
  <c r="BG2480" i="2"/>
  <c r="BF2480" i="2"/>
  <c r="T2480" i="2"/>
  <c r="R2480" i="2"/>
  <c r="P2480" i="2"/>
  <c r="BI2479" i="2"/>
  <c r="BH2479" i="2"/>
  <c r="BG2479" i="2"/>
  <c r="BF2479" i="2"/>
  <c r="T2479" i="2"/>
  <c r="R2479" i="2"/>
  <c r="P2479" i="2"/>
  <c r="BI2478" i="2"/>
  <c r="BH2478" i="2"/>
  <c r="BG2478" i="2"/>
  <c r="BF2478" i="2"/>
  <c r="T2478" i="2"/>
  <c r="R2478" i="2"/>
  <c r="P2478" i="2"/>
  <c r="BI2477" i="2"/>
  <c r="BH2477" i="2"/>
  <c r="BG2477" i="2"/>
  <c r="BF2477" i="2"/>
  <c r="T2477" i="2"/>
  <c r="R2477" i="2"/>
  <c r="P2477" i="2"/>
  <c r="BI2476" i="2"/>
  <c r="BH2476" i="2"/>
  <c r="BG2476" i="2"/>
  <c r="BF2476" i="2"/>
  <c r="T2476" i="2"/>
  <c r="R2476" i="2"/>
  <c r="P2476" i="2"/>
  <c r="BI2475" i="2"/>
  <c r="BH2475" i="2"/>
  <c r="BG2475" i="2"/>
  <c r="BF2475" i="2"/>
  <c r="T2475" i="2"/>
  <c r="R2475" i="2"/>
  <c r="P2475" i="2"/>
  <c r="BI2472" i="2"/>
  <c r="BH2472" i="2"/>
  <c r="BG2472" i="2"/>
  <c r="BF2472" i="2"/>
  <c r="T2472" i="2"/>
  <c r="R2472" i="2"/>
  <c r="P2472" i="2"/>
  <c r="BI2471" i="2"/>
  <c r="BH2471" i="2"/>
  <c r="BG2471" i="2"/>
  <c r="BF2471" i="2"/>
  <c r="T2471" i="2"/>
  <c r="R2471" i="2"/>
  <c r="P2471" i="2"/>
  <c r="BI2470" i="2"/>
  <c r="BH2470" i="2"/>
  <c r="BG2470" i="2"/>
  <c r="BF2470" i="2"/>
  <c r="T2470" i="2"/>
  <c r="R2470" i="2"/>
  <c r="P2470" i="2"/>
  <c r="BI2469" i="2"/>
  <c r="BH2469" i="2"/>
  <c r="BG2469" i="2"/>
  <c r="BF2469" i="2"/>
  <c r="T2469" i="2"/>
  <c r="R2469" i="2"/>
  <c r="P2469" i="2"/>
  <c r="BI2468" i="2"/>
  <c r="BH2468" i="2"/>
  <c r="BG2468" i="2"/>
  <c r="BF2468" i="2"/>
  <c r="T2468" i="2"/>
  <c r="R2468" i="2"/>
  <c r="P2468" i="2"/>
  <c r="BI2467" i="2"/>
  <c r="BH2467" i="2"/>
  <c r="BG2467" i="2"/>
  <c r="BF2467" i="2"/>
  <c r="T2467" i="2"/>
  <c r="R2467" i="2"/>
  <c r="P2467" i="2"/>
  <c r="BI2466" i="2"/>
  <c r="BH2466" i="2"/>
  <c r="BG2466" i="2"/>
  <c r="BF2466" i="2"/>
  <c r="T2466" i="2"/>
  <c r="R2466" i="2"/>
  <c r="P2466" i="2"/>
  <c r="BI2465" i="2"/>
  <c r="BH2465" i="2"/>
  <c r="BG2465" i="2"/>
  <c r="BF2465" i="2"/>
  <c r="T2465" i="2"/>
  <c r="R2465" i="2"/>
  <c r="P2465" i="2"/>
  <c r="BI2464" i="2"/>
  <c r="BH2464" i="2"/>
  <c r="BG2464" i="2"/>
  <c r="BF2464" i="2"/>
  <c r="T2464" i="2"/>
  <c r="R2464" i="2"/>
  <c r="P2464" i="2"/>
  <c r="BI2463" i="2"/>
  <c r="BH2463" i="2"/>
  <c r="BG2463" i="2"/>
  <c r="BF2463" i="2"/>
  <c r="T2463" i="2"/>
  <c r="R2463" i="2"/>
  <c r="P2463" i="2"/>
  <c r="BI2462" i="2"/>
  <c r="BH2462" i="2"/>
  <c r="BG2462" i="2"/>
  <c r="BF2462" i="2"/>
  <c r="T2462" i="2"/>
  <c r="R2462" i="2"/>
  <c r="P2462" i="2"/>
  <c r="BI2461" i="2"/>
  <c r="BH2461" i="2"/>
  <c r="BG2461" i="2"/>
  <c r="BF2461" i="2"/>
  <c r="T2461" i="2"/>
  <c r="R2461" i="2"/>
  <c r="P2461" i="2"/>
  <c r="BI2460" i="2"/>
  <c r="BH2460" i="2"/>
  <c r="BG2460" i="2"/>
  <c r="BF2460" i="2"/>
  <c r="T2460" i="2"/>
  <c r="R2460" i="2"/>
  <c r="P2460" i="2"/>
  <c r="BI2459" i="2"/>
  <c r="BH2459" i="2"/>
  <c r="BG2459" i="2"/>
  <c r="BF2459" i="2"/>
  <c r="T2459" i="2"/>
  <c r="R2459" i="2"/>
  <c r="P2459" i="2"/>
  <c r="BI2458" i="2"/>
  <c r="BH2458" i="2"/>
  <c r="BG2458" i="2"/>
  <c r="BF2458" i="2"/>
  <c r="T2458" i="2"/>
  <c r="R2458" i="2"/>
  <c r="P2458" i="2"/>
  <c r="BI2457" i="2"/>
  <c r="BH2457" i="2"/>
  <c r="BG2457" i="2"/>
  <c r="BF2457" i="2"/>
  <c r="T2457" i="2"/>
  <c r="R2457" i="2"/>
  <c r="P2457" i="2"/>
  <c r="BI2456" i="2"/>
  <c r="BH2456" i="2"/>
  <c r="BG2456" i="2"/>
  <c r="BF2456" i="2"/>
  <c r="T2456" i="2"/>
  <c r="R2456" i="2"/>
  <c r="P2456" i="2"/>
  <c r="BI2455" i="2"/>
  <c r="BH2455" i="2"/>
  <c r="BG2455" i="2"/>
  <c r="BF2455" i="2"/>
  <c r="T2455" i="2"/>
  <c r="R2455" i="2"/>
  <c r="P2455" i="2"/>
  <c r="BI2454" i="2"/>
  <c r="BH2454" i="2"/>
  <c r="BG2454" i="2"/>
  <c r="BF2454" i="2"/>
  <c r="T2454" i="2"/>
  <c r="R2454" i="2"/>
  <c r="P2454" i="2"/>
  <c r="BI2453" i="2"/>
  <c r="BH2453" i="2"/>
  <c r="BG2453" i="2"/>
  <c r="BF2453" i="2"/>
  <c r="T2453" i="2"/>
  <c r="R2453" i="2"/>
  <c r="P2453" i="2"/>
  <c r="BI2452" i="2"/>
  <c r="BH2452" i="2"/>
  <c r="BG2452" i="2"/>
  <c r="BF2452" i="2"/>
  <c r="T2452" i="2"/>
  <c r="R2452" i="2"/>
  <c r="P2452" i="2"/>
  <c r="BI2451" i="2"/>
  <c r="BH2451" i="2"/>
  <c r="BG2451" i="2"/>
  <c r="BF2451" i="2"/>
  <c r="T2451" i="2"/>
  <c r="R2451" i="2"/>
  <c r="P2451" i="2"/>
  <c r="BI2450" i="2"/>
  <c r="BH2450" i="2"/>
  <c r="BG2450" i="2"/>
  <c r="BF2450" i="2"/>
  <c r="T2450" i="2"/>
  <c r="R2450" i="2"/>
  <c r="P2450" i="2"/>
  <c r="BI2449" i="2"/>
  <c r="BH2449" i="2"/>
  <c r="BG2449" i="2"/>
  <c r="BF2449" i="2"/>
  <c r="T2449" i="2"/>
  <c r="R2449" i="2"/>
  <c r="P2449" i="2"/>
  <c r="BI2448" i="2"/>
  <c r="BH2448" i="2"/>
  <c r="BG2448" i="2"/>
  <c r="BF2448" i="2"/>
  <c r="T2448" i="2"/>
  <c r="R2448" i="2"/>
  <c r="P2448" i="2"/>
  <c r="BI2447" i="2"/>
  <c r="BH2447" i="2"/>
  <c r="BG2447" i="2"/>
  <c r="BF2447" i="2"/>
  <c r="T2447" i="2"/>
  <c r="R2447" i="2"/>
  <c r="P2447" i="2"/>
  <c r="BI2446" i="2"/>
  <c r="BH2446" i="2"/>
  <c r="BG2446" i="2"/>
  <c r="BF2446" i="2"/>
  <c r="T2446" i="2"/>
  <c r="R2446" i="2"/>
  <c r="P2446" i="2"/>
  <c r="BI2445" i="2"/>
  <c r="BH2445" i="2"/>
  <c r="BG2445" i="2"/>
  <c r="BF2445" i="2"/>
  <c r="T2445" i="2"/>
  <c r="R2445" i="2"/>
  <c r="P2445" i="2"/>
  <c r="BI2444" i="2"/>
  <c r="BH2444" i="2"/>
  <c r="BG2444" i="2"/>
  <c r="BF2444" i="2"/>
  <c r="T2444" i="2"/>
  <c r="R2444" i="2"/>
  <c r="P2444" i="2"/>
  <c r="BI2443" i="2"/>
  <c r="BH2443" i="2"/>
  <c r="BG2443" i="2"/>
  <c r="BF2443" i="2"/>
  <c r="T2443" i="2"/>
  <c r="R2443" i="2"/>
  <c r="P2443" i="2"/>
  <c r="BI2442" i="2"/>
  <c r="BH2442" i="2"/>
  <c r="BG2442" i="2"/>
  <c r="BF2442" i="2"/>
  <c r="T2442" i="2"/>
  <c r="R2442" i="2"/>
  <c r="P2442" i="2"/>
  <c r="BI2441" i="2"/>
  <c r="BH2441" i="2"/>
  <c r="BG2441" i="2"/>
  <c r="BF2441" i="2"/>
  <c r="T2441" i="2"/>
  <c r="R2441" i="2"/>
  <c r="P2441" i="2"/>
  <c r="BI2440" i="2"/>
  <c r="BH2440" i="2"/>
  <c r="BG2440" i="2"/>
  <c r="BF2440" i="2"/>
  <c r="T2440" i="2"/>
  <c r="R2440" i="2"/>
  <c r="P2440" i="2"/>
  <c r="BI2439" i="2"/>
  <c r="BH2439" i="2"/>
  <c r="BG2439" i="2"/>
  <c r="BF2439" i="2"/>
  <c r="T2439" i="2"/>
  <c r="R2439" i="2"/>
  <c r="P2439" i="2"/>
  <c r="BI2438" i="2"/>
  <c r="BH2438" i="2"/>
  <c r="BG2438" i="2"/>
  <c r="BF2438" i="2"/>
  <c r="T2438" i="2"/>
  <c r="R2438" i="2"/>
  <c r="P2438" i="2"/>
  <c r="BI2437" i="2"/>
  <c r="BH2437" i="2"/>
  <c r="BG2437" i="2"/>
  <c r="BF2437" i="2"/>
  <c r="T2437" i="2"/>
  <c r="R2437" i="2"/>
  <c r="P2437" i="2"/>
  <c r="BI2436" i="2"/>
  <c r="BH2436" i="2"/>
  <c r="BG2436" i="2"/>
  <c r="BF2436" i="2"/>
  <c r="T2436" i="2"/>
  <c r="R2436" i="2"/>
  <c r="P2436" i="2"/>
  <c r="BI2435" i="2"/>
  <c r="BH2435" i="2"/>
  <c r="BG2435" i="2"/>
  <c r="BF2435" i="2"/>
  <c r="T2435" i="2"/>
  <c r="R2435" i="2"/>
  <c r="P2435" i="2"/>
  <c r="BI2434" i="2"/>
  <c r="BH2434" i="2"/>
  <c r="BG2434" i="2"/>
  <c r="BF2434" i="2"/>
  <c r="T2434" i="2"/>
  <c r="R2434" i="2"/>
  <c r="P2434" i="2"/>
  <c r="BI2433" i="2"/>
  <c r="BH2433" i="2"/>
  <c r="BG2433" i="2"/>
  <c r="BF2433" i="2"/>
  <c r="T2433" i="2"/>
  <c r="R2433" i="2"/>
  <c r="P2433" i="2"/>
  <c r="BI2432" i="2"/>
  <c r="BH2432" i="2"/>
  <c r="BG2432" i="2"/>
  <c r="BF2432" i="2"/>
  <c r="T2432" i="2"/>
  <c r="R2432" i="2"/>
  <c r="P2432" i="2"/>
  <c r="BI2431" i="2"/>
  <c r="BH2431" i="2"/>
  <c r="BG2431" i="2"/>
  <c r="BF2431" i="2"/>
  <c r="T2431" i="2"/>
  <c r="R2431" i="2"/>
  <c r="P2431" i="2"/>
  <c r="BI2430" i="2"/>
  <c r="BH2430" i="2"/>
  <c r="BG2430" i="2"/>
  <c r="BF2430" i="2"/>
  <c r="T2430" i="2"/>
  <c r="R2430" i="2"/>
  <c r="P2430" i="2"/>
  <c r="BI2429" i="2"/>
  <c r="BH2429" i="2"/>
  <c r="BG2429" i="2"/>
  <c r="BF2429" i="2"/>
  <c r="T2429" i="2"/>
  <c r="R2429" i="2"/>
  <c r="P2429" i="2"/>
  <c r="BI2428" i="2"/>
  <c r="BH2428" i="2"/>
  <c r="BG2428" i="2"/>
  <c r="BF2428" i="2"/>
  <c r="T2428" i="2"/>
  <c r="R2428" i="2"/>
  <c r="P2428" i="2"/>
  <c r="BI2427" i="2"/>
  <c r="BH2427" i="2"/>
  <c r="BG2427" i="2"/>
  <c r="BF2427" i="2"/>
  <c r="T2427" i="2"/>
  <c r="R2427" i="2"/>
  <c r="P2427" i="2"/>
  <c r="BI2426" i="2"/>
  <c r="BH2426" i="2"/>
  <c r="BG2426" i="2"/>
  <c r="BF2426" i="2"/>
  <c r="T2426" i="2"/>
  <c r="R2426" i="2"/>
  <c r="P2426" i="2"/>
  <c r="BI2425" i="2"/>
  <c r="BH2425" i="2"/>
  <c r="BG2425" i="2"/>
  <c r="BF2425" i="2"/>
  <c r="T2425" i="2"/>
  <c r="R2425" i="2"/>
  <c r="P2425" i="2"/>
  <c r="BI2424" i="2"/>
  <c r="BH2424" i="2"/>
  <c r="BG2424" i="2"/>
  <c r="BF2424" i="2"/>
  <c r="T2424" i="2"/>
  <c r="R2424" i="2"/>
  <c r="P2424" i="2"/>
  <c r="BI2423" i="2"/>
  <c r="BH2423" i="2"/>
  <c r="BG2423" i="2"/>
  <c r="BF2423" i="2"/>
  <c r="T2423" i="2"/>
  <c r="R2423" i="2"/>
  <c r="P2423" i="2"/>
  <c r="BI2422" i="2"/>
  <c r="BH2422" i="2"/>
  <c r="BG2422" i="2"/>
  <c r="BF2422" i="2"/>
  <c r="T2422" i="2"/>
  <c r="R2422" i="2"/>
  <c r="P2422" i="2"/>
  <c r="BI2421" i="2"/>
  <c r="BH2421" i="2"/>
  <c r="BG2421" i="2"/>
  <c r="BF2421" i="2"/>
  <c r="T2421" i="2"/>
  <c r="R2421" i="2"/>
  <c r="P2421" i="2"/>
  <c r="BI2420" i="2"/>
  <c r="BH2420" i="2"/>
  <c r="BG2420" i="2"/>
  <c r="BF2420" i="2"/>
  <c r="T2420" i="2"/>
  <c r="R2420" i="2"/>
  <c r="P2420" i="2"/>
  <c r="BI2419" i="2"/>
  <c r="BH2419" i="2"/>
  <c r="BG2419" i="2"/>
  <c r="BF2419" i="2"/>
  <c r="T2419" i="2"/>
  <c r="R2419" i="2"/>
  <c r="P2419" i="2"/>
  <c r="BI2418" i="2"/>
  <c r="BH2418" i="2"/>
  <c r="BG2418" i="2"/>
  <c r="BF2418" i="2"/>
  <c r="T2418" i="2"/>
  <c r="R2418" i="2"/>
  <c r="P2418" i="2"/>
  <c r="BI2417" i="2"/>
  <c r="BH2417" i="2"/>
  <c r="BG2417" i="2"/>
  <c r="BF2417" i="2"/>
  <c r="T2417" i="2"/>
  <c r="R2417" i="2"/>
  <c r="P2417" i="2"/>
  <c r="BI2416" i="2"/>
  <c r="BH2416" i="2"/>
  <c r="BG2416" i="2"/>
  <c r="BF2416" i="2"/>
  <c r="T2416" i="2"/>
  <c r="R2416" i="2"/>
  <c r="P2416" i="2"/>
  <c r="BI2415" i="2"/>
  <c r="BH2415" i="2"/>
  <c r="BG2415" i="2"/>
  <c r="BF2415" i="2"/>
  <c r="T2415" i="2"/>
  <c r="R2415" i="2"/>
  <c r="P2415" i="2"/>
  <c r="BI2414" i="2"/>
  <c r="BH2414" i="2"/>
  <c r="BG2414" i="2"/>
  <c r="BF2414" i="2"/>
  <c r="T2414" i="2"/>
  <c r="R2414" i="2"/>
  <c r="P2414" i="2"/>
  <c r="BI2413" i="2"/>
  <c r="BH2413" i="2"/>
  <c r="BG2413" i="2"/>
  <c r="BF2413" i="2"/>
  <c r="T2413" i="2"/>
  <c r="R2413" i="2"/>
  <c r="P2413" i="2"/>
  <c r="BI2412" i="2"/>
  <c r="BH2412" i="2"/>
  <c r="BG2412" i="2"/>
  <c r="BF2412" i="2"/>
  <c r="T2412" i="2"/>
  <c r="R2412" i="2"/>
  <c r="P2412" i="2"/>
  <c r="BI2411" i="2"/>
  <c r="BH2411" i="2"/>
  <c r="BG2411" i="2"/>
  <c r="BF2411" i="2"/>
  <c r="T2411" i="2"/>
  <c r="R2411" i="2"/>
  <c r="P2411" i="2"/>
  <c r="BI2410" i="2"/>
  <c r="BH2410" i="2"/>
  <c r="BG2410" i="2"/>
  <c r="BF2410" i="2"/>
  <c r="T2410" i="2"/>
  <c r="R2410" i="2"/>
  <c r="P2410" i="2"/>
  <c r="BI2409" i="2"/>
  <c r="BH2409" i="2"/>
  <c r="BG2409" i="2"/>
  <c r="BF2409" i="2"/>
  <c r="T2409" i="2"/>
  <c r="R2409" i="2"/>
  <c r="P2409" i="2"/>
  <c r="BI2408" i="2"/>
  <c r="BH2408" i="2"/>
  <c r="BG2408" i="2"/>
  <c r="BF2408" i="2"/>
  <c r="T2408" i="2"/>
  <c r="R2408" i="2"/>
  <c r="P2408" i="2"/>
  <c r="BI2407" i="2"/>
  <c r="BH2407" i="2"/>
  <c r="BG2407" i="2"/>
  <c r="BF2407" i="2"/>
  <c r="T2407" i="2"/>
  <c r="R2407" i="2"/>
  <c r="P2407" i="2"/>
  <c r="BI2406" i="2"/>
  <c r="BH2406" i="2"/>
  <c r="BG2406" i="2"/>
  <c r="BF2406" i="2"/>
  <c r="T2406" i="2"/>
  <c r="R2406" i="2"/>
  <c r="P2406" i="2"/>
  <c r="BI2405" i="2"/>
  <c r="BH2405" i="2"/>
  <c r="BG2405" i="2"/>
  <c r="BF2405" i="2"/>
  <c r="T2405" i="2"/>
  <c r="R2405" i="2"/>
  <c r="P2405" i="2"/>
  <c r="BI2404" i="2"/>
  <c r="BH2404" i="2"/>
  <c r="BG2404" i="2"/>
  <c r="BF2404" i="2"/>
  <c r="T2404" i="2"/>
  <c r="R2404" i="2"/>
  <c r="P2404" i="2"/>
  <c r="BI2403" i="2"/>
  <c r="BH2403" i="2"/>
  <c r="BG2403" i="2"/>
  <c r="BF2403" i="2"/>
  <c r="T2403" i="2"/>
  <c r="R2403" i="2"/>
  <c r="P2403" i="2"/>
  <c r="BI2402" i="2"/>
  <c r="BH2402" i="2"/>
  <c r="BG2402" i="2"/>
  <c r="BF2402" i="2"/>
  <c r="T2402" i="2"/>
  <c r="R2402" i="2"/>
  <c r="P2402" i="2"/>
  <c r="BI2401" i="2"/>
  <c r="BH2401" i="2"/>
  <c r="BG2401" i="2"/>
  <c r="BF2401" i="2"/>
  <c r="T2401" i="2"/>
  <c r="R2401" i="2"/>
  <c r="P2401" i="2"/>
  <c r="BI2400" i="2"/>
  <c r="BH2400" i="2"/>
  <c r="BG2400" i="2"/>
  <c r="BF2400" i="2"/>
  <c r="T2400" i="2"/>
  <c r="R2400" i="2"/>
  <c r="P2400" i="2"/>
  <c r="BI2399" i="2"/>
  <c r="BH2399" i="2"/>
  <c r="BG2399" i="2"/>
  <c r="BF2399" i="2"/>
  <c r="T2399" i="2"/>
  <c r="R2399" i="2"/>
  <c r="P2399" i="2"/>
  <c r="BI2398" i="2"/>
  <c r="BH2398" i="2"/>
  <c r="BG2398" i="2"/>
  <c r="BF2398" i="2"/>
  <c r="T2398" i="2"/>
  <c r="R2398" i="2"/>
  <c r="P2398" i="2"/>
  <c r="BI2397" i="2"/>
  <c r="BH2397" i="2"/>
  <c r="BG2397" i="2"/>
  <c r="BF2397" i="2"/>
  <c r="T2397" i="2"/>
  <c r="R2397" i="2"/>
  <c r="P2397" i="2"/>
  <c r="BI2396" i="2"/>
  <c r="BH2396" i="2"/>
  <c r="BG2396" i="2"/>
  <c r="BF2396" i="2"/>
  <c r="T2396" i="2"/>
  <c r="R2396" i="2"/>
  <c r="P2396" i="2"/>
  <c r="BI2395" i="2"/>
  <c r="BH2395" i="2"/>
  <c r="BG2395" i="2"/>
  <c r="BF2395" i="2"/>
  <c r="T2395" i="2"/>
  <c r="R2395" i="2"/>
  <c r="P2395" i="2"/>
  <c r="BI2394" i="2"/>
  <c r="BH2394" i="2"/>
  <c r="BG2394" i="2"/>
  <c r="BF2394" i="2"/>
  <c r="T2394" i="2"/>
  <c r="R2394" i="2"/>
  <c r="P2394" i="2"/>
  <c r="BI2393" i="2"/>
  <c r="BH2393" i="2"/>
  <c r="BG2393" i="2"/>
  <c r="BF2393" i="2"/>
  <c r="T2393" i="2"/>
  <c r="R2393" i="2"/>
  <c r="P2393" i="2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88" i="2"/>
  <c r="BH2388" i="2"/>
  <c r="BG2388" i="2"/>
  <c r="BF2388" i="2"/>
  <c r="T2388" i="2"/>
  <c r="R2388" i="2"/>
  <c r="P2388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4" i="2"/>
  <c r="BH2384" i="2"/>
  <c r="BG2384" i="2"/>
  <c r="BF2384" i="2"/>
  <c r="T2384" i="2"/>
  <c r="R2384" i="2"/>
  <c r="P2384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9" i="2"/>
  <c r="BH2379" i="2"/>
  <c r="BG2379" i="2"/>
  <c r="BF2379" i="2"/>
  <c r="T2379" i="2"/>
  <c r="R2379" i="2"/>
  <c r="P2379" i="2"/>
  <c r="BI2378" i="2"/>
  <c r="BH2378" i="2"/>
  <c r="BG2378" i="2"/>
  <c r="BF2378" i="2"/>
  <c r="T2378" i="2"/>
  <c r="R2378" i="2"/>
  <c r="P2378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5" i="2"/>
  <c r="BH2375" i="2"/>
  <c r="BG2375" i="2"/>
  <c r="BF2375" i="2"/>
  <c r="T2375" i="2"/>
  <c r="R2375" i="2"/>
  <c r="P2375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72" i="2"/>
  <c r="BH2372" i="2"/>
  <c r="BG2372" i="2"/>
  <c r="BF2372" i="2"/>
  <c r="T2372" i="2"/>
  <c r="R2372" i="2"/>
  <c r="P2372" i="2"/>
  <c r="BI2371" i="2"/>
  <c r="BH2371" i="2"/>
  <c r="BG2371" i="2"/>
  <c r="BF2371" i="2"/>
  <c r="T2371" i="2"/>
  <c r="R2371" i="2"/>
  <c r="P2371" i="2"/>
  <c r="BI2370" i="2"/>
  <c r="BH2370" i="2"/>
  <c r="BG2370" i="2"/>
  <c r="BF2370" i="2"/>
  <c r="T2370" i="2"/>
  <c r="R2370" i="2"/>
  <c r="P2370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7" i="2"/>
  <c r="BH2367" i="2"/>
  <c r="BG2367" i="2"/>
  <c r="BF2367" i="2"/>
  <c r="T2367" i="2"/>
  <c r="R2367" i="2"/>
  <c r="P2367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4" i="2"/>
  <c r="BH2364" i="2"/>
  <c r="BG2364" i="2"/>
  <c r="BF2364" i="2"/>
  <c r="T2364" i="2"/>
  <c r="R2364" i="2"/>
  <c r="P2364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9" i="2"/>
  <c r="BH2359" i="2"/>
  <c r="BG2359" i="2"/>
  <c r="BF2359" i="2"/>
  <c r="T2359" i="2"/>
  <c r="R2359" i="2"/>
  <c r="P2359" i="2"/>
  <c r="BI2358" i="2"/>
  <c r="BH2358" i="2"/>
  <c r="BG2358" i="2"/>
  <c r="BF2358" i="2"/>
  <c r="T2358" i="2"/>
  <c r="R2358" i="2"/>
  <c r="P2358" i="2"/>
  <c r="BI2357" i="2"/>
  <c r="BH2357" i="2"/>
  <c r="BG2357" i="2"/>
  <c r="BF2357" i="2"/>
  <c r="T2357" i="2"/>
  <c r="R2357" i="2"/>
  <c r="P2357" i="2"/>
  <c r="BI2356" i="2"/>
  <c r="BH2356" i="2"/>
  <c r="BG2356" i="2"/>
  <c r="BF2356" i="2"/>
  <c r="T2356" i="2"/>
  <c r="R2356" i="2"/>
  <c r="P2356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33" i="2"/>
  <c r="BH2333" i="2"/>
  <c r="BG2333" i="2"/>
  <c r="BF2333" i="2"/>
  <c r="T2333" i="2"/>
  <c r="R2333" i="2"/>
  <c r="P2333" i="2"/>
  <c r="BI2332" i="2"/>
  <c r="BH2332" i="2"/>
  <c r="BG2332" i="2"/>
  <c r="BF2332" i="2"/>
  <c r="T2332" i="2"/>
  <c r="R2332" i="2"/>
  <c r="P2332" i="2"/>
  <c r="BI2331" i="2"/>
  <c r="BH2331" i="2"/>
  <c r="BG2331" i="2"/>
  <c r="BF2331" i="2"/>
  <c r="T2331" i="2"/>
  <c r="R2331" i="2"/>
  <c r="P2331" i="2"/>
  <c r="BI2330" i="2"/>
  <c r="BH2330" i="2"/>
  <c r="BG2330" i="2"/>
  <c r="BF2330" i="2"/>
  <c r="T2330" i="2"/>
  <c r="R2330" i="2"/>
  <c r="P2330" i="2"/>
  <c r="BI2329" i="2"/>
  <c r="BH2329" i="2"/>
  <c r="BG2329" i="2"/>
  <c r="BF2329" i="2"/>
  <c r="T2329" i="2"/>
  <c r="R2329" i="2"/>
  <c r="P2329" i="2"/>
  <c r="BI2328" i="2"/>
  <c r="BH2328" i="2"/>
  <c r="BG2328" i="2"/>
  <c r="BF2328" i="2"/>
  <c r="T2328" i="2"/>
  <c r="R2328" i="2"/>
  <c r="P2328" i="2"/>
  <c r="BI2327" i="2"/>
  <c r="BH2327" i="2"/>
  <c r="BG2327" i="2"/>
  <c r="BF2327" i="2"/>
  <c r="T2327" i="2"/>
  <c r="R2327" i="2"/>
  <c r="P2327" i="2"/>
  <c r="BI2326" i="2"/>
  <c r="BH2326" i="2"/>
  <c r="BG2326" i="2"/>
  <c r="BF2326" i="2"/>
  <c r="T2326" i="2"/>
  <c r="R2326" i="2"/>
  <c r="P2326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15" i="2"/>
  <c r="BH2315" i="2"/>
  <c r="BG2315" i="2"/>
  <c r="BF2315" i="2"/>
  <c r="T2315" i="2"/>
  <c r="R2315" i="2"/>
  <c r="P2315" i="2"/>
  <c r="BI2314" i="2"/>
  <c r="BH2314" i="2"/>
  <c r="BG2314" i="2"/>
  <c r="BF2314" i="2"/>
  <c r="T2314" i="2"/>
  <c r="R2314" i="2"/>
  <c r="P2314" i="2"/>
  <c r="BI2313" i="2"/>
  <c r="BH2313" i="2"/>
  <c r="BG2313" i="2"/>
  <c r="BF2313" i="2"/>
  <c r="T2313" i="2"/>
  <c r="R2313" i="2"/>
  <c r="P2313" i="2"/>
  <c r="BI2312" i="2"/>
  <c r="BH2312" i="2"/>
  <c r="BG2312" i="2"/>
  <c r="BF2312" i="2"/>
  <c r="T2312" i="2"/>
  <c r="R2312" i="2"/>
  <c r="P2312" i="2"/>
  <c r="BI2311" i="2"/>
  <c r="BH2311" i="2"/>
  <c r="BG2311" i="2"/>
  <c r="BF2311" i="2"/>
  <c r="T2311" i="2"/>
  <c r="R2311" i="2"/>
  <c r="P2311" i="2"/>
  <c r="BI2310" i="2"/>
  <c r="BH2310" i="2"/>
  <c r="BG2310" i="2"/>
  <c r="BF2310" i="2"/>
  <c r="T2310" i="2"/>
  <c r="R2310" i="2"/>
  <c r="P2310" i="2"/>
  <c r="BI2309" i="2"/>
  <c r="BH2309" i="2"/>
  <c r="BG2309" i="2"/>
  <c r="BF2309" i="2"/>
  <c r="T2309" i="2"/>
  <c r="R2309" i="2"/>
  <c r="P2309" i="2"/>
  <c r="BI2308" i="2"/>
  <c r="BH2308" i="2"/>
  <c r="BG2308" i="2"/>
  <c r="BF2308" i="2"/>
  <c r="T2308" i="2"/>
  <c r="R2308" i="2"/>
  <c r="P2308" i="2"/>
  <c r="BI2307" i="2"/>
  <c r="BH2307" i="2"/>
  <c r="BG2307" i="2"/>
  <c r="BF2307" i="2"/>
  <c r="T2307" i="2"/>
  <c r="R2307" i="2"/>
  <c r="P2307" i="2"/>
  <c r="BI2306" i="2"/>
  <c r="BH2306" i="2"/>
  <c r="BG2306" i="2"/>
  <c r="BF2306" i="2"/>
  <c r="T2306" i="2"/>
  <c r="R2306" i="2"/>
  <c r="P2306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303" i="2"/>
  <c r="BH2303" i="2"/>
  <c r="BG2303" i="2"/>
  <c r="BF2303" i="2"/>
  <c r="T2303" i="2"/>
  <c r="R2303" i="2"/>
  <c r="P2303" i="2"/>
  <c r="BI2302" i="2"/>
  <c r="BH2302" i="2"/>
  <c r="BG2302" i="2"/>
  <c r="BF2302" i="2"/>
  <c r="T2302" i="2"/>
  <c r="R2302" i="2"/>
  <c r="P2302" i="2"/>
  <c r="BI2301" i="2"/>
  <c r="BH2301" i="2"/>
  <c r="BG2301" i="2"/>
  <c r="BF2301" i="2"/>
  <c r="T2301" i="2"/>
  <c r="R2301" i="2"/>
  <c r="P2301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8" i="2"/>
  <c r="BH2298" i="2"/>
  <c r="BG2298" i="2"/>
  <c r="BF2298" i="2"/>
  <c r="T2298" i="2"/>
  <c r="R2298" i="2"/>
  <c r="P2298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93" i="2"/>
  <c r="BH2293" i="2"/>
  <c r="BG2293" i="2"/>
  <c r="BF2293" i="2"/>
  <c r="T2293" i="2"/>
  <c r="R2293" i="2"/>
  <c r="P2293" i="2"/>
  <c r="BI2292" i="2"/>
  <c r="BH2292" i="2"/>
  <c r="BG2292" i="2"/>
  <c r="BF2292" i="2"/>
  <c r="T2292" i="2"/>
  <c r="R2292" i="2"/>
  <c r="P2292" i="2"/>
  <c r="BI2291" i="2"/>
  <c r="BH2291" i="2"/>
  <c r="BG2291" i="2"/>
  <c r="BF2291" i="2"/>
  <c r="T2291" i="2"/>
  <c r="R2291" i="2"/>
  <c r="P2291" i="2"/>
  <c r="BI2290" i="2"/>
  <c r="BH2290" i="2"/>
  <c r="BG2290" i="2"/>
  <c r="BF2290" i="2"/>
  <c r="T2290" i="2"/>
  <c r="R2290" i="2"/>
  <c r="P2290" i="2"/>
  <c r="BI2289" i="2"/>
  <c r="BH2289" i="2"/>
  <c r="BG2289" i="2"/>
  <c r="BF2289" i="2"/>
  <c r="T2289" i="2"/>
  <c r="R2289" i="2"/>
  <c r="P2289" i="2"/>
  <c r="BI2288" i="2"/>
  <c r="BH2288" i="2"/>
  <c r="BG2288" i="2"/>
  <c r="BF2288" i="2"/>
  <c r="T2288" i="2"/>
  <c r="R2288" i="2"/>
  <c r="P2288" i="2"/>
  <c r="BI2287" i="2"/>
  <c r="BH2287" i="2"/>
  <c r="BG2287" i="2"/>
  <c r="BF2287" i="2"/>
  <c r="T2287" i="2"/>
  <c r="R2287" i="2"/>
  <c r="P2287" i="2"/>
  <c r="BI2286" i="2"/>
  <c r="BH2286" i="2"/>
  <c r="BG2286" i="2"/>
  <c r="BF2286" i="2"/>
  <c r="T2286" i="2"/>
  <c r="R2286" i="2"/>
  <c r="P2286" i="2"/>
  <c r="BI2285" i="2"/>
  <c r="BH2285" i="2"/>
  <c r="BG2285" i="2"/>
  <c r="BF2285" i="2"/>
  <c r="T2285" i="2"/>
  <c r="R2285" i="2"/>
  <c r="P2285" i="2"/>
  <c r="BI2284" i="2"/>
  <c r="BH2284" i="2"/>
  <c r="BG2284" i="2"/>
  <c r="BF2284" i="2"/>
  <c r="T2284" i="2"/>
  <c r="R2284" i="2"/>
  <c r="P2284" i="2"/>
  <c r="BI2283" i="2"/>
  <c r="BH2283" i="2"/>
  <c r="BG2283" i="2"/>
  <c r="BF2283" i="2"/>
  <c r="T2283" i="2"/>
  <c r="R2283" i="2"/>
  <c r="P2283" i="2"/>
  <c r="BI2280" i="2"/>
  <c r="BH2280" i="2"/>
  <c r="BG2280" i="2"/>
  <c r="BF2280" i="2"/>
  <c r="T2280" i="2"/>
  <c r="R2280" i="2"/>
  <c r="P2280" i="2"/>
  <c r="BI2277" i="2"/>
  <c r="BH2277" i="2"/>
  <c r="BG2277" i="2"/>
  <c r="BF2277" i="2"/>
  <c r="T2277" i="2"/>
  <c r="R2277" i="2"/>
  <c r="P2277" i="2"/>
  <c r="BI2261" i="2"/>
  <c r="BH2261" i="2"/>
  <c r="BG2261" i="2"/>
  <c r="BF2261" i="2"/>
  <c r="T2261" i="2"/>
  <c r="R2261" i="2"/>
  <c r="P2261" i="2"/>
  <c r="BI2257" i="2"/>
  <c r="BH2257" i="2"/>
  <c r="BG2257" i="2"/>
  <c r="BF2257" i="2"/>
  <c r="T2257" i="2"/>
  <c r="R2257" i="2"/>
  <c r="P2257" i="2"/>
  <c r="BI2252" i="2"/>
  <c r="BH2252" i="2"/>
  <c r="BG2252" i="2"/>
  <c r="BF2252" i="2"/>
  <c r="T2252" i="2"/>
  <c r="R2252" i="2"/>
  <c r="P2252" i="2"/>
  <c r="BI2247" i="2"/>
  <c r="BH2247" i="2"/>
  <c r="BG2247" i="2"/>
  <c r="BF2247" i="2"/>
  <c r="T2247" i="2"/>
  <c r="R2247" i="2"/>
  <c r="P2247" i="2"/>
  <c r="BI2242" i="2"/>
  <c r="BH2242" i="2"/>
  <c r="BG2242" i="2"/>
  <c r="BF2242" i="2"/>
  <c r="T2242" i="2"/>
  <c r="R2242" i="2"/>
  <c r="P2242" i="2"/>
  <c r="BI2241" i="2"/>
  <c r="BH2241" i="2"/>
  <c r="BG2241" i="2"/>
  <c r="BF2241" i="2"/>
  <c r="T2241" i="2"/>
  <c r="R2241" i="2"/>
  <c r="P2241" i="2"/>
  <c r="BI2236" i="2"/>
  <c r="BH2236" i="2"/>
  <c r="BG2236" i="2"/>
  <c r="BF2236" i="2"/>
  <c r="T2236" i="2"/>
  <c r="R2236" i="2"/>
  <c r="P2236" i="2"/>
  <c r="BI2232" i="2"/>
  <c r="BH2232" i="2"/>
  <c r="BG2232" i="2"/>
  <c r="BF2232" i="2"/>
  <c r="T2232" i="2"/>
  <c r="R2232" i="2"/>
  <c r="P2232" i="2"/>
  <c r="BI2231" i="2"/>
  <c r="BH2231" i="2"/>
  <c r="BG2231" i="2"/>
  <c r="BF2231" i="2"/>
  <c r="T2231" i="2"/>
  <c r="R2231" i="2"/>
  <c r="P2231" i="2"/>
  <c r="BI2225" i="2"/>
  <c r="BH2225" i="2"/>
  <c r="BG2225" i="2"/>
  <c r="BF2225" i="2"/>
  <c r="T2225" i="2"/>
  <c r="R2225" i="2"/>
  <c r="P2225" i="2"/>
  <c r="BI2221" i="2"/>
  <c r="BH2221" i="2"/>
  <c r="BG2221" i="2"/>
  <c r="BF2221" i="2"/>
  <c r="T2221" i="2"/>
  <c r="R2221" i="2"/>
  <c r="P2221" i="2"/>
  <c r="BI2218" i="2"/>
  <c r="BH2218" i="2"/>
  <c r="BG2218" i="2"/>
  <c r="BF2218" i="2"/>
  <c r="T2218" i="2"/>
  <c r="R2218" i="2"/>
  <c r="P2218" i="2"/>
  <c r="BI2214" i="2"/>
  <c r="BH2214" i="2"/>
  <c r="BG2214" i="2"/>
  <c r="BF2214" i="2"/>
  <c r="T2214" i="2"/>
  <c r="R2214" i="2"/>
  <c r="P2214" i="2"/>
  <c r="BI2210" i="2"/>
  <c r="BH2210" i="2"/>
  <c r="BG2210" i="2"/>
  <c r="BF2210" i="2"/>
  <c r="T2210" i="2"/>
  <c r="R2210" i="2"/>
  <c r="P2210" i="2"/>
  <c r="BI2206" i="2"/>
  <c r="BH2206" i="2"/>
  <c r="BG2206" i="2"/>
  <c r="BF2206" i="2"/>
  <c r="T2206" i="2"/>
  <c r="R2206" i="2"/>
  <c r="P2206" i="2"/>
  <c r="BI2201" i="2"/>
  <c r="BH2201" i="2"/>
  <c r="BG2201" i="2"/>
  <c r="BF2201" i="2"/>
  <c r="T2201" i="2"/>
  <c r="R2201" i="2"/>
  <c r="P2201" i="2"/>
  <c r="BI2197" i="2"/>
  <c r="BH2197" i="2"/>
  <c r="BG2197" i="2"/>
  <c r="BF2197" i="2"/>
  <c r="T2197" i="2"/>
  <c r="R2197" i="2"/>
  <c r="P2197" i="2"/>
  <c r="BI2192" i="2"/>
  <c r="BH2192" i="2"/>
  <c r="BG2192" i="2"/>
  <c r="BF2192" i="2"/>
  <c r="T2192" i="2"/>
  <c r="R2192" i="2"/>
  <c r="P2192" i="2"/>
  <c r="BI2170" i="2"/>
  <c r="BH2170" i="2"/>
  <c r="BG2170" i="2"/>
  <c r="BF2170" i="2"/>
  <c r="T2170" i="2"/>
  <c r="R2170" i="2"/>
  <c r="P2170" i="2"/>
  <c r="BI2160" i="2"/>
  <c r="BH2160" i="2"/>
  <c r="BG2160" i="2"/>
  <c r="BF2160" i="2"/>
  <c r="T2160" i="2"/>
  <c r="R2160" i="2"/>
  <c r="P2160" i="2"/>
  <c r="BI2159" i="2"/>
  <c r="BH2159" i="2"/>
  <c r="BG2159" i="2"/>
  <c r="BF2159" i="2"/>
  <c r="T2159" i="2"/>
  <c r="R2159" i="2"/>
  <c r="P2159" i="2"/>
  <c r="BI2153" i="2"/>
  <c r="BH2153" i="2"/>
  <c r="BG2153" i="2"/>
  <c r="BF2153" i="2"/>
  <c r="T2153" i="2"/>
  <c r="R2153" i="2"/>
  <c r="P2153" i="2"/>
  <c r="BI2150" i="2"/>
  <c r="BH2150" i="2"/>
  <c r="BG2150" i="2"/>
  <c r="BF2150" i="2"/>
  <c r="T2150" i="2"/>
  <c r="R2150" i="2"/>
  <c r="P2150" i="2"/>
  <c r="BI2143" i="2"/>
  <c r="BH2143" i="2"/>
  <c r="BG2143" i="2"/>
  <c r="BF2143" i="2"/>
  <c r="T2143" i="2"/>
  <c r="R2143" i="2"/>
  <c r="P2143" i="2"/>
  <c r="BI2140" i="2"/>
  <c r="BH2140" i="2"/>
  <c r="BG2140" i="2"/>
  <c r="BF2140" i="2"/>
  <c r="T2140" i="2"/>
  <c r="R2140" i="2"/>
  <c r="P2140" i="2"/>
  <c r="BI2136" i="2"/>
  <c r="BH2136" i="2"/>
  <c r="BG2136" i="2"/>
  <c r="BF2136" i="2"/>
  <c r="T2136" i="2"/>
  <c r="R2136" i="2"/>
  <c r="P2136" i="2"/>
  <c r="BI2132" i="2"/>
  <c r="BH2132" i="2"/>
  <c r="BG2132" i="2"/>
  <c r="BF2132" i="2"/>
  <c r="T2132" i="2"/>
  <c r="R2132" i="2"/>
  <c r="P2132" i="2"/>
  <c r="BI2126" i="2"/>
  <c r="BH2126" i="2"/>
  <c r="BG2126" i="2"/>
  <c r="BF2126" i="2"/>
  <c r="T2126" i="2"/>
  <c r="R2126" i="2"/>
  <c r="P2126" i="2"/>
  <c r="BI2109" i="2"/>
  <c r="BH2109" i="2"/>
  <c r="BG2109" i="2"/>
  <c r="BF2109" i="2"/>
  <c r="T2109" i="2"/>
  <c r="R2109" i="2"/>
  <c r="P2109" i="2"/>
  <c r="BI2106" i="2"/>
  <c r="BH2106" i="2"/>
  <c r="BG2106" i="2"/>
  <c r="BF2106" i="2"/>
  <c r="T2106" i="2"/>
  <c r="R2106" i="2"/>
  <c r="P2106" i="2"/>
  <c r="BI2103" i="2"/>
  <c r="BH2103" i="2"/>
  <c r="BG2103" i="2"/>
  <c r="BF2103" i="2"/>
  <c r="T2103" i="2"/>
  <c r="R2103" i="2"/>
  <c r="P2103" i="2"/>
  <c r="BI2097" i="2"/>
  <c r="BH2097" i="2"/>
  <c r="BG2097" i="2"/>
  <c r="BF2097" i="2"/>
  <c r="T2097" i="2"/>
  <c r="R2097" i="2"/>
  <c r="P2097" i="2"/>
  <c r="BI2091" i="2"/>
  <c r="BH2091" i="2"/>
  <c r="BG2091" i="2"/>
  <c r="BF2091" i="2"/>
  <c r="T2091" i="2"/>
  <c r="R2091" i="2"/>
  <c r="P2091" i="2"/>
  <c r="BI2088" i="2"/>
  <c r="BH2088" i="2"/>
  <c r="BG2088" i="2"/>
  <c r="BF2088" i="2"/>
  <c r="T2088" i="2"/>
  <c r="R2088" i="2"/>
  <c r="P2088" i="2"/>
  <c r="BI2085" i="2"/>
  <c r="BH2085" i="2"/>
  <c r="BG2085" i="2"/>
  <c r="BF2085" i="2"/>
  <c r="T2085" i="2"/>
  <c r="R2085" i="2"/>
  <c r="P2085" i="2"/>
  <c r="BI2082" i="2"/>
  <c r="BH2082" i="2"/>
  <c r="BG2082" i="2"/>
  <c r="BF2082" i="2"/>
  <c r="T2082" i="2"/>
  <c r="R2082" i="2"/>
  <c r="P2082" i="2"/>
  <c r="BI2077" i="2"/>
  <c r="BH2077" i="2"/>
  <c r="BG2077" i="2"/>
  <c r="BF2077" i="2"/>
  <c r="T2077" i="2"/>
  <c r="R2077" i="2"/>
  <c r="P2077" i="2"/>
  <c r="BI2074" i="2"/>
  <c r="BH2074" i="2"/>
  <c r="BG2074" i="2"/>
  <c r="BF2074" i="2"/>
  <c r="T2074" i="2"/>
  <c r="R2074" i="2"/>
  <c r="P2074" i="2"/>
  <c r="BI2069" i="2"/>
  <c r="BH2069" i="2"/>
  <c r="BG2069" i="2"/>
  <c r="BF2069" i="2"/>
  <c r="T2069" i="2"/>
  <c r="R2069" i="2"/>
  <c r="P2069" i="2"/>
  <c r="BI2065" i="2"/>
  <c r="BH2065" i="2"/>
  <c r="BG2065" i="2"/>
  <c r="BF2065" i="2"/>
  <c r="T2065" i="2"/>
  <c r="R2065" i="2"/>
  <c r="P2065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53" i="2"/>
  <c r="BH2053" i="2"/>
  <c r="BG2053" i="2"/>
  <c r="BF2053" i="2"/>
  <c r="T2053" i="2"/>
  <c r="R2053" i="2"/>
  <c r="P2053" i="2"/>
  <c r="BI2050" i="2"/>
  <c r="BH2050" i="2"/>
  <c r="BG2050" i="2"/>
  <c r="BF2050" i="2"/>
  <c r="T2050" i="2"/>
  <c r="R2050" i="2"/>
  <c r="P2050" i="2"/>
  <c r="BI2046" i="2"/>
  <c r="BH2046" i="2"/>
  <c r="BG2046" i="2"/>
  <c r="BF2046" i="2"/>
  <c r="T2046" i="2"/>
  <c r="R2046" i="2"/>
  <c r="P2046" i="2"/>
  <c r="BI2040" i="2"/>
  <c r="BH2040" i="2"/>
  <c r="BG2040" i="2"/>
  <c r="BF2040" i="2"/>
  <c r="T2040" i="2"/>
  <c r="R2040" i="2"/>
  <c r="P2040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14" i="2"/>
  <c r="BH2014" i="2"/>
  <c r="BG2014" i="2"/>
  <c r="BF2014" i="2"/>
  <c r="T2014" i="2"/>
  <c r="R2014" i="2"/>
  <c r="P2014" i="2"/>
  <c r="BI1994" i="2"/>
  <c r="BH1994" i="2"/>
  <c r="BG1994" i="2"/>
  <c r="BF1994" i="2"/>
  <c r="T1994" i="2"/>
  <c r="R1994" i="2"/>
  <c r="P1994" i="2"/>
  <c r="BI1985" i="2"/>
  <c r="BH1985" i="2"/>
  <c r="BG1985" i="2"/>
  <c r="BF1985" i="2"/>
  <c r="T1985" i="2"/>
  <c r="R1985" i="2"/>
  <c r="P1985" i="2"/>
  <c r="BI1973" i="2"/>
  <c r="BH1973" i="2"/>
  <c r="BG1973" i="2"/>
  <c r="BF1973" i="2"/>
  <c r="T1973" i="2"/>
  <c r="R1973" i="2"/>
  <c r="P1973" i="2"/>
  <c r="BI1966" i="2"/>
  <c r="BH1966" i="2"/>
  <c r="BG1966" i="2"/>
  <c r="BF1966" i="2"/>
  <c r="T1966" i="2"/>
  <c r="R1966" i="2"/>
  <c r="P1966" i="2"/>
  <c r="BI1957" i="2"/>
  <c r="BH1957" i="2"/>
  <c r="BG1957" i="2"/>
  <c r="BF1957" i="2"/>
  <c r="T1957" i="2"/>
  <c r="R1957" i="2"/>
  <c r="P1957" i="2"/>
  <c r="BI1945" i="2"/>
  <c r="BH1945" i="2"/>
  <c r="BG1945" i="2"/>
  <c r="BF1945" i="2"/>
  <c r="T1945" i="2"/>
  <c r="R1945" i="2"/>
  <c r="P1945" i="2"/>
  <c r="BI1941" i="2"/>
  <c r="BH1941" i="2"/>
  <c r="BG1941" i="2"/>
  <c r="BF1941" i="2"/>
  <c r="T1941" i="2"/>
  <c r="T1940" i="2" s="1"/>
  <c r="R1941" i="2"/>
  <c r="R1940" i="2"/>
  <c r="P1941" i="2"/>
  <c r="P1940" i="2"/>
  <c r="BI1936" i="2"/>
  <c r="BH1936" i="2"/>
  <c r="BG1936" i="2"/>
  <c r="BF1936" i="2"/>
  <c r="T1936" i="2"/>
  <c r="R1936" i="2"/>
  <c r="P1936" i="2"/>
  <c r="BI1932" i="2"/>
  <c r="BH1932" i="2"/>
  <c r="BG1932" i="2"/>
  <c r="BF1932" i="2"/>
  <c r="T1932" i="2"/>
  <c r="R1932" i="2"/>
  <c r="P1932" i="2"/>
  <c r="BI1928" i="2"/>
  <c r="BH1928" i="2"/>
  <c r="BG1928" i="2"/>
  <c r="BF1928" i="2"/>
  <c r="T1928" i="2"/>
  <c r="R1928" i="2"/>
  <c r="P1928" i="2"/>
  <c r="BI1924" i="2"/>
  <c r="BH1924" i="2"/>
  <c r="BG1924" i="2"/>
  <c r="BF1924" i="2"/>
  <c r="T1924" i="2"/>
  <c r="R1924" i="2"/>
  <c r="P1924" i="2"/>
  <c r="BI1920" i="2"/>
  <c r="BH1920" i="2"/>
  <c r="BG1920" i="2"/>
  <c r="BF1920" i="2"/>
  <c r="T1920" i="2"/>
  <c r="R1920" i="2"/>
  <c r="P1920" i="2"/>
  <c r="BI1918" i="2"/>
  <c r="BH1918" i="2"/>
  <c r="BG1918" i="2"/>
  <c r="BF1918" i="2"/>
  <c r="T1918" i="2"/>
  <c r="R1918" i="2"/>
  <c r="P1918" i="2"/>
  <c r="BI1913" i="2"/>
  <c r="BH1913" i="2"/>
  <c r="BG1913" i="2"/>
  <c r="BF1913" i="2"/>
  <c r="T1913" i="2"/>
  <c r="R1913" i="2"/>
  <c r="P1913" i="2"/>
  <c r="BI1909" i="2"/>
  <c r="BH1909" i="2"/>
  <c r="BG1909" i="2"/>
  <c r="BF1909" i="2"/>
  <c r="T1909" i="2"/>
  <c r="R1909" i="2"/>
  <c r="P1909" i="2"/>
  <c r="BI1905" i="2"/>
  <c r="BH1905" i="2"/>
  <c r="BG1905" i="2"/>
  <c r="BF1905" i="2"/>
  <c r="T1905" i="2"/>
  <c r="R1905" i="2"/>
  <c r="P1905" i="2"/>
  <c r="BI1901" i="2"/>
  <c r="BH1901" i="2"/>
  <c r="BG1901" i="2"/>
  <c r="BF1901" i="2"/>
  <c r="T1901" i="2"/>
  <c r="R1901" i="2"/>
  <c r="P1901" i="2"/>
  <c r="BI1897" i="2"/>
  <c r="BH1897" i="2"/>
  <c r="BG1897" i="2"/>
  <c r="BF1897" i="2"/>
  <c r="T1897" i="2"/>
  <c r="R1897" i="2"/>
  <c r="P1897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0" i="2"/>
  <c r="BH1890" i="2"/>
  <c r="BG1890" i="2"/>
  <c r="BF1890" i="2"/>
  <c r="T1890" i="2"/>
  <c r="R1890" i="2"/>
  <c r="P1890" i="2"/>
  <c r="BI1888" i="2"/>
  <c r="BH1888" i="2"/>
  <c r="BG1888" i="2"/>
  <c r="BF1888" i="2"/>
  <c r="T1888" i="2"/>
  <c r="R1888" i="2"/>
  <c r="P1888" i="2"/>
  <c r="BI1886" i="2"/>
  <c r="BH1886" i="2"/>
  <c r="BG1886" i="2"/>
  <c r="BF1886" i="2"/>
  <c r="T1886" i="2"/>
  <c r="R1886" i="2"/>
  <c r="P1886" i="2"/>
  <c r="BI1882" i="2"/>
  <c r="BH1882" i="2"/>
  <c r="BG1882" i="2"/>
  <c r="BF1882" i="2"/>
  <c r="T1882" i="2"/>
  <c r="R1882" i="2"/>
  <c r="P1882" i="2"/>
  <c r="BI1877" i="2"/>
  <c r="BH1877" i="2"/>
  <c r="BG1877" i="2"/>
  <c r="BF1877" i="2"/>
  <c r="T1877" i="2"/>
  <c r="R1877" i="2"/>
  <c r="P1877" i="2"/>
  <c r="BI1876" i="2"/>
  <c r="BH1876" i="2"/>
  <c r="BG1876" i="2"/>
  <c r="BF1876" i="2"/>
  <c r="T1876" i="2"/>
  <c r="R1876" i="2"/>
  <c r="P1876" i="2"/>
  <c r="BI1875" i="2"/>
  <c r="BH1875" i="2"/>
  <c r="BG1875" i="2"/>
  <c r="BF1875" i="2"/>
  <c r="T1875" i="2"/>
  <c r="R1875" i="2"/>
  <c r="P1875" i="2"/>
  <c r="BI1874" i="2"/>
  <c r="BH1874" i="2"/>
  <c r="BG1874" i="2"/>
  <c r="BF1874" i="2"/>
  <c r="T1874" i="2"/>
  <c r="R1874" i="2"/>
  <c r="P1874" i="2"/>
  <c r="BI1871" i="2"/>
  <c r="BH1871" i="2"/>
  <c r="BG1871" i="2"/>
  <c r="BF1871" i="2"/>
  <c r="T1871" i="2"/>
  <c r="R1871" i="2"/>
  <c r="P1871" i="2"/>
  <c r="BI1867" i="2"/>
  <c r="BH1867" i="2"/>
  <c r="BG1867" i="2"/>
  <c r="BF1867" i="2"/>
  <c r="T1867" i="2"/>
  <c r="R1867" i="2"/>
  <c r="P1867" i="2"/>
  <c r="BI1863" i="2"/>
  <c r="BH1863" i="2"/>
  <c r="BG1863" i="2"/>
  <c r="BF1863" i="2"/>
  <c r="T1863" i="2"/>
  <c r="R1863" i="2"/>
  <c r="P1863" i="2"/>
  <c r="BI1856" i="2"/>
  <c r="BH1856" i="2"/>
  <c r="BG1856" i="2"/>
  <c r="BF1856" i="2"/>
  <c r="T1856" i="2"/>
  <c r="R1856" i="2"/>
  <c r="P1856" i="2"/>
  <c r="BI1854" i="2"/>
  <c r="BH1854" i="2"/>
  <c r="BG1854" i="2"/>
  <c r="BF1854" i="2"/>
  <c r="T1854" i="2"/>
  <c r="R1854" i="2"/>
  <c r="P1854" i="2"/>
  <c r="BI1850" i="2"/>
  <c r="BH1850" i="2"/>
  <c r="BG1850" i="2"/>
  <c r="BF1850" i="2"/>
  <c r="T1850" i="2"/>
  <c r="R1850" i="2"/>
  <c r="P1850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39" i="2"/>
  <c r="BH1839" i="2"/>
  <c r="BG1839" i="2"/>
  <c r="BF1839" i="2"/>
  <c r="T1839" i="2"/>
  <c r="R1839" i="2"/>
  <c r="P1839" i="2"/>
  <c r="BI1833" i="2"/>
  <c r="BH1833" i="2"/>
  <c r="BG1833" i="2"/>
  <c r="BF1833" i="2"/>
  <c r="T1833" i="2"/>
  <c r="R1833" i="2"/>
  <c r="P1833" i="2"/>
  <c r="BI1831" i="2"/>
  <c r="BH1831" i="2"/>
  <c r="BG1831" i="2"/>
  <c r="BF1831" i="2"/>
  <c r="T1831" i="2"/>
  <c r="R1831" i="2"/>
  <c r="P1831" i="2"/>
  <c r="BI1827" i="2"/>
  <c r="BH1827" i="2"/>
  <c r="BG1827" i="2"/>
  <c r="BF1827" i="2"/>
  <c r="T1827" i="2"/>
  <c r="R1827" i="2"/>
  <c r="P1827" i="2"/>
  <c r="BI1822" i="2"/>
  <c r="BH1822" i="2"/>
  <c r="BG1822" i="2"/>
  <c r="BF1822" i="2"/>
  <c r="T1822" i="2"/>
  <c r="R1822" i="2"/>
  <c r="P1822" i="2"/>
  <c r="BI1820" i="2"/>
  <c r="BH1820" i="2"/>
  <c r="BG1820" i="2"/>
  <c r="BF1820" i="2"/>
  <c r="T1820" i="2"/>
  <c r="R1820" i="2"/>
  <c r="P1820" i="2"/>
  <c r="BI1817" i="2"/>
  <c r="BH1817" i="2"/>
  <c r="BG1817" i="2"/>
  <c r="BF1817" i="2"/>
  <c r="T1817" i="2"/>
  <c r="R1817" i="2"/>
  <c r="P1817" i="2"/>
  <c r="BI1814" i="2"/>
  <c r="BH1814" i="2"/>
  <c r="BG1814" i="2"/>
  <c r="BF1814" i="2"/>
  <c r="T1814" i="2"/>
  <c r="R1814" i="2"/>
  <c r="P1814" i="2"/>
  <c r="BI1811" i="2"/>
  <c r="BH1811" i="2"/>
  <c r="BG1811" i="2"/>
  <c r="BF1811" i="2"/>
  <c r="T1811" i="2"/>
  <c r="R1811" i="2"/>
  <c r="P1811" i="2"/>
  <c r="BI1808" i="2"/>
  <c r="BH1808" i="2"/>
  <c r="BG1808" i="2"/>
  <c r="BF1808" i="2"/>
  <c r="T1808" i="2"/>
  <c r="R1808" i="2"/>
  <c r="P1808" i="2"/>
  <c r="BI1805" i="2"/>
  <c r="BH1805" i="2"/>
  <c r="BG1805" i="2"/>
  <c r="BF1805" i="2"/>
  <c r="T1805" i="2"/>
  <c r="R1805" i="2"/>
  <c r="P1805" i="2"/>
  <c r="BI1804" i="2"/>
  <c r="BH1804" i="2"/>
  <c r="BG1804" i="2"/>
  <c r="BF1804" i="2"/>
  <c r="T1804" i="2"/>
  <c r="R1804" i="2"/>
  <c r="P1804" i="2"/>
  <c r="BI1803" i="2"/>
  <c r="BH1803" i="2"/>
  <c r="BG1803" i="2"/>
  <c r="BF1803" i="2"/>
  <c r="T1803" i="2"/>
  <c r="R1803" i="2"/>
  <c r="P1803" i="2"/>
  <c r="BI1802" i="2"/>
  <c r="BH1802" i="2"/>
  <c r="BG1802" i="2"/>
  <c r="BF1802" i="2"/>
  <c r="T1802" i="2"/>
  <c r="R1802" i="2"/>
  <c r="P1802" i="2"/>
  <c r="BI1799" i="2"/>
  <c r="BH1799" i="2"/>
  <c r="BG1799" i="2"/>
  <c r="BF1799" i="2"/>
  <c r="T1799" i="2"/>
  <c r="R1799" i="2"/>
  <c r="P1799" i="2"/>
  <c r="BI1796" i="2"/>
  <c r="BH1796" i="2"/>
  <c r="BG1796" i="2"/>
  <c r="BF1796" i="2"/>
  <c r="T1796" i="2"/>
  <c r="R1796" i="2"/>
  <c r="P1796" i="2"/>
  <c r="BI1791" i="2"/>
  <c r="BH1791" i="2"/>
  <c r="BG1791" i="2"/>
  <c r="BF1791" i="2"/>
  <c r="T1791" i="2"/>
  <c r="R1791" i="2"/>
  <c r="P1791" i="2"/>
  <c r="BI1788" i="2"/>
  <c r="BH1788" i="2"/>
  <c r="BG1788" i="2"/>
  <c r="BF1788" i="2"/>
  <c r="T1788" i="2"/>
  <c r="R1788" i="2"/>
  <c r="P1788" i="2"/>
  <c r="BI1784" i="2"/>
  <c r="BH1784" i="2"/>
  <c r="BG1784" i="2"/>
  <c r="BF1784" i="2"/>
  <c r="T1784" i="2"/>
  <c r="R1784" i="2"/>
  <c r="P1784" i="2"/>
  <c r="BI1780" i="2"/>
  <c r="BH1780" i="2"/>
  <c r="BG1780" i="2"/>
  <c r="BF1780" i="2"/>
  <c r="T1780" i="2"/>
  <c r="R1780" i="2"/>
  <c r="P1780" i="2"/>
  <c r="BI1776" i="2"/>
  <c r="BH1776" i="2"/>
  <c r="BG1776" i="2"/>
  <c r="BF1776" i="2"/>
  <c r="T1776" i="2"/>
  <c r="R1776" i="2"/>
  <c r="P1776" i="2"/>
  <c r="BI1771" i="2"/>
  <c r="BH1771" i="2"/>
  <c r="BG1771" i="2"/>
  <c r="BF1771" i="2"/>
  <c r="T1771" i="2"/>
  <c r="R1771" i="2"/>
  <c r="P1771" i="2"/>
  <c r="BI1769" i="2"/>
  <c r="BH1769" i="2"/>
  <c r="BG1769" i="2"/>
  <c r="BF1769" i="2"/>
  <c r="T1769" i="2"/>
  <c r="R1769" i="2"/>
  <c r="P1769" i="2"/>
  <c r="BI1765" i="2"/>
  <c r="BH1765" i="2"/>
  <c r="BG1765" i="2"/>
  <c r="BF1765" i="2"/>
  <c r="T1765" i="2"/>
  <c r="R1765" i="2"/>
  <c r="P1765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9" i="2"/>
  <c r="BH1759" i="2"/>
  <c r="BG1759" i="2"/>
  <c r="BF1759" i="2"/>
  <c r="T1759" i="2"/>
  <c r="R1759" i="2"/>
  <c r="P1759" i="2"/>
  <c r="BI1755" i="2"/>
  <c r="BH1755" i="2"/>
  <c r="BG1755" i="2"/>
  <c r="BF1755" i="2"/>
  <c r="T1755" i="2"/>
  <c r="R1755" i="2"/>
  <c r="P1755" i="2"/>
  <c r="BI1754" i="2"/>
  <c r="BH1754" i="2"/>
  <c r="BG1754" i="2"/>
  <c r="BF1754" i="2"/>
  <c r="T1754" i="2"/>
  <c r="R1754" i="2"/>
  <c r="P1754" i="2"/>
  <c r="BI1750" i="2"/>
  <c r="BH1750" i="2"/>
  <c r="BG1750" i="2"/>
  <c r="BF1750" i="2"/>
  <c r="T1750" i="2"/>
  <c r="R1750" i="2"/>
  <c r="P1750" i="2"/>
  <c r="BI1742" i="2"/>
  <c r="BH1742" i="2"/>
  <c r="BG1742" i="2"/>
  <c r="BF1742" i="2"/>
  <c r="T1742" i="2"/>
  <c r="R1742" i="2"/>
  <c r="P1742" i="2"/>
  <c r="BI1735" i="2"/>
  <c r="BH1735" i="2"/>
  <c r="BG1735" i="2"/>
  <c r="BF1735" i="2"/>
  <c r="T1735" i="2"/>
  <c r="R1735" i="2"/>
  <c r="P1735" i="2"/>
  <c r="BI1617" i="2"/>
  <c r="BH1617" i="2"/>
  <c r="BG1617" i="2"/>
  <c r="BF1617" i="2"/>
  <c r="T1617" i="2"/>
  <c r="R1617" i="2"/>
  <c r="P1617" i="2"/>
  <c r="BI1602" i="2"/>
  <c r="BH1602" i="2"/>
  <c r="BG1602" i="2"/>
  <c r="BF1602" i="2"/>
  <c r="T1602" i="2"/>
  <c r="R1602" i="2"/>
  <c r="P1602" i="2"/>
  <c r="BI1587" i="2"/>
  <c r="BH1587" i="2"/>
  <c r="BG1587" i="2"/>
  <c r="BF1587" i="2"/>
  <c r="T1587" i="2"/>
  <c r="R1587" i="2"/>
  <c r="P1587" i="2"/>
  <c r="BI1583" i="2"/>
  <c r="BH1583" i="2"/>
  <c r="BG1583" i="2"/>
  <c r="BF1583" i="2"/>
  <c r="T1583" i="2"/>
  <c r="R1583" i="2"/>
  <c r="P1583" i="2"/>
  <c r="BI1579" i="2"/>
  <c r="BH1579" i="2"/>
  <c r="BG1579" i="2"/>
  <c r="BF1579" i="2"/>
  <c r="T1579" i="2"/>
  <c r="R1579" i="2"/>
  <c r="P1579" i="2"/>
  <c r="BI1561" i="2"/>
  <c r="BH1561" i="2"/>
  <c r="BG1561" i="2"/>
  <c r="BF1561" i="2"/>
  <c r="T1561" i="2"/>
  <c r="R1561" i="2"/>
  <c r="P1561" i="2"/>
  <c r="BI1557" i="2"/>
  <c r="BH1557" i="2"/>
  <c r="BG1557" i="2"/>
  <c r="BF1557" i="2"/>
  <c r="T1557" i="2"/>
  <c r="R1557" i="2"/>
  <c r="P1557" i="2"/>
  <c r="BI1552" i="2"/>
  <c r="BH1552" i="2"/>
  <c r="BG1552" i="2"/>
  <c r="BF1552" i="2"/>
  <c r="T1552" i="2"/>
  <c r="R1552" i="2"/>
  <c r="P1552" i="2"/>
  <c r="BI1548" i="2"/>
  <c r="BH1548" i="2"/>
  <c r="BG1548" i="2"/>
  <c r="BF1548" i="2"/>
  <c r="T1548" i="2"/>
  <c r="R1548" i="2"/>
  <c r="P1548" i="2"/>
  <c r="BI1543" i="2"/>
  <c r="BH1543" i="2"/>
  <c r="BG1543" i="2"/>
  <c r="BF1543" i="2"/>
  <c r="T1543" i="2"/>
  <c r="R1543" i="2"/>
  <c r="P1543" i="2"/>
  <c r="BI1529" i="2"/>
  <c r="BH1529" i="2"/>
  <c r="BG1529" i="2"/>
  <c r="BF1529" i="2"/>
  <c r="T1529" i="2"/>
  <c r="R1529" i="2"/>
  <c r="P1529" i="2"/>
  <c r="BI1523" i="2"/>
  <c r="BH1523" i="2"/>
  <c r="BG1523" i="2"/>
  <c r="BF1523" i="2"/>
  <c r="T1523" i="2"/>
  <c r="R1523" i="2"/>
  <c r="P1523" i="2"/>
  <c r="BI1514" i="2"/>
  <c r="BH1514" i="2"/>
  <c r="BG1514" i="2"/>
  <c r="BF1514" i="2"/>
  <c r="T1514" i="2"/>
  <c r="R1514" i="2"/>
  <c r="P1514" i="2"/>
  <c r="BI1509" i="2"/>
  <c r="BH1509" i="2"/>
  <c r="BG1509" i="2"/>
  <c r="BF1509" i="2"/>
  <c r="T1509" i="2"/>
  <c r="R1509" i="2"/>
  <c r="P1509" i="2"/>
  <c r="BI1502" i="2"/>
  <c r="BH1502" i="2"/>
  <c r="BG1502" i="2"/>
  <c r="BF1502" i="2"/>
  <c r="T1502" i="2"/>
  <c r="R1502" i="2"/>
  <c r="P1502" i="2"/>
  <c r="BI1499" i="2"/>
  <c r="BH1499" i="2"/>
  <c r="BG1499" i="2"/>
  <c r="BF1499" i="2"/>
  <c r="T1499" i="2"/>
  <c r="R1499" i="2"/>
  <c r="P1499" i="2"/>
  <c r="BI1495" i="2"/>
  <c r="BH1495" i="2"/>
  <c r="BG1495" i="2"/>
  <c r="BF1495" i="2"/>
  <c r="T1495" i="2"/>
  <c r="R1495" i="2"/>
  <c r="P1495" i="2"/>
  <c r="BI1492" i="2"/>
  <c r="BH1492" i="2"/>
  <c r="BG1492" i="2"/>
  <c r="BF1492" i="2"/>
  <c r="T1492" i="2"/>
  <c r="R1492" i="2"/>
  <c r="P1492" i="2"/>
  <c r="BI1489" i="2"/>
  <c r="BH1489" i="2"/>
  <c r="BG1489" i="2"/>
  <c r="BF1489" i="2"/>
  <c r="T1489" i="2"/>
  <c r="R1489" i="2"/>
  <c r="P1489" i="2"/>
  <c r="BI1488" i="2"/>
  <c r="BH1488" i="2"/>
  <c r="BG1488" i="2"/>
  <c r="BF1488" i="2"/>
  <c r="T1488" i="2"/>
  <c r="R1488" i="2"/>
  <c r="P1488" i="2"/>
  <c r="BI1479" i="2"/>
  <c r="BH1479" i="2"/>
  <c r="BG1479" i="2"/>
  <c r="BF1479" i="2"/>
  <c r="T1479" i="2"/>
  <c r="R1479" i="2"/>
  <c r="P1479" i="2"/>
  <c r="BI1476" i="2"/>
  <c r="BH1476" i="2"/>
  <c r="BG1476" i="2"/>
  <c r="BF1476" i="2"/>
  <c r="T1476" i="2"/>
  <c r="R1476" i="2"/>
  <c r="P1476" i="2"/>
  <c r="BI1463" i="2"/>
  <c r="BH1463" i="2"/>
  <c r="BG1463" i="2"/>
  <c r="BF1463" i="2"/>
  <c r="T1463" i="2"/>
  <c r="R1463" i="2"/>
  <c r="P1463" i="2"/>
  <c r="BI1460" i="2"/>
  <c r="BH1460" i="2"/>
  <c r="BG1460" i="2"/>
  <c r="BF1460" i="2"/>
  <c r="T1460" i="2"/>
  <c r="R1460" i="2"/>
  <c r="P1460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6" i="2"/>
  <c r="BH1446" i="2"/>
  <c r="BG1446" i="2"/>
  <c r="BF1446" i="2"/>
  <c r="T1446" i="2"/>
  <c r="R1446" i="2"/>
  <c r="P1446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32" i="2"/>
  <c r="BH1432" i="2"/>
  <c r="BG1432" i="2"/>
  <c r="BF1432" i="2"/>
  <c r="T1432" i="2"/>
  <c r="R1432" i="2"/>
  <c r="P1432" i="2"/>
  <c r="BI1431" i="2"/>
  <c r="BH1431" i="2"/>
  <c r="BG1431" i="2"/>
  <c r="BF1431" i="2"/>
  <c r="T1431" i="2"/>
  <c r="R1431" i="2"/>
  <c r="P1431" i="2"/>
  <c r="BI1424" i="2"/>
  <c r="BH1424" i="2"/>
  <c r="BG1424" i="2"/>
  <c r="BF1424" i="2"/>
  <c r="T1424" i="2"/>
  <c r="R1424" i="2"/>
  <c r="P142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8" i="2"/>
  <c r="BH1408" i="2"/>
  <c r="BG1408" i="2"/>
  <c r="BF1408" i="2"/>
  <c r="T1408" i="2"/>
  <c r="R1408" i="2"/>
  <c r="P1408" i="2"/>
  <c r="BI1404" i="2"/>
  <c r="BH1404" i="2"/>
  <c r="BG1404" i="2"/>
  <c r="BF1404" i="2"/>
  <c r="T1404" i="2"/>
  <c r="R1404" i="2"/>
  <c r="P1404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2" i="2"/>
  <c r="BH1392" i="2"/>
  <c r="BG1392" i="2"/>
  <c r="BF1392" i="2"/>
  <c r="T1392" i="2"/>
  <c r="R1392" i="2"/>
  <c r="P1392" i="2"/>
  <c r="BI1388" i="2"/>
  <c r="BH1388" i="2"/>
  <c r="BG1388" i="2"/>
  <c r="BF1388" i="2"/>
  <c r="T1388" i="2"/>
  <c r="R1388" i="2"/>
  <c r="P1388" i="2"/>
  <c r="BI1380" i="2"/>
  <c r="BH1380" i="2"/>
  <c r="BG1380" i="2"/>
  <c r="BF1380" i="2"/>
  <c r="T1380" i="2"/>
  <c r="R1380" i="2"/>
  <c r="P1380" i="2"/>
  <c r="BI1372" i="2"/>
  <c r="BH1372" i="2"/>
  <c r="BG1372" i="2"/>
  <c r="BF1372" i="2"/>
  <c r="T1372" i="2"/>
  <c r="R1372" i="2"/>
  <c r="P1372" i="2"/>
  <c r="BI1259" i="2"/>
  <c r="BH1259" i="2"/>
  <c r="BG1259" i="2"/>
  <c r="BF1259" i="2"/>
  <c r="T1259" i="2"/>
  <c r="R1259" i="2"/>
  <c r="P1259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81" i="2"/>
  <c r="BH1181" i="2"/>
  <c r="BG1181" i="2"/>
  <c r="BF1181" i="2"/>
  <c r="T1181" i="2"/>
  <c r="R1181" i="2"/>
  <c r="P1181" i="2"/>
  <c r="BI1177" i="2"/>
  <c r="BH1177" i="2"/>
  <c r="BG1177" i="2"/>
  <c r="BF1177" i="2"/>
  <c r="T1177" i="2"/>
  <c r="R1177" i="2"/>
  <c r="P1177" i="2"/>
  <c r="BI1170" i="2"/>
  <c r="BH1170" i="2"/>
  <c r="BG1170" i="2"/>
  <c r="BF1170" i="2"/>
  <c r="T1170" i="2"/>
  <c r="R1170" i="2"/>
  <c r="P1170" i="2"/>
  <c r="BI1163" i="2"/>
  <c r="BH1163" i="2"/>
  <c r="BG1163" i="2"/>
  <c r="BF1163" i="2"/>
  <c r="T1163" i="2"/>
  <c r="R1163" i="2"/>
  <c r="P1163" i="2"/>
  <c r="BI1158" i="2"/>
  <c r="BH1158" i="2"/>
  <c r="BG1158" i="2"/>
  <c r="BF1158" i="2"/>
  <c r="T1158" i="2"/>
  <c r="R1158" i="2"/>
  <c r="P1158" i="2"/>
  <c r="BI1152" i="2"/>
  <c r="BH1152" i="2"/>
  <c r="BG1152" i="2"/>
  <c r="BF1152" i="2"/>
  <c r="T1152" i="2"/>
  <c r="R1152" i="2"/>
  <c r="P1152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4" i="2"/>
  <c r="BH1144" i="2"/>
  <c r="BG1144" i="2"/>
  <c r="BF1144" i="2"/>
  <c r="T1144" i="2"/>
  <c r="R1144" i="2"/>
  <c r="P1144" i="2"/>
  <c r="BI1139" i="2"/>
  <c r="BH1139" i="2"/>
  <c r="BG1139" i="2"/>
  <c r="BF1139" i="2"/>
  <c r="T1139" i="2"/>
  <c r="R1139" i="2"/>
  <c r="P1139" i="2"/>
  <c r="BI1134" i="2"/>
  <c r="BH1134" i="2"/>
  <c r="BG1134" i="2"/>
  <c r="BF1134" i="2"/>
  <c r="T1134" i="2"/>
  <c r="R1134" i="2"/>
  <c r="P1134" i="2"/>
  <c r="BI1131" i="2"/>
  <c r="BH1131" i="2"/>
  <c r="BG1131" i="2"/>
  <c r="BF1131" i="2"/>
  <c r="T1131" i="2"/>
  <c r="R1131" i="2"/>
  <c r="P1131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7" i="2"/>
  <c r="BH1117" i="2"/>
  <c r="BG1117" i="2"/>
  <c r="BF1117" i="2"/>
  <c r="T1117" i="2"/>
  <c r="R1117" i="2"/>
  <c r="P1117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1" i="2"/>
  <c r="BH1101" i="2"/>
  <c r="BG1101" i="2"/>
  <c r="BF1101" i="2"/>
  <c r="T1101" i="2"/>
  <c r="R1101" i="2"/>
  <c r="P1101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2" i="2"/>
  <c r="BH1072" i="2"/>
  <c r="BG1072" i="2"/>
  <c r="BF1072" i="2"/>
  <c r="T1072" i="2"/>
  <c r="R1072" i="2"/>
  <c r="P1072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R1063" i="2"/>
  <c r="P1063" i="2"/>
  <c r="BI1058" i="2"/>
  <c r="BH1058" i="2"/>
  <c r="BG1058" i="2"/>
  <c r="BF1058" i="2"/>
  <c r="T1058" i="2"/>
  <c r="R1058" i="2"/>
  <c r="P1058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3" i="2"/>
  <c r="BH1043" i="2"/>
  <c r="BG1043" i="2"/>
  <c r="BF1043" i="2"/>
  <c r="T1043" i="2"/>
  <c r="R1043" i="2"/>
  <c r="P1043" i="2"/>
  <c r="BI1037" i="2"/>
  <c r="BH1037" i="2"/>
  <c r="BG1037" i="2"/>
  <c r="BF1037" i="2"/>
  <c r="T1037" i="2"/>
  <c r="R1037" i="2"/>
  <c r="P1037" i="2"/>
  <c r="BI1032" i="2"/>
  <c r="BH1032" i="2"/>
  <c r="BG1032" i="2"/>
  <c r="BF1032" i="2"/>
  <c r="T1032" i="2"/>
  <c r="R1032" i="2"/>
  <c r="P1032" i="2"/>
  <c r="BI1028" i="2"/>
  <c r="BH1028" i="2"/>
  <c r="BG1028" i="2"/>
  <c r="BF1028" i="2"/>
  <c r="T1028" i="2"/>
  <c r="R1028" i="2"/>
  <c r="P1028" i="2"/>
  <c r="BI1026" i="2"/>
  <c r="BH1026" i="2"/>
  <c r="BG1026" i="2"/>
  <c r="BF1026" i="2"/>
  <c r="T1026" i="2"/>
  <c r="R1026" i="2"/>
  <c r="P1026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991" i="2"/>
  <c r="BH991" i="2"/>
  <c r="BG991" i="2"/>
  <c r="BF991" i="2"/>
  <c r="T991" i="2"/>
  <c r="R991" i="2"/>
  <c r="P991" i="2"/>
  <c r="BI979" i="2"/>
  <c r="BH979" i="2"/>
  <c r="BG979" i="2"/>
  <c r="BF979" i="2"/>
  <c r="T979" i="2"/>
  <c r="R979" i="2"/>
  <c r="P979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69" i="2"/>
  <c r="BH969" i="2"/>
  <c r="BG969" i="2"/>
  <c r="BF969" i="2"/>
  <c r="T969" i="2"/>
  <c r="R969" i="2"/>
  <c r="P96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47" i="2"/>
  <c r="BH947" i="2"/>
  <c r="BG947" i="2"/>
  <c r="BF947" i="2"/>
  <c r="T947" i="2"/>
  <c r="R947" i="2"/>
  <c r="P947" i="2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14" i="2"/>
  <c r="BH914" i="2"/>
  <c r="BG914" i="2"/>
  <c r="BF914" i="2"/>
  <c r="T914" i="2"/>
  <c r="R914" i="2"/>
  <c r="P914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77" i="2"/>
  <c r="BH877" i="2"/>
  <c r="BG877" i="2"/>
  <c r="BF877" i="2"/>
  <c r="T877" i="2"/>
  <c r="R877" i="2"/>
  <c r="P877" i="2"/>
  <c r="BI857" i="2"/>
  <c r="BH857" i="2"/>
  <c r="BG857" i="2"/>
  <c r="BF857" i="2"/>
  <c r="T857" i="2"/>
  <c r="R857" i="2"/>
  <c r="P857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4" i="2"/>
  <c r="BH824" i="2"/>
  <c r="BG824" i="2"/>
  <c r="BF824" i="2"/>
  <c r="T824" i="2"/>
  <c r="R824" i="2"/>
  <c r="P824" i="2"/>
  <c r="BI819" i="2"/>
  <c r="BH819" i="2"/>
  <c r="BG819" i="2"/>
  <c r="BF819" i="2"/>
  <c r="T819" i="2"/>
  <c r="R819" i="2"/>
  <c r="P819" i="2"/>
  <c r="BI814" i="2"/>
  <c r="BH814" i="2"/>
  <c r="BG814" i="2"/>
  <c r="BF814" i="2"/>
  <c r="T814" i="2"/>
  <c r="R814" i="2"/>
  <c r="P814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800" i="2"/>
  <c r="BH800" i="2"/>
  <c r="BG800" i="2"/>
  <c r="BF800" i="2"/>
  <c r="T800" i="2"/>
  <c r="R800" i="2"/>
  <c r="P800" i="2"/>
  <c r="BI796" i="2"/>
  <c r="BH796" i="2"/>
  <c r="BG796" i="2"/>
  <c r="BF796" i="2"/>
  <c r="T796" i="2"/>
  <c r="R796" i="2"/>
  <c r="P796" i="2"/>
  <c r="BI791" i="2"/>
  <c r="BH791" i="2"/>
  <c r="BG791" i="2"/>
  <c r="BF791" i="2"/>
  <c r="T791" i="2"/>
  <c r="R791" i="2"/>
  <c r="P791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4" i="2"/>
  <c r="BH774" i="2"/>
  <c r="BG774" i="2"/>
  <c r="BF774" i="2"/>
  <c r="T774" i="2"/>
  <c r="R774" i="2"/>
  <c r="P774" i="2"/>
  <c r="BI770" i="2"/>
  <c r="BH770" i="2"/>
  <c r="BG770" i="2"/>
  <c r="BF770" i="2"/>
  <c r="T770" i="2"/>
  <c r="R770" i="2"/>
  <c r="P770" i="2"/>
  <c r="BI763" i="2"/>
  <c r="BH763" i="2"/>
  <c r="BG763" i="2"/>
  <c r="BF763" i="2"/>
  <c r="T763" i="2"/>
  <c r="R763" i="2"/>
  <c r="P763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699" i="2"/>
  <c r="BH699" i="2"/>
  <c r="BG699" i="2"/>
  <c r="BF699" i="2"/>
  <c r="T699" i="2"/>
  <c r="R699" i="2"/>
  <c r="P699" i="2"/>
  <c r="BI690" i="2"/>
  <c r="BH690" i="2"/>
  <c r="BG690" i="2"/>
  <c r="BF690" i="2"/>
  <c r="T690" i="2"/>
  <c r="R690" i="2"/>
  <c r="P690" i="2"/>
  <c r="BI680" i="2"/>
  <c r="BH680" i="2"/>
  <c r="BG680" i="2"/>
  <c r="BF680" i="2"/>
  <c r="T680" i="2"/>
  <c r="R680" i="2"/>
  <c r="P680" i="2"/>
  <c r="BI674" i="2"/>
  <c r="BH674" i="2"/>
  <c r="BG674" i="2"/>
  <c r="BF674" i="2"/>
  <c r="T674" i="2"/>
  <c r="R674" i="2"/>
  <c r="P674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0" i="2"/>
  <c r="BH380" i="2"/>
  <c r="BG380" i="2"/>
  <c r="BF380" i="2"/>
  <c r="T380" i="2"/>
  <c r="R380" i="2"/>
  <c r="P380" i="2"/>
  <c r="BI372" i="2"/>
  <c r="BH372" i="2"/>
  <c r="BG372" i="2"/>
  <c r="BF372" i="2"/>
  <c r="T372" i="2"/>
  <c r="R372" i="2"/>
  <c r="P37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1" i="2"/>
  <c r="BH331" i="2"/>
  <c r="BG331" i="2"/>
  <c r="BF331" i="2"/>
  <c r="T331" i="2"/>
  <c r="R331" i="2"/>
  <c r="P331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5" i="2"/>
  <c r="BH275" i="2"/>
  <c r="BG275" i="2"/>
  <c r="BF275" i="2"/>
  <c r="T275" i="2"/>
  <c r="R275" i="2"/>
  <c r="P275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F156" i="2"/>
  <c r="F154" i="2"/>
  <c r="E152" i="2"/>
  <c r="F54" i="2"/>
  <c r="F52" i="2"/>
  <c r="E50" i="2"/>
  <c r="J24" i="2"/>
  <c r="E24" i="2"/>
  <c r="J157" i="2"/>
  <c r="J23" i="2"/>
  <c r="J21" i="2"/>
  <c r="E21" i="2"/>
  <c r="J156" i="2" s="1"/>
  <c r="J20" i="2"/>
  <c r="J18" i="2"/>
  <c r="E18" i="2"/>
  <c r="F55" i="2"/>
  <c r="J17" i="2"/>
  <c r="J12" i="2"/>
  <c r="J154" i="2" s="1"/>
  <c r="E7" i="2"/>
  <c r="E150" i="2" s="1"/>
  <c r="L50" i="1"/>
  <c r="AM50" i="1"/>
  <c r="AM49" i="1"/>
  <c r="L49" i="1"/>
  <c r="AM47" i="1"/>
  <c r="L47" i="1"/>
  <c r="L45" i="1"/>
  <c r="L44" i="1"/>
  <c r="BK4395" i="2"/>
  <c r="J3370" i="2"/>
  <c r="BK2997" i="2"/>
  <c r="BK2813" i="2"/>
  <c r="J2685" i="2"/>
  <c r="J2548" i="2"/>
  <c r="J1814" i="2"/>
  <c r="J266" i="2"/>
  <c r="J3791" i="2"/>
  <c r="BK3386" i="2"/>
  <c r="J3117" i="2"/>
  <c r="J2928" i="2"/>
  <c r="BK2520" i="2"/>
  <c r="J1799" i="2"/>
  <c r="BK471" i="2"/>
  <c r="BK3535" i="2"/>
  <c r="J3263" i="2"/>
  <c r="BK3094" i="2"/>
  <c r="BK2923" i="2"/>
  <c r="J2716" i="2"/>
  <c r="J2539" i="2"/>
  <c r="BK1957" i="2"/>
  <c r="J218" i="2"/>
  <c r="J3544" i="2"/>
  <c r="BK3271" i="2"/>
  <c r="J3118" i="2"/>
  <c r="BK2830" i="2"/>
  <c r="BK2505" i="2"/>
  <c r="J2356" i="2"/>
  <c r="J1509" i="2"/>
  <c r="J736" i="2"/>
  <c r="J3619" i="2"/>
  <c r="J3258" i="2"/>
  <c r="BK3037" i="2"/>
  <c r="BK2825" i="2"/>
  <c r="J2575" i="2"/>
  <c r="BK2451" i="2"/>
  <c r="BK2136" i="2"/>
  <c r="BK644" i="2"/>
  <c r="J4391" i="2"/>
  <c r="J3382" i="2"/>
  <c r="J3152" i="2"/>
  <c r="BK2901" i="2"/>
  <c r="BK2648" i="2"/>
  <c r="J2432" i="2"/>
  <c r="J1924" i="2"/>
  <c r="BK927" i="2"/>
  <c r="BK3537" i="2"/>
  <c r="J3193" i="2"/>
  <c r="J3002" i="2"/>
  <c r="J2796" i="2"/>
  <c r="BK2564" i="2"/>
  <c r="J2391" i="2"/>
  <c r="BK1936" i="2"/>
  <c r="BK638" i="2"/>
  <c r="J4557" i="2"/>
  <c r="BK4528" i="2"/>
  <c r="J4499" i="2"/>
  <c r="BK4478" i="2"/>
  <c r="J3567" i="2"/>
  <c r="J3217" i="2"/>
  <c r="BK2931" i="2"/>
  <c r="BK2771" i="2"/>
  <c r="J2555" i="2"/>
  <c r="BK2356" i="2"/>
  <c r="J1791" i="2"/>
  <c r="J218" i="3"/>
  <c r="BK261" i="4"/>
  <c r="BK204" i="4"/>
  <c r="J109" i="4"/>
  <c r="BK4444" i="2"/>
  <c r="BK3269" i="2"/>
  <c r="J2947" i="2"/>
  <c r="BK2690" i="2"/>
  <c r="BK2350" i="2"/>
  <c r="J965" i="2"/>
  <c r="J4369" i="2"/>
  <c r="BK3384" i="2"/>
  <c r="BK2980" i="2"/>
  <c r="BK2554" i="2"/>
  <c r="BK2323" i="2"/>
  <c r="BK620" i="2"/>
  <c r="BK4442" i="2"/>
  <c r="BK3544" i="2"/>
  <c r="J3292" i="2"/>
  <c r="J3031" i="2"/>
  <c r="BK2807" i="2"/>
  <c r="BK2558" i="2"/>
  <c r="BK2345" i="2"/>
  <c r="BK1439" i="2"/>
  <c r="J511" i="2"/>
  <c r="BK4360" i="2"/>
  <c r="BK3341" i="2"/>
  <c r="BK3186" i="2"/>
  <c r="J2915" i="2"/>
  <c r="J2749" i="2"/>
  <c r="BK877" i="2"/>
  <c r="BK4473" i="2"/>
  <c r="J3639" i="2"/>
  <c r="BK3279" i="2"/>
  <c r="J3136" i="2"/>
  <c r="BK2932" i="2"/>
  <c r="J2776" i="2"/>
  <c r="BK2580" i="2"/>
  <c r="BK2398" i="2"/>
  <c r="J2225" i="2"/>
  <c r="J1058" i="2"/>
  <c r="J410" i="2"/>
  <c r="BK4321" i="2"/>
  <c r="BK3396" i="2"/>
  <c r="J3154" i="2"/>
  <c r="BK2999" i="2"/>
  <c r="J2802" i="2"/>
  <c r="J2684" i="2"/>
  <c r="J2489" i="2"/>
  <c r="J1936" i="2"/>
  <c r="BK493" i="2"/>
  <c r="J3908" i="2"/>
  <c r="J3493" i="2"/>
  <c r="BK3270" i="2"/>
  <c r="J2960" i="2"/>
  <c r="J2803" i="2"/>
  <c r="BK2660" i="2"/>
  <c r="J2435" i="2"/>
  <c r="J1905" i="2"/>
  <c r="J969" i="2"/>
  <c r="BK4552" i="2"/>
  <c r="J4537" i="2"/>
  <c r="J4510" i="2"/>
  <c r="BK4365" i="2"/>
  <c r="BK3445" i="2"/>
  <c r="BK3231" i="2"/>
  <c r="J3056" i="2"/>
  <c r="BK2912" i="2"/>
  <c r="J2645" i="2"/>
  <c r="BK2450" i="2"/>
  <c r="J2074" i="2"/>
  <c r="J787" i="2"/>
  <c r="J211" i="3"/>
  <c r="BK228" i="3"/>
  <c r="BK283" i="4"/>
  <c r="BK164" i="4"/>
  <c r="BK219" i="4"/>
  <c r="J188" i="4"/>
  <c r="BK176" i="4"/>
  <c r="BK86" i="5"/>
  <c r="BK3853" i="2"/>
  <c r="BK3400" i="2"/>
  <c r="J3220" i="2"/>
  <c r="BK3003" i="2"/>
  <c r="J2795" i="2"/>
  <c r="J2573" i="2"/>
  <c r="BK2516" i="2"/>
  <c r="BK2463" i="2"/>
  <c r="J2289" i="2"/>
  <c r="J731" i="2"/>
  <c r="BK4405" i="2"/>
  <c r="J3574" i="2"/>
  <c r="J3216" i="2"/>
  <c r="BK261" i="2"/>
  <c r="BK4366" i="2"/>
  <c r="J3415" i="2"/>
  <c r="J3235" i="2"/>
  <c r="BK3058" i="2"/>
  <c r="J2875" i="2"/>
  <c r="BK2724" i="2"/>
  <c r="BK2340" i="2"/>
  <c r="BK979" i="2"/>
  <c r="J4446" i="2"/>
  <c r="J3549" i="2"/>
  <c r="J3293" i="2"/>
  <c r="J3128" i="2"/>
  <c r="J2951" i="2"/>
  <c r="BK2773" i="2"/>
  <c r="BK2576" i="2"/>
  <c r="BK2447" i="2"/>
  <c r="BK2170" i="2"/>
  <c r="BK924" i="2"/>
  <c r="J4313" i="2"/>
  <c r="J3368" i="2"/>
  <c r="J3198" i="2"/>
  <c r="BK2782" i="2"/>
  <c r="J2577" i="2"/>
  <c r="J2438" i="2"/>
  <c r="J2159" i="2"/>
  <c r="J1408" i="2"/>
  <c r="BK562" i="2"/>
  <c r="J4433" i="2"/>
  <c r="J3626" i="2"/>
  <c r="J3379" i="2"/>
  <c r="J3014" i="2"/>
  <c r="BK2884" i="2"/>
  <c r="BK2740" i="2"/>
  <c r="J2491" i="2"/>
  <c r="BK2320" i="2"/>
  <c r="J2287" i="2"/>
  <c r="BK1158" i="2"/>
  <c r="BK549" i="2"/>
  <c r="BK3608" i="2"/>
  <c r="BK3197" i="2"/>
  <c r="J2930" i="2"/>
  <c r="BK2775" i="2"/>
  <c r="BK2698" i="2"/>
  <c r="BK2480" i="2"/>
  <c r="J1957" i="2"/>
  <c r="J1771" i="2"/>
  <c r="BK425" i="2"/>
  <c r="J4564" i="2"/>
  <c r="J4522" i="2"/>
  <c r="BK4506" i="2"/>
  <c r="J4481" i="2"/>
  <c r="BK3788" i="2"/>
  <c r="BK3376" i="2"/>
  <c r="J3177" i="2"/>
  <c r="BK3013" i="2"/>
  <c r="J2916" i="2"/>
  <c r="BK2678" i="2"/>
  <c r="BK2501" i="2"/>
  <c r="J2304" i="2"/>
  <c r="BK587" i="2"/>
  <c r="J136" i="3"/>
  <c r="BK285" i="4"/>
  <c r="J117" i="4"/>
  <c r="BK125" i="4"/>
  <c r="BK174" i="4"/>
  <c r="BK196" i="4"/>
  <c r="BK91" i="5"/>
  <c r="J3542" i="2"/>
  <c r="J3296" i="2"/>
  <c r="BK3069" i="2"/>
  <c r="J2827" i="2"/>
  <c r="J2646" i="2"/>
  <c r="BK2326" i="2"/>
  <c r="J1822" i="2"/>
  <c r="BK4439" i="2"/>
  <c r="J3520" i="2"/>
  <c r="J3106" i="2"/>
  <c r="BK2908" i="2"/>
  <c r="J2424" i="2"/>
  <c r="J2036" i="2"/>
  <c r="BK659" i="2"/>
  <c r="J4451" i="2"/>
  <c r="J3689" i="2"/>
  <c r="BK3281" i="2"/>
  <c r="J3162" i="2"/>
  <c r="J2949" i="2"/>
  <c r="BK2727" i="2"/>
  <c r="BK2555" i="2"/>
  <c r="BK2352" i="2"/>
  <c r="BK1051" i="2"/>
  <c r="J210" i="2"/>
  <c r="BK3621" i="2"/>
  <c r="J3262" i="2"/>
  <c r="J3066" i="2"/>
  <c r="J2872" i="2"/>
  <c r="J2644" i="2"/>
  <c r="BK2470" i="2"/>
  <c r="BK2201" i="2"/>
  <c r="J830" i="2"/>
  <c r="J4363" i="2"/>
  <c r="BK3358" i="2"/>
  <c r="J3134" i="2"/>
  <c r="J2966" i="2"/>
  <c r="BK2852" i="2"/>
  <c r="BK2666" i="2"/>
  <c r="J2462" i="2"/>
  <c r="BK2314" i="2"/>
  <c r="J1808" i="2"/>
  <c r="J1076" i="2"/>
  <c r="J300" i="2"/>
  <c r="J4368" i="2"/>
  <c r="J3535" i="2"/>
  <c r="BK3347" i="2"/>
  <c r="J3227" i="2"/>
  <c r="J3039" i="2"/>
  <c r="J2896" i="2"/>
  <c r="J2701" i="2"/>
  <c r="J2497" i="2"/>
  <c r="J2415" i="2"/>
  <c r="BK2307" i="2"/>
  <c r="BK2284" i="2"/>
  <c r="J1735" i="2"/>
  <c r="BK753" i="2"/>
  <c r="BK312" i="2"/>
  <c r="J4356" i="2"/>
  <c r="J3557" i="2"/>
  <c r="J3343" i="2"/>
  <c r="J3289" i="2"/>
  <c r="J3088" i="2"/>
  <c r="J2898" i="2"/>
  <c r="J2650" i="2"/>
  <c r="BK2395" i="2"/>
  <c r="BK2299" i="2"/>
  <c r="BK1802" i="2"/>
  <c r="BK1058" i="2"/>
  <c r="J308" i="2"/>
  <c r="BK4560" i="2"/>
  <c r="BK4539" i="2"/>
  <c r="J4508" i="2"/>
  <c r="BK4485" i="2"/>
  <c r="BK4376" i="2"/>
  <c r="J3393" i="2"/>
  <c r="BK3246" i="2"/>
  <c r="J3077" i="2"/>
  <c r="J2900" i="2"/>
  <c r="BK2695" i="2"/>
  <c r="J2493" i="2"/>
  <c r="J2103" i="2"/>
  <c r="BK830" i="2"/>
  <c r="J198" i="3"/>
  <c r="J172" i="4"/>
  <c r="BK229" i="4"/>
  <c r="BK157" i="4"/>
  <c r="BK223" i="4"/>
  <c r="J88" i="5"/>
  <c r="J3853" i="2"/>
  <c r="J3357" i="2"/>
  <c r="BK3228" i="2"/>
  <c r="BK2993" i="2"/>
  <c r="J2784" i="2"/>
  <c r="J2594" i="2"/>
  <c r="J1845" i="2"/>
  <c r="BK4466" i="2"/>
  <c r="J3615" i="2"/>
  <c r="BK3185" i="2"/>
  <c r="J3017" i="2"/>
  <c r="J2787" i="2"/>
  <c r="J2463" i="2"/>
  <c r="BK2046" i="2"/>
  <c r="BK661" i="2"/>
  <c r="J4426" i="2"/>
  <c r="BK3549" i="2"/>
  <c r="BK3249" i="2"/>
  <c r="BK3063" i="2"/>
  <c r="BK2834" i="2"/>
  <c r="J2736" i="2"/>
  <c r="J2610" i="2"/>
  <c r="BK2358" i="2"/>
  <c r="J1139" i="2"/>
  <c r="BK4417" i="2"/>
  <c r="BK3561" i="2"/>
  <c r="J3259" i="2"/>
  <c r="J3105" i="2"/>
  <c r="J2719" i="2"/>
  <c r="J2565" i="2"/>
  <c r="BK2285" i="2"/>
  <c r="BK814" i="2"/>
  <c r="J4464" i="2"/>
  <c r="J3622" i="2"/>
  <c r="BK3257" i="2"/>
  <c r="BK2957" i="2"/>
  <c r="J2725" i="2"/>
  <c r="J2557" i="2"/>
  <c r="BK2331" i="2"/>
  <c r="J1764" i="2"/>
  <c r="BK727" i="2"/>
  <c r="BK4385" i="2"/>
  <c r="BK3574" i="2"/>
  <c r="BK3241" i="2"/>
  <c r="BK3121" i="2"/>
  <c r="BK2983" i="2"/>
  <c r="J2810" i="2"/>
  <c r="J2585" i="2"/>
  <c r="BK2365" i="2"/>
  <c r="J924" i="2"/>
  <c r="J4439" i="2"/>
  <c r="BK3460" i="2"/>
  <c r="BK3068" i="2"/>
  <c r="J2838" i="2"/>
  <c r="BK2704" i="2"/>
  <c r="J2527" i="2"/>
  <c r="BK2354" i="2"/>
  <c r="J1875" i="2"/>
  <c r="BK1134" i="2"/>
  <c r="J4568" i="2"/>
  <c r="BK4534" i="2"/>
  <c r="J4509" i="2"/>
  <c r="J4416" i="2"/>
  <c r="BK3556" i="2"/>
  <c r="BK3239" i="2"/>
  <c r="BK3088" i="2"/>
  <c r="BK2893" i="2"/>
  <c r="BK2630" i="2"/>
  <c r="J2410" i="2"/>
  <c r="J1928" i="2"/>
  <c r="J584" i="2"/>
  <c r="J194" i="3"/>
  <c r="BK98" i="3"/>
  <c r="J134" i="4"/>
  <c r="J204" i="4"/>
  <c r="J266" i="4"/>
  <c r="J275" i="4"/>
  <c r="J103" i="4"/>
  <c r="BK4339" i="2"/>
  <c r="J3545" i="2"/>
  <c r="BK3267" i="2"/>
  <c r="J2957" i="2"/>
  <c r="J2730" i="2"/>
  <c r="BK2525" i="2"/>
  <c r="J2476" i="2"/>
  <c r="J2295" i="2"/>
  <c r="BK917" i="2"/>
  <c r="BK244" i="2"/>
  <c r="J3608" i="2"/>
  <c r="J3218" i="2"/>
  <c r="J3074" i="2"/>
  <c r="J2888" i="2"/>
  <c r="J2373" i="2"/>
  <c r="J2232" i="2"/>
  <c r="BK1776" i="2"/>
  <c r="J1144" i="2"/>
  <c r="BK623" i="2"/>
  <c r="BK485" i="2"/>
  <c r="J4475" i="2"/>
  <c r="J3552" i="2"/>
  <c r="BK3287" i="2"/>
  <c r="BK3073" i="2"/>
  <c r="J2835" i="2"/>
  <c r="J2715" i="2"/>
  <c r="BK2627" i="2"/>
  <c r="J2482" i="2"/>
  <c r="J2277" i="2"/>
  <c r="BK796" i="2"/>
  <c r="BK4452" i="2"/>
  <c r="BK3623" i="2"/>
  <c r="J3336" i="2"/>
  <c r="J3138" i="2"/>
  <c r="BK2953" i="2"/>
  <c r="BK2796" i="2"/>
  <c r="BK2626" i="2"/>
  <c r="J2468" i="2"/>
  <c r="J2132" i="2"/>
  <c r="BK304" i="2"/>
  <c r="J4080" i="2"/>
  <c r="J3577" i="2"/>
  <c r="J3272" i="2"/>
  <c r="BK3039" i="2"/>
  <c r="BK2864" i="2"/>
  <c r="J2710" i="2"/>
  <c r="BK2534" i="2"/>
  <c r="J2417" i="2"/>
  <c r="J2291" i="2"/>
  <c r="BK1463" i="2"/>
  <c r="BK602" i="2"/>
  <c r="J4448" i="2"/>
  <c r="J3835" i="2"/>
  <c r="BK3378" i="2"/>
  <c r="J3224" i="2"/>
  <c r="BK3100" i="2"/>
  <c r="BK2947" i="2"/>
  <c r="BK2674" i="2"/>
  <c r="J2535" i="2"/>
  <c r="BK2419" i="2"/>
  <c r="BK1901" i="2"/>
  <c r="J791" i="2"/>
  <c r="BK4418" i="2"/>
  <c r="J3361" i="2"/>
  <c r="BK3196" i="2"/>
  <c r="BK2928" i="2"/>
  <c r="J2822" i="2"/>
  <c r="BK2726" i="2"/>
  <c r="J2472" i="2"/>
  <c r="BK2257" i="2"/>
  <c r="BK1492" i="2"/>
  <c r="BK650" i="2"/>
  <c r="BK4564" i="2"/>
  <c r="BK4527" i="2"/>
  <c r="BK4501" i="2"/>
  <c r="J4450" i="2"/>
  <c r="BK3636" i="2"/>
  <c r="BK3372" i="2"/>
  <c r="BK3207" i="2"/>
  <c r="J2970" i="2"/>
  <c r="J2726" i="2"/>
  <c r="J2556" i="2"/>
  <c r="J2322" i="2"/>
  <c r="BK1750" i="2"/>
  <c r="BK139" i="3"/>
  <c r="J154" i="3"/>
  <c r="BK211" i="4"/>
  <c r="BK218" i="4"/>
  <c r="J105" i="4"/>
  <c r="J119" i="4"/>
  <c r="J155" i="4"/>
  <c r="J82" i="5"/>
  <c r="BK3585" i="2"/>
  <c r="BK3299" i="2"/>
  <c r="BK3085" i="2"/>
  <c r="J2984" i="2"/>
  <c r="J2816" i="2"/>
  <c r="J2641" i="2"/>
  <c r="J2192" i="2"/>
  <c r="J1063" i="2"/>
  <c r="BK4471" i="2"/>
  <c r="J4095" i="2"/>
  <c r="J3388" i="2"/>
  <c r="J3115" i="2"/>
  <c r="BK2985" i="2"/>
  <c r="J2699" i="2"/>
  <c r="J2311" i="2"/>
  <c r="J602" i="2"/>
  <c r="J4447" i="2"/>
  <c r="BK4382" i="2"/>
  <c r="J3424" i="2"/>
  <c r="J3231" i="2"/>
  <c r="J3044" i="2"/>
  <c r="J2860" i="2"/>
  <c r="J2713" i="2"/>
  <c r="BK2575" i="2"/>
  <c r="J2283" i="2"/>
  <c r="BK632" i="2"/>
  <c r="J4440" i="2"/>
  <c r="BK3603" i="2"/>
  <c r="BK3296" i="2"/>
  <c r="BK3153" i="2"/>
  <c r="J2925" i="2"/>
  <c r="J2656" i="2"/>
  <c r="J2487" i="2"/>
  <c r="J2331" i="2"/>
  <c r="BK1090" i="2"/>
  <c r="J623" i="2"/>
  <c r="BK4435" i="2"/>
  <c r="J3562" i="2"/>
  <c r="BK3243" i="2"/>
  <c r="BK3026" i="2"/>
  <c r="BK2951" i="2"/>
  <c r="J2809" i="2"/>
  <c r="BK2502" i="2"/>
  <c r="J2405" i="2"/>
  <c r="J1151" i="2"/>
  <c r="J727" i="2"/>
  <c r="J4382" i="2"/>
  <c r="J3428" i="2"/>
  <c r="J3207" i="2"/>
  <c r="BK2987" i="2"/>
  <c r="BK2781" i="2"/>
  <c r="BK2638" i="2"/>
  <c r="J2454" i="2"/>
  <c r="BK1867" i="2"/>
  <c r="BK1063" i="2"/>
  <c r="J294" i="2"/>
  <c r="J4560" i="2"/>
  <c r="J4536" i="2"/>
  <c r="J4505" i="2"/>
  <c r="BK4484" i="2"/>
  <c r="J3861" i="2"/>
  <c r="J3380" i="2"/>
  <c r="BK3157" i="2"/>
  <c r="J2985" i="2"/>
  <c r="J2903" i="2"/>
  <c r="BK2711" i="2"/>
  <c r="J2492" i="2"/>
  <c r="BK2349" i="2"/>
  <c r="J1776" i="2"/>
  <c r="BK566" i="2"/>
  <c r="BK208" i="3"/>
  <c r="BK187" i="3"/>
  <c r="J243" i="4"/>
  <c r="J214" i="4"/>
  <c r="J87" i="5"/>
  <c r="BK3870" i="2"/>
  <c r="J3342" i="2"/>
  <c r="BK3226" i="2"/>
  <c r="J2973" i="2"/>
  <c r="BK2776" i="2"/>
  <c r="BK2584" i="2"/>
  <c r="J2106" i="2"/>
  <c r="J814" i="2"/>
  <c r="J4339" i="2"/>
  <c r="J3584" i="2"/>
  <c r="BK3137" i="2"/>
  <c r="BK3021" i="2"/>
  <c r="BK2487" i="2"/>
  <c r="BK2231" i="2"/>
  <c r="BK608" i="2"/>
  <c r="BK3581" i="2"/>
  <c r="J3276" i="2"/>
  <c r="J3145" i="2"/>
  <c r="J3022" i="2"/>
  <c r="J2792" i="2"/>
  <c r="BK2604" i="2"/>
  <c r="BK2296" i="2"/>
  <c r="J899" i="2"/>
  <c r="J3564" i="2"/>
  <c r="J3228" i="2"/>
  <c r="BK3074" i="2"/>
  <c r="BK2880" i="2"/>
  <c r="J2544" i="2"/>
  <c r="BK2418" i="2"/>
  <c r="J2046" i="2"/>
  <c r="J838" i="2"/>
  <c r="J4454" i="2"/>
  <c r="BK3832" i="2"/>
  <c r="BK3361" i="2"/>
  <c r="BK3117" i="2"/>
  <c r="BK2930" i="2"/>
  <c r="BK2721" i="2"/>
  <c r="J2484" i="2"/>
  <c r="BK2313" i="2"/>
  <c r="J1450" i="2"/>
  <c r="J194" i="2"/>
  <c r="J3949" i="2"/>
  <c r="BK3290" i="2"/>
  <c r="BK3007" i="2"/>
  <c r="BK2835" i="2"/>
  <c r="BK2560" i="2"/>
  <c r="J2301" i="2"/>
  <c r="BK848" i="2"/>
  <c r="BK3584" i="2"/>
  <c r="J3159" i="2"/>
  <c r="J2923" i="2"/>
  <c r="BK2758" i="2"/>
  <c r="J2500" i="2"/>
  <c r="J1827" i="2"/>
  <c r="BK578" i="2"/>
  <c r="J4571" i="2"/>
  <c r="J4535" i="2"/>
  <c r="J4514" i="2"/>
  <c r="J4373" i="2"/>
  <c r="BK3233" i="2"/>
  <c r="J2953" i="2"/>
  <c r="BK2743" i="2"/>
  <c r="J2589" i="2"/>
  <c r="J2386" i="2"/>
  <c r="J2060" i="2"/>
  <c r="J763" i="2"/>
  <c r="BK148" i="3"/>
  <c r="J164" i="4"/>
  <c r="J219" i="4"/>
  <c r="BK4355" i="2"/>
  <c r="J3487" i="2"/>
  <c r="BK3224" i="2"/>
  <c r="J2981" i="2"/>
  <c r="J2800" i="2"/>
  <c r="BK2579" i="2"/>
  <c r="J1886" i="2"/>
  <c r="BK553" i="2"/>
  <c r="BK4438" i="2"/>
  <c r="J3433" i="2"/>
  <c r="J3050" i="2"/>
  <c r="BK2761" i="2"/>
  <c r="J2453" i="2"/>
  <c r="J1134" i="2"/>
  <c r="BK206" i="2"/>
  <c r="BK4383" i="2"/>
  <c r="J3261" i="2"/>
  <c r="BK3071" i="2"/>
  <c r="J2859" i="2"/>
  <c r="BK2651" i="2"/>
  <c r="BK2535" i="2"/>
  <c r="J1388" i="2"/>
  <c r="BK563" i="2"/>
  <c r="J3606" i="2"/>
  <c r="BK3305" i="2"/>
  <c r="BK3119" i="2"/>
  <c r="J2853" i="2"/>
  <c r="BK2619" i="2"/>
  <c r="BK2528" i="2"/>
  <c r="BK2466" i="2"/>
  <c r="J2381" i="2"/>
  <c r="J2316" i="2"/>
  <c r="BK1764" i="2"/>
  <c r="BK1152" i="2"/>
  <c r="BK596" i="2"/>
  <c r="BK4451" i="2"/>
  <c r="J3593" i="2"/>
  <c r="BK3344" i="2"/>
  <c r="BK3238" i="2"/>
  <c r="BK3016" i="2"/>
  <c r="J2863" i="2"/>
  <c r="J2680" i="2"/>
  <c r="J2533" i="2"/>
  <c r="BK2379" i="2"/>
  <c r="BK2056" i="2"/>
  <c r="BK1144" i="2"/>
  <c r="BK220" i="2"/>
  <c r="BK4377" i="2"/>
  <c r="BK3499" i="2"/>
  <c r="BK3236" i="2"/>
  <c r="BK3087" i="2"/>
  <c r="BK2915" i="2"/>
  <c r="BK2653" i="2"/>
  <c r="J2457" i="2"/>
  <c r="J1392" i="2"/>
  <c r="BK653" i="2"/>
  <c r="J4437" i="2"/>
  <c r="BK3552" i="2"/>
  <c r="J3214" i="2"/>
  <c r="J2876" i="2"/>
  <c r="J2720" i="2"/>
  <c r="BK2556" i="2"/>
  <c r="J2378" i="2"/>
  <c r="BK1882" i="2"/>
  <c r="J569" i="2"/>
  <c r="J4572" i="2"/>
  <c r="J4545" i="2"/>
  <c r="J4516" i="2"/>
  <c r="BK4494" i="2"/>
  <c r="BK4481" i="2"/>
  <c r="J3587" i="2"/>
  <c r="J3172" i="2"/>
  <c r="BK3008" i="2"/>
  <c r="J2723" i="2"/>
  <c r="J2597" i="2"/>
  <c r="J2413" i="2"/>
  <c r="J1973" i="2"/>
  <c r="J590" i="2"/>
  <c r="J120" i="3"/>
  <c r="BK100" i="3"/>
  <c r="J267" i="4"/>
  <c r="J136" i="4"/>
  <c r="BK237" i="4"/>
  <c r="BK212" i="4"/>
  <c r="BK101" i="4"/>
  <c r="J4438" i="2"/>
  <c r="J3632" i="2"/>
  <c r="J3376" i="2"/>
  <c r="BK3168" i="2"/>
  <c r="J2871" i="2"/>
  <c r="J2739" i="2"/>
  <c r="J2542" i="2"/>
  <c r="BK2484" i="2"/>
  <c r="BK2361" i="2"/>
  <c r="BK1791" i="2"/>
  <c r="J4457" i="2"/>
  <c r="J3621" i="2"/>
  <c r="J3364" i="2"/>
  <c r="BK3147" i="2"/>
  <c r="J3035" i="2"/>
  <c r="BK2845" i="2"/>
  <c r="BK2540" i="2"/>
  <c r="BK2407" i="2"/>
  <c r="BK2160" i="2"/>
  <c r="J774" i="2"/>
  <c r="J4456" i="2"/>
  <c r="J3647" i="2"/>
  <c r="BK3273" i="2"/>
  <c r="J3093" i="2"/>
  <c r="BK2900" i="2"/>
  <c r="J2774" i="2"/>
  <c r="BK2476" i="2"/>
  <c r="BK2360" i="2"/>
  <c r="J1909" i="2"/>
  <c r="J650" i="2"/>
  <c r="J3607" i="2"/>
  <c r="J3365" i="2"/>
  <c r="BK3223" i="2"/>
  <c r="BK3067" i="2"/>
  <c r="J2846" i="2"/>
  <c r="BK2596" i="2"/>
  <c r="J2390" i="2"/>
  <c r="BK1769" i="2"/>
  <c r="J493" i="2"/>
  <c r="BK4420" i="2"/>
  <c r="J3627" i="2"/>
  <c r="BK3263" i="2"/>
  <c r="BK2886" i="2"/>
  <c r="BK2685" i="2"/>
  <c r="J2508" i="2"/>
  <c r="BK2390" i="2"/>
  <c r="BK2242" i="2"/>
  <c r="BK1488" i="2"/>
  <c r="BK800" i="2"/>
  <c r="BK4449" i="2"/>
  <c r="BK3611" i="2"/>
  <c r="BK3329" i="2"/>
  <c r="J2974" i="2"/>
  <c r="BK2764" i="2"/>
  <c r="J2580" i="2"/>
  <c r="J2471" i="2"/>
  <c r="BK2346" i="2"/>
  <c r="BK2308" i="2"/>
  <c r="J1897" i="2"/>
  <c r="J893" i="2"/>
  <c r="BK412" i="2"/>
  <c r="J4324" i="2"/>
  <c r="BK3380" i="2"/>
  <c r="J3120" i="2"/>
  <c r="J2874" i="2"/>
  <c r="BK2765" i="2"/>
  <c r="J2584" i="2"/>
  <c r="BK2389" i="2"/>
  <c r="J1913" i="2"/>
  <c r="BK1822" i="2"/>
  <c r="J656" i="2"/>
  <c r="BK4554" i="2"/>
  <c r="BK4540" i="2"/>
  <c r="BK4513" i="2"/>
  <c r="BK4487" i="2"/>
  <c r="BK4080" i="2"/>
  <c r="BK3455" i="2"/>
  <c r="J3131" i="2"/>
  <c r="J2956" i="2"/>
  <c r="J2782" i="2"/>
  <c r="BK2599" i="2"/>
  <c r="J2374" i="2"/>
  <c r="BK1897" i="2"/>
  <c r="J562" i="2"/>
  <c r="BK157" i="3"/>
  <c r="J132" i="3"/>
  <c r="J229" i="4"/>
  <c r="J257" i="4"/>
  <c r="J253" i="4"/>
  <c r="J268" i="4"/>
  <c r="BK87" i="5"/>
  <c r="BK4352" i="2"/>
  <c r="BK3566" i="2"/>
  <c r="BK3145" i="2"/>
  <c r="BK2894" i="2"/>
  <c r="BK2786" i="2"/>
  <c r="BK2609" i="2"/>
  <c r="J2136" i="2"/>
  <c r="J800" i="2"/>
  <c r="BK4421" i="2"/>
  <c r="J3596" i="2"/>
  <c r="BK3167" i="2"/>
  <c r="J2982" i="2"/>
  <c r="BK2755" i="2"/>
  <c r="BK2375" i="2"/>
  <c r="BK1104" i="2"/>
  <c r="BK4407" i="2"/>
  <c r="BK3649" i="2"/>
  <c r="BK3382" i="2"/>
  <c r="BK3244" i="2"/>
  <c r="J3049" i="2"/>
  <c r="BK2826" i="2"/>
  <c r="BK2682" i="2"/>
  <c r="BK2436" i="2"/>
  <c r="BK1928" i="2"/>
  <c r="J557" i="2"/>
  <c r="J3970" i="2"/>
  <c r="J3484" i="2"/>
  <c r="J3303" i="2"/>
  <c r="J3097" i="2"/>
  <c r="J2933" i="2"/>
  <c r="BK2732" i="2"/>
  <c r="J2541" i="2"/>
  <c r="BK2334" i="2"/>
  <c r="J1032" i="2"/>
  <c r="BK4441" i="2"/>
  <c r="J3556" i="2"/>
  <c r="BK3275" i="2"/>
  <c r="BK2981" i="2"/>
  <c r="J2870" i="2"/>
  <c r="BK2712" i="2"/>
  <c r="J2545" i="2"/>
  <c r="J2342" i="2"/>
  <c r="BK1499" i="2"/>
  <c r="J979" i="2"/>
  <c r="BK4454" i="2"/>
  <c r="BK3861" i="2"/>
  <c r="J3309" i="2"/>
  <c r="BK3176" i="2"/>
  <c r="J3018" i="2"/>
  <c r="BK2804" i="2"/>
  <c r="BK2574" i="2"/>
  <c r="BK2423" i="2"/>
  <c r="J2310" i="2"/>
  <c r="J1918" i="2"/>
  <c r="J857" i="2"/>
  <c r="J4452" i="2"/>
  <c r="BK3613" i="2"/>
  <c r="J3358" i="2"/>
  <c r="BK3124" i="2"/>
  <c r="BK2598" i="2"/>
  <c r="J2358" i="2"/>
  <c r="J1877" i="2"/>
  <c r="BK547" i="2"/>
  <c r="BK4553" i="2"/>
  <c r="J4530" i="2"/>
  <c r="BK4510" i="2"/>
  <c r="J4491" i="2"/>
  <c r="BK4392" i="2"/>
  <c r="BK3494" i="2"/>
  <c r="BK3213" i="2"/>
  <c r="BK3061" i="2"/>
  <c r="J2881" i="2"/>
  <c r="J2669" i="2"/>
  <c r="BK2337" i="2"/>
  <c r="BK1799" i="2"/>
  <c r="J515" i="2"/>
  <c r="J157" i="3"/>
  <c r="BK150" i="4"/>
  <c r="BK233" i="4"/>
  <c r="BK188" i="4"/>
  <c r="J94" i="5"/>
  <c r="J3602" i="2"/>
  <c r="J3253" i="2"/>
  <c r="BK3078" i="2"/>
  <c r="BK2842" i="2"/>
  <c r="BK2663" i="2"/>
  <c r="BK2301" i="2"/>
  <c r="BK763" i="2"/>
  <c r="BK4436" i="2"/>
  <c r="BK3593" i="2"/>
  <c r="BK3340" i="2"/>
  <c r="J3143" i="2"/>
  <c r="BK2942" i="2"/>
  <c r="BK2680" i="2"/>
  <c r="J2320" i="2"/>
  <c r="J1804" i="2"/>
  <c r="J519" i="2"/>
  <c r="BK4364" i="2"/>
  <c r="BK3363" i="2"/>
  <c r="J3267" i="2"/>
  <c r="BK3108" i="2"/>
  <c r="BK2874" i="2"/>
  <c r="J2746" i="2"/>
  <c r="BK2624" i="2"/>
  <c r="J1941" i="2"/>
  <c r="J783" i="2"/>
  <c r="BK4379" i="2"/>
  <c r="BK3498" i="2"/>
  <c r="J3282" i="2"/>
  <c r="BK3024" i="2"/>
  <c r="J2861" i="2"/>
  <c r="J2632" i="2"/>
  <c r="BK2435" i="2"/>
  <c r="BK1742" i="2"/>
  <c r="BK445" i="2"/>
  <c r="J4366" i="2"/>
  <c r="BK3319" i="2"/>
  <c r="BK3070" i="2"/>
  <c r="BK2902" i="2"/>
  <c r="BK2689" i="2"/>
  <c r="J2537" i="2"/>
  <c r="BK2357" i="2"/>
  <c r="J2280" i="2"/>
  <c r="BK1424" i="2"/>
  <c r="BK555" i="2"/>
  <c r="BK4363" i="2"/>
  <c r="BK3371" i="2"/>
  <c r="BK3177" i="2"/>
  <c r="BK3035" i="2"/>
  <c r="J2897" i="2"/>
  <c r="BK2670" i="2"/>
  <c r="BK2506" i="2"/>
  <c r="J2065" i="2"/>
  <c r="BK1005" i="2"/>
  <c r="J180" i="2"/>
  <c r="J3591" i="2"/>
  <c r="BK3353" i="2"/>
  <c r="BK3051" i="2"/>
  <c r="BK2754" i="2"/>
  <c r="J2576" i="2"/>
  <c r="J2455" i="2"/>
  <c r="BK1918" i="2"/>
  <c r="J1028" i="2"/>
  <c r="J4575" i="2"/>
  <c r="J4539" i="2"/>
  <c r="J4515" i="2"/>
  <c r="J4484" i="2"/>
  <c r="BK3957" i="2"/>
  <c r="J3335" i="2"/>
  <c r="BK3066" i="2"/>
  <c r="BK2707" i="2"/>
  <c r="J2485" i="2"/>
  <c r="J2085" i="2"/>
  <c r="BK182" i="2"/>
  <c r="J225" i="3"/>
  <c r="BK256" i="4"/>
  <c r="J233" i="4"/>
  <c r="BK182" i="4"/>
  <c r="J95" i="4"/>
  <c r="BK88" i="5"/>
  <c r="J3857" i="2"/>
  <c r="BK3528" i="2"/>
  <c r="BK3316" i="2"/>
  <c r="BK3172" i="2"/>
  <c r="BK3036" i="2"/>
  <c r="BK2811" i="2"/>
  <c r="J2651" i="2"/>
  <c r="BK2536" i="2"/>
  <c r="BK2495" i="2"/>
  <c r="J2364" i="2"/>
  <c r="BK1874" i="2"/>
  <c r="J808" i="2"/>
  <c r="J4458" i="2"/>
  <c r="J3636" i="2"/>
  <c r="BK3335" i="2"/>
  <c r="BK3120" i="2"/>
  <c r="J2936" i="2"/>
  <c r="J2705" i="2"/>
  <c r="BK1548" i="2"/>
  <c r="BK351" i="2"/>
  <c r="BK4460" i="2"/>
  <c r="J4357" i="2"/>
  <c r="BK3597" i="2"/>
  <c r="BK3324" i="2"/>
  <c r="J3181" i="2"/>
  <c r="BK2970" i="2"/>
  <c r="J2811" i="2"/>
  <c r="BK2597" i="2"/>
  <c r="J2407" i="2"/>
  <c r="BK2103" i="2"/>
  <c r="BK656" i="2"/>
  <c r="J4425" i="2"/>
  <c r="J3475" i="2"/>
  <c r="J3221" i="2"/>
  <c r="J3043" i="2"/>
  <c r="J2819" i="2"/>
  <c r="BK2654" i="2"/>
  <c r="BK2523" i="2"/>
  <c r="J2346" i="2"/>
  <c r="BK1372" i="2"/>
  <c r="J4442" i="2"/>
  <c r="BK3601" i="2"/>
  <c r="BK3302" i="2"/>
  <c r="BK3115" i="2"/>
  <c r="BK3001" i="2"/>
  <c r="BK2822" i="2"/>
  <c r="BK2585" i="2"/>
  <c r="BK2382" i="2"/>
  <c r="BK1920" i="2"/>
  <c r="J953" i="2"/>
  <c r="BK4474" i="2"/>
  <c r="BK4227" i="2"/>
  <c r="BK3354" i="2"/>
  <c r="BK3144" i="2"/>
  <c r="BK3006" i="2"/>
  <c r="J2836" i="2"/>
  <c r="BK2572" i="2"/>
  <c r="J2357" i="2"/>
  <c r="J1090" i="2"/>
  <c r="J331" i="2"/>
  <c r="BK3808" i="2"/>
  <c r="J3378" i="2"/>
  <c r="J3279" i="2"/>
  <c r="J2890" i="2"/>
  <c r="J2769" i="2"/>
  <c r="BK2544" i="2"/>
  <c r="BK2409" i="2"/>
  <c r="BK1924" i="2"/>
  <c r="BK1814" i="2"/>
  <c r="BK560" i="2"/>
  <c r="BK4568" i="2"/>
  <c r="BK4537" i="2"/>
  <c r="BK4509" i="2"/>
  <c r="BK4489" i="2"/>
  <c r="BK4404" i="2"/>
  <c r="J3469" i="2"/>
  <c r="BK3162" i="2"/>
  <c r="BK3005" i="2"/>
  <c r="BK2794" i="2"/>
  <c r="J2600" i="2"/>
  <c r="BK2388" i="2"/>
  <c r="BK1909" i="2"/>
  <c r="BK680" i="2"/>
  <c r="J221" i="3"/>
  <c r="J155" i="3"/>
  <c r="BK287" i="4"/>
  <c r="BK214" i="4"/>
  <c r="J270" i="4"/>
  <c r="BK224" i="4"/>
  <c r="J277" i="4"/>
  <c r="J86" i="5"/>
  <c r="BK4324" i="2"/>
  <c r="BK3441" i="2"/>
  <c r="BK3166" i="2"/>
  <c r="BK2938" i="2"/>
  <c r="BK2735" i="2"/>
  <c r="BK2601" i="2"/>
  <c r="BK2304" i="2"/>
  <c r="BK838" i="2"/>
  <c r="BK4411" i="2"/>
  <c r="BK3620" i="2"/>
  <c r="BK3245" i="2"/>
  <c r="J3079" i="2"/>
  <c r="BK2766" i="2"/>
  <c r="J2448" i="2"/>
  <c r="BK2236" i="2"/>
  <c r="BK1117" i="2"/>
  <c r="BK4477" i="2"/>
  <c r="J4344" i="2"/>
  <c r="J3284" i="2"/>
  <c r="BK3107" i="2"/>
  <c r="J2884" i="2"/>
  <c r="BK2676" i="2"/>
  <c r="J2502" i="2"/>
  <c r="J1765" i="2"/>
  <c r="BK395" i="2"/>
  <c r="J3650" i="2"/>
  <c r="J3325" i="2"/>
  <c r="J3089" i="2"/>
  <c r="J2891" i="2"/>
  <c r="J2712" i="2"/>
  <c r="J2559" i="2"/>
  <c r="J2340" i="2"/>
  <c r="J1523" i="2"/>
  <c r="J372" i="2"/>
  <c r="J4352" i="2"/>
  <c r="BK3381" i="2"/>
  <c r="J3160" i="2"/>
  <c r="J3051" i="2"/>
  <c r="J2927" i="2"/>
  <c r="BK2747" i="2"/>
  <c r="J2598" i="2"/>
  <c r="BK2421" i="2"/>
  <c r="BK1966" i="2"/>
  <c r="J942" i="2"/>
  <c r="BK320" i="2"/>
  <c r="J3775" i="2"/>
  <c r="BK3377" i="2"/>
  <c r="J3192" i="2"/>
  <c r="BK2966" i="2"/>
  <c r="J2814" i="2"/>
  <c r="J2550" i="2"/>
  <c r="BK2369" i="2"/>
  <c r="BK2069" i="2"/>
  <c r="BK940" i="2"/>
  <c r="J400" i="2"/>
  <c r="J4567" i="2"/>
  <c r="BK4544" i="2"/>
  <c r="BK4521" i="2"/>
  <c r="BK4499" i="2"/>
  <c r="J4460" i="2"/>
  <c r="BK3619" i="2"/>
  <c r="J3338" i="2"/>
  <c r="BK3184" i="2"/>
  <c r="J2950" i="2"/>
  <c r="J2773" i="2"/>
  <c r="J2509" i="2"/>
  <c r="J2231" i="2"/>
  <c r="J1094" i="2"/>
  <c r="BK339" i="2"/>
  <c r="J184" i="3"/>
  <c r="J94" i="3"/>
  <c r="J111" i="4"/>
  <c r="BK148" i="4"/>
  <c r="J239" i="4"/>
  <c r="BK93" i="5"/>
  <c r="J3588" i="2"/>
  <c r="BK3322" i="2"/>
  <c r="J3155" i="2"/>
  <c r="BK2750" i="2"/>
  <c r="BK2387" i="2"/>
  <c r="J1831" i="2"/>
  <c r="BK4447" i="2"/>
  <c r="J3603" i="2"/>
  <c r="J3203" i="2"/>
  <c r="BK2996" i="2"/>
  <c r="BK2718" i="2"/>
  <c r="J2332" i="2"/>
  <c r="J1163" i="2"/>
  <c r="J4271" i="2"/>
  <c r="BK3289" i="2"/>
  <c r="J3176" i="2"/>
  <c r="J2941" i="2"/>
  <c r="J2696" i="2"/>
  <c r="J2499" i="2"/>
  <c r="BK2221" i="2"/>
  <c r="J753" i="2"/>
  <c r="BK3874" i="2"/>
  <c r="J3287" i="2"/>
  <c r="BK3139" i="2"/>
  <c r="BK2858" i="2"/>
  <c r="BK2614" i="2"/>
  <c r="J2439" i="2"/>
  <c r="BK1026" i="2"/>
  <c r="J347" i="2"/>
  <c r="J4358" i="2"/>
  <c r="BK3321" i="2"/>
  <c r="BK3146" i="2"/>
  <c r="J2968" i="2"/>
  <c r="J2804" i="2"/>
  <c r="J2595" i="2"/>
  <c r="J2399" i="2"/>
  <c r="BK1804" i="2"/>
  <c r="BK921" i="2"/>
  <c r="BK4370" i="2"/>
  <c r="BK3562" i="2"/>
  <c r="J3339" i="2"/>
  <c r="J3170" i="2"/>
  <c r="J2986" i="2"/>
  <c r="J2813" i="2"/>
  <c r="BK2589" i="2"/>
  <c r="J2242" i="2"/>
  <c r="BK1479" i="2"/>
  <c r="BK525" i="2"/>
  <c r="J4402" i="2"/>
  <c r="J3362" i="2"/>
  <c r="BK3122" i="2"/>
  <c r="J2857" i="2"/>
  <c r="BK2736" i="2"/>
  <c r="BK2464" i="2"/>
  <c r="BK1893" i="2"/>
  <c r="J844" i="2"/>
  <c r="BK4580" i="2"/>
  <c r="BK4545" i="2"/>
  <c r="BK4508" i="2"/>
  <c r="BK4482" i="2"/>
  <c r="J3482" i="2"/>
  <c r="J3295" i="2"/>
  <c r="J3023" i="2"/>
  <c r="J2917" i="2"/>
  <c r="BK2715" i="2"/>
  <c r="J2505" i="2"/>
  <c r="BK2097" i="2"/>
  <c r="BK1121" i="2"/>
  <c r="J581" i="2"/>
  <c r="J166" i="3"/>
  <c r="BK255" i="4"/>
  <c r="BK111" i="4"/>
  <c r="J182" i="4"/>
  <c r="BK4110" i="2"/>
  <c r="J3387" i="2"/>
  <c r="BK3163" i="2"/>
  <c r="J2999" i="2"/>
  <c r="J2748" i="2"/>
  <c r="J2447" i="2"/>
  <c r="BK1817" i="2"/>
  <c r="J182" i="2"/>
  <c r="J3644" i="2"/>
  <c r="J3212" i="2"/>
  <c r="BK2948" i="2"/>
  <c r="J2707" i="2"/>
  <c r="BK1495" i="2"/>
  <c r="BK4414" i="2"/>
  <c r="J3765" i="2"/>
  <c r="BK3345" i="2"/>
  <c r="J3278" i="2"/>
  <c r="J3112" i="2"/>
  <c r="J2902" i="2"/>
  <c r="J2759" i="2"/>
  <c r="J2618" i="2"/>
  <c r="BK2491" i="2"/>
  <c r="J2305" i="2"/>
  <c r="BK1076" i="2"/>
  <c r="J4471" i="2"/>
  <c r="BK3775" i="2"/>
  <c r="J3515" i="2"/>
  <c r="J3234" i="2"/>
  <c r="J3076" i="2"/>
  <c r="BK2785" i="2"/>
  <c r="J2648" i="2"/>
  <c r="BK1094" i="2"/>
  <c r="J244" i="2"/>
  <c r="J3788" i="2"/>
  <c r="BK3369" i="2"/>
  <c r="J3255" i="2"/>
  <c r="J3116" i="2"/>
  <c r="BK2984" i="2"/>
  <c r="J2806" i="2"/>
  <c r="J2695" i="2"/>
  <c r="J2519" i="2"/>
  <c r="J2327" i="2"/>
  <c r="J1451" i="2"/>
  <c r="BK557" i="2"/>
  <c r="J4389" i="2"/>
  <c r="BK3592" i="2"/>
  <c r="J3317" i="2"/>
  <c r="J3173" i="2"/>
  <c r="BK3027" i="2"/>
  <c r="J2892" i="2"/>
  <c r="BK2632" i="2"/>
  <c r="BK2434" i="2"/>
  <c r="J1557" i="2"/>
  <c r="J220" i="2"/>
  <c r="BK4391" i="2"/>
  <c r="J3321" i="2"/>
  <c r="J2993" i="2"/>
  <c r="BK2778" i="2"/>
  <c r="J2604" i="2"/>
  <c r="J2460" i="2"/>
  <c r="BK2036" i="2"/>
  <c r="BK746" i="2"/>
  <c r="BK4567" i="2"/>
  <c r="BK4525" i="2"/>
  <c r="J4507" i="2"/>
  <c r="BK4470" i="2"/>
  <c r="J3946" i="2"/>
  <c r="J3394" i="2"/>
  <c r="J3211" i="2"/>
  <c r="J3075" i="2"/>
  <c r="BK2892" i="2"/>
  <c r="J2756" i="2"/>
  <c r="J2498" i="2"/>
  <c r="J2257" i="2"/>
  <c r="J1158" i="2"/>
  <c r="J449" i="2"/>
  <c r="J148" i="3"/>
  <c r="BK248" i="4"/>
  <c r="BK221" i="4"/>
  <c r="BK266" i="4"/>
  <c r="BK245" i="4"/>
  <c r="J84" i="5"/>
  <c r="BK4353" i="2"/>
  <c r="J3553" i="2"/>
  <c r="BK3310" i="2"/>
  <c r="J3091" i="2"/>
  <c r="J2963" i="2"/>
  <c r="J2637" i="2"/>
  <c r="J2506" i="2"/>
  <c r="J2450" i="2"/>
  <c r="BK1875" i="2"/>
  <c r="BK519" i="2"/>
  <c r="BK3652" i="2"/>
  <c r="J3242" i="2"/>
  <c r="BK3075" i="2"/>
  <c r="BK2969" i="2"/>
  <c r="J2752" i="2"/>
  <c r="J2549" i="2"/>
  <c r="J2426" i="2"/>
  <c r="J2241" i="2"/>
  <c r="BK1502" i="2"/>
  <c r="BK668" i="2"/>
  <c r="J4473" i="2"/>
  <c r="J4331" i="2"/>
  <c r="BK3295" i="2"/>
  <c r="J3119" i="2"/>
  <c r="J2935" i="2"/>
  <c r="J2698" i="2"/>
  <c r="BK2441" i="2"/>
  <c r="J2097" i="2"/>
  <c r="J740" i="2"/>
  <c r="BK4389" i="2"/>
  <c r="BK3533" i="2"/>
  <c r="J3240" i="2"/>
  <c r="BK3111" i="2"/>
  <c r="BK2929" i="2"/>
  <c r="BK2716" i="2"/>
  <c r="BK2519" i="2"/>
  <c r="J2361" i="2"/>
  <c r="J1191" i="2"/>
  <c r="J670" i="2"/>
  <c r="J4467" i="2"/>
  <c r="J3609" i="2"/>
  <c r="BK3309" i="2"/>
  <c r="BK2760" i="2"/>
  <c r="J2568" i="2"/>
  <c r="BK2374" i="2"/>
  <c r="BK1973" i="2"/>
  <c r="J1051" i="2"/>
  <c r="J275" i="2"/>
  <c r="J4386" i="2"/>
  <c r="J3582" i="2"/>
  <c r="BK3077" i="2"/>
  <c r="J2911" i="2"/>
  <c r="BK2658" i="2"/>
  <c r="BK2521" i="2"/>
  <c r="J2367" i="2"/>
  <c r="BK2330" i="2"/>
  <c r="BK2280" i="2"/>
  <c r="BK965" i="2"/>
  <c r="J4468" i="2"/>
  <c r="BK3791" i="2"/>
  <c r="BK3364" i="2"/>
  <c r="J3164" i="2"/>
  <c r="J2848" i="2"/>
  <c r="BK2607" i="2"/>
  <c r="J2442" i="2"/>
  <c r="BK2290" i="2"/>
  <c r="J1502" i="2"/>
  <c r="BK605" i="2"/>
  <c r="BK4569" i="2"/>
  <c r="BK4536" i="2"/>
  <c r="J4511" i="2"/>
  <c r="J4485" i="2"/>
  <c r="BK3949" i="2"/>
  <c r="J3332" i="2"/>
  <c r="J3188" i="2"/>
  <c r="J2972" i="2"/>
  <c r="J2755" i="2"/>
  <c r="J2558" i="2"/>
  <c r="BK2437" i="2"/>
  <c r="BK2050" i="2"/>
  <c r="BK1047" i="2"/>
  <c r="J187" i="3"/>
  <c r="BK120" i="3"/>
  <c r="J157" i="4"/>
  <c r="J211" i="4"/>
  <c r="BK99" i="4"/>
  <c r="J285" i="4"/>
  <c r="BK146" i="4"/>
  <c r="J140" i="4"/>
  <c r="J83" i="5"/>
  <c r="BK3857" i="2"/>
  <c r="J3516" i="2"/>
  <c r="BK3264" i="2"/>
  <c r="J3008" i="2"/>
  <c r="J2845" i="2"/>
  <c r="BK2687" i="2"/>
  <c r="BK2401" i="2"/>
  <c r="J1037" i="2"/>
  <c r="BK360" i="2"/>
  <c r="BK3625" i="2"/>
  <c r="J3222" i="2"/>
  <c r="J3006" i="2"/>
  <c r="J2772" i="2"/>
  <c r="J2531" i="2"/>
  <c r="J2261" i="2"/>
  <c r="BK593" i="2"/>
  <c r="BK4396" i="2"/>
  <c r="J3264" i="2"/>
  <c r="J3109" i="2"/>
  <c r="J2924" i="2"/>
  <c r="J2788" i="2"/>
  <c r="BK2640" i="2"/>
  <c r="BK2368" i="2"/>
  <c r="J1112" i="2"/>
  <c r="BK418" i="2"/>
  <c r="J3648" i="2"/>
  <c r="BK3403" i="2"/>
  <c r="BK3192" i="2"/>
  <c r="BK3048" i="2"/>
  <c r="J2849" i="2"/>
  <c r="J2615" i="2"/>
  <c r="BK2456" i="2"/>
  <c r="J2033" i="2"/>
  <c r="BK1112" i="2"/>
  <c r="J395" i="2"/>
  <c r="J4114" i="2"/>
  <c r="BK3509" i="2"/>
  <c r="J3232" i="2"/>
  <c r="J3042" i="2"/>
  <c r="BK2889" i="2"/>
  <c r="BK2694" i="2"/>
  <c r="BK2527" i="2"/>
  <c r="J2375" i="2"/>
  <c r="J2091" i="2"/>
  <c r="J908" i="2"/>
  <c r="BK180" i="2"/>
  <c r="BK4271" i="2"/>
  <c r="BK3506" i="2"/>
  <c r="J3202" i="2"/>
  <c r="J3057" i="2"/>
  <c r="J2955" i="2"/>
  <c r="BK132" i="3"/>
  <c r="J4418" i="2"/>
  <c r="J3547" i="2"/>
  <c r="BK3210" i="2"/>
  <c r="J2978" i="2"/>
  <c r="J2724" i="2"/>
  <c r="J2343" i="2"/>
  <c r="BK491" i="2"/>
  <c r="J4227" i="2"/>
  <c r="BK3567" i="2"/>
  <c r="J3101" i="2"/>
  <c r="BK2875" i="2"/>
  <c r="BK2546" i="2"/>
  <c r="J2379" i="2"/>
  <c r="J1149" i="2"/>
  <c r="J4449" i="2"/>
  <c r="J3594" i="2"/>
  <c r="BK3179" i="2"/>
  <c r="BK3030" i="2"/>
  <c r="J2894" i="2"/>
  <c r="J2673" i="2"/>
  <c r="BK2468" i="2"/>
  <c r="BK2140" i="2"/>
  <c r="J548" i="2"/>
  <c r="BK3689" i="2"/>
  <c r="J3460" i="2"/>
  <c r="BK3205" i="2"/>
  <c r="BK2940" i="2"/>
  <c r="J2751" i="2"/>
  <c r="BK2493" i="2"/>
  <c r="BK2324" i="2"/>
  <c r="J1104" i="2"/>
  <c r="BK4446" i="2"/>
  <c r="BK3550" i="2"/>
  <c r="J3110" i="2"/>
  <c r="J2922" i="2"/>
  <c r="J2785" i="2"/>
  <c r="J2674" i="2"/>
  <c r="J2409" i="2"/>
  <c r="BK2109" i="2"/>
  <c r="J1014" i="2"/>
  <c r="BK4453" i="2"/>
  <c r="J3613" i="2"/>
  <c r="BK3221" i="2"/>
  <c r="J3067" i="2"/>
  <c r="BK2878" i="2"/>
  <c r="J2603" i="2"/>
  <c r="J1932" i="2"/>
  <c r="J617" i="2"/>
  <c r="BK4266" i="2"/>
  <c r="BK3284" i="2"/>
  <c r="J2969" i="2"/>
  <c r="BK2591" i="2"/>
  <c r="BK2393" i="2"/>
  <c r="BK1890" i="2"/>
  <c r="BK770" i="2"/>
  <c r="BK4579" i="2"/>
  <c r="BK4557" i="2"/>
  <c r="BK4522" i="2"/>
  <c r="J4497" i="2"/>
  <c r="J2507" i="2"/>
  <c r="BK2261" i="2"/>
  <c r="BK736" i="2"/>
  <c r="BK225" i="3"/>
  <c r="BK144" i="3"/>
  <c r="BK190" i="4"/>
  <c r="J142" i="4"/>
  <c r="BK155" i="4"/>
  <c r="BK140" i="4"/>
  <c r="BK4388" i="2"/>
  <c r="J3604" i="2"/>
  <c r="J3290" i="2"/>
  <c r="J3082" i="2"/>
  <c r="BK2865" i="2"/>
  <c r="BK2606" i="2"/>
  <c r="BK2459" i="2"/>
  <c r="BK2153" i="2"/>
  <c r="J620" i="2"/>
  <c r="BK4426" i="2"/>
  <c r="BK3571" i="2"/>
  <c r="BK3182" i="2"/>
  <c r="J3027" i="2"/>
  <c r="J2852" i="2"/>
  <c r="J2534" i="2"/>
  <c r="BK2410" i="2"/>
  <c r="J4370" i="2"/>
  <c r="J3559" i="2"/>
  <c r="J3277" i="2"/>
  <c r="J3084" i="2"/>
  <c r="BK2847" i="2"/>
  <c r="J2624" i="2"/>
  <c r="J2443" i="2"/>
  <c r="BK1863" i="2"/>
  <c r="J475" i="2"/>
  <c r="J3629" i="2"/>
  <c r="J3229" i="2"/>
  <c r="BK3084" i="2"/>
  <c r="BK2941" i="2"/>
  <c r="BK2749" i="2"/>
  <c r="J2402" i="2"/>
  <c r="BK1587" i="2"/>
  <c r="BK218" i="2"/>
  <c r="BK3349" i="2"/>
  <c r="BK3234" i="2"/>
  <c r="J3047" i="2"/>
  <c r="BK2840" i="2"/>
  <c r="BK2669" i="2"/>
  <c r="BK2416" i="2"/>
  <c r="BK1163" i="2"/>
  <c r="BK4457" i="2"/>
  <c r="BK3602" i="2"/>
  <c r="J3340" i="2"/>
  <c r="J3168" i="2"/>
  <c r="BK2913" i="2"/>
  <c r="J2706" i="2"/>
  <c r="J2315" i="2"/>
  <c r="J1121" i="2"/>
  <c r="BK502" i="2"/>
  <c r="BK4224" i="2"/>
  <c r="J3373" i="2"/>
  <c r="J3223" i="2"/>
  <c r="BK3015" i="2"/>
  <c r="J2675" i="2"/>
  <c r="BK2507" i="2"/>
  <c r="BK2338" i="2"/>
  <c r="J1769" i="2"/>
  <c r="BK740" i="2"/>
  <c r="J4427" i="2"/>
  <c r="BK3695" i="2"/>
  <c r="BK3367" i="2"/>
  <c r="J3190" i="2"/>
  <c r="BK3042" i="2"/>
  <c r="BK2873" i="2"/>
  <c r="BK2675" i="2"/>
  <c r="BK2370" i="2"/>
  <c r="J1126" i="2"/>
  <c r="BK410" i="2"/>
  <c r="J3912" i="2"/>
  <c r="J3311" i="2"/>
  <c r="J2975" i="2"/>
  <c r="J2789" i="2"/>
  <c r="J2593" i="2"/>
  <c r="J2427" i="2"/>
  <c r="BK2085" i="2"/>
  <c r="J1372" i="2"/>
  <c r="J445" i="2"/>
  <c r="J4562" i="2"/>
  <c r="J4521" i="2"/>
  <c r="J4494" i="2"/>
  <c r="J3641" i="2"/>
  <c r="J3386" i="2"/>
  <c r="J3174" i="2"/>
  <c r="J2994" i="2"/>
  <c r="BK2625" i="2"/>
  <c r="BK2454" i="2"/>
  <c r="BK2302" i="2"/>
  <c r="BK914" i="2"/>
  <c r="BK155" i="3"/>
  <c r="BK191" i="3"/>
  <c r="BK162" i="4"/>
  <c r="J107" i="4"/>
  <c r="J4385" i="2"/>
  <c r="BK3541" i="2"/>
  <c r="J3237" i="2"/>
  <c r="BK3072" i="2"/>
  <c r="BK2866" i="2"/>
  <c r="J2666" i="2"/>
  <c r="J2395" i="2"/>
  <c r="BK1087" i="2"/>
  <c r="BK4468" i="2"/>
  <c r="BK3616" i="2"/>
  <c r="BK3198" i="2"/>
  <c r="J2781" i="2"/>
  <c r="BK2422" i="2"/>
  <c r="BK2214" i="2"/>
  <c r="BK4472" i="2"/>
  <c r="BK4359" i="2"/>
  <c r="BK3391" i="2"/>
  <c r="BK3129" i="2"/>
  <c r="BK2960" i="2"/>
  <c r="BK2728" i="2"/>
  <c r="BK2602" i="2"/>
  <c r="J2411" i="2"/>
  <c r="J1985" i="2"/>
  <c r="J819" i="2"/>
  <c r="J4443" i="2"/>
  <c r="J3381" i="2"/>
  <c r="BK3211" i="2"/>
  <c r="BK3032" i="2"/>
  <c r="BK2805" i="2"/>
  <c r="J2677" i="2"/>
  <c r="J3500" i="2"/>
  <c r="BK3056" i="2"/>
  <c r="J2893" i="2"/>
  <c r="J2753" i="2"/>
  <c r="J2663" i="2"/>
  <c r="J2467" i="2"/>
  <c r="J2321" i="2"/>
  <c r="BK1760" i="2"/>
  <c r="BK731" i="2"/>
  <c r="J4455" i="2"/>
  <c r="BK3952" i="2"/>
  <c r="BK3539" i="2"/>
  <c r="BK3294" i="2"/>
  <c r="BK3133" i="2"/>
  <c r="BK2949" i="2"/>
  <c r="J2734" i="2"/>
  <c r="BK2552" i="2"/>
  <c r="BK1759" i="2"/>
  <c r="BK819" i="2"/>
  <c r="BK4344" i="2"/>
  <c r="J3345" i="2"/>
  <c r="BK3149" i="2"/>
  <c r="J3019" i="2"/>
  <c r="J2830" i="2"/>
  <c r="BK2583" i="2"/>
  <c r="J2351" i="2"/>
  <c r="J1811" i="2"/>
  <c r="BK275" i="2"/>
  <c r="J4559" i="2"/>
  <c r="BK4542" i="2"/>
  <c r="BK4512" i="2"/>
  <c r="J4490" i="2"/>
  <c r="J4390" i="2"/>
  <c r="J3524" i="2"/>
  <c r="J3260" i="2"/>
  <c r="BK3086" i="2"/>
  <c r="BK2944" i="2"/>
  <c r="J2694" i="2"/>
  <c r="BK2545" i="2"/>
  <c r="J2339" i="2"/>
  <c r="BK953" i="2"/>
  <c r="J251" i="2"/>
  <c r="J171" i="3"/>
  <c r="BK127" i="4"/>
  <c r="J223" i="4"/>
  <c r="J279" i="4"/>
  <c r="BK103" i="4"/>
  <c r="BK129" i="4"/>
  <c r="BK4387" i="2"/>
  <c r="BK3594" i="2"/>
  <c r="J3194" i="2"/>
  <c r="J2983" i="2"/>
  <c r="J2815" i="2"/>
  <c r="J2659" i="2"/>
  <c r="BK2541" i="2"/>
  <c r="BK2488" i="2"/>
  <c r="BK1888" i="2"/>
  <c r="BK844" i="2"/>
  <c r="J3874" i="2"/>
  <c r="BK3524" i="2"/>
  <c r="J3169" i="2"/>
  <c r="J3009" i="2"/>
  <c r="J2778" i="2"/>
  <c r="J2518" i="2"/>
  <c r="BK2391" i="2"/>
  <c r="BK1755" i="2"/>
  <c r="J547" i="2"/>
  <c r="J4394" i="2"/>
  <c r="J3327" i="2"/>
  <c r="J3141" i="2"/>
  <c r="BK3018" i="2"/>
  <c r="J2839" i="2"/>
  <c r="BK2538" i="2"/>
  <c r="J2298" i="2"/>
  <c r="J1259" i="2"/>
  <c r="J380" i="2"/>
  <c r="BK3828" i="2"/>
  <c r="BK3328" i="2"/>
  <c r="BK3142" i="2"/>
  <c r="BK3002" i="2"/>
  <c r="J2793" i="2"/>
  <c r="J2639" i="2"/>
  <c r="J2464" i="2"/>
  <c r="J2288" i="2"/>
  <c r="J1125" i="2"/>
  <c r="BK572" i="2"/>
  <c r="BK4437" i="2"/>
  <c r="J3539" i="2"/>
  <c r="J3251" i="2"/>
  <c r="BK2869" i="2"/>
  <c r="BK2668" i="2"/>
  <c r="J2530" i="2"/>
  <c r="J2126" i="2"/>
  <c r="J1117" i="2"/>
  <c r="J320" i="2"/>
  <c r="J4371" i="2"/>
  <c r="J3569" i="2"/>
  <c r="J3307" i="2"/>
  <c r="J2958" i="2"/>
  <c r="J2690" i="2"/>
  <c r="BK2428" i="2"/>
  <c r="J2345" i="2"/>
  <c r="J2300" i="2"/>
  <c r="J1529" i="2"/>
  <c r="J596" i="2"/>
  <c r="J4372" i="2"/>
  <c r="BK3546" i="2"/>
  <c r="J3268" i="2"/>
  <c r="J3071" i="2"/>
  <c r="BK2791" i="2"/>
  <c r="BK2673" i="2"/>
  <c r="J2418" i="2"/>
  <c r="BK2126" i="2"/>
  <c r="BK1854" i="2"/>
  <c r="BK791" i="2"/>
  <c r="BK4573" i="2"/>
  <c r="BK4547" i="2"/>
  <c r="J4525" i="2"/>
  <c r="BK4502" i="2"/>
  <c r="J4466" i="2"/>
  <c r="J3617" i="2"/>
  <c r="BK3307" i="2"/>
  <c r="J3150" i="2"/>
  <c r="BK2995" i="2"/>
  <c r="BK2861" i="2"/>
  <c r="BK2577" i="2"/>
  <c r="BK2465" i="2"/>
  <c r="BK2291" i="2"/>
  <c r="BK1151" i="2"/>
  <c r="J224" i="2"/>
  <c r="BK198" i="3"/>
  <c r="J281" i="4"/>
  <c r="BK184" i="4"/>
  <c r="J225" i="4"/>
  <c r="J113" i="4"/>
  <c r="BK105" i="4"/>
  <c r="BK4095" i="2"/>
  <c r="BK3418" i="2"/>
  <c r="BK3170" i="2"/>
  <c r="BK2933" i="2"/>
  <c r="J2702" i="2"/>
  <c r="BK2442" i="2"/>
  <c r="BK893" i="2"/>
  <c r="BK202" i="2"/>
  <c r="J3808" i="2"/>
  <c r="J3374" i="2"/>
  <c r="J3132" i="2"/>
  <c r="BK2934" i="2"/>
  <c r="J2547" i="2"/>
  <c r="J2317" i="2"/>
  <c r="BK1170" i="2"/>
  <c r="J4469" i="2"/>
  <c r="BK3606" i="2"/>
  <c r="BK3343" i="2"/>
  <c r="J3085" i="2"/>
  <c r="BK2885" i="2"/>
  <c r="J2747" i="2"/>
  <c r="J2586" i="2"/>
  <c r="BK2327" i="2"/>
  <c r="BK884" i="2"/>
  <c r="J4395" i="2"/>
  <c r="J3568" i="2"/>
  <c r="J3283" i="2"/>
  <c r="BK3158" i="2"/>
  <c r="J2952" i="2"/>
  <c r="BK2783" i="2"/>
  <c r="BK2637" i="2"/>
  <c r="J2408" i="2"/>
  <c r="J1446" i="2"/>
  <c r="BK294" i="2"/>
  <c r="BK3765" i="2"/>
  <c r="BK3304" i="2"/>
  <c r="J3113" i="2"/>
  <c r="J2905" i="2"/>
  <c r="J2775" i="2"/>
  <c r="J2622" i="2"/>
  <c r="BK2517" i="2"/>
  <c r="BK2414" i="2"/>
  <c r="BK2218" i="2"/>
  <c r="J1152" i="2"/>
  <c r="J560" i="2"/>
  <c r="J4384" i="2"/>
  <c r="BK3617" i="2"/>
  <c r="J3375" i="2"/>
  <c r="BK3254" i="2"/>
  <c r="J3146" i="2"/>
  <c r="BK2917" i="2"/>
  <c r="J2766" i="2"/>
  <c r="BK2595" i="2"/>
  <c r="J2445" i="2"/>
  <c r="BK2333" i="2"/>
  <c r="J1994" i="2"/>
  <c r="J1150" i="2"/>
  <c r="J425" i="2"/>
  <c r="J3952" i="2"/>
  <c r="J3385" i="2"/>
  <c r="BK3199" i="2"/>
  <c r="J3036" i="2"/>
  <c r="BK2872" i="2"/>
  <c r="J2623" i="2"/>
  <c r="BK2420" i="2"/>
  <c r="BK1941" i="2"/>
  <c r="BK1552" i="2"/>
  <c r="BK783" i="2"/>
  <c r="J4566" i="2"/>
  <c r="J4546" i="2"/>
  <c r="BK4523" i="2"/>
  <c r="BK4503" i="2"/>
  <c r="J4417" i="2"/>
  <c r="BK3554" i="2"/>
  <c r="J3187" i="2"/>
  <c r="J2959" i="2"/>
  <c r="J2768" i="2"/>
  <c r="BK2594" i="2"/>
  <c r="J2398" i="2"/>
  <c r="BK1446" i="2"/>
  <c r="J304" i="2"/>
  <c r="J215" i="3"/>
  <c r="J194" i="4"/>
  <c r="BK107" i="4"/>
  <c r="J91" i="5"/>
  <c r="J3957" i="2"/>
  <c r="BK3385" i="2"/>
  <c r="BK3183" i="2"/>
  <c r="BK3020" i="2"/>
  <c r="BK2806" i="2"/>
  <c r="J2611" i="2"/>
  <c r="J1890" i="2"/>
  <c r="J388" i="2"/>
  <c r="BK3771" i="2"/>
  <c r="J3204" i="2"/>
  <c r="J3062" i="2"/>
  <c r="J2764" i="2"/>
  <c r="BK2397" i="2"/>
  <c r="J1499" i="2"/>
  <c r="BK174" i="2"/>
  <c r="J4321" i="2"/>
  <c r="BK3339" i="2"/>
  <c r="J3226" i="2"/>
  <c r="BK2958" i="2"/>
  <c r="J2709" i="2"/>
  <c r="J2560" i="2"/>
  <c r="J1488" i="2"/>
  <c r="BK251" i="2"/>
  <c r="BK3612" i="2"/>
  <c r="J3323" i="2"/>
  <c r="BK3155" i="2"/>
  <c r="BK2967" i="2"/>
  <c r="BK2844" i="2"/>
  <c r="BK2622" i="2"/>
  <c r="J2355" i="2"/>
  <c r="BK991" i="2"/>
  <c r="J198" i="2"/>
  <c r="J3592" i="2"/>
  <c r="J3286" i="2"/>
  <c r="BK3128" i="2"/>
  <c r="J2854" i="2"/>
  <c r="J2592" i="2"/>
  <c r="BK2460" i="2"/>
  <c r="J1945" i="2"/>
  <c r="BK1067" i="2"/>
  <c r="BK4400" i="2"/>
  <c r="BK3586" i="2"/>
  <c r="J3346" i="2"/>
  <c r="BK3022" i="2"/>
  <c r="BK2768" i="2"/>
  <c r="J2629" i="2"/>
  <c r="BK2479" i="2"/>
  <c r="J1583" i="2"/>
  <c r="J554" i="2"/>
  <c r="BK3570" i="2"/>
  <c r="BK3379" i="2"/>
  <c r="BK3188" i="2"/>
  <c r="BK2905" i="2"/>
  <c r="J2682" i="2"/>
  <c r="J2406" i="2"/>
  <c r="J1966" i="2"/>
  <c r="BK1796" i="2"/>
  <c r="BK635" i="2"/>
  <c r="BK4565" i="2"/>
  <c r="J4531" i="2"/>
  <c r="BK4504" i="2"/>
  <c r="BK4445" i="2"/>
  <c r="BK3835" i="2"/>
  <c r="J3383" i="2"/>
  <c r="BK3274" i="2"/>
  <c r="BK2925" i="2"/>
  <c r="BK2779" i="2"/>
  <c r="J2602" i="2"/>
  <c r="J2389" i="2"/>
  <c r="J1552" i="2"/>
  <c r="BK202" i="3"/>
  <c r="J132" i="4"/>
  <c r="BK239" i="4"/>
  <c r="BK117" i="4"/>
  <c r="J234" i="4"/>
  <c r="J95" i="5"/>
  <c r="J3571" i="2"/>
  <c r="J3330" i="2"/>
  <c r="BK3151" i="2"/>
  <c r="J2989" i="2"/>
  <c r="BK2789" i="2"/>
  <c r="BK2633" i="2"/>
  <c r="BK2494" i="2"/>
  <c r="J1839" i="2"/>
  <c r="BK400" i="2"/>
  <c r="BK4356" i="2"/>
  <c r="J3441" i="2"/>
  <c r="J2988" i="2"/>
  <c r="J2786" i="2"/>
  <c r="BK4368" i="2"/>
  <c r="J3302" i="2"/>
  <c r="J3144" i="2"/>
  <c r="BK2945" i="2"/>
  <c r="BK2769" i="2"/>
  <c r="J2660" i="2"/>
  <c r="BK2455" i="2"/>
  <c r="BK2306" i="2"/>
  <c r="J947" i="2"/>
  <c r="BK4367" i="2"/>
  <c r="J3390" i="2"/>
  <c r="J3238" i="2"/>
  <c r="BK3101" i="2"/>
  <c r="J2909" i="2"/>
  <c r="BK2710" i="2"/>
  <c r="BK2405" i="2"/>
  <c r="BK757" i="2"/>
  <c r="J4462" i="2"/>
  <c r="J3654" i="2"/>
  <c r="J3363" i="2"/>
  <c r="BK3154" i="2"/>
  <c r="J2946" i="2"/>
  <c r="J2837" i="2"/>
  <c r="J2665" i="2"/>
  <c r="BK2471" i="2"/>
  <c r="J2319" i="2"/>
  <c r="BK1529" i="2"/>
  <c r="BK667" i="2"/>
  <c r="J4392" i="2"/>
  <c r="J3565" i="2"/>
  <c r="BK3268" i="2"/>
  <c r="BK3080" i="2"/>
  <c r="BK2793" i="2"/>
  <c r="BK2643" i="2"/>
  <c r="J2431" i="2"/>
  <c r="J2221" i="2"/>
  <c r="BK1509" i="2"/>
  <c r="BK575" i="2"/>
  <c r="BK4331" i="2"/>
  <c r="BK3532" i="2"/>
  <c r="BK3237" i="2"/>
  <c r="J2964" i="2"/>
  <c r="BK2784" i="2"/>
  <c r="BK2613" i="2"/>
  <c r="J2434" i="2"/>
  <c r="J2344" i="2"/>
  <c r="BK1856" i="2"/>
  <c r="J834" i="2"/>
  <c r="BK176" i="2"/>
  <c r="BK4559" i="2"/>
  <c r="J4520" i="2"/>
  <c r="BK4495" i="2"/>
  <c r="J4479" i="2"/>
  <c r="BK3564" i="2"/>
  <c r="BK3293" i="2"/>
  <c r="J3139" i="2"/>
  <c r="BK2921" i="2"/>
  <c r="J2676" i="2"/>
  <c r="BK2415" i="2"/>
  <c r="J2014" i="2"/>
  <c r="BK834" i="2"/>
  <c r="J158" i="3"/>
  <c r="BK204" i="3"/>
  <c r="J252" i="4"/>
  <c r="BK198" i="4"/>
  <c r="J180" i="4"/>
  <c r="BK168" i="4"/>
  <c r="J256" i="4"/>
  <c r="BK4425" i="2"/>
  <c r="J3628" i="2"/>
  <c r="BK3368" i="2"/>
  <c r="BK3131" i="2"/>
  <c r="BK2839" i="2"/>
  <c r="BK2551" i="2"/>
  <c r="BK1871" i="2"/>
  <c r="J563" i="2"/>
  <c r="J4365" i="2"/>
  <c r="J3509" i="2"/>
  <c r="BK3159" i="2"/>
  <c r="BK2838" i="2"/>
  <c r="J2523" i="2"/>
  <c r="BK2277" i="2"/>
  <c r="BK1259" i="2"/>
  <c r="BK198" i="2"/>
  <c r="BK3654" i="2"/>
  <c r="J3355" i="2"/>
  <c r="BK3116" i="2"/>
  <c r="BK2906" i="2"/>
  <c r="BK2733" i="2"/>
  <c r="J2606" i="2"/>
  <c r="BK2400" i="2"/>
  <c r="BK1187" i="2"/>
  <c r="J190" i="2"/>
  <c r="J3625" i="2"/>
  <c r="J3369" i="2"/>
  <c r="BK3218" i="2"/>
  <c r="BK2978" i="2"/>
  <c r="J2765" i="2"/>
  <c r="J2526" i="2"/>
  <c r="BK2298" i="2"/>
  <c r="J1404" i="2"/>
  <c r="J339" i="2"/>
  <c r="J3695" i="2"/>
  <c r="BK3292" i="2"/>
  <c r="J3122" i="2"/>
  <c r="J2904" i="2"/>
  <c r="BK2667" i="2"/>
  <c r="BK2582" i="2"/>
  <c r="J2303" i="2"/>
  <c r="J1803" i="2"/>
  <c r="J558" i="2"/>
  <c r="J4354" i="2"/>
  <c r="J3391" i="2"/>
  <c r="BK3272" i="2"/>
  <c r="BK3082" i="2"/>
  <c r="J2932" i="2"/>
  <c r="BK2756" i="2"/>
  <c r="BK2524" i="2"/>
  <c r="BK2404" i="2"/>
  <c r="J2292" i="2"/>
  <c r="J1843" i="2"/>
  <c r="BK774" i="2"/>
  <c r="BK548" i="2"/>
  <c r="BK4563" i="2"/>
  <c r="BK4526" i="2"/>
  <c r="J4502" i="2"/>
  <c r="J4480" i="2"/>
  <c r="BK3967" i="2"/>
  <c r="BK3516" i="2"/>
  <c r="J3135" i="2"/>
  <c r="J3011" i="2"/>
  <c r="J2844" i="2"/>
  <c r="J2640" i="2"/>
  <c r="J2470" i="2"/>
  <c r="BK2297" i="2"/>
  <c r="J1439" i="2"/>
  <c r="BK194" i="2"/>
  <c r="J202" i="3"/>
  <c r="BK279" i="4"/>
  <c r="J236" i="4"/>
  <c r="BK228" i="4"/>
  <c r="BK94" i="5"/>
  <c r="BK3686" i="2"/>
  <c r="BK3493" i="2"/>
  <c r="BK3187" i="2"/>
  <c r="BK2898" i="2"/>
  <c r="J2729" i="2"/>
  <c r="J2561" i="2"/>
  <c r="BK1877" i="2"/>
  <c r="J4422" i="2"/>
  <c r="BK3547" i="2"/>
  <c r="BK3173" i="2"/>
  <c r="J2901" i="2"/>
  <c r="BK2548" i="2"/>
  <c r="BK1432" i="2"/>
  <c r="BK4362" i="2"/>
  <c r="BK3394" i="2"/>
  <c r="BK3113" i="2"/>
  <c r="J2818" i="2"/>
  <c r="J2642" i="2"/>
  <c r="BK2392" i="2"/>
  <c r="J1072" i="2"/>
  <c r="J653" i="2"/>
  <c r="BK3638" i="2"/>
  <c r="BK3306" i="2"/>
  <c r="J3033" i="2"/>
  <c r="BK2803" i="2"/>
  <c r="BK2641" i="2"/>
  <c r="J2397" i="2"/>
  <c r="BK230" i="2"/>
  <c r="J3633" i="2"/>
  <c r="J3297" i="2"/>
  <c r="J3094" i="2"/>
  <c r="BK2903" i="2"/>
  <c r="BK2770" i="2"/>
  <c r="BK2543" i="2"/>
  <c r="J2387" i="2"/>
  <c r="BK1514" i="2"/>
  <c r="J553" i="2"/>
  <c r="BK4403" i="2"/>
  <c r="J3585" i="2"/>
  <c r="J3316" i="2"/>
  <c r="BK3138" i="2"/>
  <c r="BK2968" i="2"/>
  <c r="BK2617" i="2"/>
  <c r="J2420" i="2"/>
  <c r="J2109" i="2"/>
  <c r="J991" i="2"/>
  <c r="BK163" i="2"/>
  <c r="BK3337" i="2"/>
  <c r="BK3045" i="2"/>
  <c r="BK2817" i="2"/>
  <c r="J2652" i="2"/>
  <c r="BK2373" i="2"/>
  <c r="BK1523" i="2"/>
  <c r="J261" i="2"/>
  <c r="J4550" i="2"/>
  <c r="J4517" i="2"/>
  <c r="J4487" i="2"/>
  <c r="J3597" i="2"/>
  <c r="J3275" i="2"/>
  <c r="BK3083" i="2"/>
  <c r="J2805" i="2"/>
  <c r="BK2605" i="2"/>
  <c r="BK2402" i="2"/>
  <c r="J1514" i="2"/>
  <c r="J109" i="3"/>
  <c r="J152" i="3"/>
  <c r="BK234" i="4"/>
  <c r="J198" i="4"/>
  <c r="BK90" i="5"/>
  <c r="BK3332" i="2"/>
  <c r="J3104" i="2"/>
  <c r="J2820" i="2"/>
  <c r="J2605" i="2"/>
  <c r="J1867" i="2"/>
  <c r="BK308" i="2"/>
  <c r="J3548" i="2"/>
  <c r="J3068" i="2"/>
  <c r="J2855" i="2"/>
  <c r="J2543" i="2"/>
  <c r="J2307" i="2"/>
  <c r="BK699" i="2"/>
  <c r="BK4398" i="2"/>
  <c r="J3590" i="2"/>
  <c r="BK3313" i="2"/>
  <c r="BK3206" i="2"/>
  <c r="BK3000" i="2"/>
  <c r="BK2831" i="2"/>
  <c r="J2667" i="2"/>
  <c r="J2372" i="2"/>
  <c r="BK1126" i="2"/>
  <c r="J230" i="2"/>
  <c r="BK3633" i="2"/>
  <c r="J3449" i="2"/>
  <c r="J3266" i="2"/>
  <c r="J3060" i="2"/>
  <c r="J2834" i="2"/>
  <c r="J2635" i="2"/>
  <c r="BK2581" i="2"/>
  <c r="J2496" i="2"/>
  <c r="J2412" i="2"/>
  <c r="BK2035" i="2"/>
  <c r="BK1380" i="2"/>
  <c r="J699" i="2"/>
  <c r="J351" i="2"/>
  <c r="J4432" i="2"/>
  <c r="J3314" i="2"/>
  <c r="BK3191" i="2"/>
  <c r="J3032" i="2"/>
  <c r="J2921" i="2"/>
  <c r="J2714" i="2"/>
  <c r="J2601" i="2"/>
  <c r="BK2500" i="2"/>
  <c r="J2354" i="2"/>
  <c r="BK1805" i="2"/>
  <c r="BK975" i="2"/>
  <c r="J4434" i="2"/>
  <c r="BK3644" i="2"/>
  <c r="J3344" i="2"/>
  <c r="BK3208" i="2"/>
  <c r="BK3011" i="2"/>
  <c r="J2850" i="2"/>
  <c r="BK2610" i="2"/>
  <c r="BK2406" i="2"/>
  <c r="J917" i="2"/>
  <c r="J174" i="2"/>
  <c r="BK3626" i="2"/>
  <c r="J3372" i="2"/>
  <c r="BK3201" i="2"/>
  <c r="BK2855" i="2"/>
  <c r="J2743" i="2"/>
  <c r="J2520" i="2"/>
  <c r="BK2310" i="2"/>
  <c r="J1432" i="2"/>
  <c r="J4580" i="2"/>
  <c r="J4548" i="2"/>
  <c r="BK4412" i="2"/>
  <c r="BK3557" i="2"/>
  <c r="BK3297" i="2"/>
  <c r="BK3102" i="2"/>
  <c r="BK2961" i="2"/>
  <c r="J2821" i="2"/>
  <c r="J2617" i="2"/>
  <c r="J2479" i="2"/>
  <c r="BK2106" i="2"/>
  <c r="BK1083" i="2"/>
  <c r="BK117" i="3"/>
  <c r="BK136" i="3"/>
  <c r="J249" i="4"/>
  <c r="BK252" i="4"/>
  <c r="J123" i="4"/>
  <c r="BK281" i="4"/>
  <c r="BK84" i="5"/>
  <c r="J3652" i="2"/>
  <c r="J3492" i="2"/>
  <c r="BK3251" i="2"/>
  <c r="J3028" i="2"/>
  <c r="BK2857" i="2"/>
  <c r="J2697" i="2"/>
  <c r="BK2537" i="2"/>
  <c r="J2477" i="2"/>
  <c r="J2330" i="2"/>
  <c r="J1019" i="2"/>
  <c r="J4478" i="2"/>
  <c r="J3638" i="2"/>
  <c r="BK3390" i="2"/>
  <c r="BK3097" i="2"/>
  <c r="BK2909" i="2"/>
  <c r="BK2696" i="2"/>
  <c r="J2324" i="2"/>
  <c r="J1412" i="2"/>
  <c r="J498" i="2"/>
  <c r="J3832" i="2"/>
  <c r="J3352" i="2"/>
  <c r="J3186" i="2"/>
  <c r="J2976" i="2"/>
  <c r="BK2745" i="2"/>
  <c r="BK2380" i="2"/>
  <c r="BK1431" i="2"/>
  <c r="J550" i="2"/>
  <c r="BK4372" i="2"/>
  <c r="BK3466" i="2"/>
  <c r="J3273" i="2"/>
  <c r="J3208" i="2"/>
  <c r="BK3029" i="2"/>
  <c r="J2864" i="2"/>
  <c r="BK2662" i="2"/>
  <c r="J2338" i="2"/>
  <c r="BK1460" i="2"/>
  <c r="J796" i="2"/>
  <c r="J4362" i="2"/>
  <c r="J3396" i="2"/>
  <c r="BK3230" i="2"/>
  <c r="BK2833" i="2"/>
  <c r="BK2702" i="2"/>
  <c r="J2630" i="2"/>
  <c r="BK2485" i="2"/>
  <c r="J2326" i="2"/>
  <c r="BK530" i="2"/>
  <c r="J4360" i="2"/>
  <c r="BK3503" i="2"/>
  <c r="J2992" i="2"/>
  <c r="BK2818" i="2"/>
  <c r="J2628" i="2"/>
  <c r="J2392" i="2"/>
  <c r="BK2315" i="2"/>
  <c r="J1750" i="2"/>
  <c r="J804" i="2"/>
  <c r="J202" i="2"/>
  <c r="BK3575" i="2"/>
  <c r="J3341" i="2"/>
  <c r="BK2976" i="2"/>
  <c r="BK2895" i="2"/>
  <c r="J2738" i="2"/>
  <c r="BK2530" i="2"/>
  <c r="BK2376" i="2"/>
  <c r="J1888" i="2"/>
  <c r="J1431" i="2"/>
  <c r="BK552" i="2"/>
  <c r="BK4566" i="2"/>
  <c r="J4544" i="2"/>
  <c r="J4518" i="2"/>
  <c r="J4495" i="2"/>
  <c r="BK4406" i="2"/>
  <c r="BK3543" i="2"/>
  <c r="BK3247" i="2"/>
  <c r="J3078" i="2"/>
  <c r="BK2810" i="2"/>
  <c r="BK2639" i="2"/>
  <c r="J2483" i="2"/>
  <c r="BK2143" i="2"/>
  <c r="J940" i="2"/>
  <c r="J191" i="3"/>
  <c r="J98" i="3"/>
  <c r="J174" i="4"/>
  <c r="BK251" i="4"/>
  <c r="BK206" i="4"/>
  <c r="BK243" i="4"/>
  <c r="BK265" i="4"/>
  <c r="J4445" i="2"/>
  <c r="J3620" i="2"/>
  <c r="BK3383" i="2"/>
  <c r="J3225" i="2"/>
  <c r="J3037" i="2"/>
  <c r="BK2809" i="2"/>
  <c r="BK2592" i="2"/>
  <c r="BK1850" i="2"/>
  <c r="BK551" i="2"/>
  <c r="J4359" i="2"/>
  <c r="J3403" i="2"/>
  <c r="BK3150" i="2"/>
  <c r="J2882" i="2"/>
  <c r="J2564" i="2"/>
  <c r="J2359" i="2"/>
  <c r="BK1450" i="2"/>
  <c r="J178" i="2"/>
  <c r="BK4361" i="2"/>
  <c r="BK3484" i="2"/>
  <c r="J3127" i="2"/>
  <c r="J3038" i="2"/>
  <c r="BK2850" i="2"/>
  <c r="J2672" i="2"/>
  <c r="BK2503" i="2"/>
  <c r="BK2159" i="2"/>
  <c r="J661" i="2"/>
  <c r="J4463" i="2"/>
  <c r="BK3583" i="2"/>
  <c r="BK3357" i="2"/>
  <c r="BK3214" i="2"/>
  <c r="J2908" i="2"/>
  <c r="BK2717" i="2"/>
  <c r="BK2497" i="2"/>
  <c r="BK2309" i="2"/>
  <c r="J1170" i="2"/>
  <c r="J555" i="2"/>
  <c r="J3614" i="2"/>
  <c r="BK3415" i="2"/>
  <c r="BK3253" i="2"/>
  <c r="J3092" i="2"/>
  <c r="J2926" i="2"/>
  <c r="BK2799" i="2"/>
  <c r="J2649" i="2"/>
  <c r="J2444" i="2"/>
  <c r="BK2292" i="2"/>
  <c r="J1780" i="2"/>
  <c r="J770" i="2"/>
  <c r="J4420" i="2"/>
  <c r="BK3680" i="2"/>
  <c r="J3421" i="2"/>
  <c r="BK3285" i="2"/>
  <c r="J3156" i="2"/>
  <c r="BK2990" i="2"/>
  <c r="J2858" i="2"/>
  <c r="J2625" i="2"/>
  <c r="J2353" i="2"/>
  <c r="J2328" i="2"/>
  <c r="BK2288" i="2"/>
  <c r="BK955" i="2"/>
  <c r="BK186" i="2"/>
  <c r="BK3577" i="2"/>
  <c r="BK3325" i="2"/>
  <c r="J3166" i="2"/>
  <c r="BK2971" i="2"/>
  <c r="J2668" i="2"/>
  <c r="BK2518" i="2"/>
  <c r="BK2329" i="2"/>
  <c r="BK1845" i="2"/>
  <c r="BK899" i="2"/>
  <c r="J206" i="2"/>
  <c r="J4558" i="2"/>
  <c r="J4543" i="2"/>
  <c r="BK4520" i="2"/>
  <c r="BK4480" i="2"/>
  <c r="BK3582" i="2"/>
  <c r="J3331" i="2"/>
  <c r="BK3140" i="2"/>
  <c r="J3025" i="2"/>
  <c r="J2799" i="2"/>
  <c r="BK2636" i="2"/>
  <c r="BK2472" i="2"/>
  <c r="BK2065" i="2"/>
  <c r="BK1108" i="2"/>
  <c r="J208" i="3"/>
  <c r="BK115" i="4"/>
  <c r="J210" i="4"/>
  <c r="J265" i="4"/>
  <c r="J115" i="4"/>
  <c r="BK4393" i="2"/>
  <c r="J3616" i="2"/>
  <c r="J3313" i="2"/>
  <c r="J3161" i="2"/>
  <c r="BK2860" i="2"/>
  <c r="J2634" i="2"/>
  <c r="J2425" i="2"/>
  <c r="BK857" i="2"/>
  <c r="BK4397" i="2"/>
  <c r="J3233" i="2"/>
  <c r="J2997" i="2"/>
  <c r="BK2708" i="2"/>
  <c r="BK2408" i="2"/>
  <c r="J2218" i="2"/>
  <c r="J561" i="2"/>
  <c r="J4404" i="2"/>
  <c r="J3291" i="2"/>
  <c r="J2918" i="2"/>
  <c r="BK2684" i="2"/>
  <c r="J2516" i="2"/>
  <c r="BK2286" i="2"/>
  <c r="J921" i="2"/>
  <c r="BK4455" i="2"/>
  <c r="BK3348" i="2"/>
  <c r="BK3132" i="2"/>
  <c r="J2912" i="2"/>
  <c r="J2708" i="2"/>
  <c r="J2578" i="2"/>
  <c r="BK2413" i="2"/>
  <c r="BK1177" i="2"/>
  <c r="BK331" i="2"/>
  <c r="J4317" i="2"/>
  <c r="J3437" i="2"/>
  <c r="J3205" i="2"/>
  <c r="J3048" i="2"/>
  <c r="BK2871" i="2"/>
  <c r="BK2703" i="2"/>
  <c r="BK2514" i="2"/>
  <c r="BK2383" i="2"/>
  <c r="BK1788" i="2"/>
  <c r="BK1149" i="2"/>
  <c r="BK286" i="2"/>
  <c r="BK4156" i="2"/>
  <c r="J3528" i="2"/>
  <c r="BK3298" i="2"/>
  <c r="BK3161" i="2"/>
  <c r="J2961" i="2"/>
  <c r="J2704" i="2"/>
  <c r="J2449" i="2"/>
  <c r="BK1408" i="2"/>
  <c r="J306" i="2"/>
  <c r="J3667" i="2"/>
  <c r="BK3366" i="2"/>
  <c r="BK3130" i="2"/>
  <c r="J2877" i="2"/>
  <c r="BK2729" i="2"/>
  <c r="BK2509" i="2"/>
  <c r="BK2303" i="2"/>
  <c r="J1436" i="2"/>
  <c r="BK561" i="2"/>
  <c r="BK4550" i="2"/>
  <c r="BK4518" i="2"/>
  <c r="J4488" i="2"/>
  <c r="BK3576" i="2"/>
  <c r="J3288" i="2"/>
  <c r="J3153" i="2"/>
  <c r="J2948" i="2"/>
  <c r="BK2823" i="2"/>
  <c r="J2441" i="2"/>
  <c r="BK2040" i="2"/>
  <c r="J848" i="2"/>
  <c r="BK180" i="3"/>
  <c r="J192" i="4"/>
  <c r="BK153" i="4"/>
  <c r="J2394" i="2"/>
  <c r="J549" i="2"/>
  <c r="J4444" i="2"/>
  <c r="BK3962" i="2"/>
  <c r="J3499" i="2"/>
  <c r="BK3217" i="2"/>
  <c r="J3012" i="2"/>
  <c r="J2798" i="2"/>
  <c r="BK2683" i="2"/>
  <c r="J2608" i="2"/>
  <c r="J2423" i="2"/>
  <c r="J1760" i="2"/>
  <c r="J587" i="2"/>
  <c r="J4387" i="2"/>
  <c r="BK3565" i="2"/>
  <c r="J3294" i="2"/>
  <c r="BK3143" i="2"/>
  <c r="J3010" i="2"/>
  <c r="J2873" i="2"/>
  <c r="BK2720" i="2"/>
  <c r="J2495" i="2"/>
  <c r="BK2318" i="2"/>
  <c r="J1131" i="2"/>
  <c r="J632" i="2"/>
  <c r="BK4427" i="2"/>
  <c r="J3623" i="2"/>
  <c r="BK3326" i="2"/>
  <c r="J3129" i="2"/>
  <c r="BK2972" i="2"/>
  <c r="J2762" i="2"/>
  <c r="BK2618" i="2"/>
  <c r="BK2396" i="2"/>
  <c r="J1108" i="2"/>
  <c r="BK266" i="2"/>
  <c r="BK3605" i="2"/>
  <c r="J3310" i="2"/>
  <c r="J3199" i="2"/>
  <c r="J2979" i="2"/>
  <c r="BK2748" i="2"/>
  <c r="BK2593" i="2"/>
  <c r="J2385" i="2"/>
  <c r="J1380" i="2"/>
  <c r="BK507" i="2"/>
  <c r="BK4394" i="2"/>
  <c r="BK3569" i="2"/>
  <c r="J3328" i="2"/>
  <c r="J3151" i="2"/>
  <c r="BK2870" i="2"/>
  <c r="J2691" i="2"/>
  <c r="BK2578" i="2"/>
  <c r="J2388" i="2"/>
  <c r="BK1892" i="2"/>
  <c r="BK1400" i="2"/>
  <c r="BK475" i="2"/>
  <c r="BK4556" i="2"/>
  <c r="BK4524" i="2"/>
  <c r="J4498" i="2"/>
  <c r="J4419" i="2"/>
  <c r="BK3595" i="2"/>
  <c r="J3329" i="2"/>
  <c r="J3123" i="2"/>
  <c r="BK2832" i="2"/>
  <c r="BK2620" i="2"/>
  <c r="J2347" i="2"/>
  <c r="J1460" i="2"/>
  <c r="J578" i="2"/>
  <c r="J128" i="3"/>
  <c r="J184" i="4"/>
  <c r="BK132" i="4"/>
  <c r="J166" i="4"/>
  <c r="BK136" i="4"/>
  <c r="J148" i="4"/>
  <c r="J125" i="4"/>
  <c r="J4412" i="2"/>
  <c r="J3563" i="2"/>
  <c r="J3274" i="2"/>
  <c r="BK3053" i="2"/>
  <c r="J2878" i="2"/>
  <c r="BK2693" i="2"/>
  <c r="BK2571" i="2"/>
  <c r="BK2344" i="2"/>
  <c r="BK1827" i="2"/>
  <c r="J412" i="2"/>
  <c r="J3649" i="2"/>
  <c r="BK3204" i="2"/>
  <c r="BK3038" i="2"/>
  <c r="BK2883" i="2"/>
  <c r="J2480" i="2"/>
  <c r="J1579" i="2"/>
  <c r="J316" i="2"/>
  <c r="BK3615" i="2"/>
  <c r="J3265" i="2"/>
  <c r="BK3079" i="2"/>
  <c r="J2943" i="2"/>
  <c r="BK2751" i="2"/>
  <c r="J2631" i="2"/>
  <c r="BK2444" i="2"/>
  <c r="J2314" i="2"/>
  <c r="BK808" i="2"/>
  <c r="J4355" i="2"/>
  <c r="BK3469" i="2"/>
  <c r="BK3260" i="2"/>
  <c r="BK3028" i="2"/>
  <c r="J2862" i="2"/>
  <c r="BK2688" i="2"/>
  <c r="BK2399" i="2"/>
  <c r="BK1803" i="2"/>
  <c r="J955" i="2"/>
  <c r="J4461" i="2"/>
  <c r="J3624" i="2"/>
  <c r="BK3338" i="2"/>
  <c r="J3073" i="2"/>
  <c r="J2971" i="2"/>
  <c r="BK2774" i="2"/>
  <c r="J2621" i="2"/>
  <c r="J2437" i="2"/>
  <c r="J2035" i="2"/>
  <c r="BK469" i="2"/>
  <c r="J3534" i="2"/>
  <c r="J3334" i="2"/>
  <c r="J3041" i="2"/>
  <c r="BK2862" i="2"/>
  <c r="BK2713" i="2"/>
  <c r="J2581" i="2"/>
  <c r="BK2432" i="2"/>
  <c r="J2302" i="2"/>
  <c r="J1817" i="2"/>
  <c r="BK664" i="2"/>
  <c r="BK4576" i="2"/>
  <c r="J4556" i="2"/>
  <c r="J4540" i="2"/>
  <c r="BK4514" i="2"/>
  <c r="BK4497" i="2"/>
  <c r="BK4434" i="2"/>
  <c r="BK3648" i="2"/>
  <c r="J3418" i="2"/>
  <c r="BK3225" i="2"/>
  <c r="J3045" i="2"/>
  <c r="J2920" i="2"/>
  <c r="J2688" i="2"/>
  <c r="BK2446" i="2"/>
  <c r="J2313" i="2"/>
  <c r="BK804" i="2"/>
  <c r="BK171" i="3"/>
  <c r="BK184" i="3"/>
  <c r="J153" i="4"/>
  <c r="J237" i="4"/>
  <c r="BK159" i="4"/>
  <c r="BK83" i="5"/>
  <c r="J4266" i="2"/>
  <c r="BK3389" i="2"/>
  <c r="BK2927" i="2"/>
  <c r="J2791" i="2"/>
  <c r="BK2603" i="2"/>
  <c r="BK2287" i="2"/>
  <c r="J1047" i="2"/>
  <c r="J4474" i="2"/>
  <c r="J3646" i="2"/>
  <c r="BK3152" i="2"/>
  <c r="BK2975" i="2"/>
  <c r="BK2692" i="2"/>
  <c r="BK2367" i="2"/>
  <c r="J669" i="2"/>
  <c r="J3611" i="2"/>
  <c r="J3246" i="2"/>
  <c r="BK3076" i="2"/>
  <c r="BK2891" i="2"/>
  <c r="J2653" i="2"/>
  <c r="BK2469" i="2"/>
  <c r="J1617" i="2"/>
  <c r="BK569" i="2"/>
  <c r="BK4390" i="2"/>
  <c r="BK3387" i="2"/>
  <c r="BK3193" i="2"/>
  <c r="BK2977" i="2"/>
  <c r="J2750" i="2"/>
  <c r="J2458" i="2"/>
  <c r="BK2225" i="2"/>
  <c r="BK942" i="2"/>
  <c r="BK4430" i="2"/>
  <c r="BK3588" i="2"/>
  <c r="BK2853" i="2"/>
  <c r="BK2634" i="2"/>
  <c r="J2429" i="2"/>
  <c r="BK2192" i="2"/>
  <c r="BK1181" i="2"/>
  <c r="BK4450" i="2"/>
  <c r="BK3614" i="2"/>
  <c r="BK3492" i="2"/>
  <c r="BK3216" i="2"/>
  <c r="J3029" i="2"/>
  <c r="BK2798" i="2"/>
  <c r="J2490" i="2"/>
  <c r="J1805" i="2"/>
  <c r="BK670" i="2"/>
  <c r="BK4448" i="2"/>
  <c r="BK3563" i="2"/>
  <c r="BK3282" i="2"/>
  <c r="BK2879" i="2"/>
  <c r="J2671" i="2"/>
  <c r="BK2531" i="2"/>
  <c r="J2294" i="2"/>
  <c r="J1863" i="2"/>
  <c r="J667" i="2"/>
  <c r="J4553" i="2"/>
  <c r="J4524" i="2"/>
  <c r="J4496" i="2"/>
  <c r="J4397" i="2"/>
  <c r="BK3346" i="2"/>
  <c r="J3100" i="2"/>
  <c r="BK2896" i="2"/>
  <c r="J2567" i="2"/>
  <c r="J2329" i="2"/>
  <c r="BK1985" i="2"/>
  <c r="J471" i="2"/>
  <c r="J106" i="3"/>
  <c r="J206" i="4"/>
  <c r="J168" i="4"/>
  <c r="BK113" i="4"/>
  <c r="BK3624" i="2"/>
  <c r="J3318" i="2"/>
  <c r="J3133" i="2"/>
  <c r="BK2918" i="2"/>
  <c r="BK2725" i="2"/>
  <c r="J2252" i="2"/>
  <c r="BK449" i="2"/>
  <c r="J4156" i="2"/>
  <c r="J3252" i="2"/>
  <c r="J3005" i="2"/>
  <c r="BK2744" i="2"/>
  <c r="BK2385" i="2"/>
  <c r="J2082" i="2"/>
  <c r="BK532" i="2"/>
  <c r="J4453" i="2"/>
  <c r="J4110" i="2"/>
  <c r="J3243" i="2"/>
  <c r="BK3095" i="2"/>
  <c r="J2879" i="2"/>
  <c r="BK2701" i="2"/>
  <c r="BK2438" i="2"/>
  <c r="J1754" i="2"/>
  <c r="BK626" i="2"/>
  <c r="J4413" i="2"/>
  <c r="BK3572" i="2"/>
  <c r="BK3160" i="2"/>
  <c r="BK2882" i="2"/>
  <c r="J2711" i="2"/>
  <c r="BK2563" i="2"/>
  <c r="BK2443" i="2"/>
  <c r="BK2343" i="2"/>
  <c r="J2290" i="2"/>
  <c r="J1492" i="2"/>
  <c r="J973" i="2"/>
  <c r="BK511" i="2"/>
  <c r="J4381" i="2"/>
  <c r="J3389" i="2"/>
  <c r="BK3220" i="2"/>
  <c r="BK2956" i="2"/>
  <c r="J2831" i="2"/>
  <c r="J2626" i="2"/>
  <c r="J2422" i="2"/>
  <c r="BK2293" i="2"/>
  <c r="BK1489" i="2"/>
  <c r="J629" i="2"/>
  <c r="J4407" i="2"/>
  <c r="J3576" i="2"/>
  <c r="BK3252" i="2"/>
  <c r="BK3050" i="2"/>
  <c r="BK2819" i="2"/>
  <c r="BK2508" i="2"/>
  <c r="J2369" i="2"/>
  <c r="J1101" i="2"/>
  <c r="J4465" i="2"/>
  <c r="BK3587" i="2"/>
  <c r="BK3393" i="2"/>
  <c r="BK3190" i="2"/>
  <c r="J2910" i="2"/>
  <c r="J2689" i="2"/>
  <c r="BK2489" i="2"/>
  <c r="BK2210" i="2"/>
  <c r="BK1583" i="2"/>
  <c r="J4576" i="2"/>
  <c r="J4533" i="2"/>
  <c r="BK4498" i="2"/>
  <c r="BK4486" i="2"/>
  <c r="BK3604" i="2"/>
  <c r="BK3327" i="2"/>
  <c r="J3147" i="2"/>
  <c r="BK2974" i="2"/>
  <c r="BK2859" i="2"/>
  <c r="J2633" i="2"/>
  <c r="BK2381" i="2"/>
  <c r="J1476" i="2"/>
  <c r="J228" i="3"/>
  <c r="J204" i="3"/>
  <c r="BK166" i="4"/>
  <c r="J144" i="4"/>
  <c r="BK192" i="4"/>
  <c r="J159" i="4"/>
  <c r="BK186" i="4"/>
  <c r="BK96" i="5"/>
  <c r="J3612" i="2"/>
  <c r="BK3334" i="2"/>
  <c r="BK3135" i="2"/>
  <c r="J2906" i="2"/>
  <c r="J2779" i="2"/>
  <c r="BK2616" i="2"/>
  <c r="BK2529" i="2"/>
  <c r="J2419" i="2"/>
  <c r="J1820" i="2"/>
  <c r="J282" i="2"/>
  <c r="J4364" i="2"/>
  <c r="BK3500" i="2"/>
  <c r="J3121" i="2"/>
  <c r="J2886" i="2"/>
  <c r="J2662" i="2"/>
  <c r="BK2366" i="2"/>
  <c r="J2040" i="2"/>
  <c r="BK584" i="2"/>
  <c r="J4408" i="2"/>
  <c r="J3503" i="2"/>
  <c r="J3254" i="2"/>
  <c r="J3040" i="2"/>
  <c r="BK2821" i="2"/>
  <c r="J2679" i="2"/>
  <c r="BK2412" i="2"/>
  <c r="BK1101" i="2"/>
  <c r="BK4475" i="2"/>
  <c r="BK3640" i="2"/>
  <c r="J3058" i="2"/>
  <c r="J2907" i="2"/>
  <c r="J2727" i="2"/>
  <c r="BK2553" i="2"/>
  <c r="BK2426" i="2"/>
  <c r="BK1019" i="2"/>
  <c r="BK214" i="2"/>
  <c r="J3558" i="2"/>
  <c r="BK2904" i="2"/>
  <c r="J2735" i="2"/>
  <c r="J2614" i="2"/>
  <c r="BK2457" i="2"/>
  <c r="BK2347" i="2"/>
  <c r="J1796" i="2"/>
  <c r="BK935" i="2"/>
  <c r="BK4461" i="2"/>
  <c r="BK4114" i="2"/>
  <c r="J3537" i="2"/>
  <c r="J2945" i="2"/>
  <c r="BK2800" i="2"/>
  <c r="BK2600" i="2"/>
  <c r="BK2440" i="2"/>
  <c r="J2337" i="2"/>
  <c r="BK2074" i="2"/>
  <c r="J1080" i="2"/>
  <c r="J4405" i="2"/>
  <c r="J3566" i="2"/>
  <c r="J3306" i="2"/>
  <c r="J3052" i="2"/>
  <c r="BK2812" i="2"/>
  <c r="J2572" i="2"/>
  <c r="J2348" i="2"/>
  <c r="J1871" i="2"/>
  <c r="J1005" i="2"/>
  <c r="BK237" i="2"/>
  <c r="BK4558" i="2"/>
  <c r="J4528" i="2"/>
  <c r="BK4490" i="2"/>
  <c r="J4383" i="2"/>
  <c r="J3400" i="2"/>
  <c r="BK3222" i="2"/>
  <c r="BK3060" i="2"/>
  <c r="BK2897" i="2"/>
  <c r="BK2623" i="2"/>
  <c r="J2403" i="2"/>
  <c r="BK1579" i="2"/>
  <c r="BK824" i="2"/>
  <c r="BK124" i="3"/>
  <c r="BK221" i="3"/>
  <c r="J248" i="4"/>
  <c r="BK180" i="4"/>
  <c r="J162" i="4"/>
  <c r="J283" i="4"/>
  <c r="J176" i="4"/>
  <c r="J90" i="5"/>
  <c r="J3680" i="2"/>
  <c r="J3360" i="2"/>
  <c r="J3197" i="2"/>
  <c r="BK2988" i="2"/>
  <c r="J2760" i="2"/>
  <c r="J2627" i="2"/>
  <c r="J2352" i="2"/>
  <c r="J1802" i="2"/>
  <c r="BK4476" i="2"/>
  <c r="J3642" i="2"/>
  <c r="J3337" i="2"/>
  <c r="J3086" i="2"/>
  <c r="BK2952" i="2"/>
  <c r="BK2719" i="2"/>
  <c r="J2396" i="2"/>
  <c r="BK1617" i="2"/>
  <c r="J551" i="2"/>
  <c r="J4430" i="2"/>
  <c r="BK3553" i="2"/>
  <c r="J3299" i="2"/>
  <c r="BK3174" i="2"/>
  <c r="BK2982" i="2"/>
  <c r="BK2706" i="2"/>
  <c r="J2612" i="2"/>
  <c r="J2404" i="2"/>
  <c r="J1561" i="2"/>
  <c r="BK617" i="2"/>
  <c r="BK4375" i="2"/>
  <c r="BK3542" i="2"/>
  <c r="BK3229" i="2"/>
  <c r="J3137" i="2"/>
  <c r="BK3023" i="2"/>
  <c r="BK2759" i="2"/>
  <c r="BK2568" i="2"/>
  <c r="BK2384" i="2"/>
  <c r="J647" i="2"/>
  <c r="BK4424" i="2"/>
  <c r="J3586" i="2"/>
  <c r="J3384" i="2"/>
  <c r="J3200" i="2"/>
  <c r="BK3014" i="2"/>
  <c r="J2824" i="2"/>
  <c r="BK2588" i="2"/>
  <c r="BK2492" i="2"/>
  <c r="J2393" i="2"/>
  <c r="J2150" i="2"/>
  <c r="J1396" i="2"/>
  <c r="J418" i="2"/>
  <c r="BK4401" i="2"/>
  <c r="J3581" i="2"/>
  <c r="BK3331" i="2"/>
  <c r="BK3114" i="2"/>
  <c r="BK2824" i="2"/>
  <c r="J2655" i="2"/>
  <c r="BK2475" i="2"/>
  <c r="BK2351" i="2"/>
  <c r="J2323" i="2"/>
  <c r="J2210" i="2"/>
  <c r="J1067" i="2"/>
  <c r="BK590" i="2"/>
  <c r="J4398" i="2"/>
  <c r="BK3482" i="2"/>
  <c r="J3241" i="2"/>
  <c r="J2996" i="2"/>
  <c r="BK2849" i="2"/>
  <c r="BK2539" i="2"/>
  <c r="J2377" i="2"/>
  <c r="J2285" i="2"/>
  <c r="BK1831" i="2"/>
  <c r="J626" i="2"/>
  <c r="BK4577" i="2"/>
  <c r="BK4548" i="2"/>
  <c r="J4527" i="2"/>
  <c r="BK4488" i="2"/>
  <c r="J3962" i="2"/>
  <c r="J3304" i="2"/>
  <c r="J3108" i="2"/>
  <c r="BK2919" i="2"/>
  <c r="BK2611" i="2"/>
  <c r="BK2439" i="2"/>
  <c r="BK2283" i="2"/>
  <c r="BK961" i="2"/>
  <c r="J231" i="3"/>
  <c r="J113" i="3"/>
  <c r="J228" i="4"/>
  <c r="BK144" i="4"/>
  <c r="BK194" i="4"/>
  <c r="BK4313" i="2"/>
  <c r="BK3573" i="2"/>
  <c r="J3326" i="2"/>
  <c r="J3114" i="2"/>
  <c r="BK2881" i="2"/>
  <c r="BK2699" i="2"/>
  <c r="J2553" i="2"/>
  <c r="BK1780" i="2"/>
  <c r="J163" i="2"/>
  <c r="BK3639" i="2"/>
  <c r="BK3375" i="2"/>
  <c r="BK3047" i="2"/>
  <c r="BK2746" i="2"/>
  <c r="BK2430" i="2"/>
  <c r="BK2252" i="2"/>
  <c r="J286" i="2"/>
  <c r="J3844" i="2"/>
  <c r="J3236" i="2"/>
  <c r="J3103" i="2"/>
  <c r="BK2814" i="2"/>
  <c r="J2664" i="2"/>
  <c r="J2414" i="2"/>
  <c r="J1087" i="2"/>
  <c r="BK178" i="2"/>
  <c r="J3589" i="2"/>
  <c r="J3219" i="2"/>
  <c r="BK3062" i="2"/>
  <c r="J2770" i="2"/>
  <c r="J2465" i="2"/>
  <c r="BK1905" i="2"/>
  <c r="J935" i="2"/>
  <c r="BK3796" i="2"/>
  <c r="J3371" i="2"/>
  <c r="BK3141" i="2"/>
  <c r="J2980" i="2"/>
  <c r="J2757" i="2"/>
  <c r="BK2573" i="2"/>
  <c r="BK2448" i="2"/>
  <c r="BK2300" i="2"/>
  <c r="J927" i="2"/>
  <c r="BK388" i="2"/>
  <c r="J4376" i="2"/>
  <c r="BK3318" i="2"/>
  <c r="J3148" i="2"/>
  <c r="J2825" i="2"/>
  <c r="BK2650" i="2"/>
  <c r="BK2533" i="2"/>
  <c r="J1788" i="2"/>
  <c r="BK842" i="2"/>
  <c r="BK4467" i="2"/>
  <c r="J3540" i="2"/>
  <c r="J3210" i="2"/>
  <c r="J3013" i="2"/>
  <c r="BK2801" i="2"/>
  <c r="BK2642" i="2"/>
  <c r="BK2433" i="2"/>
  <c r="J2293" i="2"/>
  <c r="J1833" i="2"/>
  <c r="J660" i="2"/>
  <c r="J214" i="2"/>
  <c r="J4554" i="2"/>
  <c r="J4526" i="2"/>
  <c r="J4501" i="2"/>
  <c r="J4396" i="2"/>
  <c r="BK3424" i="2"/>
  <c r="BK3194" i="2"/>
  <c r="J3001" i="2"/>
  <c r="BK2753" i="2"/>
  <c r="J2582" i="2"/>
  <c r="J2365" i="2"/>
  <c r="BK498" i="2"/>
  <c r="BK154" i="3"/>
  <c r="J221" i="4"/>
  <c r="J127" i="4"/>
  <c r="BK236" i="4"/>
  <c r="BK178" i="4"/>
  <c r="BK4458" i="2"/>
  <c r="BK3618" i="2"/>
  <c r="BK3421" i="2"/>
  <c r="J3126" i="2"/>
  <c r="BK2887" i="2"/>
  <c r="BK2757" i="2"/>
  <c r="J2588" i="2"/>
  <c r="J2514" i="2"/>
  <c r="J2416" i="2"/>
  <c r="BK1820" i="2"/>
  <c r="J4477" i="2"/>
  <c r="J3536" i="2"/>
  <c r="J3149" i="2"/>
  <c r="BK2964" i="2"/>
  <c r="BK2671" i="2"/>
  <c r="J2452" i="2"/>
  <c r="BK2319" i="2"/>
  <c r="J2284" i="2"/>
  <c r="BK1808" i="2"/>
  <c r="BK1396" i="2"/>
  <c r="J757" i="2"/>
  <c r="BK210" i="2"/>
  <c r="BK3642" i="2"/>
  <c r="BK3350" i="2"/>
  <c r="BK3242" i="2"/>
  <c r="BK3043" i="2"/>
  <c r="J2869" i="2"/>
  <c r="J2744" i="2"/>
  <c r="BK2644" i="2"/>
  <c r="J2521" i="2"/>
  <c r="J2335" i="2"/>
  <c r="BK1124" i="2"/>
  <c r="BK3647" i="2"/>
  <c r="J3356" i="2"/>
  <c r="J2990" i="2"/>
  <c r="J2754" i="2"/>
  <c r="BK2570" i="2"/>
  <c r="J2433" i="2"/>
  <c r="J1901" i="2"/>
  <c r="J961" i="2"/>
  <c r="BK352" i="2"/>
  <c r="J4353" i="2"/>
  <c r="BK3392" i="2"/>
  <c r="BK3215" i="2"/>
  <c r="BK3109" i="2"/>
  <c r="J2934" i="2"/>
  <c r="J2797" i="2"/>
  <c r="BK2656" i="2"/>
  <c r="J2501" i="2"/>
  <c r="BK2359" i="2"/>
  <c r="BK1771" i="2"/>
  <c r="BK781" i="2"/>
  <c r="J4411" i="2"/>
  <c r="BK3622" i="2"/>
  <c r="BK3475" i="2"/>
  <c r="BK3291" i="2"/>
  <c r="BK3110" i="2"/>
  <c r="J2962" i="2"/>
  <c r="J2812" i="2"/>
  <c r="BK2659" i="2"/>
  <c r="J2504" i="2"/>
  <c r="J2299" i="2"/>
  <c r="J1755" i="2"/>
  <c r="BK641" i="2"/>
  <c r="J4472" i="2"/>
  <c r="J3392" i="2"/>
  <c r="BK3265" i="2"/>
  <c r="J3030" i="2"/>
  <c r="J2851" i="2"/>
  <c r="J2737" i="2"/>
  <c r="BK2586" i="2"/>
  <c r="BK2445" i="2"/>
  <c r="BK2091" i="2"/>
  <c r="J1759" i="2"/>
  <c r="BK599" i="2"/>
  <c r="BK300" i="2"/>
  <c r="BK4531" i="2"/>
  <c r="J4506" i="2"/>
  <c r="J4486" i="2"/>
  <c r="BK4354" i="2"/>
  <c r="BK3540" i="2"/>
  <c r="J3180" i="2"/>
  <c r="BK3044" i="2"/>
  <c r="J2763" i="2"/>
  <c r="J2488" i="2"/>
  <c r="BK2082" i="2"/>
  <c r="BK1125" i="2"/>
  <c r="BK231" i="3"/>
  <c r="BK109" i="3"/>
  <c r="BK277" i="4"/>
  <c r="BK249" i="4"/>
  <c r="BK253" i="4"/>
  <c r="J101" i="4"/>
  <c r="J212" i="4"/>
  <c r="J93" i="5"/>
  <c r="BK3844" i="2"/>
  <c r="J3353" i="2"/>
  <c r="J3016" i="2"/>
  <c r="J2783" i="2"/>
  <c r="BK2612" i="2"/>
  <c r="J2384" i="2"/>
  <c r="J1854" i="2"/>
  <c r="J507" i="2"/>
  <c r="BK4433" i="2"/>
  <c r="J3796" i="2"/>
  <c r="J3350" i="2"/>
  <c r="J3140" i="2"/>
  <c r="BK3010" i="2"/>
  <c r="BK2734" i="2"/>
  <c r="J2400" i="2"/>
  <c r="J2077" i="2"/>
  <c r="J556" i="2"/>
  <c r="J4415" i="2"/>
  <c r="J3546" i="2"/>
  <c r="J3247" i="2"/>
  <c r="BK2994" i="2"/>
  <c r="BK2802" i="2"/>
  <c r="J2619" i="2"/>
  <c r="J2421" i="2"/>
  <c r="BK1994" i="2"/>
  <c r="BK674" i="2"/>
  <c r="BK4469" i="2"/>
  <c r="J3538" i="2"/>
  <c r="J3171" i="2"/>
  <c r="BK2992" i="2"/>
  <c r="J2829" i="2"/>
  <c r="BK2628" i="2"/>
  <c r="BK2378" i="2"/>
  <c r="BK1139" i="2"/>
  <c r="BK554" i="2"/>
  <c r="J4410" i="2"/>
  <c r="J3498" i="2"/>
  <c r="BK3212" i="2"/>
  <c r="J3015" i="2"/>
  <c r="J2883" i="2"/>
  <c r="J2554" i="2"/>
  <c r="J2153" i="2"/>
  <c r="BK1561" i="2"/>
  <c r="J614" i="2"/>
  <c r="BK3596" i="2"/>
  <c r="J3347" i="2"/>
  <c r="BK3232" i="2"/>
  <c r="BK3004" i="2"/>
  <c r="BK2731" i="2"/>
  <c r="J2596" i="2"/>
  <c r="J2383" i="2"/>
  <c r="BK1932" i="2"/>
  <c r="J1495" i="2"/>
  <c r="J572" i="2"/>
  <c r="BK4571" i="2"/>
  <c r="J4542" i="2"/>
  <c r="BK4517" i="2"/>
  <c r="J4489" i="2"/>
  <c r="J4393" i="2"/>
  <c r="J3560" i="2"/>
  <c r="BK3315" i="2"/>
  <c r="J3080" i="2"/>
  <c r="BK2935" i="2"/>
  <c r="J2741" i="2"/>
  <c r="BK2557" i="2"/>
  <c r="J2401" i="2"/>
  <c r="BK2053" i="2"/>
  <c r="J641" i="2"/>
  <c r="J105" i="3"/>
  <c r="BK113" i="3"/>
  <c r="BK275" i="4"/>
  <c r="BK142" i="4"/>
  <c r="J261" i="4"/>
  <c r="BK89" i="5"/>
  <c r="J4421" i="2"/>
  <c r="BK3538" i="2"/>
  <c r="BK3262" i="2"/>
  <c r="BK3054" i="2"/>
  <c r="J2828" i="2"/>
  <c r="J2700" i="2"/>
  <c r="J2349" i="2"/>
  <c r="BK556" i="2"/>
  <c r="BK3946" i="2"/>
  <c r="BK3356" i="2"/>
  <c r="J3053" i="2"/>
  <c r="J2767" i="2"/>
  <c r="BK2425" i="2"/>
  <c r="J2143" i="2"/>
  <c r="J559" i="2"/>
  <c r="BK3799" i="2"/>
  <c r="J3322" i="2"/>
  <c r="BK3189" i="2"/>
  <c r="BK2955" i="2"/>
  <c r="BK2738" i="2"/>
  <c r="J2566" i="2"/>
  <c r="J2333" i="2"/>
  <c r="BK4431" i="2"/>
  <c r="J3494" i="2"/>
  <c r="BK2991" i="2"/>
  <c r="BK2943" i="2"/>
  <c r="J2670" i="2"/>
  <c r="BK2482" i="2"/>
  <c r="BK1784" i="2"/>
  <c r="J4476" i="2"/>
  <c r="J3554" i="2"/>
  <c r="J3196" i="2"/>
  <c r="J3000" i="2"/>
  <c r="J2740" i="2"/>
  <c r="BK2559" i="2"/>
  <c r="BK2372" i="2"/>
  <c r="BK2033" i="2"/>
  <c r="BK1003" i="2"/>
  <c r="J4470" i="2"/>
  <c r="J3533" i="2"/>
  <c r="J3239" i="2"/>
  <c r="BK3105" i="2"/>
  <c r="J2761" i="2"/>
  <c r="J2459" i="2"/>
  <c r="BK1602" i="2"/>
  <c r="J237" i="2"/>
  <c r="BK3627" i="2"/>
  <c r="J3244" i="2"/>
  <c r="BK2963" i="2"/>
  <c r="BK2722" i="2"/>
  <c r="J2525" i="2"/>
  <c r="BK2232" i="2"/>
  <c r="J1026" i="2"/>
  <c r="BK4575" i="2"/>
  <c r="BK4541" i="2"/>
  <c r="J4503" i="2"/>
  <c r="J4431" i="2"/>
  <c r="BK3548" i="2"/>
  <c r="BK3323" i="2"/>
  <c r="J3065" i="2"/>
  <c r="J2865" i="2"/>
  <c r="BK2691" i="2"/>
  <c r="BK2481" i="2"/>
  <c r="J2206" i="2"/>
  <c r="BK1028" i="2"/>
  <c r="BK282" i="2"/>
  <c r="BK158" i="3"/>
  <c r="J99" i="4"/>
  <c r="J255" i="4"/>
  <c r="J92" i="5"/>
  <c r="J3575" i="2"/>
  <c r="J3189" i="2"/>
  <c r="BK3025" i="2"/>
  <c r="BK2772" i="2"/>
  <c r="J2309" i="2"/>
  <c r="J746" i="2"/>
  <c r="J3686" i="2"/>
  <c r="J3157" i="2"/>
  <c r="J2919" i="2"/>
  <c r="BK2681" i="2"/>
  <c r="J2360" i="2"/>
  <c r="BK1191" i="2"/>
  <c r="BK347" i="2"/>
  <c r="J2823" i="2"/>
  <c r="J2440" i="2"/>
  <c r="J1893" i="2"/>
  <c r="J1489" i="2"/>
  <c r="J566" i="2"/>
  <c r="J4574" i="2"/>
  <c r="BK4533" i="2"/>
  <c r="BK4500" i="2"/>
  <c r="BK4464" i="2"/>
  <c r="BK3629" i="2"/>
  <c r="BK3277" i="2"/>
  <c r="J3087" i="2"/>
  <c r="BK2937" i="2"/>
  <c r="J2732" i="2"/>
  <c r="BK2565" i="2"/>
  <c r="BK2371" i="2"/>
  <c r="BK2034" i="2"/>
  <c r="J635" i="2"/>
  <c r="J180" i="3"/>
  <c r="BK267" i="4"/>
  <c r="J287" i="4"/>
  <c r="J208" i="4"/>
  <c r="BK268" i="4"/>
  <c r="J85" i="5"/>
  <c r="J3643" i="2"/>
  <c r="BK3365" i="2"/>
  <c r="BK3040" i="2"/>
  <c r="J2817" i="2"/>
  <c r="J2683" i="2"/>
  <c r="J1876" i="2"/>
  <c r="J611" i="2"/>
  <c r="BK4413" i="2"/>
  <c r="J3445" i="2"/>
  <c r="J3130" i="2"/>
  <c r="BK2907" i="2"/>
  <c r="J2517" i="2"/>
  <c r="J2296" i="2"/>
  <c r="BK1388" i="2"/>
  <c r="BK356" i="2"/>
  <c r="BK4384" i="2"/>
  <c r="BK3428" i="2"/>
  <c r="BK3126" i="2"/>
  <c r="J2938" i="2"/>
  <c r="BK2763" i="2"/>
  <c r="J2494" i="2"/>
  <c r="BK2332" i="2"/>
  <c r="J664" i="2"/>
  <c r="BK4369" i="2"/>
  <c r="J3298" i="2"/>
  <c r="J3046" i="2"/>
  <c r="J2887" i="2"/>
  <c r="BK2664" i="2"/>
  <c r="J2536" i="2"/>
  <c r="J2053" i="2"/>
  <c r="J668" i="2"/>
  <c r="BK4423" i="2"/>
  <c r="BK3559" i="2"/>
  <c r="BK3235" i="2"/>
  <c r="J3021" i="2"/>
  <c r="BK2820" i="2"/>
  <c r="BK2621" i="2"/>
  <c r="J2436" i="2"/>
  <c r="J2197" i="2"/>
  <c r="J824" i="2"/>
  <c r="BK167" i="2"/>
  <c r="BK3820" i="2"/>
  <c r="J3541" i="2"/>
  <c r="BK3261" i="2"/>
  <c r="J3003" i="2"/>
  <c r="BK2742" i="2"/>
  <c r="J2570" i="2"/>
  <c r="BK2394" i="2"/>
  <c r="J690" i="2"/>
  <c r="J4414" i="2"/>
  <c r="BK3320" i="2"/>
  <c r="J3111" i="2"/>
  <c r="J2942" i="2"/>
  <c r="J2790" i="2"/>
  <c r="BK2532" i="2"/>
  <c r="J2325" i="2"/>
  <c r="J1850" i="2"/>
  <c r="BK888" i="2"/>
  <c r="BK4572" i="2"/>
  <c r="BK4546" i="2"/>
  <c r="J4492" i="2"/>
  <c r="J4380" i="2"/>
  <c r="J3506" i="2"/>
  <c r="J3124" i="2"/>
  <c r="J2913" i="2"/>
  <c r="J2654" i="2"/>
  <c r="J2466" i="2"/>
  <c r="BK2305" i="2"/>
  <c r="J1097" i="2"/>
  <c r="BK166" i="3"/>
  <c r="BK105" i="3"/>
  <c r="J224" i="4"/>
  <c r="J273" i="4"/>
  <c r="BK123" i="4"/>
  <c r="BK82" i="5"/>
  <c r="BK3645" i="2"/>
  <c r="BK3359" i="2"/>
  <c r="J3206" i="2"/>
  <c r="J3007" i="2"/>
  <c r="BK2837" i="2"/>
  <c r="BK2679" i="2"/>
  <c r="J2538" i="2"/>
  <c r="J2478" i="2"/>
  <c r="BK2321" i="2"/>
  <c r="J552" i="2"/>
  <c r="J4038" i="2"/>
  <c r="BK3203" i="2"/>
  <c r="BK2914" i="2"/>
  <c r="BK2550" i="2"/>
  <c r="J2341" i="2"/>
  <c r="BK2150" i="2"/>
  <c r="J575" i="2"/>
  <c r="BK4419" i="2"/>
  <c r="J3651" i="2"/>
  <c r="J3407" i="2"/>
  <c r="BK3258" i="2"/>
  <c r="BK3106" i="2"/>
  <c r="BK2926" i="2"/>
  <c r="J2552" i="2"/>
  <c r="BK2353" i="2"/>
  <c r="J1479" i="2"/>
  <c r="BK515" i="2"/>
  <c r="J3543" i="2"/>
  <c r="BK3276" i="2"/>
  <c r="BK3127" i="2"/>
  <c r="BK2939" i="2"/>
  <c r="J2777" i="2"/>
  <c r="J2607" i="2"/>
  <c r="J2451" i="2"/>
  <c r="BK2241" i="2"/>
  <c r="J1043" i="2"/>
  <c r="J530" i="2"/>
  <c r="BK4386" i="2"/>
  <c r="BK3487" i="2"/>
  <c r="J3250" i="2"/>
  <c r="BK3019" i="2"/>
  <c r="J2899" i="2"/>
  <c r="BK2737" i="2"/>
  <c r="J2563" i="2"/>
  <c r="J2446" i="2"/>
  <c r="BK2206" i="2"/>
  <c r="J1187" i="2"/>
  <c r="J532" i="2"/>
  <c r="J4379" i="2"/>
  <c r="J3532" i="2"/>
  <c r="BK3250" i="2"/>
  <c r="BK3041" i="2"/>
  <c r="BK2916" i="2"/>
  <c r="BK2615" i="2"/>
  <c r="BK2483" i="2"/>
  <c r="BK1945" i="2"/>
  <c r="BK908" i="2"/>
  <c r="BK4440" i="2"/>
  <c r="J3583" i="2"/>
  <c r="BK3308" i="2"/>
  <c r="J3055" i="2"/>
  <c r="J2832" i="2"/>
  <c r="BK2665" i="2"/>
  <c r="J2529" i="2"/>
  <c r="J2371" i="2"/>
  <c r="J2050" i="2"/>
  <c r="BK1839" i="2"/>
  <c r="BK744" i="2"/>
  <c r="J4577" i="2"/>
  <c r="J4551" i="2"/>
  <c r="J4513" i="2"/>
  <c r="J4482" i="2"/>
  <c r="BK3912" i="2"/>
  <c r="BK3388" i="2"/>
  <c r="BK3227" i="2"/>
  <c r="J3072" i="2"/>
  <c r="BK2877" i="2"/>
  <c r="J2579" i="2"/>
  <c r="BK2295" i="2"/>
  <c r="BK1014" i="2"/>
  <c r="BK194" i="3"/>
  <c r="J100" i="3"/>
  <c r="J186" i="4"/>
  <c r="BK119" i="4"/>
  <c r="J245" i="4"/>
  <c r="BK210" i="4"/>
  <c r="J96" i="5"/>
  <c r="BK3908" i="2"/>
  <c r="BK3534" i="2"/>
  <c r="J3245" i="2"/>
  <c r="BK3033" i="2"/>
  <c r="BK2797" i="2"/>
  <c r="BK2672" i="2"/>
  <c r="BK2417" i="2"/>
  <c r="BK1811" i="2"/>
  <c r="BK224" i="2"/>
  <c r="BK3551" i="2"/>
  <c r="J3184" i="2"/>
  <c r="BK2950" i="2"/>
  <c r="BK2677" i="2"/>
  <c r="J2368" i="2"/>
  <c r="J1784" i="2"/>
  <c r="J502" i="2"/>
  <c r="J4399" i="2"/>
  <c r="J3305" i="2"/>
  <c r="J3163" i="2"/>
  <c r="J3020" i="2"/>
  <c r="BK2829" i="2"/>
  <c r="J2687" i="2"/>
  <c r="J2540" i="2"/>
  <c r="J2370" i="2"/>
  <c r="J1463" i="2"/>
  <c r="BK558" i="2"/>
  <c r="J4377" i="2"/>
  <c r="J3550" i="2"/>
  <c r="BK3278" i="2"/>
  <c r="BK3064" i="2"/>
  <c r="BK2788" i="2"/>
  <c r="BK2567" i="2"/>
  <c r="BK2427" i="2"/>
  <c r="BK2088" i="2"/>
  <c r="J781" i="2"/>
  <c r="BK3970" i="2"/>
  <c r="J3270" i="2"/>
  <c r="BK3049" i="2"/>
  <c r="J2833" i="2"/>
  <c r="BK2646" i="2"/>
  <c r="BK2467" i="2"/>
  <c r="J2247" i="2"/>
  <c r="BK1037" i="2"/>
  <c r="BK4456" i="2"/>
  <c r="J3573" i="2"/>
  <c r="BK3360" i="2"/>
  <c r="BK3255" i="2"/>
  <c r="J3054" i="2"/>
  <c r="BK2888" i="2"/>
  <c r="J2678" i="2"/>
  <c r="J2503" i="2"/>
  <c r="BK2339" i="2"/>
  <c r="J1892" i="2"/>
  <c r="BK1404" i="2"/>
  <c r="J167" i="2"/>
  <c r="J4552" i="2"/>
  <c r="J4534" i="2"/>
  <c r="BK4511" i="2"/>
  <c r="BK4415" i="2"/>
  <c r="BK3589" i="2"/>
  <c r="J3257" i="2"/>
  <c r="J3096" i="2"/>
  <c r="BK2962" i="2"/>
  <c r="J2807" i="2"/>
  <c r="J2591" i="2"/>
  <c r="J2382" i="2"/>
  <c r="J1920" i="2"/>
  <c r="J491" i="2"/>
  <c r="J124" i="3"/>
  <c r="BK227" i="4"/>
  <c r="BK202" i="4"/>
  <c r="BK109" i="4"/>
  <c r="BK92" i="5"/>
  <c r="BK3641" i="2"/>
  <c r="J3308" i="2"/>
  <c r="J3026" i="2"/>
  <c r="BK2876" i="2"/>
  <c r="BK2657" i="2"/>
  <c r="BK2317" i="2"/>
  <c r="BK629" i="2"/>
  <c r="J4375" i="2"/>
  <c r="J3466" i="2"/>
  <c r="BK3096" i="2"/>
  <c r="J2847" i="2"/>
  <c r="J2658" i="2"/>
  <c r="J2306" i="2"/>
  <c r="BK787" i="2"/>
  <c r="AS54" i="1"/>
  <c r="J2991" i="2"/>
  <c r="BK2762" i="2"/>
  <c r="J2620" i="2"/>
  <c r="J2350" i="2"/>
  <c r="BK480" i="2"/>
  <c r="BK4378" i="2"/>
  <c r="J3359" i="2"/>
  <c r="BK3012" i="2"/>
  <c r="BK2780" i="2"/>
  <c r="J2574" i="2"/>
  <c r="BK2335" i="2"/>
  <c r="J1181" i="2"/>
  <c r="BK581" i="2"/>
  <c r="J4403" i="2"/>
  <c r="J3455" i="2"/>
  <c r="BK3240" i="2"/>
  <c r="BK3052" i="2"/>
  <c r="J2885" i="2"/>
  <c r="BK2697" i="2"/>
  <c r="J2524" i="2"/>
  <c r="J2286" i="2"/>
  <c r="BK1097" i="2"/>
  <c r="J360" i="2"/>
  <c r="BK4317" i="2"/>
  <c r="BK3259" i="2"/>
  <c r="J3083" i="2"/>
  <c r="BK2936" i="2"/>
  <c r="J2722" i="2"/>
  <c r="BK2526" i="2"/>
  <c r="J2034" i="2"/>
  <c r="J599" i="2"/>
  <c r="BK4357" i="2"/>
  <c r="J3348" i="2"/>
  <c r="J3063" i="2"/>
  <c r="BK2836" i="2"/>
  <c r="J2616" i="2"/>
  <c r="J2318" i="2"/>
  <c r="BK1476" i="2"/>
  <c r="BK550" i="2"/>
  <c r="J4565" i="2"/>
  <c r="BK4532" i="2"/>
  <c r="BK4505" i="2"/>
  <c r="J3870" i="2"/>
  <c r="BK3433" i="2"/>
  <c r="J3142" i="2"/>
  <c r="J2965" i="2"/>
  <c r="J2826" i="2"/>
  <c r="BK2655" i="2"/>
  <c r="BK2431" i="2"/>
  <c r="BK1421" i="2"/>
  <c r="BK218" i="3"/>
  <c r="BK211" i="3"/>
  <c r="BK121" i="4"/>
  <c r="J178" i="4"/>
  <c r="J242" i="4"/>
  <c r="BK3607" i="2"/>
  <c r="J3285" i="2"/>
  <c r="BK3046" i="2"/>
  <c r="BK2848" i="2"/>
  <c r="BK2631" i="2"/>
  <c r="BK1843" i="2"/>
  <c r="BK4408" i="2"/>
  <c r="BK3590" i="2"/>
  <c r="BK3103" i="2"/>
  <c r="BK2890" i="2"/>
  <c r="BK2504" i="2"/>
  <c r="J1742" i="2"/>
  <c r="J480" i="2"/>
  <c r="J3645" i="2"/>
  <c r="J3167" i="2"/>
  <c r="J2940" i="2"/>
  <c r="J2780" i="2"/>
  <c r="BK2629" i="2"/>
  <c r="J2461" i="2"/>
  <c r="J2214" i="2"/>
  <c r="BK669" i="2"/>
  <c r="BK4381" i="2"/>
  <c r="BK3545" i="2"/>
  <c r="J3281" i="2"/>
  <c r="BK3134" i="2"/>
  <c r="BK2954" i="2"/>
  <c r="BK2767" i="2"/>
  <c r="J3555" i="2"/>
  <c r="BK3104" i="2"/>
  <c r="J2880" i="2"/>
  <c r="BK2730" i="2"/>
  <c r="BK2562" i="2"/>
  <c r="BK2449" i="2"/>
  <c r="J2140" i="2"/>
  <c r="J842" i="2"/>
  <c r="BK172" i="2"/>
  <c r="J3799" i="2"/>
  <c r="BK3370" i="2"/>
  <c r="BK3283" i="2"/>
  <c r="J3102" i="2"/>
  <c r="BK2965" i="2"/>
  <c r="J2758" i="2"/>
  <c r="J2583" i="2"/>
  <c r="J2201" i="2"/>
  <c r="BK973" i="2"/>
  <c r="J608" i="2"/>
  <c r="BK4410" i="2"/>
  <c r="J3572" i="2"/>
  <c r="BK3286" i="2"/>
  <c r="J3107" i="2"/>
  <c r="BK2792" i="2"/>
  <c r="J2636" i="2"/>
  <c r="BK2403" i="2"/>
  <c r="J1856" i="2"/>
  <c r="J469" i="2"/>
  <c r="J4563" i="2"/>
  <c r="J4523" i="2"/>
  <c r="J4504" i="2"/>
  <c r="J4436" i="2"/>
  <c r="BK3667" i="2"/>
  <c r="J3354" i="2"/>
  <c r="J3125" i="2"/>
  <c r="BK2922" i="2"/>
  <c r="BK2787" i="2"/>
  <c r="J2569" i="2"/>
  <c r="J2308" i="2"/>
  <c r="BK1765" i="2"/>
  <c r="J525" i="2"/>
  <c r="J144" i="3"/>
  <c r="BK106" i="3"/>
  <c r="J202" i="4"/>
  <c r="BK172" i="4"/>
  <c r="J146" i="4"/>
  <c r="J129" i="4"/>
  <c r="J251" i="4"/>
  <c r="J89" i="5"/>
  <c r="J3967" i="2"/>
  <c r="BK3536" i="2"/>
  <c r="BK3280" i="2"/>
  <c r="J3064" i="2"/>
  <c r="J2841" i="2"/>
  <c r="J2721" i="2"/>
  <c r="J2599" i="2"/>
  <c r="BK2499" i="2"/>
  <c r="BK2462" i="2"/>
  <c r="BK1833" i="2"/>
  <c r="J593" i="2"/>
  <c r="J4423" i="2"/>
  <c r="J3598" i="2"/>
  <c r="BK3202" i="2"/>
  <c r="J2944" i="2"/>
  <c r="J2731" i="2"/>
  <c r="J2469" i="2"/>
  <c r="BK2289" i="2"/>
  <c r="BK1150" i="2"/>
  <c r="J352" i="2"/>
  <c r="J4429" i="2"/>
  <c r="BK3558" i="2"/>
  <c r="BK3171" i="2"/>
  <c r="J2954" i="2"/>
  <c r="BK2795" i="2"/>
  <c r="BK2496" i="2"/>
  <c r="J2236" i="2"/>
  <c r="J877" i="2"/>
  <c r="J4424" i="2"/>
  <c r="J3570" i="2"/>
  <c r="BK3311" i="2"/>
  <c r="J3182" i="2"/>
  <c r="BK2979" i="2"/>
  <c r="BK2816" i="2"/>
  <c r="BK2705" i="2"/>
  <c r="BK2490" i="2"/>
  <c r="BK2312" i="2"/>
  <c r="J1083" i="2"/>
  <c r="BK343" i="2"/>
  <c r="BK3651" i="2"/>
  <c r="BK3342" i="2"/>
  <c r="J2937" i="2"/>
  <c r="J2808" i="2"/>
  <c r="BK2661" i="2"/>
  <c r="J2546" i="2"/>
  <c r="BK2411" i="2"/>
  <c r="BK2294" i="2"/>
  <c r="BK1557" i="2"/>
  <c r="J674" i="2"/>
  <c r="BK4402" i="2"/>
  <c r="J3771" i="2"/>
  <c r="BK3352" i="2"/>
  <c r="BK2846" i="2"/>
  <c r="BK2542" i="2"/>
  <c r="BK2355" i="2"/>
  <c r="BK2325" i="2"/>
  <c r="BK2014" i="2"/>
  <c r="J638" i="2"/>
  <c r="J4441" i="2"/>
  <c r="BK3449" i="2"/>
  <c r="J3213" i="2"/>
  <c r="BK3009" i="2"/>
  <c r="BK2828" i="2"/>
  <c r="J2728" i="2"/>
  <c r="J2510" i="2"/>
  <c r="BK2311" i="2"/>
  <c r="J1124" i="2"/>
  <c r="J4579" i="2"/>
  <c r="BK4551" i="2"/>
  <c r="J4532" i="2"/>
  <c r="J4500" i="2"/>
  <c r="BK4429" i="2"/>
  <c r="BK3568" i="2"/>
  <c r="J3280" i="2"/>
  <c r="BK3093" i="2"/>
  <c r="J2929" i="2"/>
  <c r="BK2709" i="2"/>
  <c r="BK2515" i="2"/>
  <c r="J2334" i="2"/>
  <c r="BK1451" i="2"/>
  <c r="BK372" i="2"/>
  <c r="BK215" i="3"/>
  <c r="J218" i="4"/>
  <c r="J150" i="4"/>
  <c r="BK134" i="4"/>
  <c r="BK231" i="4"/>
  <c r="BK225" i="4"/>
  <c r="BK85" i="5"/>
  <c r="J4401" i="2"/>
  <c r="J3605" i="2"/>
  <c r="J3324" i="2"/>
  <c r="BK3118" i="2"/>
  <c r="BK2863" i="2"/>
  <c r="J2733" i="2"/>
  <c r="J2562" i="2"/>
  <c r="J1874" i="2"/>
  <c r="J605" i="2"/>
  <c r="BK4373" i="2"/>
  <c r="BK3560" i="2"/>
  <c r="J3201" i="2"/>
  <c r="BK3055" i="2"/>
  <c r="J2842" i="2"/>
  <c r="BK2461" i="2"/>
  <c r="BK2197" i="2"/>
  <c r="BK380" i="2"/>
  <c r="J4224" i="2"/>
  <c r="J3315" i="2"/>
  <c r="BK3219" i="2"/>
  <c r="BK3017" i="2"/>
  <c r="BK2808" i="2"/>
  <c r="BK2652" i="2"/>
  <c r="J2475" i="2"/>
  <c r="J1421" i="2"/>
  <c r="J4435" i="2"/>
  <c r="BK3555" i="2"/>
  <c r="BK3330" i="2"/>
  <c r="BK3125" i="2"/>
  <c r="J2987" i="2"/>
  <c r="BK2815" i="2"/>
  <c r="J2703" i="2"/>
  <c r="J2428" i="2"/>
  <c r="BK1754" i="2"/>
  <c r="BK947" i="2"/>
  <c r="BK4463" i="2"/>
  <c r="BK3632" i="2"/>
  <c r="J3333" i="2"/>
  <c r="J3165" i="2"/>
  <c r="J2939" i="2"/>
  <c r="J2742" i="2"/>
  <c r="J2571" i="2"/>
  <c r="J2366" i="2"/>
  <c r="BK1735" i="2"/>
  <c r="BK660" i="2"/>
  <c r="BK4443" i="2"/>
  <c r="J3551" i="2"/>
  <c r="BK3090" i="2"/>
  <c r="BK2973" i="2"/>
  <c r="BK2739" i="2"/>
  <c r="J2528" i="2"/>
  <c r="BK2341" i="2"/>
  <c r="BK2316" i="2"/>
  <c r="BK2060" i="2"/>
  <c r="J1424" i="2"/>
  <c r="J644" i="2"/>
  <c r="BK4422" i="2"/>
  <c r="BK3373" i="2"/>
  <c r="J3271" i="2"/>
  <c r="BK3057" i="2"/>
  <c r="BK2959" i="2"/>
  <c r="J2693" i="2"/>
  <c r="BK2478" i="2"/>
  <c r="BK2077" i="2"/>
  <c r="BK1392" i="2"/>
  <c r="J659" i="2"/>
  <c r="J4569" i="2"/>
  <c r="BK4535" i="2"/>
  <c r="BK4515" i="2"/>
  <c r="BK4496" i="2"/>
  <c r="J3820" i="2"/>
  <c r="BK3374" i="2"/>
  <c r="BK3165" i="2"/>
  <c r="BK2986" i="2"/>
  <c r="BK2841" i="2"/>
  <c r="J2532" i="2"/>
  <c r="J2312" i="2"/>
  <c r="J1602" i="2"/>
  <c r="J172" i="2"/>
  <c r="BK94" i="3"/>
  <c r="BK257" i="4"/>
  <c r="J97" i="4"/>
  <c r="J231" i="4"/>
  <c r="BK4358" i="2"/>
  <c r="BK3520" i="2"/>
  <c r="BK3288" i="2"/>
  <c r="BK3136" i="2"/>
  <c r="BK2920" i="2"/>
  <c r="BK2752" i="2"/>
  <c r="BK2566" i="2"/>
  <c r="J1003" i="2"/>
  <c r="J3828" i="2"/>
  <c r="BK3515" i="2"/>
  <c r="BK3164" i="2"/>
  <c r="J2977" i="2"/>
  <c r="J2638" i="2"/>
  <c r="BK2348" i="2"/>
  <c r="J744" i="2"/>
  <c r="BK4465" i="2"/>
  <c r="BK3650" i="2"/>
  <c r="BK3303" i="2"/>
  <c r="BK3148" i="2"/>
  <c r="BK2998" i="2"/>
  <c r="J2801" i="2"/>
  <c r="BK2649" i="2"/>
  <c r="BK2377" i="2"/>
  <c r="BK1412" i="2"/>
  <c r="BK611" i="2"/>
  <c r="BK3628" i="2"/>
  <c r="J3366" i="2"/>
  <c r="BK3181" i="2"/>
  <c r="J2998" i="2"/>
  <c r="BK2790" i="2"/>
  <c r="J2643" i="2"/>
  <c r="J2515" i="2"/>
  <c r="BK2386" i="2"/>
  <c r="BK1436" i="2"/>
  <c r="BK559" i="2"/>
  <c r="BK3643" i="2"/>
  <c r="BK3355" i="2"/>
  <c r="BK3180" i="2"/>
  <c r="J3004" i="2"/>
  <c r="BK2827" i="2"/>
  <c r="BK2635" i="2"/>
  <c r="BK2486" i="2"/>
  <c r="BK2322" i="2"/>
  <c r="J1548" i="2"/>
  <c r="BK614" i="2"/>
  <c r="BK4416" i="2"/>
  <c r="BK3646" i="2"/>
  <c r="BK3407" i="2"/>
  <c r="BK3089" i="2"/>
  <c r="BK2924" i="2"/>
  <c r="J2430" i="2"/>
  <c r="BK1131" i="2"/>
  <c r="J485" i="2"/>
  <c r="J4361" i="2"/>
  <c r="J3249" i="2"/>
  <c r="BK2989" i="2"/>
  <c r="J2771" i="2"/>
  <c r="J2609" i="2"/>
  <c r="J2486" i="2"/>
  <c r="J2160" i="2"/>
  <c r="J1543" i="2"/>
  <c r="J356" i="2"/>
  <c r="BK4562" i="2"/>
  <c r="BK4543" i="2"/>
  <c r="J4512" i="2"/>
  <c r="BK4479" i="2"/>
  <c r="J3640" i="2"/>
  <c r="BK3317" i="2"/>
  <c r="BK3169" i="2"/>
  <c r="BK3031" i="2"/>
  <c r="J2866" i="2"/>
  <c r="BK2561" i="2"/>
  <c r="BK2336" i="2"/>
  <c r="J1177" i="2"/>
  <c r="BK316" i="2"/>
  <c r="J139" i="3"/>
  <c r="BK270" i="4"/>
  <c r="J196" i="4"/>
  <c r="BK97" i="4"/>
  <c r="J227" i="4"/>
  <c r="BK95" i="5"/>
  <c r="BK4038" i="2"/>
  <c r="J3377" i="2"/>
  <c r="J3230" i="2"/>
  <c r="J3070" i="2"/>
  <c r="BK2854" i="2"/>
  <c r="BK2714" i="2"/>
  <c r="BK2547" i="2"/>
  <c r="BK2429" i="2"/>
  <c r="J1882" i="2"/>
  <c r="BK1072" i="2"/>
  <c r="BK4399" i="2"/>
  <c r="J3367" i="2"/>
  <c r="J3090" i="2"/>
  <c r="BK2741" i="2"/>
  <c r="BK2510" i="2"/>
  <c r="J4400" i="2"/>
  <c r="J3269" i="2"/>
  <c r="BK3123" i="2"/>
  <c r="BK2899" i="2"/>
  <c r="BK2569" i="2"/>
  <c r="J2376" i="2"/>
  <c r="J1400" i="2"/>
  <c r="J312" i="2"/>
  <c r="J3595" i="2"/>
  <c r="J3320" i="2"/>
  <c r="J3179" i="2"/>
  <c r="J3061" i="2"/>
  <c r="BK2851" i="2"/>
  <c r="J2681" i="2"/>
  <c r="BK2549" i="2"/>
  <c r="J2380" i="2"/>
  <c r="BK1543" i="2"/>
  <c r="J888" i="2"/>
  <c r="J186" i="2"/>
  <c r="BK3351" i="2"/>
  <c r="J3183" i="2"/>
  <c r="BK3065" i="2"/>
  <c r="J2914" i="2"/>
  <c r="J2692" i="2"/>
  <c r="J2522" i="2"/>
  <c r="BK2328" i="2"/>
  <c r="J2069" i="2"/>
  <c r="BK1043" i="2"/>
  <c r="BK306" i="2"/>
  <c r="J4367" i="2"/>
  <c r="BK3578" i="2"/>
  <c r="BK3336" i="2"/>
  <c r="J3158" i="2"/>
  <c r="J3024" i="2"/>
  <c r="J2895" i="2"/>
  <c r="BK2723" i="2"/>
  <c r="J2456" i="2"/>
  <c r="J2056" i="2"/>
  <c r="BK969" i="2"/>
  <c r="BK190" i="2"/>
  <c r="J3618" i="2"/>
  <c r="J3351" i="2"/>
  <c r="BK3091" i="2"/>
  <c r="J2794" i="2"/>
  <c r="BK2645" i="2"/>
  <c r="BK2498" i="2"/>
  <c r="J2297" i="2"/>
  <c r="BK1876" i="2"/>
  <c r="BK1032" i="2"/>
  <c r="J4573" i="2"/>
  <c r="J4541" i="2"/>
  <c r="BK4516" i="2"/>
  <c r="BK4491" i="2"/>
  <c r="J4388" i="2"/>
  <c r="BK3266" i="2"/>
  <c r="BK3092" i="2"/>
  <c r="BK2910" i="2"/>
  <c r="BK2700" i="2"/>
  <c r="BK2458" i="2"/>
  <c r="J2170" i="2"/>
  <c r="J343" i="2"/>
  <c r="J117" i="3"/>
  <c r="J121" i="4"/>
  <c r="BK208" i="4"/>
  <c r="BK273" i="4"/>
  <c r="BK242" i="4"/>
  <c r="BK95" i="4"/>
  <c r="BK4371" i="2"/>
  <c r="BK3609" i="2"/>
  <c r="J3319" i="2"/>
  <c r="J3215" i="2"/>
  <c r="BK2911" i="2"/>
  <c r="J2718" i="2"/>
  <c r="BK2453" i="2"/>
  <c r="BK1886" i="2"/>
  <c r="BK690" i="2"/>
  <c r="BK4380" i="2"/>
  <c r="J3601" i="2"/>
  <c r="J3095" i="2"/>
  <c r="J2931" i="2"/>
  <c r="J2551" i="2"/>
  <c r="J2336" i="2"/>
  <c r="J680" i="2"/>
  <c r="BK4462" i="2"/>
  <c r="BK3591" i="2"/>
  <c r="BK3333" i="2"/>
  <c r="J3185" i="2"/>
  <c r="J2967" i="2"/>
  <c r="BK2777" i="2"/>
  <c r="J2657" i="2"/>
  <c r="BK2477" i="2"/>
  <c r="BK2342" i="2"/>
  <c r="BK1080" i="2"/>
  <c r="J4406" i="2"/>
  <c r="J3578" i="2"/>
  <c r="J3349" i="2"/>
  <c r="BK3200" i="2"/>
  <c r="BK2946" i="2"/>
  <c r="J2745" i="2"/>
  <c r="BK2608" i="2"/>
  <c r="BK2452" i="2"/>
  <c r="BK2247" i="2"/>
  <c r="J914" i="2"/>
  <c r="J176" i="2"/>
  <c r="BK3598" i="2"/>
  <c r="BK3362" i="2"/>
  <c r="BK3112" i="2"/>
  <c r="J2995" i="2"/>
  <c r="J2717" i="2"/>
  <c r="BK2522" i="2"/>
  <c r="BK2364" i="2"/>
  <c r="BK1913" i="2"/>
  <c r="J884" i="2"/>
  <c r="BK4432" i="2"/>
  <c r="J3561" i="2"/>
  <c r="BK3314" i="2"/>
  <c r="BK3156" i="2"/>
  <c r="J2840" i="2"/>
  <c r="J2661" i="2"/>
  <c r="J2481" i="2"/>
  <c r="BK2132" i="2"/>
  <c r="J1587" i="2"/>
  <c r="BK647" i="2"/>
  <c r="BK4574" i="2"/>
  <c r="J4547" i="2"/>
  <c r="BK4530" i="2"/>
  <c r="BK4507" i="2"/>
  <c r="BK4492" i="2"/>
  <c r="J4378" i="2"/>
  <c r="BK3437" i="2"/>
  <c r="J3191" i="2"/>
  <c r="J3069" i="2"/>
  <c r="J2889" i="2"/>
  <c r="J2613" i="2"/>
  <c r="BK2424" i="2"/>
  <c r="J2088" i="2"/>
  <c r="J975" i="2"/>
  <c r="BK152" i="3"/>
  <c r="BK128" i="3"/>
  <c r="J200" i="4"/>
  <c r="BK200" i="4"/>
  <c r="J190" i="4"/>
  <c r="P81" i="5" l="1"/>
  <c r="P80" i="5" s="1"/>
  <c r="AU58" i="1" s="1"/>
  <c r="T1148" i="2"/>
  <c r="R1148" i="2"/>
  <c r="P1148" i="2"/>
  <c r="P94" i="4"/>
  <c r="P143" i="4"/>
  <c r="T143" i="4"/>
  <c r="P171" i="4"/>
  <c r="P170" i="4" s="1"/>
  <c r="BK217" i="4"/>
  <c r="J217" i="4"/>
  <c r="J69" i="4" s="1"/>
  <c r="T217" i="4"/>
  <c r="P272" i="4"/>
  <c r="BK546" i="2"/>
  <c r="J546" i="2" s="1"/>
  <c r="J63" i="2" s="1"/>
  <c r="R907" i="2"/>
  <c r="P1162" i="2"/>
  <c r="R1528" i="2"/>
  <c r="R1749" i="2"/>
  <c r="P1821" i="2"/>
  <c r="R1873" i="2"/>
  <c r="P1917" i="2"/>
  <c r="BK2087" i="2"/>
  <c r="J2087" i="2" s="1"/>
  <c r="J79" i="2" s="1"/>
  <c r="T2363" i="2"/>
  <c r="BK2513" i="2"/>
  <c r="J2513" i="2" s="1"/>
  <c r="J84" i="2" s="1"/>
  <c r="BK2686" i="2"/>
  <c r="J2686" i="2" s="1"/>
  <c r="J88" i="2" s="1"/>
  <c r="R2868" i="2"/>
  <c r="BK3059" i="2"/>
  <c r="J3059" i="2" s="1"/>
  <c r="J94" i="2" s="1"/>
  <c r="T3059" i="2"/>
  <c r="P3175" i="2"/>
  <c r="T3175" i="2"/>
  <c r="T3209" i="2"/>
  <c r="R3248" i="2"/>
  <c r="R3256" i="2"/>
  <c r="P3301" i="2"/>
  <c r="BK3417" i="2"/>
  <c r="J3417" i="2"/>
  <c r="J109" i="2" s="1"/>
  <c r="T3531" i="2"/>
  <c r="BK3600" i="2"/>
  <c r="J3600" i="2"/>
  <c r="J114" i="2"/>
  <c r="T3600" i="2"/>
  <c r="BK3631" i="2"/>
  <c r="J3631" i="2"/>
  <c r="J116" i="2" s="1"/>
  <c r="R3637" i="2"/>
  <c r="P3653" i="2"/>
  <c r="BK3834" i="2"/>
  <c r="J3834" i="2" s="1"/>
  <c r="J119" i="2" s="1"/>
  <c r="P3834" i="2"/>
  <c r="BK3948" i="2"/>
  <c r="J3948" i="2" s="1"/>
  <c r="J120" i="2" s="1"/>
  <c r="T3948" i="2"/>
  <c r="BK4351" i="2"/>
  <c r="J4351" i="2" s="1"/>
  <c r="J126" i="2" s="1"/>
  <c r="T4351" i="2"/>
  <c r="R4409" i="2"/>
  <c r="R4459" i="2"/>
  <c r="T4493" i="2"/>
  <c r="P4529" i="2"/>
  <c r="P4549" i="2"/>
  <c r="T4555" i="2"/>
  <c r="R4570" i="2"/>
  <c r="BK93" i="3"/>
  <c r="J93" i="3"/>
  <c r="J61" i="3" s="1"/>
  <c r="T104" i="3"/>
  <c r="T147" i="3"/>
  <c r="P210" i="3"/>
  <c r="R220" i="3"/>
  <c r="BK94" i="4"/>
  <c r="P139" i="4"/>
  <c r="P152" i="4"/>
  <c r="R171" i="4"/>
  <c r="R170" i="4" s="1"/>
  <c r="P217" i="4"/>
  <c r="R272" i="4"/>
  <c r="P162" i="2"/>
  <c r="P546" i="2"/>
  <c r="T907" i="2"/>
  <c r="BK1162" i="2"/>
  <c r="J1162" i="2" s="1"/>
  <c r="J67" i="2" s="1"/>
  <c r="P1528" i="2"/>
  <c r="P1749" i="2"/>
  <c r="R1770" i="2"/>
  <c r="BK1873" i="2"/>
  <c r="J1873" i="2" s="1"/>
  <c r="J73" i="2" s="1"/>
  <c r="BK1917" i="2"/>
  <c r="J1917" i="2" s="1"/>
  <c r="J74" i="2" s="1"/>
  <c r="P1944" i="2"/>
  <c r="P2087" i="2"/>
  <c r="P2363" i="2"/>
  <c r="R2513" i="2"/>
  <c r="P2587" i="2"/>
  <c r="R2587" i="2"/>
  <c r="T2587" i="2"/>
  <c r="P2686" i="2"/>
  <c r="T2868" i="2"/>
  <c r="P3059" i="2"/>
  <c r="P3081" i="2"/>
  <c r="T3081" i="2"/>
  <c r="BK3178" i="2"/>
  <c r="J3178" i="2" s="1"/>
  <c r="J99" i="2" s="1"/>
  <c r="BK3195" i="2"/>
  <c r="J3195" i="2"/>
  <c r="J100" i="2"/>
  <c r="R3195" i="2"/>
  <c r="BK3248" i="2"/>
  <c r="J3248" i="2" s="1"/>
  <c r="J102" i="2" s="1"/>
  <c r="T3312" i="2"/>
  <c r="P3531" i="2"/>
  <c r="R3580" i="2"/>
  <c r="R3600" i="2"/>
  <c r="BK3637" i="2"/>
  <c r="J3637" i="2" s="1"/>
  <c r="J117" i="2" s="1"/>
  <c r="T3969" i="2"/>
  <c r="T4374" i="2"/>
  <c r="R4428" i="2"/>
  <c r="BK4483" i="2"/>
  <c r="J4483" i="2"/>
  <c r="J131" i="2" s="1"/>
  <c r="T4483" i="2"/>
  <c r="R4519" i="2"/>
  <c r="P4538" i="2"/>
  <c r="BK4555" i="2"/>
  <c r="J4555" i="2"/>
  <c r="J137" i="2" s="1"/>
  <c r="R4561" i="2"/>
  <c r="P4578" i="2"/>
  <c r="BK104" i="3"/>
  <c r="J104" i="3" s="1"/>
  <c r="J62" i="3" s="1"/>
  <c r="R119" i="3"/>
  <c r="P131" i="3"/>
  <c r="BK193" i="3"/>
  <c r="J193" i="3"/>
  <c r="J68" i="3" s="1"/>
  <c r="BK220" i="3"/>
  <c r="J220" i="3" s="1"/>
  <c r="J70" i="3" s="1"/>
  <c r="T94" i="4"/>
  <c r="R152" i="4"/>
  <c r="P161" i="4"/>
  <c r="BK220" i="4"/>
  <c r="BK272" i="4"/>
  <c r="J272" i="4" s="1"/>
  <c r="J72" i="4" s="1"/>
  <c r="BK81" i="5"/>
  <c r="J81" i="5" s="1"/>
  <c r="J60" i="5" s="1"/>
  <c r="R3099" i="2"/>
  <c r="R3178" i="2"/>
  <c r="P3209" i="2"/>
  <c r="T3248" i="2"/>
  <c r="P3256" i="2"/>
  <c r="BK3301" i="2"/>
  <c r="J3301" i="2" s="1"/>
  <c r="J105" i="2" s="1"/>
  <c r="T3301" i="2"/>
  <c r="P3417" i="2"/>
  <c r="P3502" i="2"/>
  <c r="T3580" i="2"/>
  <c r="T3610" i="2"/>
  <c r="R3969" i="2"/>
  <c r="BK4374" i="2"/>
  <c r="J4374" i="2"/>
  <c r="J127" i="2"/>
  <c r="T4409" i="2"/>
  <c r="BK4459" i="2"/>
  <c r="J4459" i="2" s="1"/>
  <c r="J130" i="2" s="1"/>
  <c r="P4483" i="2"/>
  <c r="BK4519" i="2"/>
  <c r="J4519" i="2"/>
  <c r="J133" i="2"/>
  <c r="T4529" i="2"/>
  <c r="T4549" i="2"/>
  <c r="P4561" i="2"/>
  <c r="T4578" i="2"/>
  <c r="R93" i="3"/>
  <c r="BK119" i="3"/>
  <c r="J119" i="3"/>
  <c r="J63" i="3"/>
  <c r="R147" i="3"/>
  <c r="BK210" i="3"/>
  <c r="J210" i="3" s="1"/>
  <c r="J69" i="3" s="1"/>
  <c r="T220" i="3"/>
  <c r="BK139" i="4"/>
  <c r="J139" i="4"/>
  <c r="J62" i="4"/>
  <c r="BK152" i="4"/>
  <c r="J152" i="4" s="1"/>
  <c r="J64" i="4" s="1"/>
  <c r="T171" i="4"/>
  <c r="T170" i="4"/>
  <c r="R217" i="4"/>
  <c r="T272" i="4"/>
  <c r="BK162" i="2"/>
  <c r="J162" i="2" s="1"/>
  <c r="J61" i="2" s="1"/>
  <c r="R546" i="2"/>
  <c r="BK1027" i="2"/>
  <c r="J1027" i="2"/>
  <c r="J65" i="2" s="1"/>
  <c r="R1162" i="2"/>
  <c r="T1528" i="2"/>
  <c r="T1749" i="2"/>
  <c r="BK1821" i="2"/>
  <c r="J1821" i="2" s="1"/>
  <c r="J72" i="2" s="1"/>
  <c r="P1873" i="2"/>
  <c r="T1944" i="2"/>
  <c r="P2055" i="2"/>
  <c r="T2055" i="2"/>
  <c r="P2282" i="2"/>
  <c r="T2282" i="2"/>
  <c r="P2474" i="2"/>
  <c r="T2474" i="2"/>
  <c r="P2590" i="2"/>
  <c r="T2686" i="2"/>
  <c r="P2843" i="2"/>
  <c r="T2843" i="2"/>
  <c r="P2856" i="2"/>
  <c r="R2856" i="2"/>
  <c r="T2856" i="2"/>
  <c r="R3034" i="2"/>
  <c r="T3099" i="2"/>
  <c r="T3098" i="2" s="1"/>
  <c r="T3178" i="2"/>
  <c r="T3195" i="2"/>
  <c r="P3248" i="2"/>
  <c r="P3312" i="2"/>
  <c r="P3300" i="2" s="1"/>
  <c r="R3395" i="2"/>
  <c r="T3395" i="2"/>
  <c r="BK3502" i="2"/>
  <c r="J3502" i="2"/>
  <c r="J110" i="2"/>
  <c r="T3502" i="2"/>
  <c r="P3580" i="2"/>
  <c r="R3610" i="2"/>
  <c r="R3631" i="2"/>
  <c r="P3969" i="2"/>
  <c r="T4323" i="2"/>
  <c r="P4374" i="2"/>
  <c r="P4409" i="2"/>
  <c r="P4459" i="2"/>
  <c r="R4493" i="2"/>
  <c r="R4529" i="2"/>
  <c r="BK4549" i="2"/>
  <c r="J4549" i="2"/>
  <c r="J136" i="2" s="1"/>
  <c r="BK4561" i="2"/>
  <c r="J4561" i="2"/>
  <c r="J138" i="2" s="1"/>
  <c r="T4570" i="2"/>
  <c r="R104" i="3"/>
  <c r="BK131" i="3"/>
  <c r="J131" i="3"/>
  <c r="J64" i="3" s="1"/>
  <c r="T131" i="3"/>
  <c r="P193" i="3"/>
  <c r="R210" i="3"/>
  <c r="R139" i="4"/>
  <c r="T152" i="4"/>
  <c r="R161" i="4"/>
  <c r="P220" i="4"/>
  <c r="P216" i="4" s="1"/>
  <c r="R162" i="2"/>
  <c r="T546" i="2"/>
  <c r="P1027" i="2"/>
  <c r="T1162" i="2"/>
  <c r="BK1528" i="2"/>
  <c r="J1528" i="2" s="1"/>
  <c r="J69" i="2" s="1"/>
  <c r="BK1749" i="2"/>
  <c r="J1749" i="2"/>
  <c r="J70" i="2"/>
  <c r="T1770" i="2"/>
  <c r="BK1944" i="2"/>
  <c r="T2087" i="2"/>
  <c r="BK2363" i="2"/>
  <c r="J2363" i="2"/>
  <c r="J81" i="2" s="1"/>
  <c r="P2513" i="2"/>
  <c r="BK2587" i="2"/>
  <c r="J2587" i="2" s="1"/>
  <c r="J85" i="2" s="1"/>
  <c r="R2590" i="2"/>
  <c r="BK2647" i="2"/>
  <c r="J2647" i="2"/>
  <c r="J87" i="2" s="1"/>
  <c r="T2647" i="2"/>
  <c r="P2868" i="2"/>
  <c r="BK3034" i="2"/>
  <c r="J3034" i="2"/>
  <c r="J93" i="2" s="1"/>
  <c r="BK3099" i="2"/>
  <c r="J3099" i="2"/>
  <c r="J97" i="2" s="1"/>
  <c r="P3178" i="2"/>
  <c r="P3195" i="2"/>
  <c r="BK3256" i="2"/>
  <c r="J3256" i="2"/>
  <c r="J103" i="2" s="1"/>
  <c r="T3256" i="2"/>
  <c r="R3301" i="2"/>
  <c r="BK3395" i="2"/>
  <c r="J3395" i="2"/>
  <c r="J107" i="2"/>
  <c r="P3395" i="2"/>
  <c r="BK3531" i="2"/>
  <c r="BK3653" i="2"/>
  <c r="J3653" i="2"/>
  <c r="J118" i="2"/>
  <c r="R3653" i="2"/>
  <c r="T3834" i="2"/>
  <c r="P3948" i="2"/>
  <c r="P4323" i="2"/>
  <c r="P4351" i="2"/>
  <c r="BK4428" i="2"/>
  <c r="J4428" i="2" s="1"/>
  <c r="J129" i="2" s="1"/>
  <c r="T4459" i="2"/>
  <c r="R4483" i="2"/>
  <c r="T4519" i="2"/>
  <c r="R4538" i="2"/>
  <c r="P4555" i="2"/>
  <c r="T4561" i="2"/>
  <c r="BK4578" i="2"/>
  <c r="J4578" i="2" s="1"/>
  <c r="J140" i="2" s="1"/>
  <c r="T93" i="3"/>
  <c r="T119" i="3"/>
  <c r="R131" i="3"/>
  <c r="BK342" i="2"/>
  <c r="J342" i="2" s="1"/>
  <c r="J62" i="2" s="1"/>
  <c r="R342" i="2"/>
  <c r="BK907" i="2"/>
  <c r="J907" i="2"/>
  <c r="J64" i="2"/>
  <c r="R1027" i="2"/>
  <c r="BK1387" i="2"/>
  <c r="J1387" i="2" s="1"/>
  <c r="J68" i="2" s="1"/>
  <c r="T1387" i="2"/>
  <c r="BK1770" i="2"/>
  <c r="J1770" i="2"/>
  <c r="J71" i="2"/>
  <c r="T1821" i="2"/>
  <c r="R1917" i="2"/>
  <c r="R1944" i="2"/>
  <c r="BK2055" i="2"/>
  <c r="J2055" i="2"/>
  <c r="J78" i="2" s="1"/>
  <c r="R2055" i="2"/>
  <c r="BK2282" i="2"/>
  <c r="J2282" i="2" s="1"/>
  <c r="J80" i="2" s="1"/>
  <c r="R2282" i="2"/>
  <c r="BK2474" i="2"/>
  <c r="J2474" i="2"/>
  <c r="J82" i="2" s="1"/>
  <c r="R2474" i="2"/>
  <c r="BK2590" i="2"/>
  <c r="J2590" i="2" s="1"/>
  <c r="J86" i="2" s="1"/>
  <c r="R2686" i="2"/>
  <c r="BK2843" i="2"/>
  <c r="J2843" i="2"/>
  <c r="J89" i="2" s="1"/>
  <c r="R2843" i="2"/>
  <c r="BK2856" i="2"/>
  <c r="J2856" i="2" s="1"/>
  <c r="J90" i="2" s="1"/>
  <c r="T3034" i="2"/>
  <c r="R3059" i="2"/>
  <c r="BK3081" i="2"/>
  <c r="J3081" i="2" s="1"/>
  <c r="J95" i="2" s="1"/>
  <c r="R3081" i="2"/>
  <c r="BK3175" i="2"/>
  <c r="J3175" i="2"/>
  <c r="J98" i="2" s="1"/>
  <c r="R3175" i="2"/>
  <c r="BK3209" i="2"/>
  <c r="J3209" i="2" s="1"/>
  <c r="J101" i="2" s="1"/>
  <c r="BK3312" i="2"/>
  <c r="BK3300" i="2" s="1"/>
  <c r="J3300" i="2" s="1"/>
  <c r="J104" i="2" s="1"/>
  <c r="T3417" i="2"/>
  <c r="R3502" i="2"/>
  <c r="BK3580" i="2"/>
  <c r="J3580" i="2"/>
  <c r="J113" i="2"/>
  <c r="P3610" i="2"/>
  <c r="T3631" i="2"/>
  <c r="BK3969" i="2"/>
  <c r="J3969" i="2" s="1"/>
  <c r="J121" i="2" s="1"/>
  <c r="R4323" i="2"/>
  <c r="R4351" i="2"/>
  <c r="BK4409" i="2"/>
  <c r="J4409" i="2" s="1"/>
  <c r="J128" i="2" s="1"/>
  <c r="T4428" i="2"/>
  <c r="P4493" i="2"/>
  <c r="BK4529" i="2"/>
  <c r="J4529" i="2" s="1"/>
  <c r="J134" i="2" s="1"/>
  <c r="T4538" i="2"/>
  <c r="R4555" i="2"/>
  <c r="P4570" i="2"/>
  <c r="P104" i="3"/>
  <c r="BK147" i="3"/>
  <c r="J147" i="3"/>
  <c r="J67" i="3" s="1"/>
  <c r="R193" i="3"/>
  <c r="T210" i="3"/>
  <c r="R94" i="4"/>
  <c r="R93" i="4"/>
  <c r="T139" i="4"/>
  <c r="R143" i="4"/>
  <c r="BK161" i="4"/>
  <c r="J161" i="4" s="1"/>
  <c r="J65" i="4" s="1"/>
  <c r="T161" i="4"/>
  <c r="T220" i="4"/>
  <c r="T216" i="4"/>
  <c r="R81" i="5"/>
  <c r="R80" i="5" s="1"/>
  <c r="T162" i="2"/>
  <c r="P342" i="2"/>
  <c r="T342" i="2"/>
  <c r="P907" i="2"/>
  <c r="T1027" i="2"/>
  <c r="P1387" i="2"/>
  <c r="R1387" i="2"/>
  <c r="P1770" i="2"/>
  <c r="R1821" i="2"/>
  <c r="T1873" i="2"/>
  <c r="T1917" i="2"/>
  <c r="R2087" i="2"/>
  <c r="R2363" i="2"/>
  <c r="T2513" i="2"/>
  <c r="T2512" i="2" s="1"/>
  <c r="T2590" i="2"/>
  <c r="P2647" i="2"/>
  <c r="R2647" i="2"/>
  <c r="BK2868" i="2"/>
  <c r="J2868" i="2"/>
  <c r="J92" i="2" s="1"/>
  <c r="P3034" i="2"/>
  <c r="P3099" i="2"/>
  <c r="P3098" i="2" s="1"/>
  <c r="R3209" i="2"/>
  <c r="R3312" i="2"/>
  <c r="R3300" i="2"/>
  <c r="R3417" i="2"/>
  <c r="R3531" i="2"/>
  <c r="R3530" i="2"/>
  <c r="P3600" i="2"/>
  <c r="BK3610" i="2"/>
  <c r="J3610" i="2"/>
  <c r="J115" i="2" s="1"/>
  <c r="P3631" i="2"/>
  <c r="P3637" i="2"/>
  <c r="T3637" i="2"/>
  <c r="T3653" i="2"/>
  <c r="R3834" i="2"/>
  <c r="R3948" i="2"/>
  <c r="BK4323" i="2"/>
  <c r="J4323" i="2" s="1"/>
  <c r="J122" i="2" s="1"/>
  <c r="R4374" i="2"/>
  <c r="P4428" i="2"/>
  <c r="BK4493" i="2"/>
  <c r="BK4350" i="2" s="1"/>
  <c r="BK4349" i="2" s="1"/>
  <c r="J4349" i="2" s="1"/>
  <c r="J124" i="2" s="1"/>
  <c r="P4519" i="2"/>
  <c r="BK4538" i="2"/>
  <c r="J4538" i="2"/>
  <c r="J135" i="2"/>
  <c r="R4549" i="2"/>
  <c r="BK4570" i="2"/>
  <c r="J4570" i="2" s="1"/>
  <c r="J139" i="2" s="1"/>
  <c r="R4578" i="2"/>
  <c r="P93" i="3"/>
  <c r="P119" i="3"/>
  <c r="P147" i="3"/>
  <c r="P146" i="3" s="1"/>
  <c r="T193" i="3"/>
  <c r="P220" i="3"/>
  <c r="BK143" i="4"/>
  <c r="J143" i="4"/>
  <c r="J63" i="4" s="1"/>
  <c r="BK171" i="4"/>
  <c r="J171" i="4"/>
  <c r="J67" i="4" s="1"/>
  <c r="R220" i="4"/>
  <c r="R216" i="4" s="1"/>
  <c r="T81" i="5"/>
  <c r="T80" i="5"/>
  <c r="BK3402" i="2"/>
  <c r="J3402" i="2"/>
  <c r="J108" i="2"/>
  <c r="BK4343" i="2"/>
  <c r="J4343" i="2"/>
  <c r="J123" i="2" s="1"/>
  <c r="BK143" i="3"/>
  <c r="J143" i="3"/>
  <c r="J65" i="3" s="1"/>
  <c r="BK230" i="3"/>
  <c r="BK146" i="3" s="1"/>
  <c r="J146" i="3" s="1"/>
  <c r="J66" i="3" s="1"/>
  <c r="J230" i="3"/>
  <c r="J71" i="3" s="1"/>
  <c r="BK269" i="4"/>
  <c r="J269" i="4" s="1"/>
  <c r="J71" i="4" s="1"/>
  <c r="BK1148" i="2"/>
  <c r="J1148" i="2" s="1"/>
  <c r="J66" i="2" s="1"/>
  <c r="BK1940" i="2"/>
  <c r="J1940" i="2" s="1"/>
  <c r="J75" i="2" s="1"/>
  <c r="J94" i="4"/>
  <c r="J61" i="4" s="1"/>
  <c r="E48" i="5"/>
  <c r="J54" i="5"/>
  <c r="BE88" i="5"/>
  <c r="BE89" i="5"/>
  <c r="BK170" i="4"/>
  <c r="J170" i="4"/>
  <c r="J66" i="4" s="1"/>
  <c r="J52" i="5"/>
  <c r="F55" i="5"/>
  <c r="J77" i="5"/>
  <c r="BE92" i="5"/>
  <c r="BE91" i="5"/>
  <c r="BE84" i="5"/>
  <c r="BE85" i="5"/>
  <c r="BE90" i="5"/>
  <c r="BE93" i="5"/>
  <c r="J220" i="4"/>
  <c r="J70" i="4" s="1"/>
  <c r="BE83" i="5"/>
  <c r="BE82" i="5"/>
  <c r="BE86" i="5"/>
  <c r="BE87" i="5"/>
  <c r="BE94" i="5"/>
  <c r="BE95" i="5"/>
  <c r="BE96" i="5"/>
  <c r="F55" i="4"/>
  <c r="BE132" i="4"/>
  <c r="BE134" i="4"/>
  <c r="BE192" i="4"/>
  <c r="BE198" i="4"/>
  <c r="BE224" i="4"/>
  <c r="BE234" i="4"/>
  <c r="BE277" i="4"/>
  <c r="BE107" i="4"/>
  <c r="BE117" i="4"/>
  <c r="BE119" i="4"/>
  <c r="BE148" i="4"/>
  <c r="BE150" i="4"/>
  <c r="BE162" i="4"/>
  <c r="BE172" i="4"/>
  <c r="BE182" i="4"/>
  <c r="BE186" i="4"/>
  <c r="BE202" i="4"/>
  <c r="BE219" i="4"/>
  <c r="BE236" i="4"/>
  <c r="BE249" i="4"/>
  <c r="BE251" i="4"/>
  <c r="BK92" i="3"/>
  <c r="J92" i="3"/>
  <c r="J60" i="3" s="1"/>
  <c r="J52" i="4"/>
  <c r="J88" i="4"/>
  <c r="BE125" i="4"/>
  <c r="BE136" i="4"/>
  <c r="BE164" i="4"/>
  <c r="BE166" i="4"/>
  <c r="BE184" i="4"/>
  <c r="BE196" i="4"/>
  <c r="BE204" i="4"/>
  <c r="BE208" i="4"/>
  <c r="BE211" i="4"/>
  <c r="BE221" i="4"/>
  <c r="BE255" i="4"/>
  <c r="BE257" i="4"/>
  <c r="BE261" i="4"/>
  <c r="BE267" i="4"/>
  <c r="BE268" i="4"/>
  <c r="J89" i="4"/>
  <c r="BE101" i="4"/>
  <c r="BE109" i="4"/>
  <c r="BE129" i="4"/>
  <c r="BE168" i="4"/>
  <c r="BE237" i="4"/>
  <c r="BE245" i="4"/>
  <c r="BE287" i="4"/>
  <c r="BE105" i="4"/>
  <c r="BE113" i="4"/>
  <c r="BE115" i="4"/>
  <c r="BE157" i="4"/>
  <c r="BE159" i="4"/>
  <c r="BE174" i="4"/>
  <c r="BE176" i="4"/>
  <c r="BE190" i="4"/>
  <c r="BE194" i="4"/>
  <c r="BE212" i="4"/>
  <c r="BE214" i="4"/>
  <c r="BE225" i="4"/>
  <c r="BE227" i="4"/>
  <c r="BE228" i="4"/>
  <c r="BE243" i="4"/>
  <c r="BE248" i="4"/>
  <c r="BE253" i="4"/>
  <c r="E82" i="4"/>
  <c r="BE103" i="4"/>
  <c r="BE123" i="4"/>
  <c r="BE153" i="4"/>
  <c r="BE188" i="4"/>
  <c r="BE223" i="4"/>
  <c r="BE252" i="4"/>
  <c r="BE265" i="4"/>
  <c r="BE266" i="4"/>
  <c r="BE281" i="4"/>
  <c r="BE283" i="4"/>
  <c r="BE285" i="4"/>
  <c r="BE95" i="4"/>
  <c r="BE121" i="4"/>
  <c r="BE127" i="4"/>
  <c r="BE142" i="4"/>
  <c r="BE155" i="4"/>
  <c r="BE218" i="4"/>
  <c r="BE231" i="4"/>
  <c r="BE242" i="4"/>
  <c r="BE279" i="4"/>
  <c r="BE97" i="4"/>
  <c r="BE99" i="4"/>
  <c r="BE111" i="4"/>
  <c r="BE140" i="4"/>
  <c r="BE144" i="4"/>
  <c r="BE146" i="4"/>
  <c r="BE178" i="4"/>
  <c r="BE180" i="4"/>
  <c r="BE200" i="4"/>
  <c r="BE206" i="4"/>
  <c r="BE210" i="4"/>
  <c r="BE229" i="4"/>
  <c r="BE233" i="4"/>
  <c r="BE239" i="4"/>
  <c r="BE256" i="4"/>
  <c r="BE270" i="4"/>
  <c r="BE273" i="4"/>
  <c r="BE275" i="4"/>
  <c r="F55" i="3"/>
  <c r="BK2512" i="2"/>
  <c r="J2512" i="2" s="1"/>
  <c r="J83" i="2" s="1"/>
  <c r="J3312" i="2"/>
  <c r="J106" i="2"/>
  <c r="J3531" i="2"/>
  <c r="J112" i="2" s="1"/>
  <c r="E81" i="3"/>
  <c r="J88" i="3"/>
  <c r="BE94" i="3"/>
  <c r="BE98" i="3"/>
  <c r="BE124" i="3"/>
  <c r="BE144" i="3"/>
  <c r="BE155" i="3"/>
  <c r="J1944" i="2"/>
  <c r="J77" i="2"/>
  <c r="BE117" i="3"/>
  <c r="BE120" i="3"/>
  <c r="BE148" i="3"/>
  <c r="BE152" i="3"/>
  <c r="BE154" i="3"/>
  <c r="BE166" i="3"/>
  <c r="BE184" i="3"/>
  <c r="BE194" i="3"/>
  <c r="BE198" i="3"/>
  <c r="BE202" i="3"/>
  <c r="BE211" i="3"/>
  <c r="BE231" i="3"/>
  <c r="J85" i="3"/>
  <c r="BE180" i="3"/>
  <c r="BE191" i="3"/>
  <c r="BE208" i="3"/>
  <c r="BE221" i="3"/>
  <c r="BK2867" i="2"/>
  <c r="J2867" i="2"/>
  <c r="J91" i="2" s="1"/>
  <c r="BK3098" i="2"/>
  <c r="J3098" i="2"/>
  <c r="J96" i="2" s="1"/>
  <c r="BE105" i="3"/>
  <c r="BE132" i="3"/>
  <c r="BE139" i="3"/>
  <c r="BE225" i="3"/>
  <c r="J54" i="3"/>
  <c r="BE171" i="3"/>
  <c r="BE187" i="3"/>
  <c r="BE218" i="3"/>
  <c r="BE106" i="3"/>
  <c r="BE113" i="3"/>
  <c r="BE204" i="3"/>
  <c r="BE215" i="3"/>
  <c r="BE228" i="3"/>
  <c r="BE100" i="3"/>
  <c r="BE109" i="3"/>
  <c r="BE128" i="3"/>
  <c r="BE136" i="3"/>
  <c r="BE157" i="3"/>
  <c r="BE158" i="3"/>
  <c r="J55" i="2"/>
  <c r="BE320" i="2"/>
  <c r="BE388" i="2"/>
  <c r="BE395" i="2"/>
  <c r="BE418" i="2"/>
  <c r="BE475" i="2"/>
  <c r="BE480" i="2"/>
  <c r="BE485" i="2"/>
  <c r="BE502" i="2"/>
  <c r="BE530" i="2"/>
  <c r="BE532" i="2"/>
  <c r="BE547" i="2"/>
  <c r="BE548" i="2"/>
  <c r="BE549" i="2"/>
  <c r="BE558" i="2"/>
  <c r="BE560" i="2"/>
  <c r="BE617" i="2"/>
  <c r="BE629" i="2"/>
  <c r="BE647" i="2"/>
  <c r="BE650" i="2"/>
  <c r="BE659" i="2"/>
  <c r="BE660" i="2"/>
  <c r="BE668" i="2"/>
  <c r="BE669" i="2"/>
  <c r="BE670" i="2"/>
  <c r="BE674" i="2"/>
  <c r="BE690" i="2"/>
  <c r="BE699" i="2"/>
  <c r="BE774" i="2"/>
  <c r="BE781" i="2"/>
  <c r="BE800" i="2"/>
  <c r="BE908" i="2"/>
  <c r="BE1005" i="2"/>
  <c r="BE1026" i="2"/>
  <c r="BE1067" i="2"/>
  <c r="BE1072" i="2"/>
  <c r="BE1076" i="2"/>
  <c r="BE1080" i="2"/>
  <c r="BE1090" i="2"/>
  <c r="BE1104" i="2"/>
  <c r="BE1124" i="2"/>
  <c r="BE1134" i="2"/>
  <c r="BE1149" i="2"/>
  <c r="BE1150" i="2"/>
  <c r="BE1380" i="2"/>
  <c r="BE1388" i="2"/>
  <c r="BE1450" i="2"/>
  <c r="BE1463" i="2"/>
  <c r="BE1488" i="2"/>
  <c r="BE1499" i="2"/>
  <c r="BE1557" i="2"/>
  <c r="BE1561" i="2"/>
  <c r="BE1754" i="2"/>
  <c r="BE1905" i="2"/>
  <c r="BE1924" i="2"/>
  <c r="BE1932" i="2"/>
  <c r="BE1941" i="2"/>
  <c r="BE1957" i="2"/>
  <c r="BE1994" i="2"/>
  <c r="BE2036" i="2"/>
  <c r="BE2056" i="2"/>
  <c r="BE2150" i="2"/>
  <c r="BE2153" i="2"/>
  <c r="BE2192" i="2"/>
  <c r="BE2197" i="2"/>
  <c r="BE2214" i="2"/>
  <c r="BE2221" i="2"/>
  <c r="BE2232" i="2"/>
  <c r="BE2241" i="2"/>
  <c r="BE2277" i="2"/>
  <c r="BE2289" i="2"/>
  <c r="BE2293" i="2"/>
  <c r="BE2296" i="2"/>
  <c r="BE2299" i="2"/>
  <c r="BE2300" i="2"/>
  <c r="BE2314" i="2"/>
  <c r="BE2315" i="2"/>
  <c r="BE2318" i="2"/>
  <c r="BE2326" i="2"/>
  <c r="BE2331" i="2"/>
  <c r="BE2341" i="2"/>
  <c r="BE2344" i="2"/>
  <c r="BE2350" i="2"/>
  <c r="BE2352" i="2"/>
  <c r="BE2353" i="2"/>
  <c r="BE2354" i="2"/>
  <c r="BE2357" i="2"/>
  <c r="BE2364" i="2"/>
  <c r="BE2366" i="2"/>
  <c r="BE2368" i="2"/>
  <c r="BE2369" i="2"/>
  <c r="BE2370" i="2"/>
  <c r="BE2392" i="2"/>
  <c r="BE2393" i="2"/>
  <c r="BE2400" i="2"/>
  <c r="BE2405" i="2"/>
  <c r="BE2406" i="2"/>
  <c r="BE2407" i="2"/>
  <c r="BE2416" i="2"/>
  <c r="BE2425" i="2"/>
  <c r="BE2433" i="2"/>
  <c r="BE2434" i="2"/>
  <c r="BE2435" i="2"/>
  <c r="BE2440" i="2"/>
  <c r="BE2443" i="2"/>
  <c r="BE2456" i="2"/>
  <c r="BE2457" i="2"/>
  <c r="BE2460" i="2"/>
  <c r="BE2461" i="2"/>
  <c r="BE2462" i="2"/>
  <c r="BE2471" i="2"/>
  <c r="BE2497" i="2"/>
  <c r="BE2503" i="2"/>
  <c r="BE2504" i="2"/>
  <c r="BE2526" i="2"/>
  <c r="BE2529" i="2"/>
  <c r="BE2530" i="2"/>
  <c r="BE2537" i="2"/>
  <c r="BE2539" i="2"/>
  <c r="BE2548" i="2"/>
  <c r="BE2549" i="2"/>
  <c r="BE2560" i="2"/>
  <c r="BE2568" i="2"/>
  <c r="BE2581" i="2"/>
  <c r="BE2588" i="2"/>
  <c r="BE2593" i="2"/>
  <c r="BE2601" i="2"/>
  <c r="BE2604" i="2"/>
  <c r="BE2609" i="2"/>
  <c r="BE2610" i="2"/>
  <c r="BE2618" i="2"/>
  <c r="BE2619" i="2"/>
  <c r="BE2621" i="2"/>
  <c r="BE2622" i="2"/>
  <c r="BE2629" i="2"/>
  <c r="BE2635" i="2"/>
  <c r="BE2651" i="2"/>
  <c r="BE2659" i="2"/>
  <c r="BE2666" i="2"/>
  <c r="BE2675" i="2"/>
  <c r="BE2689" i="2"/>
  <c r="BE2704" i="2"/>
  <c r="BE2717" i="2"/>
  <c r="BE2721" i="2"/>
  <c r="BE2724" i="2"/>
  <c r="BE2730" i="2"/>
  <c r="BE2733" i="2"/>
  <c r="BE2735" i="2"/>
  <c r="BE2736" i="2"/>
  <c r="BE2745" i="2"/>
  <c r="BE2749" i="2"/>
  <c r="BE2752" i="2"/>
  <c r="BE2761" i="2"/>
  <c r="BE2775" i="2"/>
  <c r="BE2777" i="2"/>
  <c r="BE2786" i="2"/>
  <c r="BE2801" i="2"/>
  <c r="BE2820" i="2"/>
  <c r="BE2822" i="2"/>
  <c r="BE2825" i="2"/>
  <c r="BE2845" i="2"/>
  <c r="BE2846" i="2"/>
  <c r="BE2852" i="2"/>
  <c r="BE2855" i="2"/>
  <c r="BE2873" i="2"/>
  <c r="BE2874" i="2"/>
  <c r="BE2887" i="2"/>
  <c r="BE2891" i="2"/>
  <c r="BE2912" i="2"/>
  <c r="BE2928" i="2"/>
  <c r="BE2933" i="2"/>
  <c r="BE2934" i="2"/>
  <c r="BE2938" i="2"/>
  <c r="BE2942" i="2"/>
  <c r="BE2943" i="2"/>
  <c r="BE2954" i="2"/>
  <c r="BE2958" i="2"/>
  <c r="BE2976" i="2"/>
  <c r="BE2981" i="2"/>
  <c r="BE3003" i="2"/>
  <c r="BE3015" i="2"/>
  <c r="BE3017" i="2"/>
  <c r="BE3018" i="2"/>
  <c r="BE3019" i="2"/>
  <c r="BE3021" i="2"/>
  <c r="BE3026" i="2"/>
  <c r="BE3027" i="2"/>
  <c r="BE3036" i="2"/>
  <c r="BE3052" i="2"/>
  <c r="BE3053" i="2"/>
  <c r="BE3064" i="2"/>
  <c r="BE3070" i="2"/>
  <c r="BE3101" i="2"/>
  <c r="BE3105" i="2"/>
  <c r="BE3112" i="2"/>
  <c r="BE3116" i="2"/>
  <c r="BE3120" i="2"/>
  <c r="BE3121" i="2"/>
  <c r="BE3122" i="2"/>
  <c r="BE3128" i="2"/>
  <c r="BE3144" i="2"/>
  <c r="BE3145" i="2"/>
  <c r="BE3149" i="2"/>
  <c r="BE3151" i="2"/>
  <c r="BE3155" i="2"/>
  <c r="BE3160" i="2"/>
  <c r="BE3161" i="2"/>
  <c r="BE3167" i="2"/>
  <c r="BE3170" i="2"/>
  <c r="BE3183" i="2"/>
  <c r="BE3220" i="2"/>
  <c r="BE3223" i="2"/>
  <c r="BE3229" i="2"/>
  <c r="BE3242" i="2"/>
  <c r="BE3245" i="2"/>
  <c r="BE3253" i="2"/>
  <c r="BE3258" i="2"/>
  <c r="BE3273" i="2"/>
  <c r="BE3276" i="2"/>
  <c r="BE3287" i="2"/>
  <c r="BE3296" i="2"/>
  <c r="BE3306" i="2"/>
  <c r="BE3313" i="2"/>
  <c r="BE3314" i="2"/>
  <c r="BE3322" i="2"/>
  <c r="BE3326" i="2"/>
  <c r="BE3330" i="2"/>
  <c r="BE3338" i="2"/>
  <c r="BE3339" i="2"/>
  <c r="BE3340" i="2"/>
  <c r="BE3343" i="2"/>
  <c r="BE3350" i="2"/>
  <c r="BE3361" i="2"/>
  <c r="BE3368" i="2"/>
  <c r="BE3369" i="2"/>
  <c r="BE3373" i="2"/>
  <c r="BE3377" i="2"/>
  <c r="BE3387" i="2"/>
  <c r="BE3392" i="2"/>
  <c r="BE3428" i="2"/>
  <c r="BE3449" i="2"/>
  <c r="BE3487" i="2"/>
  <c r="BE3492" i="2"/>
  <c r="BE3499" i="2"/>
  <c r="BE3515" i="2"/>
  <c r="BE3534" i="2"/>
  <c r="BE3542" i="2"/>
  <c r="BE3570" i="2"/>
  <c r="BE3584" i="2"/>
  <c r="BE3601" i="2"/>
  <c r="BE3607" i="2"/>
  <c r="BE3613" i="2"/>
  <c r="BE3622" i="2"/>
  <c r="BE3627" i="2"/>
  <c r="BE3633" i="2"/>
  <c r="BE3642" i="2"/>
  <c r="BE3643" i="2"/>
  <c r="BE3649" i="2"/>
  <c r="BE3771" i="2"/>
  <c r="BE3775" i="2"/>
  <c r="BE3832" i="2"/>
  <c r="BE4156" i="2"/>
  <c r="BE4324" i="2"/>
  <c r="BE4331" i="2"/>
  <c r="BE4339" i="2"/>
  <c r="BE4353" i="2"/>
  <c r="BE4361" i="2"/>
  <c r="BE4370" i="2"/>
  <c r="BE4371" i="2"/>
  <c r="BE4372" i="2"/>
  <c r="BE4377" i="2"/>
  <c r="BE4381" i="2"/>
  <c r="BE4385" i="2"/>
  <c r="BE4386" i="2"/>
  <c r="BE4400" i="2"/>
  <c r="BE4414" i="2"/>
  <c r="BE4418" i="2"/>
  <c r="BE4420" i="2"/>
  <c r="BE4424" i="2"/>
  <c r="BE4427" i="2"/>
  <c r="BE4441" i="2"/>
  <c r="BE4444" i="2"/>
  <c r="BE4448" i="2"/>
  <c r="BE4456" i="2"/>
  <c r="BE4462" i="2"/>
  <c r="BE4463" i="2"/>
  <c r="BE4476" i="2"/>
  <c r="BE4479" i="2"/>
  <c r="BE4480" i="2"/>
  <c r="BE4481" i="2"/>
  <c r="BE4482" i="2"/>
  <c r="BE4484" i="2"/>
  <c r="BE4485" i="2"/>
  <c r="BE4486" i="2"/>
  <c r="BE4487" i="2"/>
  <c r="BE4488" i="2"/>
  <c r="BE4489" i="2"/>
  <c r="BE4490" i="2"/>
  <c r="BE4491" i="2"/>
  <c r="BE4492" i="2"/>
  <c r="BE4494" i="2"/>
  <c r="BE4495" i="2"/>
  <c r="BE4496" i="2"/>
  <c r="BE4497" i="2"/>
  <c r="BE4498" i="2"/>
  <c r="BE4499" i="2"/>
  <c r="BE4500" i="2"/>
  <c r="BE4501" i="2"/>
  <c r="BE4502" i="2"/>
  <c r="BE4503" i="2"/>
  <c r="BE4504" i="2"/>
  <c r="BE4505" i="2"/>
  <c r="BE4506" i="2"/>
  <c r="BE4507" i="2"/>
  <c r="BE4508" i="2"/>
  <c r="BE4509" i="2"/>
  <c r="BE4510" i="2"/>
  <c r="BE4511" i="2"/>
  <c r="BE4512" i="2"/>
  <c r="BE4513" i="2"/>
  <c r="BE4514" i="2"/>
  <c r="BE4515" i="2"/>
  <c r="BE4516" i="2"/>
  <c r="BE4517" i="2"/>
  <c r="BE4518" i="2"/>
  <c r="BE4520" i="2"/>
  <c r="BE4521" i="2"/>
  <c r="BE4522" i="2"/>
  <c r="BE4523" i="2"/>
  <c r="BE4524" i="2"/>
  <c r="BE4525" i="2"/>
  <c r="BE4526" i="2"/>
  <c r="BE4527" i="2"/>
  <c r="BE4528" i="2"/>
  <c r="BE4530" i="2"/>
  <c r="BE4531" i="2"/>
  <c r="BE4532" i="2"/>
  <c r="BE4533" i="2"/>
  <c r="BE4534" i="2"/>
  <c r="BE4535" i="2"/>
  <c r="BE4536" i="2"/>
  <c r="BE4537" i="2"/>
  <c r="BE4539" i="2"/>
  <c r="BE4540" i="2"/>
  <c r="BE4541" i="2"/>
  <c r="BE4542" i="2"/>
  <c r="BE4543" i="2"/>
  <c r="BE4544" i="2"/>
  <c r="BE4545" i="2"/>
  <c r="BE4546" i="2"/>
  <c r="BE4547" i="2"/>
  <c r="BE4548" i="2"/>
  <c r="BE4550" i="2"/>
  <c r="BE4551" i="2"/>
  <c r="BE4552" i="2"/>
  <c r="BE4553" i="2"/>
  <c r="BE4554" i="2"/>
  <c r="BE4556" i="2"/>
  <c r="BE4557" i="2"/>
  <c r="BE4558" i="2"/>
  <c r="BE4559" i="2"/>
  <c r="BE4560" i="2"/>
  <c r="BE4562" i="2"/>
  <c r="BE4563" i="2"/>
  <c r="BE4564" i="2"/>
  <c r="BE4565" i="2"/>
  <c r="BE4566" i="2"/>
  <c r="BE4567" i="2"/>
  <c r="BE4568" i="2"/>
  <c r="BE4569" i="2"/>
  <c r="BE4571" i="2"/>
  <c r="BE4572" i="2"/>
  <c r="BE4573" i="2"/>
  <c r="BE4574" i="2"/>
  <c r="BE4575" i="2"/>
  <c r="BE4576" i="2"/>
  <c r="BE4577" i="2"/>
  <c r="BE4579" i="2"/>
  <c r="BE4580" i="2"/>
  <c r="E48" i="2"/>
  <c r="F157" i="2"/>
  <c r="BE178" i="2"/>
  <c r="BE282" i="2"/>
  <c r="BE343" i="2"/>
  <c r="BE511" i="2"/>
  <c r="BE562" i="2"/>
  <c r="BE584" i="2"/>
  <c r="BE590" i="2"/>
  <c r="BE611" i="2"/>
  <c r="BE620" i="2"/>
  <c r="BE641" i="2"/>
  <c r="BE763" i="2"/>
  <c r="BE787" i="2"/>
  <c r="BE884" i="2"/>
  <c r="BE935" i="2"/>
  <c r="BE1037" i="2"/>
  <c r="BE1051" i="2"/>
  <c r="BE1131" i="2"/>
  <c r="BE1144" i="2"/>
  <c r="BE1163" i="2"/>
  <c r="BE1259" i="2"/>
  <c r="BE1479" i="2"/>
  <c r="BE1548" i="2"/>
  <c r="BE1755" i="2"/>
  <c r="BE1760" i="2"/>
  <c r="BE1764" i="2"/>
  <c r="BE1788" i="2"/>
  <c r="BE1811" i="2"/>
  <c r="BE1817" i="2"/>
  <c r="BE1820" i="2"/>
  <c r="BE1827" i="2"/>
  <c r="BE1833" i="2"/>
  <c r="BE1843" i="2"/>
  <c r="BE1850" i="2"/>
  <c r="BE1863" i="2"/>
  <c r="BE1871" i="2"/>
  <c r="BE1874" i="2"/>
  <c r="BE1875" i="2"/>
  <c r="BE1877" i="2"/>
  <c r="BE1882" i="2"/>
  <c r="BE1886" i="2"/>
  <c r="BE1888" i="2"/>
  <c r="BE1890" i="2"/>
  <c r="BE1892" i="2"/>
  <c r="BE1901" i="2"/>
  <c r="BE2046" i="2"/>
  <c r="BE2053" i="2"/>
  <c r="BE2065" i="2"/>
  <c r="BE2082" i="2"/>
  <c r="BE2109" i="2"/>
  <c r="BE2201" i="2"/>
  <c r="BE2236" i="2"/>
  <c r="BE2261" i="2"/>
  <c r="BE2316" i="2"/>
  <c r="BE2321" i="2"/>
  <c r="BE2330" i="2"/>
  <c r="BE2336" i="2"/>
  <c r="BE2340" i="2"/>
  <c r="BE2346" i="2"/>
  <c r="BE2349" i="2"/>
  <c r="BE2355" i="2"/>
  <c r="BE2361" i="2"/>
  <c r="BE2375" i="2"/>
  <c r="BE2380" i="2"/>
  <c r="BE2385" i="2"/>
  <c r="BE2396" i="2"/>
  <c r="BE2398" i="2"/>
  <c r="BE2414" i="2"/>
  <c r="BE2446" i="2"/>
  <c r="BE2450" i="2"/>
  <c r="BE2475" i="2"/>
  <c r="BE2477" i="2"/>
  <c r="BE2485" i="2"/>
  <c r="BE2522" i="2"/>
  <c r="BE2534" i="2"/>
  <c r="BE2547" i="2"/>
  <c r="BE2551" i="2"/>
  <c r="BE2559" i="2"/>
  <c r="BE2562" i="2"/>
  <c r="BE2566" i="2"/>
  <c r="BE2577" i="2"/>
  <c r="BE2580" i="2"/>
  <c r="BE2585" i="2"/>
  <c r="BE2589" i="2"/>
  <c r="BE2592" i="2"/>
  <c r="BE2612" i="2"/>
  <c r="BE2637" i="2"/>
  <c r="BE2646" i="2"/>
  <c r="BE2653" i="2"/>
  <c r="BE2680" i="2"/>
  <c r="BE2687" i="2"/>
  <c r="BE2694" i="2"/>
  <c r="BE2701" i="2"/>
  <c r="BE2714" i="2"/>
  <c r="BE2732" i="2"/>
  <c r="BE2750" i="2"/>
  <c r="BE2763" i="2"/>
  <c r="BE2767" i="2"/>
  <c r="BE2773" i="2"/>
  <c r="BE2780" i="2"/>
  <c r="BE2793" i="2"/>
  <c r="BE2804" i="2"/>
  <c r="BE2811" i="2"/>
  <c r="BE2816" i="2"/>
  <c r="BE2819" i="2"/>
  <c r="BE2824" i="2"/>
  <c r="BE2827" i="2"/>
  <c r="BE2829" i="2"/>
  <c r="BE2835" i="2"/>
  <c r="BE2837" i="2"/>
  <c r="BE2841" i="2"/>
  <c r="BE2853" i="2"/>
  <c r="BE2860" i="2"/>
  <c r="BE2875" i="2"/>
  <c r="BE2881" i="2"/>
  <c r="BE2883" i="2"/>
  <c r="BE2885" i="2"/>
  <c r="BE2892" i="2"/>
  <c r="BE2902" i="2"/>
  <c r="BE2904" i="2"/>
  <c r="BE2911" i="2"/>
  <c r="BE2917" i="2"/>
  <c r="BE2924" i="2"/>
  <c r="BE2929" i="2"/>
  <c r="BE2937" i="2"/>
  <c r="BE2941" i="2"/>
  <c r="BE2951" i="2"/>
  <c r="BE2953" i="2"/>
  <c r="BE2957" i="2"/>
  <c r="BE2967" i="2"/>
  <c r="BE2973" i="2"/>
  <c r="BE2979" i="2"/>
  <c r="BE2988" i="2"/>
  <c r="BE2995" i="2"/>
  <c r="BE3010" i="2"/>
  <c r="BE3014" i="2"/>
  <c r="BE3023" i="2"/>
  <c r="BE3042" i="2"/>
  <c r="BE3056" i="2"/>
  <c r="BE3078" i="2"/>
  <c r="BE3093" i="2"/>
  <c r="BE3110" i="2"/>
  <c r="BE3114" i="2"/>
  <c r="BE3118" i="2"/>
  <c r="BE3131" i="2"/>
  <c r="BE3136" i="2"/>
  <c r="BE3139" i="2"/>
  <c r="BE3143" i="2"/>
  <c r="BE3147" i="2"/>
  <c r="BE3153" i="2"/>
  <c r="BE3157" i="2"/>
  <c r="BE3162" i="2"/>
  <c r="BE3172" i="2"/>
  <c r="BE3179" i="2"/>
  <c r="BE3182" i="2"/>
  <c r="BE3191" i="2"/>
  <c r="BE3202" i="2"/>
  <c r="BE3208" i="2"/>
  <c r="BE3215" i="2"/>
  <c r="BE3224" i="2"/>
  <c r="BE3236" i="2"/>
  <c r="BE3264" i="2"/>
  <c r="BE3283" i="2"/>
  <c r="BE3285" i="2"/>
  <c r="BE3305" i="2"/>
  <c r="BE3332" i="2"/>
  <c r="BE3363" i="2"/>
  <c r="BE3370" i="2"/>
  <c r="BE3374" i="2"/>
  <c r="BE3376" i="2"/>
  <c r="BE3389" i="2"/>
  <c r="BE3407" i="2"/>
  <c r="BE3418" i="2"/>
  <c r="BE3424" i="2"/>
  <c r="BE3445" i="2"/>
  <c r="BE3484" i="2"/>
  <c r="BE3503" i="2"/>
  <c r="BE3545" i="2"/>
  <c r="BE3547" i="2"/>
  <c r="BE3549" i="2"/>
  <c r="BE3559" i="2"/>
  <c r="BE3574" i="2"/>
  <c r="BE3576" i="2"/>
  <c r="BE3592" i="2"/>
  <c r="BE3594" i="2"/>
  <c r="BE3602" i="2"/>
  <c r="BE3606" i="2"/>
  <c r="BE3611" i="2"/>
  <c r="BE3616" i="2"/>
  <c r="BE3621" i="2"/>
  <c r="BE3623" i="2"/>
  <c r="BE3638" i="2"/>
  <c r="BE3641" i="2"/>
  <c r="BE3645" i="2"/>
  <c r="BE3652" i="2"/>
  <c r="BE3765" i="2"/>
  <c r="BE3788" i="2"/>
  <c r="BE3870" i="2"/>
  <c r="BE3949" i="2"/>
  <c r="BE4114" i="2"/>
  <c r="BE4359" i="2"/>
  <c r="BE4363" i="2"/>
  <c r="BE4368" i="2"/>
  <c r="BE4387" i="2"/>
  <c r="BE4393" i="2"/>
  <c r="BE4406" i="2"/>
  <c r="BE4429" i="2"/>
  <c r="BE4435" i="2"/>
  <c r="BE4473" i="2"/>
  <c r="BE4475" i="2"/>
  <c r="J54" i="2"/>
  <c r="BE210" i="2"/>
  <c r="BE224" i="2"/>
  <c r="BE244" i="2"/>
  <c r="BE308" i="2"/>
  <c r="BE339" i="2"/>
  <c r="BE356" i="2"/>
  <c r="BE380" i="2"/>
  <c r="BE400" i="2"/>
  <c r="BE491" i="2"/>
  <c r="BE498" i="2"/>
  <c r="BE555" i="2"/>
  <c r="BE559" i="2"/>
  <c r="BE602" i="2"/>
  <c r="BE667" i="2"/>
  <c r="BE744" i="2"/>
  <c r="BE757" i="2"/>
  <c r="BE808" i="2"/>
  <c r="BE814" i="2"/>
  <c r="BE830" i="2"/>
  <c r="BE844" i="2"/>
  <c r="BE877" i="2"/>
  <c r="BE914" i="2"/>
  <c r="BE961" i="2"/>
  <c r="BE1003" i="2"/>
  <c r="BE1043" i="2"/>
  <c r="BE1087" i="2"/>
  <c r="BE1097" i="2"/>
  <c r="BE1152" i="2"/>
  <c r="BE1187" i="2"/>
  <c r="BE1404" i="2"/>
  <c r="BE1476" i="2"/>
  <c r="BE1502" i="2"/>
  <c r="BE1579" i="2"/>
  <c r="BE1587" i="2"/>
  <c r="BE1742" i="2"/>
  <c r="BE1776" i="2"/>
  <c r="BE1909" i="2"/>
  <c r="BE1920" i="2"/>
  <c r="BE1928" i="2"/>
  <c r="BE1985" i="2"/>
  <c r="BE2033" i="2"/>
  <c r="BE2050" i="2"/>
  <c r="BE2069" i="2"/>
  <c r="BE2159" i="2"/>
  <c r="BE2170" i="2"/>
  <c r="BE2252" i="2"/>
  <c r="BE2294" i="2"/>
  <c r="BE2305" i="2"/>
  <c r="BE2319" i="2"/>
  <c r="BE2324" i="2"/>
  <c r="BE2339" i="2"/>
  <c r="BE2343" i="2"/>
  <c r="BE2359" i="2"/>
  <c r="BE2372" i="2"/>
  <c r="BE2376" i="2"/>
  <c r="BE2378" i="2"/>
  <c r="BE2382" i="2"/>
  <c r="BE2386" i="2"/>
  <c r="BE2389" i="2"/>
  <c r="BE2395" i="2"/>
  <c r="BE2399" i="2"/>
  <c r="BE2410" i="2"/>
  <c r="BE2424" i="2"/>
  <c r="BE2427" i="2"/>
  <c r="BE2441" i="2"/>
  <c r="BE2453" i="2"/>
  <c r="BE2466" i="2"/>
  <c r="BE2481" i="2"/>
  <c r="BE2495" i="2"/>
  <c r="BE2505" i="2"/>
  <c r="BE2516" i="2"/>
  <c r="BE2523" i="2"/>
  <c r="BE2536" i="2"/>
  <c r="BE2545" i="2"/>
  <c r="BE2555" i="2"/>
  <c r="BE2563" i="2"/>
  <c r="BE2571" i="2"/>
  <c r="BE2573" i="2"/>
  <c r="BE2576" i="2"/>
  <c r="BE2594" i="2"/>
  <c r="BE2599" i="2"/>
  <c r="BE2608" i="2"/>
  <c r="BE2614" i="2"/>
  <c r="BE2616" i="2"/>
  <c r="BE2631" i="2"/>
  <c r="BE2641" i="2"/>
  <c r="BE2645" i="2"/>
  <c r="BE2656" i="2"/>
  <c r="BE2660" i="2"/>
  <c r="BE2662" i="2"/>
  <c r="BE2669" i="2"/>
  <c r="BE2677" i="2"/>
  <c r="BE2685" i="2"/>
  <c r="BE2692" i="2"/>
  <c r="BE2695" i="2"/>
  <c r="BE2698" i="2"/>
  <c r="BE2702" i="2"/>
  <c r="BE2706" i="2"/>
  <c r="BE2710" i="2"/>
  <c r="BE2731" i="2"/>
  <c r="BE2746" i="2"/>
  <c r="BE2755" i="2"/>
  <c r="BE2762" i="2"/>
  <c r="BE2765" i="2"/>
  <c r="BE2772" i="2"/>
  <c r="BE2785" i="2"/>
  <c r="BE2790" i="2"/>
  <c r="BE2797" i="2"/>
  <c r="BE2799" i="2"/>
  <c r="BE2808" i="2"/>
  <c r="BE2834" i="2"/>
  <c r="BE2839" i="2"/>
  <c r="BE2842" i="2"/>
  <c r="BE2848" i="2"/>
  <c r="BE2865" i="2"/>
  <c r="BE2886" i="2"/>
  <c r="BE2889" i="2"/>
  <c r="BE2893" i="2"/>
  <c r="BE2899" i="2"/>
  <c r="BE2923" i="2"/>
  <c r="BE2939" i="2"/>
  <c r="BE2952" i="2"/>
  <c r="BE2959" i="2"/>
  <c r="BE2972" i="2"/>
  <c r="BE2980" i="2"/>
  <c r="BE2982" i="2"/>
  <c r="BE2987" i="2"/>
  <c r="BE2994" i="2"/>
  <c r="BE3001" i="2"/>
  <c r="BE3004" i="2"/>
  <c r="BE3040" i="2"/>
  <c r="BE3055" i="2"/>
  <c r="BE3069" i="2"/>
  <c r="BE3085" i="2"/>
  <c r="BE3092" i="2"/>
  <c r="BE3096" i="2"/>
  <c r="BE3103" i="2"/>
  <c r="BE3111" i="2"/>
  <c r="BE3117" i="2"/>
  <c r="BE3129" i="2"/>
  <c r="BE3130" i="2"/>
  <c r="BE3134" i="2"/>
  <c r="BE3140" i="2"/>
  <c r="BE3163" i="2"/>
  <c r="BE3169" i="2"/>
  <c r="BE3186" i="2"/>
  <c r="BE3188" i="2"/>
  <c r="BE3192" i="2"/>
  <c r="BE3197" i="2"/>
  <c r="BE3198" i="2"/>
  <c r="BE3200" i="2"/>
  <c r="BE3201" i="2"/>
  <c r="BE3206" i="2"/>
  <c r="BE3211" i="2"/>
  <c r="BE3214" i="2"/>
  <c r="BE3219" i="2"/>
  <c r="BE3228" i="2"/>
  <c r="BE3230" i="2"/>
  <c r="BE3232" i="2"/>
  <c r="BE3235" i="2"/>
  <c r="BE3244" i="2"/>
  <c r="BE3257" i="2"/>
  <c r="BE3267" i="2"/>
  <c r="BE3286" i="2"/>
  <c r="BE3293" i="2"/>
  <c r="BE3297" i="2"/>
  <c r="BE3321" i="2"/>
  <c r="BE3327" i="2"/>
  <c r="BE3337" i="2"/>
  <c r="BE3342" i="2"/>
  <c r="BE3357" i="2"/>
  <c r="BE3360" i="2"/>
  <c r="BE3366" i="2"/>
  <c r="BE3381" i="2"/>
  <c r="BE3383" i="2"/>
  <c r="BE3388" i="2"/>
  <c r="BE3393" i="2"/>
  <c r="BE3403" i="2"/>
  <c r="BE3415" i="2"/>
  <c r="BE3469" i="2"/>
  <c r="BE3494" i="2"/>
  <c r="BE3500" i="2"/>
  <c r="BE3524" i="2"/>
  <c r="BE3538" i="2"/>
  <c r="BE3544" i="2"/>
  <c r="BE3548" i="2"/>
  <c r="BE3555" i="2"/>
  <c r="BE3558" i="2"/>
  <c r="BE3567" i="2"/>
  <c r="BE3573" i="2"/>
  <c r="BE3575" i="2"/>
  <c r="BE3577" i="2"/>
  <c r="BE3588" i="2"/>
  <c r="BE3590" i="2"/>
  <c r="BE3598" i="2"/>
  <c r="BE3608" i="2"/>
  <c r="BE3629" i="2"/>
  <c r="BE3640" i="2"/>
  <c r="BE3648" i="2"/>
  <c r="BE3651" i="2"/>
  <c r="BE3808" i="2"/>
  <c r="BE3874" i="2"/>
  <c r="BE3946" i="2"/>
  <c r="BE3957" i="2"/>
  <c r="BE4095" i="2"/>
  <c r="BE4355" i="2"/>
  <c r="BE4358" i="2"/>
  <c r="BE4365" i="2"/>
  <c r="BE4394" i="2"/>
  <c r="BE4397" i="2"/>
  <c r="BE4408" i="2"/>
  <c r="BE4412" i="2"/>
  <c r="BE4415" i="2"/>
  <c r="BE4417" i="2"/>
  <c r="BE4421" i="2"/>
  <c r="BE4431" i="2"/>
  <c r="BE4437" i="2"/>
  <c r="BE4439" i="2"/>
  <c r="BE4442" i="2"/>
  <c r="BE4446" i="2"/>
  <c r="BE4460" i="2"/>
  <c r="BE4469" i="2"/>
  <c r="BE176" i="2"/>
  <c r="BE198" i="2"/>
  <c r="BE206" i="2"/>
  <c r="BE218" i="2"/>
  <c r="BE261" i="2"/>
  <c r="BE312" i="2"/>
  <c r="BE331" i="2"/>
  <c r="BE352" i="2"/>
  <c r="BE449" i="2"/>
  <c r="BE507" i="2"/>
  <c r="BE551" i="2"/>
  <c r="BE554" i="2"/>
  <c r="BE578" i="2"/>
  <c r="BE599" i="2"/>
  <c r="BE632" i="2"/>
  <c r="BE656" i="2"/>
  <c r="BE736" i="2"/>
  <c r="BE796" i="2"/>
  <c r="BE838" i="2"/>
  <c r="BE899" i="2"/>
  <c r="BE924" i="2"/>
  <c r="BE947" i="2"/>
  <c r="BE955" i="2"/>
  <c r="BE973" i="2"/>
  <c r="BE1047" i="2"/>
  <c r="BE1121" i="2"/>
  <c r="BE1139" i="2"/>
  <c r="BE1170" i="2"/>
  <c r="BE1372" i="2"/>
  <c r="BE1421" i="2"/>
  <c r="BE1446" i="2"/>
  <c r="BE1495" i="2"/>
  <c r="BE1509" i="2"/>
  <c r="BE1617" i="2"/>
  <c r="BE1765" i="2"/>
  <c r="BE1803" i="2"/>
  <c r="BE1918" i="2"/>
  <c r="BE1966" i="2"/>
  <c r="BE2035" i="2"/>
  <c r="BE2231" i="2"/>
  <c r="BE2284" i="2"/>
  <c r="BE2288" i="2"/>
  <c r="BE2304" i="2"/>
  <c r="BE2308" i="2"/>
  <c r="BE2337" i="2"/>
  <c r="BE2345" i="2"/>
  <c r="BE2348" i="2"/>
  <c r="BE2360" i="2"/>
  <c r="BE2373" i="2"/>
  <c r="BE2381" i="2"/>
  <c r="BE2404" i="2"/>
  <c r="BE2415" i="2"/>
  <c r="BE2419" i="2"/>
  <c r="BE2423" i="2"/>
  <c r="BE2426" i="2"/>
  <c r="BE2470" i="2"/>
  <c r="BE2488" i="2"/>
  <c r="BE2490" i="2"/>
  <c r="BE2496" i="2"/>
  <c r="BE2502" i="2"/>
  <c r="BE2506" i="2"/>
  <c r="BE2515" i="2"/>
  <c r="BE2520" i="2"/>
  <c r="BE2538" i="2"/>
  <c r="BE2541" i="2"/>
  <c r="BE2565" i="2"/>
  <c r="BE2572" i="2"/>
  <c r="BE2574" i="2"/>
  <c r="BE2579" i="2"/>
  <c r="BE2584" i="2"/>
  <c r="BE2586" i="2"/>
  <c r="BE2591" i="2"/>
  <c r="BE2596" i="2"/>
  <c r="BE2620" i="2"/>
  <c r="BE2633" i="2"/>
  <c r="BE2640" i="2"/>
  <c r="BE2643" i="2"/>
  <c r="BE2652" i="2"/>
  <c r="BE2654" i="2"/>
  <c r="BE2658" i="2"/>
  <c r="BE2671" i="2"/>
  <c r="BE2696" i="2"/>
  <c r="BE2718" i="2"/>
  <c r="BE2738" i="2"/>
  <c r="BE2747" i="2"/>
  <c r="BE2751" i="2"/>
  <c r="BE2754" i="2"/>
  <c r="BE2759" i="2"/>
  <c r="BE2764" i="2"/>
  <c r="BE2769" i="2"/>
  <c r="BE2783" i="2"/>
  <c r="BE2791" i="2"/>
  <c r="BE2798" i="2"/>
  <c r="BE2803" i="2"/>
  <c r="BE2826" i="2"/>
  <c r="BE2832" i="2"/>
  <c r="BE2844" i="2"/>
  <c r="BE2858" i="2"/>
  <c r="BE2877" i="2"/>
  <c r="BE2882" i="2"/>
  <c r="BE2890" i="2"/>
  <c r="BE2908" i="2"/>
  <c r="BE2910" i="2"/>
  <c r="BE2918" i="2"/>
  <c r="BE2936" i="2"/>
  <c r="BE2945" i="2"/>
  <c r="BE2960" i="2"/>
  <c r="BE2963" i="2"/>
  <c r="BE2969" i="2"/>
  <c r="BE2975" i="2"/>
  <c r="BE2977" i="2"/>
  <c r="BE2985" i="2"/>
  <c r="BE2992" i="2"/>
  <c r="BE2997" i="2"/>
  <c r="BE3002" i="2"/>
  <c r="BE3011" i="2"/>
  <c r="BE3013" i="2"/>
  <c r="BE3038" i="2"/>
  <c r="BE3046" i="2"/>
  <c r="BE3050" i="2"/>
  <c r="BE3054" i="2"/>
  <c r="BE3061" i="2"/>
  <c r="BE3063" i="2"/>
  <c r="BE3066" i="2"/>
  <c r="BE3075" i="2"/>
  <c r="BE3082" i="2"/>
  <c r="BE3086" i="2"/>
  <c r="BE3095" i="2"/>
  <c r="BE3097" i="2"/>
  <c r="BE3100" i="2"/>
  <c r="BE3119" i="2"/>
  <c r="BE3126" i="2"/>
  <c r="BE3127" i="2"/>
  <c r="BE3142" i="2"/>
  <c r="BE3148" i="2"/>
  <c r="BE3150" i="2"/>
  <c r="BE3158" i="2"/>
  <c r="BE3166" i="2"/>
  <c r="BE3171" i="2"/>
  <c r="BE3173" i="2"/>
  <c r="BE3184" i="2"/>
  <c r="BE3210" i="2"/>
  <c r="BE3216" i="2"/>
  <c r="BE3221" i="2"/>
  <c r="BE3225" i="2"/>
  <c r="BE3234" i="2"/>
  <c r="BE3247" i="2"/>
  <c r="BE3252" i="2"/>
  <c r="BE3254" i="2"/>
  <c r="BE3259" i="2"/>
  <c r="BE3269" i="2"/>
  <c r="BE3274" i="2"/>
  <c r="BE3278" i="2"/>
  <c r="BE3281" i="2"/>
  <c r="BE3303" i="2"/>
  <c r="BE3308" i="2"/>
  <c r="BE3316" i="2"/>
  <c r="BE3320" i="2"/>
  <c r="BE3325" i="2"/>
  <c r="BE3335" i="2"/>
  <c r="BE3349" i="2"/>
  <c r="BE3353" i="2"/>
  <c r="BE3365" i="2"/>
  <c r="BE3367" i="2"/>
  <c r="BE3372" i="2"/>
  <c r="BE3378" i="2"/>
  <c r="BE3379" i="2"/>
  <c r="BE3380" i="2"/>
  <c r="BE3394" i="2"/>
  <c r="BE3433" i="2"/>
  <c r="BE3520" i="2"/>
  <c r="BE3537" i="2"/>
  <c r="BE3546" i="2"/>
  <c r="BE3564" i="2"/>
  <c r="BE3568" i="2"/>
  <c r="BE3578" i="2"/>
  <c r="BE3597" i="2"/>
  <c r="BE3604" i="2"/>
  <c r="BE3615" i="2"/>
  <c r="BE3620" i="2"/>
  <c r="BE3626" i="2"/>
  <c r="BE3646" i="2"/>
  <c r="BE3967" i="2"/>
  <c r="BE4227" i="2"/>
  <c r="BE4364" i="2"/>
  <c r="BE4382" i="2"/>
  <c r="BE4389" i="2"/>
  <c r="BE4396" i="2"/>
  <c r="BE4399" i="2"/>
  <c r="BE4404" i="2"/>
  <c r="BE4411" i="2"/>
  <c r="BE4416" i="2"/>
  <c r="BE4426" i="2"/>
  <c r="BE4438" i="2"/>
  <c r="BE4447" i="2"/>
  <c r="BE4457" i="2"/>
  <c r="BE4466" i="2"/>
  <c r="BE4477" i="2"/>
  <c r="BE163" i="2"/>
  <c r="BE172" i="2"/>
  <c r="BE180" i="2"/>
  <c r="BE202" i="2"/>
  <c r="BE251" i="2"/>
  <c r="BE275" i="2"/>
  <c r="BE286" i="2"/>
  <c r="BE471" i="2"/>
  <c r="BE552" i="2"/>
  <c r="BE563" i="2"/>
  <c r="BE575" i="2"/>
  <c r="BE587" i="2"/>
  <c r="BE593" i="2"/>
  <c r="BE664" i="2"/>
  <c r="BE727" i="2"/>
  <c r="BE770" i="2"/>
  <c r="BE824" i="2"/>
  <c r="BE834" i="2"/>
  <c r="BE921" i="2"/>
  <c r="BE927" i="2"/>
  <c r="BE953" i="2"/>
  <c r="BE969" i="2"/>
  <c r="BE979" i="2"/>
  <c r="BE1014" i="2"/>
  <c r="BE1028" i="2"/>
  <c r="BE1063" i="2"/>
  <c r="BE1101" i="2"/>
  <c r="BE1108" i="2"/>
  <c r="BE1117" i="2"/>
  <c r="BE1126" i="2"/>
  <c r="BE1151" i="2"/>
  <c r="BE1158" i="2"/>
  <c r="BE1400" i="2"/>
  <c r="BE1412" i="2"/>
  <c r="BE1432" i="2"/>
  <c r="BE1439" i="2"/>
  <c r="BE1451" i="2"/>
  <c r="BE1489" i="2"/>
  <c r="BE1514" i="2"/>
  <c r="BE1529" i="2"/>
  <c r="BE1735" i="2"/>
  <c r="BE1750" i="2"/>
  <c r="BE1759" i="2"/>
  <c r="BE1771" i="2"/>
  <c r="BE1791" i="2"/>
  <c r="BE1799" i="2"/>
  <c r="BE1897" i="2"/>
  <c r="BE2014" i="2"/>
  <c r="BE2034" i="2"/>
  <c r="BE2040" i="2"/>
  <c r="BE2077" i="2"/>
  <c r="BE2085" i="2"/>
  <c r="BE2088" i="2"/>
  <c r="BE2103" i="2"/>
  <c r="BE2206" i="2"/>
  <c r="BE2280" i="2"/>
  <c r="BE2291" i="2"/>
  <c r="BE2306" i="2"/>
  <c r="BE2320" i="2"/>
  <c r="BE2323" i="2"/>
  <c r="BE2325" i="2"/>
  <c r="BE2327" i="2"/>
  <c r="BE2332" i="2"/>
  <c r="BE2342" i="2"/>
  <c r="BE2367" i="2"/>
  <c r="BE2377" i="2"/>
  <c r="BE2379" i="2"/>
  <c r="BE2394" i="2"/>
  <c r="BE2401" i="2"/>
  <c r="BE2402" i="2"/>
  <c r="BE2409" i="2"/>
  <c r="BE2411" i="2"/>
  <c r="BE2417" i="2"/>
  <c r="BE2429" i="2"/>
  <c r="BE2469" i="2"/>
  <c r="BE2476" i="2"/>
  <c r="BE2480" i="2"/>
  <c r="BE2483" i="2"/>
  <c r="BE2499" i="2"/>
  <c r="BE2508" i="2"/>
  <c r="BE2518" i="2"/>
  <c r="BE2543" i="2"/>
  <c r="BE2557" i="2"/>
  <c r="BE2569" i="2"/>
  <c r="BE2575" i="2"/>
  <c r="BE2582" i="2"/>
  <c r="BE2595" i="2"/>
  <c r="BE2598" i="2"/>
  <c r="BE2606" i="2"/>
  <c r="BE2617" i="2"/>
  <c r="BE2624" i="2"/>
  <c r="BE2625" i="2"/>
  <c r="BE2627" i="2"/>
  <c r="BE2634" i="2"/>
  <c r="BE2650" i="2"/>
  <c r="BE2657" i="2"/>
  <c r="BE2668" i="2"/>
  <c r="BE2672" i="2"/>
  <c r="BE2674" i="2"/>
  <c r="BE2679" i="2"/>
  <c r="BE2682" i="2"/>
  <c r="BE2684" i="2"/>
  <c r="BE2697" i="2"/>
  <c r="BE2699" i="2"/>
  <c r="BE2713" i="2"/>
  <c r="BE2715" i="2"/>
  <c r="BE2725" i="2"/>
  <c r="BE2728" i="2"/>
  <c r="BE2740" i="2"/>
  <c r="BE2743" i="2"/>
  <c r="BE2748" i="2"/>
  <c r="BE2757" i="2"/>
  <c r="BE2768" i="2"/>
  <c r="BE2771" i="2"/>
  <c r="BE2778" i="2"/>
  <c r="BE2781" i="2"/>
  <c r="BE2787" i="2"/>
  <c r="BE2795" i="2"/>
  <c r="BE2800" i="2"/>
  <c r="BE2802" i="2"/>
  <c r="BE2814" i="2"/>
  <c r="BE2818" i="2"/>
  <c r="BE2828" i="2"/>
  <c r="BE2847" i="2"/>
  <c r="BE2850" i="2"/>
  <c r="BE2866" i="2"/>
  <c r="BE2870" i="2"/>
  <c r="BE2878" i="2"/>
  <c r="BE2897" i="2"/>
  <c r="BE2901" i="2"/>
  <c r="BE2906" i="2"/>
  <c r="BE2913" i="2"/>
  <c r="BE2916" i="2"/>
  <c r="BE2919" i="2"/>
  <c r="BE2926" i="2"/>
  <c r="BE2935" i="2"/>
  <c r="BE2961" i="2"/>
  <c r="BE2971" i="2"/>
  <c r="BE2984" i="2"/>
  <c r="BE3000" i="2"/>
  <c r="BE3006" i="2"/>
  <c r="BE3016" i="2"/>
  <c r="BE3020" i="2"/>
  <c r="BE3025" i="2"/>
  <c r="BE3035" i="2"/>
  <c r="BE3041" i="2"/>
  <c r="BE3044" i="2"/>
  <c r="BE3049" i="2"/>
  <c r="BE3068" i="2"/>
  <c r="BE3071" i="2"/>
  <c r="BE3072" i="2"/>
  <c r="BE3077" i="2"/>
  <c r="BE3080" i="2"/>
  <c r="BE3084" i="2"/>
  <c r="BE3090" i="2"/>
  <c r="BE3107" i="2"/>
  <c r="BE3109" i="2"/>
  <c r="BE3124" i="2"/>
  <c r="BE3133" i="2"/>
  <c r="BE3159" i="2"/>
  <c r="BE3164" i="2"/>
  <c r="BE3177" i="2"/>
  <c r="BE3180" i="2"/>
  <c r="BE3189" i="2"/>
  <c r="BE3194" i="2"/>
  <c r="BE3196" i="2"/>
  <c r="BE3204" i="2"/>
  <c r="BE3212" i="2"/>
  <c r="BE3217" i="2"/>
  <c r="BE3226" i="2"/>
  <c r="BE3251" i="2"/>
  <c r="BE3255" i="2"/>
  <c r="BE3263" i="2"/>
  <c r="BE3265" i="2"/>
  <c r="BE3292" i="2"/>
  <c r="BE3299" i="2"/>
  <c r="BE3302" i="2"/>
  <c r="BE3310" i="2"/>
  <c r="BE3318" i="2"/>
  <c r="BE3319" i="2"/>
  <c r="BE3324" i="2"/>
  <c r="BE3333" i="2"/>
  <c r="BE3347" i="2"/>
  <c r="BE3351" i="2"/>
  <c r="BE3354" i="2"/>
  <c r="BE3364" i="2"/>
  <c r="BE3375" i="2"/>
  <c r="BE3385" i="2"/>
  <c r="BE3396" i="2"/>
  <c r="BE3441" i="2"/>
  <c r="BE3455" i="2"/>
  <c r="BE3532" i="2"/>
  <c r="BE3535" i="2"/>
  <c r="BE3541" i="2"/>
  <c r="BE3553" i="2"/>
  <c r="BE3562" i="2"/>
  <c r="BE3566" i="2"/>
  <c r="BE3571" i="2"/>
  <c r="BE3581" i="2"/>
  <c r="BE3587" i="2"/>
  <c r="BE3593" i="2"/>
  <c r="BE3596" i="2"/>
  <c r="BE3609" i="2"/>
  <c r="BE3617" i="2"/>
  <c r="BE3636" i="2"/>
  <c r="BE3644" i="2"/>
  <c r="BE3680" i="2"/>
  <c r="BE3796" i="2"/>
  <c r="BE3820" i="2"/>
  <c r="BE3857" i="2"/>
  <c r="BE3861" i="2"/>
  <c r="BE3908" i="2"/>
  <c r="BE4038" i="2"/>
  <c r="BE4110" i="2"/>
  <c r="BE4224" i="2"/>
  <c r="BE4266" i="2"/>
  <c r="BE4321" i="2"/>
  <c r="BE4352" i="2"/>
  <c r="BE4356" i="2"/>
  <c r="BE4376" i="2"/>
  <c r="BE4388" i="2"/>
  <c r="BE4398" i="2"/>
  <c r="BE4401" i="2"/>
  <c r="BE4410" i="2"/>
  <c r="BE4433" i="2"/>
  <c r="BE4449" i="2"/>
  <c r="BE4454" i="2"/>
  <c r="BE4474" i="2"/>
  <c r="BE4478" i="2"/>
  <c r="J52" i="2"/>
  <c r="BE194" i="2"/>
  <c r="BE300" i="2"/>
  <c r="BE316" i="2"/>
  <c r="BE351" i="2"/>
  <c r="BE360" i="2"/>
  <c r="BE410" i="2"/>
  <c r="BE445" i="2"/>
  <c r="BE519" i="2"/>
  <c r="BE556" i="2"/>
  <c r="BE561" i="2"/>
  <c r="BE581" i="2"/>
  <c r="BE596" i="2"/>
  <c r="BE605" i="2"/>
  <c r="BE623" i="2"/>
  <c r="BE680" i="2"/>
  <c r="BE746" i="2"/>
  <c r="BE791" i="2"/>
  <c r="BE804" i="2"/>
  <c r="BE857" i="2"/>
  <c r="BE893" i="2"/>
  <c r="BE917" i="2"/>
  <c r="BE940" i="2"/>
  <c r="BE942" i="2"/>
  <c r="BE965" i="2"/>
  <c r="BE975" i="2"/>
  <c r="BE1019" i="2"/>
  <c r="BE1094" i="2"/>
  <c r="BE1125" i="2"/>
  <c r="BE1181" i="2"/>
  <c r="BE1191" i="2"/>
  <c r="BE1396" i="2"/>
  <c r="BE1408" i="2"/>
  <c r="BE1424" i="2"/>
  <c r="BE1436" i="2"/>
  <c r="BE1460" i="2"/>
  <c r="BE1523" i="2"/>
  <c r="BE1552" i="2"/>
  <c r="BE1602" i="2"/>
  <c r="BE1784" i="2"/>
  <c r="BE1796" i="2"/>
  <c r="BE1804" i="2"/>
  <c r="BE1913" i="2"/>
  <c r="BE1936" i="2"/>
  <c r="BE1945" i="2"/>
  <c r="BE1973" i="2"/>
  <c r="BE2091" i="2"/>
  <c r="BE2136" i="2"/>
  <c r="BE2143" i="2"/>
  <c r="BE2225" i="2"/>
  <c r="BE2285" i="2"/>
  <c r="BE2287" i="2"/>
  <c r="BE2290" i="2"/>
  <c r="BE2295" i="2"/>
  <c r="BE2307" i="2"/>
  <c r="BE2310" i="2"/>
  <c r="BE2312" i="2"/>
  <c r="BE2317" i="2"/>
  <c r="BE2329" i="2"/>
  <c r="BE2371" i="2"/>
  <c r="BE2374" i="2"/>
  <c r="BE2384" i="2"/>
  <c r="BE2388" i="2"/>
  <c r="BE2390" i="2"/>
  <c r="BE2408" i="2"/>
  <c r="BE2420" i="2"/>
  <c r="BE2428" i="2"/>
  <c r="BE2430" i="2"/>
  <c r="BE2432" i="2"/>
  <c r="BE2437" i="2"/>
  <c r="BE2448" i="2"/>
  <c r="BE2452" i="2"/>
  <c r="BE2454" i="2"/>
  <c r="BE2459" i="2"/>
  <c r="BE2463" i="2"/>
  <c r="BE2464" i="2"/>
  <c r="BE2478" i="2"/>
  <c r="BE2484" i="2"/>
  <c r="BE2500" i="2"/>
  <c r="BE2507" i="2"/>
  <c r="BE2510" i="2"/>
  <c r="BE2514" i="2"/>
  <c r="BE2517" i="2"/>
  <c r="BE2527" i="2"/>
  <c r="BE2533" i="2"/>
  <c r="BE2542" i="2"/>
  <c r="BE2550" i="2"/>
  <c r="BE2553" i="2"/>
  <c r="BE2567" i="2"/>
  <c r="BE2578" i="2"/>
  <c r="BE2603" i="2"/>
  <c r="BE2605" i="2"/>
  <c r="BE2607" i="2"/>
  <c r="BE2611" i="2"/>
  <c r="BE2623" i="2"/>
  <c r="BE2626" i="2"/>
  <c r="BE2630" i="2"/>
  <c r="BE2632" i="2"/>
  <c r="BE2648" i="2"/>
  <c r="BE2661" i="2"/>
  <c r="BE2665" i="2"/>
  <c r="BE2670" i="2"/>
  <c r="BE2688" i="2"/>
  <c r="BE2690" i="2"/>
  <c r="BE2691" i="2"/>
  <c r="BE2703" i="2"/>
  <c r="BE2707" i="2"/>
  <c r="BE2711" i="2"/>
  <c r="BE2719" i="2"/>
  <c r="BE2726" i="2"/>
  <c r="BE2729" i="2"/>
  <c r="BE2734" i="2"/>
  <c r="BE2737" i="2"/>
  <c r="BE2741" i="2"/>
  <c r="BE2753" i="2"/>
  <c r="BE2756" i="2"/>
  <c r="BE2784" i="2"/>
  <c r="BE2789" i="2"/>
  <c r="BE2806" i="2"/>
  <c r="BE2809" i="2"/>
  <c r="BE2810" i="2"/>
  <c r="BE2813" i="2"/>
  <c r="BE2815" i="2"/>
  <c r="BE2817" i="2"/>
  <c r="BE2823" i="2"/>
  <c r="BE2830" i="2"/>
  <c r="BE2833" i="2"/>
  <c r="BE2836" i="2"/>
  <c r="BE2838" i="2"/>
  <c r="BE2851" i="2"/>
  <c r="BE2854" i="2"/>
  <c r="BE2864" i="2"/>
  <c r="BE2871" i="2"/>
  <c r="BE2888" i="2"/>
  <c r="BE2895" i="2"/>
  <c r="BE2909" i="2"/>
  <c r="BE2922" i="2"/>
  <c r="BE2931" i="2"/>
  <c r="BE2948" i="2"/>
  <c r="BE2950" i="2"/>
  <c r="BE2968" i="2"/>
  <c r="BE2978" i="2"/>
  <c r="BE2983" i="2"/>
  <c r="BE2989" i="2"/>
  <c r="BE2993" i="2"/>
  <c r="BE2999" i="2"/>
  <c r="BE3005" i="2"/>
  <c r="BE3007" i="2"/>
  <c r="BE3024" i="2"/>
  <c r="BE3029" i="2"/>
  <c r="BE3033" i="2"/>
  <c r="BE3037" i="2"/>
  <c r="BE3039" i="2"/>
  <c r="BE3060" i="2"/>
  <c r="BE3065" i="2"/>
  <c r="BE3074" i="2"/>
  <c r="BE3089" i="2"/>
  <c r="BE3104" i="2"/>
  <c r="BE3115" i="2"/>
  <c r="BE3125" i="2"/>
  <c r="BE3132" i="2"/>
  <c r="BE3137" i="2"/>
  <c r="BE3146" i="2"/>
  <c r="BE3168" i="2"/>
  <c r="BE3233" i="2"/>
  <c r="BE3237" i="2"/>
  <c r="BE3239" i="2"/>
  <c r="BE3262" i="2"/>
  <c r="BE3268" i="2"/>
  <c r="BE3270" i="2"/>
  <c r="BE3271" i="2"/>
  <c r="BE3272" i="2"/>
  <c r="BE3275" i="2"/>
  <c r="BE3277" i="2"/>
  <c r="BE3280" i="2"/>
  <c r="BE3282" i="2"/>
  <c r="BE3288" i="2"/>
  <c r="BE3290" i="2"/>
  <c r="BE3294" i="2"/>
  <c r="BE3298" i="2"/>
  <c r="BE3304" i="2"/>
  <c r="BE3341" i="2"/>
  <c r="BE3348" i="2"/>
  <c r="BE3356" i="2"/>
  <c r="BE3359" i="2"/>
  <c r="BE3390" i="2"/>
  <c r="BE3421" i="2"/>
  <c r="BE3498" i="2"/>
  <c r="BE3506" i="2"/>
  <c r="BE3516" i="2"/>
  <c r="BE3528" i="2"/>
  <c r="BE3533" i="2"/>
  <c r="BE3536" i="2"/>
  <c r="BE3540" i="2"/>
  <c r="BE3551" i="2"/>
  <c r="BE3556" i="2"/>
  <c r="BE3565" i="2"/>
  <c r="BE3569" i="2"/>
  <c r="BE3583" i="2"/>
  <c r="BE3585" i="2"/>
  <c r="BE3595" i="2"/>
  <c r="BE3603" i="2"/>
  <c r="BE3605" i="2"/>
  <c r="BE3612" i="2"/>
  <c r="BE3618" i="2"/>
  <c r="BE3628" i="2"/>
  <c r="BE3686" i="2"/>
  <c r="BE3791" i="2"/>
  <c r="BE4080" i="2"/>
  <c r="BE4313" i="2"/>
  <c r="BE4369" i="2"/>
  <c r="BE4373" i="2"/>
  <c r="BE4375" i="2"/>
  <c r="BE4378" i="2"/>
  <c r="BE4405" i="2"/>
  <c r="BE4422" i="2"/>
  <c r="BE4445" i="2"/>
  <c r="BE4458" i="2"/>
  <c r="BE4464" i="2"/>
  <c r="BE4468" i="2"/>
  <c r="BE4471" i="2"/>
  <c r="BE182" i="2"/>
  <c r="BE190" i="2"/>
  <c r="BE220" i="2"/>
  <c r="BE237" i="2"/>
  <c r="BE266" i="2"/>
  <c r="BE294" i="2"/>
  <c r="BE306" i="2"/>
  <c r="BE372" i="2"/>
  <c r="BE412" i="2"/>
  <c r="BE469" i="2"/>
  <c r="BE493" i="2"/>
  <c r="BE553" i="2"/>
  <c r="BE569" i="2"/>
  <c r="BE626" i="2"/>
  <c r="BE638" i="2"/>
  <c r="BE644" i="2"/>
  <c r="BE653" i="2"/>
  <c r="BE731" i="2"/>
  <c r="BE1112" i="2"/>
  <c r="BE1177" i="2"/>
  <c r="BE1392" i="2"/>
  <c r="BE1431" i="2"/>
  <c r="BE1492" i="2"/>
  <c r="BE1543" i="2"/>
  <c r="BE1583" i="2"/>
  <c r="BE1780" i="2"/>
  <c r="BE1802" i="2"/>
  <c r="BE1805" i="2"/>
  <c r="BE2060" i="2"/>
  <c r="BE2074" i="2"/>
  <c r="BE2097" i="2"/>
  <c r="BE2106" i="2"/>
  <c r="BE2132" i="2"/>
  <c r="BE2247" i="2"/>
  <c r="BE2286" i="2"/>
  <c r="BE2298" i="2"/>
  <c r="BE2301" i="2"/>
  <c r="BE2303" i="2"/>
  <c r="BE2309" i="2"/>
  <c r="BE2322" i="2"/>
  <c r="BE2334" i="2"/>
  <c r="BE2338" i="2"/>
  <c r="BE2351" i="2"/>
  <c r="BE2356" i="2"/>
  <c r="BE2387" i="2"/>
  <c r="BE2413" i="2"/>
  <c r="BE2418" i="2"/>
  <c r="BE2421" i="2"/>
  <c r="BE2431" i="2"/>
  <c r="BE2438" i="2"/>
  <c r="BE2442" i="2"/>
  <c r="BE2444" i="2"/>
  <c r="BE2447" i="2"/>
  <c r="BE2449" i="2"/>
  <c r="BE2465" i="2"/>
  <c r="BE2467" i="2"/>
  <c r="BE2482" i="2"/>
  <c r="BE2486" i="2"/>
  <c r="BE2489" i="2"/>
  <c r="BE2492" i="2"/>
  <c r="BE2494" i="2"/>
  <c r="BE2498" i="2"/>
  <c r="BE2509" i="2"/>
  <c r="BE2521" i="2"/>
  <c r="BE2525" i="2"/>
  <c r="BE2528" i="2"/>
  <c r="BE2532" i="2"/>
  <c r="BE2535" i="2"/>
  <c r="BE2544" i="2"/>
  <c r="BE2552" i="2"/>
  <c r="BE2558" i="2"/>
  <c r="BE2561" i="2"/>
  <c r="BE2639" i="2"/>
  <c r="BE2642" i="2"/>
  <c r="BE2663" i="2"/>
  <c r="BE2678" i="2"/>
  <c r="BE2683" i="2"/>
  <c r="BE2693" i="2"/>
  <c r="BE2700" i="2"/>
  <c r="BE2709" i="2"/>
  <c r="BE2716" i="2"/>
  <c r="BE2720" i="2"/>
  <c r="BE2723" i="2"/>
  <c r="BE2727" i="2"/>
  <c r="BE2739" i="2"/>
  <c r="BE2742" i="2"/>
  <c r="BE2760" i="2"/>
  <c r="BE2770" i="2"/>
  <c r="BE2776" i="2"/>
  <c r="BE2779" i="2"/>
  <c r="BE2782" i="2"/>
  <c r="BE2849" i="2"/>
  <c r="BE2857" i="2"/>
  <c r="BE2861" i="2"/>
  <c r="BE2863" i="2"/>
  <c r="BE2876" i="2"/>
  <c r="BE2880" i="2"/>
  <c r="BE2884" i="2"/>
  <c r="BE2894" i="2"/>
  <c r="BE2896" i="2"/>
  <c r="BE2898" i="2"/>
  <c r="BE2903" i="2"/>
  <c r="BE2905" i="2"/>
  <c r="BE2915" i="2"/>
  <c r="BE2920" i="2"/>
  <c r="BE2927" i="2"/>
  <c r="BE2930" i="2"/>
  <c r="BE2932" i="2"/>
  <c r="BE2940" i="2"/>
  <c r="BE2947" i="2"/>
  <c r="BE2949" i="2"/>
  <c r="BE2956" i="2"/>
  <c r="BE2962" i="2"/>
  <c r="BE2965" i="2"/>
  <c r="BE2991" i="2"/>
  <c r="BE2998" i="2"/>
  <c r="BE3008" i="2"/>
  <c r="BE3022" i="2"/>
  <c r="BE3028" i="2"/>
  <c r="BE3031" i="2"/>
  <c r="BE3045" i="2"/>
  <c r="BE3048" i="2"/>
  <c r="BE3058" i="2"/>
  <c r="BE3083" i="2"/>
  <c r="BE3087" i="2"/>
  <c r="BE3091" i="2"/>
  <c r="BE3094" i="2"/>
  <c r="BE3113" i="2"/>
  <c r="BE3135" i="2"/>
  <c r="BE3154" i="2"/>
  <c r="BE3174" i="2"/>
  <c r="BE3187" i="2"/>
  <c r="BE3190" i="2"/>
  <c r="BE3199" i="2"/>
  <c r="BE3203" i="2"/>
  <c r="BE3213" i="2"/>
  <c r="BE3227" i="2"/>
  <c r="BE3231" i="2"/>
  <c r="BE3238" i="2"/>
  <c r="BE3240" i="2"/>
  <c r="BE3243" i="2"/>
  <c r="BE3246" i="2"/>
  <c r="BE3250" i="2"/>
  <c r="BE3260" i="2"/>
  <c r="BE3334" i="2"/>
  <c r="BE3345" i="2"/>
  <c r="BE3400" i="2"/>
  <c r="BE3437" i="2"/>
  <c r="BE3460" i="2"/>
  <c r="BE3475" i="2"/>
  <c r="BE3493" i="2"/>
  <c r="BE3550" i="2"/>
  <c r="BE3552" i="2"/>
  <c r="BE3554" i="2"/>
  <c r="BE3561" i="2"/>
  <c r="BE3563" i="2"/>
  <c r="BE3572" i="2"/>
  <c r="BE3582" i="2"/>
  <c r="BE3586" i="2"/>
  <c r="BE3591" i="2"/>
  <c r="BE3614" i="2"/>
  <c r="BE3619" i="2"/>
  <c r="BE3624" i="2"/>
  <c r="BE3632" i="2"/>
  <c r="BE3647" i="2"/>
  <c r="BE3667" i="2"/>
  <c r="BE3689" i="2"/>
  <c r="BE3799" i="2"/>
  <c r="BE3844" i="2"/>
  <c r="BE3952" i="2"/>
  <c r="BE3970" i="2"/>
  <c r="BE4344" i="2"/>
  <c r="BE4354" i="2"/>
  <c r="BE4362" i="2"/>
  <c r="BE4366" i="2"/>
  <c r="BE4379" i="2"/>
  <c r="BE4384" i="2"/>
  <c r="BE4390" i="2"/>
  <c r="BE4392" i="2"/>
  <c r="BE4395" i="2"/>
  <c r="BE4403" i="2"/>
  <c r="BE4419" i="2"/>
  <c r="BE4425" i="2"/>
  <c r="BE4430" i="2"/>
  <c r="BE4440" i="2"/>
  <c r="BE4443" i="2"/>
  <c r="BE4451" i="2"/>
  <c r="BE4453" i="2"/>
  <c r="BE4461" i="2"/>
  <c r="BE4465" i="2"/>
  <c r="BE4467" i="2"/>
  <c r="BE4470" i="2"/>
  <c r="BE4472" i="2"/>
  <c r="BE167" i="2"/>
  <c r="BE174" i="2"/>
  <c r="BE186" i="2"/>
  <c r="BE214" i="2"/>
  <c r="BE230" i="2"/>
  <c r="BE304" i="2"/>
  <c r="BE347" i="2"/>
  <c r="BE425" i="2"/>
  <c r="BE515" i="2"/>
  <c r="BE525" i="2"/>
  <c r="BE550" i="2"/>
  <c r="BE557" i="2"/>
  <c r="BE566" i="2"/>
  <c r="BE572" i="2"/>
  <c r="BE608" i="2"/>
  <c r="BE614" i="2"/>
  <c r="BE635" i="2"/>
  <c r="BE661" i="2"/>
  <c r="BE740" i="2"/>
  <c r="BE753" i="2"/>
  <c r="BE783" i="2"/>
  <c r="BE819" i="2"/>
  <c r="BE842" i="2"/>
  <c r="BE848" i="2"/>
  <c r="BE888" i="2"/>
  <c r="BE991" i="2"/>
  <c r="BE1032" i="2"/>
  <c r="BE1058" i="2"/>
  <c r="BE1083" i="2"/>
  <c r="BE1769" i="2"/>
  <c r="BE1808" i="2"/>
  <c r="BE1814" i="2"/>
  <c r="BE1822" i="2"/>
  <c r="BE1831" i="2"/>
  <c r="BE1839" i="2"/>
  <c r="BE1845" i="2"/>
  <c r="BE1854" i="2"/>
  <c r="BE1856" i="2"/>
  <c r="BE1867" i="2"/>
  <c r="BE1876" i="2"/>
  <c r="BE1893" i="2"/>
  <c r="BE2126" i="2"/>
  <c r="BE2140" i="2"/>
  <c r="BE2160" i="2"/>
  <c r="BE2210" i="2"/>
  <c r="BE2218" i="2"/>
  <c r="BE2242" i="2"/>
  <c r="BE2257" i="2"/>
  <c r="BE2283" i="2"/>
  <c r="BE2292" i="2"/>
  <c r="BE2297" i="2"/>
  <c r="BE2302" i="2"/>
  <c r="BE2311" i="2"/>
  <c r="BE2313" i="2"/>
  <c r="BE2328" i="2"/>
  <c r="BE2333" i="2"/>
  <c r="BE2335" i="2"/>
  <c r="BE2347" i="2"/>
  <c r="BE2358" i="2"/>
  <c r="BE2365" i="2"/>
  <c r="BE2383" i="2"/>
  <c r="BE2391" i="2"/>
  <c r="BE2397" i="2"/>
  <c r="BE2403" i="2"/>
  <c r="BE2412" i="2"/>
  <c r="BE2422" i="2"/>
  <c r="BE2436" i="2"/>
  <c r="BE2439" i="2"/>
  <c r="BE2445" i="2"/>
  <c r="BE2451" i="2"/>
  <c r="BE2455" i="2"/>
  <c r="BE2458" i="2"/>
  <c r="BE2468" i="2"/>
  <c r="BE2472" i="2"/>
  <c r="BE2479" i="2"/>
  <c r="BE2487" i="2"/>
  <c r="BE2491" i="2"/>
  <c r="BE2493" i="2"/>
  <c r="BE2501" i="2"/>
  <c r="BE2519" i="2"/>
  <c r="BE2524" i="2"/>
  <c r="BE2531" i="2"/>
  <c r="BE2540" i="2"/>
  <c r="BE2546" i="2"/>
  <c r="BE2554" i="2"/>
  <c r="BE2556" i="2"/>
  <c r="BE2564" i="2"/>
  <c r="BE2570" i="2"/>
  <c r="BE2583" i="2"/>
  <c r="BE2597" i="2"/>
  <c r="BE2600" i="2"/>
  <c r="BE2602" i="2"/>
  <c r="BE2613" i="2"/>
  <c r="BE2615" i="2"/>
  <c r="BE2628" i="2"/>
  <c r="BE2636" i="2"/>
  <c r="BE2638" i="2"/>
  <c r="BE2644" i="2"/>
  <c r="BE2649" i="2"/>
  <c r="BE2655" i="2"/>
  <c r="BE2664" i="2"/>
  <c r="BE2667" i="2"/>
  <c r="BE2673" i="2"/>
  <c r="BE2676" i="2"/>
  <c r="BE2681" i="2"/>
  <c r="BE2705" i="2"/>
  <c r="BE2708" i="2"/>
  <c r="BE2712" i="2"/>
  <c r="BE2722" i="2"/>
  <c r="BE2744" i="2"/>
  <c r="BE2758" i="2"/>
  <c r="BE2766" i="2"/>
  <c r="BE2774" i="2"/>
  <c r="BE2788" i="2"/>
  <c r="BE2792" i="2"/>
  <c r="BE2794" i="2"/>
  <c r="BE2796" i="2"/>
  <c r="BE2805" i="2"/>
  <c r="BE2807" i="2"/>
  <c r="BE2812" i="2"/>
  <c r="BE2821" i="2"/>
  <c r="BE2831" i="2"/>
  <c r="BE2840" i="2"/>
  <c r="BE2859" i="2"/>
  <c r="BE2862" i="2"/>
  <c r="BE2869" i="2"/>
  <c r="BE2872" i="2"/>
  <c r="BE2879" i="2"/>
  <c r="BE2900" i="2"/>
  <c r="BE2907" i="2"/>
  <c r="BE2914" i="2"/>
  <c r="BE2921" i="2"/>
  <c r="BE2925" i="2"/>
  <c r="BE2944" i="2"/>
  <c r="BE2946" i="2"/>
  <c r="BE2955" i="2"/>
  <c r="BE2964" i="2"/>
  <c r="BE2966" i="2"/>
  <c r="BE2970" i="2"/>
  <c r="BE2974" i="2"/>
  <c r="BE2986" i="2"/>
  <c r="BE2990" i="2"/>
  <c r="BE2996" i="2"/>
  <c r="BE3009" i="2"/>
  <c r="BE3012" i="2"/>
  <c r="BE3030" i="2"/>
  <c r="BE3032" i="2"/>
  <c r="BE3043" i="2"/>
  <c r="BE3047" i="2"/>
  <c r="BE3051" i="2"/>
  <c r="BE3057" i="2"/>
  <c r="BE3062" i="2"/>
  <c r="BE3067" i="2"/>
  <c r="BE3073" i="2"/>
  <c r="BE3076" i="2"/>
  <c r="BE3079" i="2"/>
  <c r="BE3088" i="2"/>
  <c r="BE3102" i="2"/>
  <c r="BE3106" i="2"/>
  <c r="BE3108" i="2"/>
  <c r="BE3123" i="2"/>
  <c r="BE3138" i="2"/>
  <c r="BE3141" i="2"/>
  <c r="BE3152" i="2"/>
  <c r="BE3156" i="2"/>
  <c r="BE3165" i="2"/>
  <c r="BE3176" i="2"/>
  <c r="BE3181" i="2"/>
  <c r="BE3185" i="2"/>
  <c r="BE3193" i="2"/>
  <c r="BE3205" i="2"/>
  <c r="BE3207" i="2"/>
  <c r="BE3218" i="2"/>
  <c r="BE3222" i="2"/>
  <c r="BE3241" i="2"/>
  <c r="BE3249" i="2"/>
  <c r="BE3261" i="2"/>
  <c r="BE3266" i="2"/>
  <c r="BE3279" i="2"/>
  <c r="BE3284" i="2"/>
  <c r="BE3289" i="2"/>
  <c r="BE3291" i="2"/>
  <c r="BE3295" i="2"/>
  <c r="BE3307" i="2"/>
  <c r="BE3309" i="2"/>
  <c r="BE3311" i="2"/>
  <c r="BE3315" i="2"/>
  <c r="BE3317" i="2"/>
  <c r="BE3323" i="2"/>
  <c r="BE3328" i="2"/>
  <c r="BE3329" i="2"/>
  <c r="BE3331" i="2"/>
  <c r="BE3336" i="2"/>
  <c r="BE3344" i="2"/>
  <c r="BE3346" i="2"/>
  <c r="BE3352" i="2"/>
  <c r="BE3355" i="2"/>
  <c r="BE3358" i="2"/>
  <c r="BE3362" i="2"/>
  <c r="BE3371" i="2"/>
  <c r="BE3382" i="2"/>
  <c r="BE3384" i="2"/>
  <c r="BE3386" i="2"/>
  <c r="BE3391" i="2"/>
  <c r="BE3466" i="2"/>
  <c r="BE3482" i="2"/>
  <c r="BE3509" i="2"/>
  <c r="BE3539" i="2"/>
  <c r="BE3543" i="2"/>
  <c r="BE3557" i="2"/>
  <c r="BE3560" i="2"/>
  <c r="BE3589" i="2"/>
  <c r="BE3625" i="2"/>
  <c r="BE3639" i="2"/>
  <c r="BE3650" i="2"/>
  <c r="BE3654" i="2"/>
  <c r="BE3695" i="2"/>
  <c r="BE3828" i="2"/>
  <c r="BE3835" i="2"/>
  <c r="BE3853" i="2"/>
  <c r="BE3912" i="2"/>
  <c r="BE3962" i="2"/>
  <c r="BE4271" i="2"/>
  <c r="BE4317" i="2"/>
  <c r="BE4357" i="2"/>
  <c r="BE4360" i="2"/>
  <c r="BE4367" i="2"/>
  <c r="BE4380" i="2"/>
  <c r="BE4383" i="2"/>
  <c r="BE4391" i="2"/>
  <c r="BE4402" i="2"/>
  <c r="BE4407" i="2"/>
  <c r="BE4413" i="2"/>
  <c r="BE4423" i="2"/>
  <c r="BE4432" i="2"/>
  <c r="BE4434" i="2"/>
  <c r="BE4436" i="2"/>
  <c r="BE4450" i="2"/>
  <c r="BE4452" i="2"/>
  <c r="BE4455" i="2"/>
  <c r="F34" i="4"/>
  <c r="BA57" i="1" s="1"/>
  <c r="J34" i="4"/>
  <c r="AW57" i="1" s="1"/>
  <c r="F35" i="5"/>
  <c r="BB58" i="1"/>
  <c r="J34" i="3"/>
  <c r="AW56" i="1"/>
  <c r="F35" i="3"/>
  <c r="BB56" i="1" s="1"/>
  <c r="F36" i="4"/>
  <c r="BC57" i="1" s="1"/>
  <c r="F37" i="4"/>
  <c r="BD57" i="1"/>
  <c r="F35" i="4"/>
  <c r="BB57" i="1"/>
  <c r="J34" i="5"/>
  <c r="AW58" i="1" s="1"/>
  <c r="F37" i="5"/>
  <c r="BD58" i="1" s="1"/>
  <c r="F34" i="5"/>
  <c r="BA58" i="1"/>
  <c r="F35" i="2"/>
  <c r="BB55" i="1" s="1"/>
  <c r="F37" i="3"/>
  <c r="BD56" i="1" s="1"/>
  <c r="F34" i="3"/>
  <c r="BA56" i="1" s="1"/>
  <c r="F37" i="2"/>
  <c r="BD55" i="1" s="1"/>
  <c r="J34" i="2"/>
  <c r="AW55" i="1" s="1"/>
  <c r="F36" i="3"/>
  <c r="BC56" i="1" s="1"/>
  <c r="F36" i="2"/>
  <c r="BC55" i="1" s="1"/>
  <c r="F36" i="5"/>
  <c r="BC58" i="1"/>
  <c r="F34" i="2"/>
  <c r="BA55" i="1" s="1"/>
  <c r="BK161" i="2" l="1"/>
  <c r="J161" i="2" s="1"/>
  <c r="J60" i="2" s="1"/>
  <c r="J4493" i="2"/>
  <c r="J132" i="2" s="1"/>
  <c r="T161" i="2"/>
  <c r="T92" i="3"/>
  <c r="R92" i="3"/>
  <c r="BK216" i="4"/>
  <c r="J216" i="4" s="1"/>
  <c r="J68" i="4" s="1"/>
  <c r="BK93" i="4"/>
  <c r="J93" i="4" s="1"/>
  <c r="J60" i="4" s="1"/>
  <c r="T2867" i="2"/>
  <c r="T93" i="4"/>
  <c r="T92" i="4"/>
  <c r="R2512" i="2"/>
  <c r="T4350" i="2"/>
  <c r="T4349" i="2" s="1"/>
  <c r="P2867" i="2"/>
  <c r="P2512" i="2"/>
  <c r="R146" i="3"/>
  <c r="R3098" i="2"/>
  <c r="T3530" i="2"/>
  <c r="P4350" i="2"/>
  <c r="P4349" i="2"/>
  <c r="T3300" i="2"/>
  <c r="P92" i="3"/>
  <c r="P91" i="3"/>
  <c r="AU56" i="1" s="1"/>
  <c r="R92" i="4"/>
  <c r="T146" i="3"/>
  <c r="P161" i="2"/>
  <c r="R2867" i="2"/>
  <c r="R4350" i="2"/>
  <c r="R4349" i="2" s="1"/>
  <c r="R161" i="2"/>
  <c r="BK3530" i="2"/>
  <c r="J3530" i="2"/>
  <c r="J111" i="2"/>
  <c r="P3530" i="2"/>
  <c r="P93" i="4"/>
  <c r="P92" i="4" s="1"/>
  <c r="AU57" i="1" s="1"/>
  <c r="BK80" i="5"/>
  <c r="J80" i="5" s="1"/>
  <c r="J30" i="5" s="1"/>
  <c r="AG58" i="1" s="1"/>
  <c r="BK91" i="3"/>
  <c r="J91" i="3"/>
  <c r="J59" i="3"/>
  <c r="BK1943" i="2"/>
  <c r="J1943" i="2" s="1"/>
  <c r="J76" i="2" s="1"/>
  <c r="J4350" i="2"/>
  <c r="J125" i="2" s="1"/>
  <c r="J33" i="5"/>
  <c r="AV58" i="1" s="1"/>
  <c r="AT58" i="1" s="1"/>
  <c r="F33" i="5"/>
  <c r="AZ58" i="1" s="1"/>
  <c r="BD54" i="1"/>
  <c r="W33" i="1"/>
  <c r="BA54" i="1"/>
  <c r="AW54" i="1"/>
  <c r="AK30" i="1" s="1"/>
  <c r="J33" i="4"/>
  <c r="AV57" i="1" s="1"/>
  <c r="AT57" i="1" s="1"/>
  <c r="F33" i="3"/>
  <c r="AZ56" i="1" s="1"/>
  <c r="BC54" i="1"/>
  <c r="AY54" i="1"/>
  <c r="F33" i="4"/>
  <c r="AZ57" i="1" s="1"/>
  <c r="BB54" i="1"/>
  <c r="W31" i="1"/>
  <c r="J33" i="3"/>
  <c r="AV56" i="1" s="1"/>
  <c r="AT56" i="1" s="1"/>
  <c r="J33" i="2"/>
  <c r="AV55" i="1" s="1"/>
  <c r="AT55" i="1" s="1"/>
  <c r="F33" i="2"/>
  <c r="AZ55" i="1" s="1"/>
  <c r="T1943" i="2" l="1"/>
  <c r="T160" i="2" s="1"/>
  <c r="P1943" i="2"/>
  <c r="P160" i="2" s="1"/>
  <c r="AU55" i="1" s="1"/>
  <c r="AU54" i="1" s="1"/>
  <c r="R91" i="3"/>
  <c r="R1943" i="2"/>
  <c r="R160" i="2" s="1"/>
  <c r="T91" i="3"/>
  <c r="J59" i="5"/>
  <c r="BK92" i="4"/>
  <c r="J92" i="4" s="1"/>
  <c r="J59" i="4" s="1"/>
  <c r="J39" i="5"/>
  <c r="BK160" i="2"/>
  <c r="J160" i="2"/>
  <c r="J30" i="2" s="1"/>
  <c r="AG55" i="1" s="1"/>
  <c r="AN58" i="1"/>
  <c r="W32" i="1"/>
  <c r="AZ54" i="1"/>
  <c r="W29" i="1" s="1"/>
  <c r="AX54" i="1"/>
  <c r="W30" i="1"/>
  <c r="J30" i="3"/>
  <c r="AG56" i="1"/>
  <c r="AN56" i="1" s="1"/>
  <c r="J39" i="3" l="1"/>
  <c r="J39" i="2"/>
  <c r="J59" i="2"/>
  <c r="AN55" i="1"/>
  <c r="J30" i="4"/>
  <c r="AG57" i="1" s="1"/>
  <c r="AN57" i="1" s="1"/>
  <c r="AV54" i="1"/>
  <c r="AK29" i="1" s="1"/>
  <c r="J39" i="4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<sst xmlns="http://schemas.openxmlformats.org/spreadsheetml/2006/main" count="54230" uniqueCount="9515">
  <si>
    <t>Export Komplet</t>
  </si>
  <si>
    <t>VZ</t>
  </si>
  <si>
    <t>2.0</t>
  </si>
  <si>
    <t>ZAMOK</t>
  </si>
  <si>
    <t>False</t>
  </si>
  <si>
    <t>{d56081ce-1512-47cc-a9cf-ae0565b27a8b}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</si>
  <si>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</si>
  <si>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</si>
  <si>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</si>
  <si>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</si>
  <si>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</si>
  <si>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</si>
  <si>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</si>
  <si>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</si>
  <si>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2020-07-V6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</si>
  <si>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</si>
  <si>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</si>
  <si>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 v Praze Řepích</t>
  </si>
  <si>
    <t>KSO:</t>
  </si>
  <si>
    <t/>
  </si>
  <si>
    <t>CC-CZ:</t>
  </si>
  <si>
    <t>Místo:</t>
  </si>
  <si>
    <t>Praha Řepy</t>
  </si>
  <si>
    <t>Datum: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</si>
  <si>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</si>
  <si>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</si>
  <si>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</si>
  <si>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</si>
  <si>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</si>
  <si>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</si>
  <si>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</si>
  <si>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</si>
  <si>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</si>
  <si>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</si>
  <si>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</si>
  <si>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</si>
  <si>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</si>
  <si>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</si>
  <si>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</si>
  <si>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</si>
  <si>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</si>
  <si>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</si>
  <si>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</si>
  <si>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</si>
  <si>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</si>
  <si>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</si>
  <si>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</si>
  <si>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</si>
  <si>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</si>
  <si>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</si>
  <si>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</si>
  <si>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</si>
  <si>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</si>
  <si>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</si>
  <si>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</si>
  <si>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</si>
  <si>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</si>
  <si>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</si>
  <si>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</si>
  <si>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</si>
  <si>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</si>
  <si>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</si>
  <si>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</si>
  <si>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</si>
  <si>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</si>
  <si>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</si>
  <si>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</si>
  <si>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</si>
  <si>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</si>
  <si>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</si>
  <si>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</si>
  <si>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</si>
  <si>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</si>
  <si>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</si>
  <si>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</si>
  <si>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</si>
  <si>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Dům s pečovatelsk...</t>
  </si>
  <si>
    <t>STA</t>
  </si>
  <si>
    <t>1</t>
  </si>
  <si>
    <t>{3b91c865-2147-4aad-8894-f4344096256f}</t>
  </si>
  <si>
    <t>2</t>
  </si>
  <si>
    <t>SO 02</t>
  </si>
  <si>
    <t>Altán</t>
  </si>
  <si>
    <t>{0cca80c8-95ae-4be7-812c-4dc66be1f066}</t>
  </si>
  <si>
    <t>SO 03</t>
  </si>
  <si>
    <t>Plynovod</t>
  </si>
  <si>
    <t>{cc4dcf85-810f-4301-a18c-d160445c261c}</t>
  </si>
  <si>
    <t>SO 10</t>
  </si>
  <si>
    <t>VRN</t>
  </si>
  <si>
    <t>{1025dee5-3d24-4ec3-a320-6d89000a3604}</t>
  </si>
  <si>
    <t>KRYCÍ LIST SOUPISU PRACÍ</t>
  </si>
  <si>
    <t>Objekt:</t>
  </si>
  <si>
    <t>SO 01 - Dům s pečovatelsk...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</si>
  <si>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</si>
  <si>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</si>
  <si>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</si>
  <si>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</si>
  <si>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</si>
  <si>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</si>
  <si>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</si>
  <si>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</si>
  <si>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</si>
  <si>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</si>
  <si>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51 - Dopravní značení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</si>
  <si>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</si>
  <si>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</si>
  <si>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</si>
  <si>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</si>
  <si>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823 - Plochy a úprava území</t>
  </si>
  <si>
    <t xml:space="preserve">    94 - Lešení a stavební výtahy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</si>
  <si>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</si>
  <si>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</si>
  <si>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</si>
  <si>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</si>
  <si>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</si>
  <si>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</si>
  <si>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</si>
  <si>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</si>
  <si>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</si>
  <si>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</si>
  <si>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</si>
  <si>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  731 - Kotelna</t>
  </si>
  <si>
    <t xml:space="preserve">      732 - Měření spotřeby</t>
  </si>
  <si>
    <t xml:space="preserve">      733 - Radiátory a připojovací armatury</t>
  </si>
  <si>
    <t xml:space="preserve">      734 - Potrubí, statické a regulační ventily</t>
  </si>
  <si>
    <t xml:space="preserve">      735 - Rozdělovače</t>
  </si>
  <si>
    <t xml:space="preserve">      736 - Připojení na VZT</t>
  </si>
  <si>
    <t xml:space="preserve">      737 - Ostatní společné položky</t>
  </si>
  <si>
    <t xml:space="preserve">    741 - Elektroinstalace - silnoproud</t>
  </si>
  <si>
    <t xml:space="preserve">      741 1 - Rozvody silnoproud</t>
  </si>
  <si>
    <t xml:space="preserve">      741 4 - Svítidla</t>
  </si>
  <si>
    <t xml:space="preserve">      741 5 - Jímací a uzemňovací soustava</t>
  </si>
  <si>
    <t xml:space="preserve">      741 6 - Venkovní osvětlení</t>
  </si>
  <si>
    <t xml:space="preserve">    742 - Elektroinstalace - slaboproud</t>
  </si>
  <si>
    <t xml:space="preserve">      742 1 - Strukturovaná kabeláž</t>
  </si>
  <si>
    <t xml:space="preserve">      742 2 - Telefonní ústředna</t>
  </si>
  <si>
    <t xml:space="preserve">      742 3 - Interkom</t>
  </si>
  <si>
    <t xml:space="preserve">      742 4 - Nouzové přivolání pomoci</t>
  </si>
  <si>
    <t xml:space="preserve">      742 5 - Společná TV anténa</t>
  </si>
  <si>
    <t xml:space="preserve">      742 6 - Venkovní rozvody</t>
  </si>
  <si>
    <t xml:space="preserve">    743 - EPS</t>
  </si>
  <si>
    <t xml:space="preserve">    744 - MaR</t>
  </si>
  <si>
    <t xml:space="preserve">      744 1 - MaR pro termostaty</t>
  </si>
  <si>
    <t xml:space="preserve">      744 2 - MaR pro kotelnu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</si>
  <si>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</si>
  <si>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</si>
  <si>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</si>
  <si>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</si>
  <si>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</si>
  <si>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7661 - Vnitřní dveře</t>
  </si>
  <si>
    <t xml:space="preserve">      7662 - Prvky PSV</t>
  </si>
  <si>
    <t xml:space="preserve">      7663 - Konstrukce plastové</t>
  </si>
  <si>
    <t xml:space="preserve">    767 - Konstrukce zámečnické</t>
  </si>
  <si>
    <t xml:space="preserve">    7671 - Bezpečnostní záchytný systém</t>
  </si>
  <si>
    <t xml:space="preserve">    7672 - Konstrukce hliníkové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</si>
  <si>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</si>
  <si>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</si>
  <si>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</si>
  <si>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</si>
  <si>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</si>
  <si>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</si>
  <si>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</si>
  <si>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24-M - Montáže vzduchotechnických zařízení</t>
  </si>
  <si>
    <t xml:space="preserve">      240 1 - VZT zařízení č. 1 - Teplovzdušné větrání - archiv, technické místnosti a chodby</t>
  </si>
  <si>
    <t xml:space="preserve">      240 2 - VZT zařízení č. 2 - Teplovzdušné větrání - sociální zařízení</t>
  </si>
  <si>
    <t xml:space="preserve">      240 3 - VZT zařízení č. 3 - Teplovzdušné větrání - prádelna</t>
  </si>
  <si>
    <t xml:space="preserve">      240 4 - VZT zařízení č. 4 - Teplovzdušné větrání - společné prostory</t>
  </si>
  <si>
    <t xml:space="preserve">      240 5 - VZT zařízení č. 5 - Teplovzdušné větrání - jídelna</t>
  </si>
  <si>
    <t xml:space="preserve">      240 6 - Společné sání a odvod z VZT jednotek</t>
  </si>
  <si>
    <t xml:space="preserve">      240 7 - Větrání - CHÚC</t>
  </si>
  <si>
    <t xml:space="preserve">      240 8 - Větrání - hygienické zázemí</t>
  </si>
  <si>
    <t xml:space="preserve">      240 9 - Větrání - hlavní rozvaděč</t>
  </si>
  <si>
    <t xml:space="preserve">      241 1 - Větrání - sklad odpadu</t>
  </si>
  <si>
    <t xml:space="preserve">      241 2 - Větrání - kolárny, kóje</t>
  </si>
  <si>
    <t xml:space="preserve">      241 3 - Větrání - výtahové šachty</t>
  </si>
  <si>
    <t xml:space="preserve">      241 4 - Větrání kotelny a instalační šachty</t>
  </si>
  <si>
    <t xml:space="preserve">      241 5 - Ostatní společné položky</t>
  </si>
  <si>
    <t xml:space="preserve">    SUB - Subdodávky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</si>
  <si>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</si>
  <si>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</si>
  <si>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</si>
  <si>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</si>
  <si>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</si>
  <si>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</si>
  <si>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</si>
  <si>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</si>
  <si>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</si>
  <si>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</si>
  <si>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</si>
  <si>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</si>
  <si>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</si>
  <si>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</si>
  <si>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</si>
  <si>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</si>
  <si>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</si>
  <si>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</si>
  <si>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</si>
  <si>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</si>
  <si>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m2</t>
  </si>
  <si>
    <t>CS ÚRS 2022 01</t>
  </si>
  <si>
    <t>4</t>
  </si>
  <si>
    <t>Online PSC</t>
  </si>
  <si>
    <t>https://podminky.urs.cz/item/CS_URS_2022_01/111151103</t>
  </si>
  <si>
    <t>VV</t>
  </si>
  <si>
    <t>1,044*10000</t>
  </si>
  <si>
    <t>Součet</t>
  </si>
  <si>
    <t>111251103</t>
  </si>
  <si>
    <t>Odstranění křovin a stromů s odstraněním kořenů strojně průměru kmene do 100 mm v rovině nebo ve svahu sklonu terénu do 1:5, při celkové ploše přes 500 m2</t>
  </si>
  <si>
    <t>https://podminky.urs.cz/item/CS_URS_2022_01/111251103</t>
  </si>
  <si>
    <t>P</t>
  </si>
  <si>
    <t>Poznámka k položce:_x000D_
odstranění náletových dřevin</t>
  </si>
  <si>
    <t>413,0+176,0+13,0+98,0+98,0+117,0+69,0+523,0+252,0+1002,0+2500</t>
  </si>
  <si>
    <t>3</t>
  </si>
  <si>
    <t>112251101</t>
  </si>
  <si>
    <t>Odstranění pařezů strojně s jejich vykopáním, vytrháním nebo odstřelením průměru přes 100 do 300 mm</t>
  </si>
  <si>
    <t>kus</t>
  </si>
  <si>
    <t>16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</si>
  <si>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</si>
  <si>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</si>
  <si>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</si>
  <si>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18</t>
  </si>
  <si>
    <t>https://podminky.urs.cz/item/CS_URS_2022_01/112251102</t>
  </si>
  <si>
    <t>5</t>
  </si>
  <si>
    <t>112251103</t>
  </si>
  <si>
    <t>Odstranění pařezů strojně s jejich vykopáním, vytrháním nebo odstřelením průměru přes 500 do 700 mm</t>
  </si>
  <si>
    <t>20</t>
  </si>
  <si>
    <t>https://podminky.urs.cz/item/CS_URS_2022_01/112251103</t>
  </si>
  <si>
    <t>6</t>
  </si>
  <si>
    <t>112251104</t>
  </si>
  <si>
    <t>Odstranění pařezů strojně s jejich vykopáním, vytrháním nebo odstřelením průměru přes 700 do 900 mm</t>
  </si>
  <si>
    <t>22</t>
  </si>
  <si>
    <t>https://podminky.urs.cz/item/CS_URS_2022_01/112251104</t>
  </si>
  <si>
    <t>7</t>
  </si>
  <si>
    <t>112251105</t>
  </si>
  <si>
    <t>Odstranění pařezů strojně s jejich vykopáním, vytrháním nebo odstřelením průměru přes 900 do 1100 mm</t>
  </si>
  <si>
    <t>24</t>
  </si>
  <si>
    <t>https://podminky.urs.cz/item/CS_URS_2022_01/112251105</t>
  </si>
  <si>
    <t>8</t>
  </si>
  <si>
    <t>113106242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</si>
  <si>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</si>
  <si>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26</t>
  </si>
  <si>
    <t>https://podminky.urs.cz/item/CS_URS_2022_01/113106242</t>
  </si>
  <si>
    <t>93,5*3,5</t>
  </si>
  <si>
    <t>9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</si>
  <si>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</si>
  <si>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</si>
  <si>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28</t>
  </si>
  <si>
    <t>https://podminky.urs.cz/item/CS_URS_2022_01/113107162</t>
  </si>
  <si>
    <t>"chodník" (12,5+100,5)*1,5</t>
  </si>
  <si>
    <t>10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</si>
  <si>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</si>
  <si>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</si>
  <si>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30</t>
  </si>
  <si>
    <t>https://podminky.urs.cz/item/CS_URS_2022_01/113107181</t>
  </si>
  <si>
    <t>11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</si>
  <si>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</si>
  <si>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</si>
  <si>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32</t>
  </si>
  <si>
    <t>https://podminky.urs.cz/item/CS_URS_2022_01/113107322</t>
  </si>
  <si>
    <t>"silnice" (12,5+100,5)*0,3</t>
  </si>
  <si>
    <t>12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</si>
  <si>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</si>
  <si>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</si>
  <si>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34</t>
  </si>
  <si>
    <t>https://podminky.urs.cz/item/CS_URS_2022_01/113107342</t>
  </si>
  <si>
    <t>13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</si>
  <si>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</si>
  <si>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</si>
  <si>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36</t>
  </si>
  <si>
    <t>https://podminky.urs.cz/item/CS_URS_2022_01/113107224</t>
  </si>
  <si>
    <t>14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</si>
  <si>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</si>
  <si>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</si>
  <si>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</si>
  <si>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38</t>
  </si>
  <si>
    <t>https://podminky.urs.cz/item/CS_URS_2022_01/113201111</t>
  </si>
  <si>
    <t>1,5+10,0+100,5</t>
  </si>
  <si>
    <t>113201112</t>
  </si>
  <si>
    <t>Vytrhání obrub s vybouráním lože, s přemístěním hmot na skládku na vzdálenost do 3 m nebo s naložením na dopravní prostředek silničních ležatých</t>
  </si>
  <si>
    <t>40</t>
  </si>
  <si>
    <t>https://podminky.urs.cz/item/CS_URS_2022_01/113201112</t>
  </si>
  <si>
    <t>12,5+100,5</t>
  </si>
  <si>
    <t>119003215</t>
  </si>
  <si>
    <t>Pomocné konstrukce při zabezpečení výkopu svislé ocelové mobilní oplocení, výšky do 1,5 m panely ze svařovaných trubek zřízení</t>
  </si>
  <si>
    <t>42</t>
  </si>
  <si>
    <t>https://podminky.urs.cz/item/CS_URS_2022_01/119003215</t>
  </si>
  <si>
    <t>(14,6+11,0+4,6+3,5+80,0+45,0+118,0+450,0+100,0+891,0)*2</t>
  </si>
  <si>
    <t>17</t>
  </si>
  <si>
    <t>119003216</t>
  </si>
  <si>
    <t>Pomocné konstrukce při zabezpečení výkopu svislé ocelové mobilní oplocení, výšky do 1,5 m panely ze svařovaných trubek odstranění</t>
  </si>
  <si>
    <t>44</t>
  </si>
  <si>
    <t>https://podminky.urs.cz/item/CS_URS_2022_01/119003216</t>
  </si>
  <si>
    <t>121151123</t>
  </si>
  <si>
    <t>Sejmutí ornice strojně při souvislé ploše přes 500 m2, tl. vrstvy do 200 mm</t>
  </si>
  <si>
    <t>46</t>
  </si>
  <si>
    <t>https://podminky.urs.cz/item/CS_URS_2022_01/121151123</t>
  </si>
  <si>
    <t>10441</t>
  </si>
  <si>
    <t>19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</si>
  <si>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</si>
  <si>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</si>
  <si>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</si>
  <si>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48</t>
  </si>
  <si>
    <t>https://podminky.urs.cz/item/CS_URS_2022_01/131251107</t>
  </si>
  <si>
    <t>"terén" 90,0*95,0*3,0</t>
  </si>
  <si>
    <t>"retenčka velká" 14,6*11,0*2,5</t>
  </si>
  <si>
    <t>"retenčka malá" 4,6*3,5*2,5</t>
  </si>
  <si>
    <t>131351106</t>
  </si>
  <si>
    <t>Hloubení nezapažených jam a zářezů strojně s urovnáním dna do předepsaného profilu a spádu v hornině třídy těžitelnosti II skupiny 4 přes 1 000 do 5 000 m3</t>
  </si>
  <si>
    <t>50</t>
  </si>
  <si>
    <t>https://podminky.urs.cz/item/CS_URS_2022_01/131351106</t>
  </si>
  <si>
    <t>"1.PP" (68,0*17,5*1,2)+(19,5*6,0*1,2*2)+(15,0*11,0*1,2*2)+(6,5*35,0*0,5*1,2)</t>
  </si>
  <si>
    <t>"svahování" (2,5+4,0)*0,5*(30,0+45,0+80,0+45,0+30,0+17,0+30,0+17,0)</t>
  </si>
  <si>
    <t>"retenčka velká" 14,6*11,0*1,2</t>
  </si>
  <si>
    <t>"retenčka malá" 4,6*3,5*1,5</t>
  </si>
  <si>
    <t>131451107</t>
  </si>
  <si>
    <t>Hloubení nezapažených jam a zářezů strojně s urovnáním dna do předepsaného profilu a spádu v hornině třídy těžitelnosti II skupiny 5 přes 5 000 m3</t>
  </si>
  <si>
    <t>52</t>
  </si>
  <si>
    <t>https://podminky.urs.cz/item/CS_URS_2022_01/131451107</t>
  </si>
  <si>
    <t>"1.PP" (68,0*17,5*3,2)+(19,5*6,0*3,2*2)+(15,0*11,0*3,2*2)+(6,5*35,0*0,5*1,2)</t>
  </si>
  <si>
    <t>"svahování" (1,5+2,5)*0,5*(30,0+45,0+80,0+45,0+30,0+17,0+30,0+17,0)</t>
  </si>
  <si>
    <t>"retenčka velká" 14,6*11,0*1,6</t>
  </si>
  <si>
    <t>"retenčka malá" 4,6*3,5*0,6</t>
  </si>
  <si>
    <t>132254103</t>
  </si>
  <si>
    <t>Hloubení zapažených rýh šířky do 800 mm strojně s urovnáním dna do předepsaného profilu a spádu v hornině třídy těžitelnosti I skupiny 3 přes 50 do 100 m3</t>
  </si>
  <si>
    <t>54</t>
  </si>
  <si>
    <t>https://podminky.urs.cz/item/CS_URS_2022_01/132254103</t>
  </si>
  <si>
    <t>"1.NP" (26,1*0,5*1,0*2)+(1,5*0,5*2,5*2)+(2,4*0,5*2,5*2)+(42,1*1,0*0,5)+(11,2*0,5*1,0)+(15,7*0,6*1,0*2)+(1,8*0,6*1,0*2)</t>
  </si>
  <si>
    <t>"vodovodní přípojka" 118,0*0,6*1,5</t>
  </si>
  <si>
    <t>"VO" (0,5*1,2*120,0)+(0,4*0,8*330,0)</t>
  </si>
  <si>
    <t>"venk rozvody" (0,5*1,2*20)+(0,4*0,8*80,0)</t>
  </si>
  <si>
    <t>23</t>
  </si>
  <si>
    <t>132254203</t>
  </si>
  <si>
    <t>Hloubení zapažených rýh šířky přes 800 do 2 000 mm strojně s urovnáním dna do předepsaného profilu a spádu v hornině třídy těžitelnosti I skupiny 3 přes 50 do 100 m3</t>
  </si>
  <si>
    <t>56</t>
  </si>
  <si>
    <t>https://podminky.urs.cz/item/CS_URS_2022_01/132254203</t>
  </si>
  <si>
    <t>1.NP</t>
  </si>
  <si>
    <t>(13,8*0,7*1,0*2)+(1,5*0,7*2,3*2)+(2,4*0,7*3,5*2)+(2,1*0,7*1,0*2)+(10,5+1,8)*0,7*1,0*2+(18,3+3,8)*0,7*1,0*2+(3,5*0,7*2,0*2)+(1,5*0,7*2,7*2)</t>
  </si>
  <si>
    <t>(2,5*0,7*1,2*2)+(43,0*0,7*1,0)</t>
  </si>
  <si>
    <t>(27,6*0,75*1,0*2)+(1,5*0,75*2,5*2)+(2,4*0,75*3,5*2)+(17,0*1,0*0,5*2)</t>
  </si>
  <si>
    <t>(7,8*0,8*1,0*2)+(3,4*0,8*1,5*2)+(3,8*0,8*1,0*2)+(1,5*0,8*2,5*2)+(2,8*0,8*1,5*2)+(9,8*0,8*1,0*1,0*2)</t>
  </si>
  <si>
    <t>(1,5*0,9*1,5*6*2)+(8,9*0,9*1,5*2)+(7,0*0,9*1,0*6*2)+(1,7*0,9*1,5*2)+(6,5*0,9*1,0*4*2)+(1,4*0,9*1,0*2)+(8,4*0,9*1,0*3)</t>
  </si>
  <si>
    <t>"kanalizace" 891,0*1,0*2,5</t>
  </si>
  <si>
    <t>132454103</t>
  </si>
  <si>
    <t>Hloubení zapažených rýh šířky do 800 mm strojně s urovnáním dna do předepsaného profilu a spádu v hornině třídy těžitelnosti II skupiny 5 přes 50 do 100 m3</t>
  </si>
  <si>
    <t>58</t>
  </si>
  <si>
    <t>https://podminky.urs.cz/item/CS_URS_2022_01/132454103</t>
  </si>
  <si>
    <t>"základy" (33,0*0,5*0,9)+(4,7+4,0)*2*0,6*1,3*2</t>
  </si>
  <si>
    <t>"kanalizace" 350,0*0,6*1,5</t>
  </si>
  <si>
    <t>25</t>
  </si>
  <si>
    <t>132454203</t>
  </si>
  <si>
    <t>Hloubení zapažených rýh šířky přes 800 do 2 000 mm strojně s urovnáním dna do předepsaného profilu a spádu v hornině třídy těžitelnosti II skupiny 5 přes 50 do 100 m3</t>
  </si>
  <si>
    <t>60</t>
  </si>
  <si>
    <t>https://podminky.urs.cz/item/CS_URS_2022_01/132454203</t>
  </si>
  <si>
    <t>1.PP</t>
  </si>
  <si>
    <t>(10,6*0,7*0,9*2)+(15,0+15,4+3,7+5,6+3,7+5,6+15,4+15,0)*0,9*0,9+(8,7*1,0*0,9*3*2)+(3,0+4,5+1,6)*1,2*0,9+(31,4+32,4+68,0)*1,5*0,9+(3,7*1,5*1,5)</t>
  </si>
  <si>
    <t>(5,1*1,6*1,4)</t>
  </si>
  <si>
    <t>(2,4*0,7*3,5*2)+(0,5+0,8+0,7+0,8+0,7)*1,5*1,5*2</t>
  </si>
  <si>
    <t>"OP1" (7,8+8,9)*2,0*1,5+(6,1*2,0*1,5)+(6,1*1,8*1,5)+(4,1*1,6*1,5)+(4,1*1,4*1,5)+(4,3*0,9*1,5)</t>
  </si>
  <si>
    <t>133251103</t>
  </si>
  <si>
    <t>Hloubení nezapažených šachet strojně v hornině třídy těžitelnosti I skupiny 3 přes 50 do 100 m3</t>
  </si>
  <si>
    <t>62</t>
  </si>
  <si>
    <t>https://podminky.urs.cz/item/CS_URS_2022_01/133251103</t>
  </si>
  <si>
    <t>"vodoměrná šachta" 3,7*1,6*2,5</t>
  </si>
  <si>
    <t>"VO" 0,5*0,5*1,0*17</t>
  </si>
  <si>
    <t>"RŠ" 1,4*1,6*1,5*3</t>
  </si>
  <si>
    <t>"kanalizačí šachty" 1,5*1,5*2,5*27</t>
  </si>
  <si>
    <t>27</t>
  </si>
  <si>
    <t>133351101</t>
  </si>
  <si>
    <t>Hloubení nezapažených šachet strojně v hornině třídy těžitelnosti II skupiny 4 do 20 m3</t>
  </si>
  <si>
    <t>64</t>
  </si>
  <si>
    <t>https://podminky.urs.cz/item/CS_URS_2022_01/133351101</t>
  </si>
  <si>
    <t>"kanalizačí šachty" 1,5*1,5*1,5*4</t>
  </si>
  <si>
    <t>133451103</t>
  </si>
  <si>
    <t>Hloubení nezapažených šachet strojně v hornině třídy těžitelnosti II skupiny 5 přes 50 do 100 m3</t>
  </si>
  <si>
    <t>66</t>
  </si>
  <si>
    <t>https://podminky.urs.cz/item/CS_URS_2022_01/133451103</t>
  </si>
  <si>
    <t>"RŠ" 1,4*1,6*1,5*4</t>
  </si>
  <si>
    <t>"výtah" 3,5*2,8*1,0*2</t>
  </si>
  <si>
    <t>"ČŠ" 1,8*2,4*1,4</t>
  </si>
  <si>
    <t>"zákl patky" (3,1*3,1*0,9*2)+(2,25*2,25*0,9*3)+(2,8*2,8*0,9*6)+(2,6*2,25*0,9*4)+(3,0*3,0*1,4)+(1,9*1,7*2,3)</t>
  </si>
  <si>
    <t>"kanalizační šachty" (1,5*1,5*0,6*2)+(1,5*1,5*1,6*2)</t>
  </si>
  <si>
    <t>29</t>
  </si>
  <si>
    <t>151101102</t>
  </si>
  <si>
    <t>Zřízení pažení a rozepření stěn rýh pro podzemní vedení příložné pro jakoukoliv mezerovitost, hloubky přes 2 do 4 m</t>
  </si>
  <si>
    <t>68</t>
  </si>
  <si>
    <t>https://podminky.urs.cz/item/CS_URS_2022_01/151101102</t>
  </si>
  <si>
    <t>"1.NP" (1,5*2*3,5*2)+(2,4*2*3,5*2)+(1,5*2*3,5*2)+(2,4*2*3,5*2)+(3,5*2*3,5*2)+(1,5*2*3,5*2)+(1,5*2*3,5*2)+(2,4*2*3,5*2)+(1,5*2*3,5*2)</t>
  </si>
  <si>
    <t>"kanalizace" 891,0*2*3,5</t>
  </si>
  <si>
    <t>"kanalizační šachty" (1,5*4*3,5*23)</t>
  </si>
  <si>
    <t>151101103</t>
  </si>
  <si>
    <t>Zřízení pažení a rozepření stěn rýh pro podzemní vedení příložné pro jakoukoliv mezerovitost, hloubky přes 4 do 8 m</t>
  </si>
  <si>
    <t>70</t>
  </si>
  <si>
    <t>https://podminky.urs.cz/item/CS_URS_2022_01/151101103</t>
  </si>
  <si>
    <t>"kanalizační šachty" (1,5*4*5,6*2)+(1,5*4*5,6*2)</t>
  </si>
  <si>
    <t>31</t>
  </si>
  <si>
    <t>151101112</t>
  </si>
  <si>
    <t>Odstranění pažení a rozepření stěn rýh pro podzemní vedení s uložením materiálu na vzdálenost do 3 m od kraje výkopu příložné, hloubky přes 2 do 4 m</t>
  </si>
  <si>
    <t>72</t>
  </si>
  <si>
    <t>https://podminky.urs.cz/item/CS_URS_2022_01/151101112</t>
  </si>
  <si>
    <t>151101113</t>
  </si>
  <si>
    <t>Odstranění pažení a rozepření stěn rýh pro podzemní vedení s uložením materiálu na vzdálenost do 3 m od kraje výkopu příložné, hloubky přes 4 do 8 m</t>
  </si>
  <si>
    <t>74</t>
  </si>
  <si>
    <t>https://podminky.urs.cz/item/CS_URS_2022_01/151101113</t>
  </si>
  <si>
    <t>33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</si>
  <si>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</si>
  <si>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</si>
  <si>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76</t>
  </si>
  <si>
    <t>https://podminky.urs.cz/item/CS_URS_2022_01/162751114</t>
  </si>
  <si>
    <t>26091,75+3413,67+404,9+2696,545+181,005+13,5-4195,86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</si>
  <si>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</si>
  <si>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</si>
  <si>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78</t>
  </si>
  <si>
    <t>https://podminky.urs.cz/item/CS_URS_2022_01/162751134</t>
  </si>
  <si>
    <t>6603,92+356,994+468,792+163,38</t>
  </si>
  <si>
    <t>35</t>
  </si>
  <si>
    <t>171201231</t>
  </si>
  <si>
    <t>Poplatek za uložení stavebního odpadu na recyklační skládce (skládkovné) zeminy a kamení zatříděného do Katalogu odpadů pod kódem 17 05 04</t>
  </si>
  <si>
    <t>t</t>
  </si>
  <si>
    <t>80</t>
  </si>
  <si>
    <t>https://podminky.urs.cz/item/CS_URS_2022_01/171201231</t>
  </si>
  <si>
    <t>(20055,51+7593,086)*1,65</t>
  </si>
  <si>
    <t>174151101</t>
  </si>
  <si>
    <t>Zásyp sypaninou z jakékoliv horniny strojně s uložením výkopku ve vrstvách se zhutněním jam, šachet, rýh nebo kolem objektů v těchto vykopávkách</t>
  </si>
  <si>
    <t>82</t>
  </si>
  <si>
    <t>https://podminky.urs.cz/item/CS_URS_2022_01/174151101</t>
  </si>
  <si>
    <t>"svahování" (2,5+4,0)*0,5*(30,0+45,0+80,0+45,0+30,0+17,0+30,0+17,0)+(1,2+2,5)*0,5*(30,0+45,0+80,0+45,0+30,0+17,0+30,0+17,0)</t>
  </si>
  <si>
    <t>"retenčka velká" (14,6*11,0*5,2)-(9,6*6,0*2,4)</t>
  </si>
  <si>
    <t>"retenčka malá" (4,6*3,5*4,6)-(3,6*2,5*2,4)</t>
  </si>
  <si>
    <t>"vodovodní přípojka" 118,0*0,6*1,15</t>
  </si>
  <si>
    <t>"VO" (0,5*0,8*120,0)+(0,4*0,4*330,0)</t>
  </si>
  <si>
    <t>"venk. rozvody" (0,5*0,8*20,0)+(0,4*0,4*80,0)</t>
  </si>
  <si>
    <t>"kanalizace" 891,0*1,0*2,0</t>
  </si>
  <si>
    <t>"kanalizace" 350,0*0,6*1,0</t>
  </si>
  <si>
    <t>37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</si>
  <si>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</si>
  <si>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</si>
  <si>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84</t>
  </si>
  <si>
    <t>https://podminky.urs.cz/item/CS_URS_2022_01/175151101</t>
  </si>
  <si>
    <t>"vodovodní přípojka" 118,0*0,6*0,4</t>
  </si>
  <si>
    <t>"VO" (0,5*0,5*120,0)+(0,4*0,5*330,0)</t>
  </si>
  <si>
    <t>"venk. rozvody" (0,5*0,5*20,0)+(0,4*0,5*80,0)</t>
  </si>
  <si>
    <t>"kanalizace" 891,0*1,0*0,5</t>
  </si>
  <si>
    <t>"kanalizace" 350,0*0,6*0,5</t>
  </si>
  <si>
    <t>M</t>
  </si>
  <si>
    <t>58337303</t>
  </si>
  <si>
    <t>štěrkopísek frakce 0/8</t>
  </si>
  <si>
    <t>86</t>
  </si>
  <si>
    <t>695,82*2 "Přepočtené koeficientem množství</t>
  </si>
  <si>
    <t>Zakládání</t>
  </si>
  <si>
    <t>39</t>
  </si>
  <si>
    <t>211531111</t>
  </si>
  <si>
    <t>Výplň kamenivem do rýh odvodňovacích žeber nebo trativodů bez zhutnění, s úpravou povrchu výplně kamenivem hrubým drceným frakce 16 až 63 mm</t>
  </si>
  <si>
    <t>88</t>
  </si>
  <si>
    <t>https://podminky.urs.cz/item/CS_URS_2022_01/211531111</t>
  </si>
  <si>
    <t>(2,5+4,5+5,6+27,5+5,6+69,0+4,5+12,0+16,0+37,0+69,0+37,0+16,0+9,5+1,0)*0,5*0,5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</si>
  <si>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</si>
  <si>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</si>
  <si>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90</t>
  </si>
  <si>
    <t>https://podminky.urs.cz/item/CS_URS_2022_01/211971121</t>
  </si>
  <si>
    <t>(2,5+4,5+5,6+27,5+5,6+69,0+4,5+12,0+16,0+37,0+69,0+37,0+16,0+9,5+1,0)*0,5*4</t>
  </si>
  <si>
    <t>41</t>
  </si>
  <si>
    <t>69311199</t>
  </si>
  <si>
    <t>geotextilie netkaná separační, ochranná, filtrační, drenážní PES(70%)+PP(30%) 300g/m2</t>
  </si>
  <si>
    <t>92</t>
  </si>
  <si>
    <t>212572121</t>
  </si>
  <si>
    <t>Lože pro trativody z kameniva drobného těženého</t>
  </si>
  <si>
    <t>94</t>
  </si>
  <si>
    <t>https://podminky.urs.cz/item/CS_URS_2022_01/212572121</t>
  </si>
  <si>
    <t>(2,5+4,5+5,6+27,5+5,6+69,0+4,5+12,0+16,0+37,0+69,0+37,0+16,0+9,5+1,0)*0,3*0,1</t>
  </si>
  <si>
    <t>43</t>
  </si>
  <si>
    <t>212755216</t>
  </si>
  <si>
    <t>Trativody bez lože z drenážních trubek plastových flexibilních D 160 mm</t>
  </si>
  <si>
    <t>96</t>
  </si>
  <si>
    <t>https://podminky.urs.cz/item/CS_URS_2022_01/212755216</t>
  </si>
  <si>
    <t>2,5+4,5+5,6+27,5+5,6+69,0+4,5+12,0+16,0+37,0+69,0+37,0+16,0+9,5+1,0</t>
  </si>
  <si>
    <t>215901101R</t>
  </si>
  <si>
    <t>Zhutnění podloží pod násypy z rostlé horniny tř. 1 až 4 z hornin soudružných do 92 % PS a nesoudržných sypkých relativní ulehlosti I(d) do 0,8</t>
  </si>
  <si>
    <t>R-položka</t>
  </si>
  <si>
    <t>-648709902</t>
  </si>
  <si>
    <t>"1.PP" (70,0*20,)+(18,0*17,0*2)+(7,0*6,0*2)</t>
  </si>
  <si>
    <t>"1.NP" (32,0*15,0*2)+(44,0*14,0)</t>
  </si>
  <si>
    <t>"X01" 941,0</t>
  </si>
  <si>
    <t>"X02" 1498,0</t>
  </si>
  <si>
    <t>"X03" 945,0</t>
  </si>
  <si>
    <t>"X04" 4080,0</t>
  </si>
  <si>
    <t>"X05" 139,0</t>
  </si>
  <si>
    <t>"X06" 120,0</t>
  </si>
  <si>
    <t>"X07" 1004,0</t>
  </si>
  <si>
    <t>"X08" 113,0</t>
  </si>
  <si>
    <t>45</t>
  </si>
  <si>
    <t>271532211</t>
  </si>
  <si>
    <t>Podsyp pod základové konstrukce se zhutněním a urovnáním povrchu z kameniva hrubého, frakce 32 - 63 mm</t>
  </si>
  <si>
    <t>100</t>
  </si>
  <si>
    <t>https://podminky.urs.cz/item/CS_URS_2022_01/271532211</t>
  </si>
  <si>
    <t>"1.PP" (15,0*66,8*0,3)+(8,7*3,2*0,3*8)+(15,5*4,0*0,3*2)+(4,7*2,9*0,3*2)</t>
  </si>
  <si>
    <t>"světlíky" (1,0*1,8*0,4*3)</t>
  </si>
  <si>
    <t>"1.NP" (6,9*3,4*0,3*14)+(6,5*3,2*0,3*8)+(2,0*28,8*0,3*2)+(2,1*42,2*0,3)+(2,4*8,4*0,3*3)</t>
  </si>
  <si>
    <t>"lodžie" (3,4*1,4*0,45*14)+(6,1*1,3*0,45*4)</t>
  </si>
  <si>
    <t>"vodoměrná šachta" 3,7*1,6*0,05</t>
  </si>
  <si>
    <t>273313611</t>
  </si>
  <si>
    <t>Základy z betonu prostého desky z betonu kamenem neprokládaného tř. C 16/20</t>
  </si>
  <si>
    <t>102</t>
  </si>
  <si>
    <t>https://podminky.urs.cz/item/CS_URS_2022_01/273313611</t>
  </si>
  <si>
    <t>"pod výtahy" 3,5*2,8*0,05*2</t>
  </si>
  <si>
    <t>"RŠ" (1,6*1,8*0,05*7)</t>
  </si>
  <si>
    <t>"ČŠ1" 1,6*2,2*0,09</t>
  </si>
  <si>
    <t>"podkl.bet.světlíky" 2,0*1,0*0,1*3</t>
  </si>
  <si>
    <t>"vodoměrná šachta" 4,0*1,8*0,05*2</t>
  </si>
  <si>
    <t>47</t>
  </si>
  <si>
    <t>273321411</t>
  </si>
  <si>
    <t>Základy z betonu železového (bez výztuže) desky z betonu bez zvláštních nároků na prostředí tř. C 20/25</t>
  </si>
  <si>
    <t>104</t>
  </si>
  <si>
    <t>https://podminky.urs.cz/item/CS_URS_2022_01/273321411</t>
  </si>
  <si>
    <t>"podkl. bet.1.PP" (18,1*67,8*0,15)+(16,4*25,0*0,15*2)+(5,5*4,6*0,15)</t>
  </si>
  <si>
    <t>"podkl. bet.1.NP" (30,2*13,0*0,15*2)+(42,5*12,4*0,15)</t>
  </si>
  <si>
    <t>"RŠ" 1,6*1,8*0,2*7</t>
  </si>
  <si>
    <t>"ČŠ1" 1,6*2,2*0,2</t>
  </si>
  <si>
    <t>273321511</t>
  </si>
  <si>
    <t>Základy z betonu železového (bez výztuže) desky z betonu bez zvláštních nároků na prostředí tř. C 25/30</t>
  </si>
  <si>
    <t>106</t>
  </si>
  <si>
    <t>https://podminky.urs.cz/item/CS_URS_2022_01/273321511</t>
  </si>
  <si>
    <t>"pod výtahy" 3,5*2,8*0,3*2*2</t>
  </si>
  <si>
    <t>"vodoměrná šachta" 3,7*1,6*0,15</t>
  </si>
  <si>
    <t>49</t>
  </si>
  <si>
    <t>273351121</t>
  </si>
  <si>
    <t>Bednění základů desek zřízení</t>
  </si>
  <si>
    <t>108</t>
  </si>
  <si>
    <t>https://podminky.urs.cz/item/CS_URS_2022_01/273351121</t>
  </si>
  <si>
    <t>"pod výtahy" (3,5+2,8)*2*0,3*2</t>
  </si>
  <si>
    <t>"RŠ" (1,6+1,8)*2*0,2*7</t>
  </si>
  <si>
    <t>"ČŠ1" (1,6+2,2)*2*0,2</t>
  </si>
  <si>
    <t>"podkl. bet.1.PP" (34,5+68,0+34,5+15,0+10,8+4,8+5,6+28,6+5,6+4,8+10,8+15,0)*0,15+(1,2+1,4)*2*0,15*4+(1,6+2,2)*2*0,15+(4,8+4,0)*2*0,15*2</t>
  </si>
  <si>
    <t>"podkl. bet.1.NP" (30,1+68,2+30,1+13,0+17,8+42,4+17,8+13,0)*0,15+(1,2+1,4)*2*0,15*3</t>
  </si>
  <si>
    <t>"podkl.bet.světlíky" (1,0+2,0+1,0)*0,1*3</t>
  </si>
  <si>
    <t>"vodoměrná šachta" (3,7+1,6)*2*0,15</t>
  </si>
  <si>
    <t>273351122</t>
  </si>
  <si>
    <t>Bednění základů desek odstranění</t>
  </si>
  <si>
    <t>110</t>
  </si>
  <si>
    <t>https://podminky.urs.cz/item/CS_URS_2022_01/273351122</t>
  </si>
  <si>
    <t>51</t>
  </si>
  <si>
    <t>273361821</t>
  </si>
  <si>
    <t>Výztuž základů desek z betonářské oceli 10 505 (R) nebo BSt 500</t>
  </si>
  <si>
    <t>112</t>
  </si>
  <si>
    <t>https://podminky.urs.cz/item/CS_URS_2022_01/273361821</t>
  </si>
  <si>
    <t>"pod výtahy" (3,5/0,15*2,8*0,00089*2*2*2)+(2,8/0,15*3,5*0,00089*2*2*2)</t>
  </si>
  <si>
    <t>"koncové příložky" 0,5</t>
  </si>
  <si>
    <t>"vodoměrná šachta" 3,7*1,6*0,007*2</t>
  </si>
  <si>
    <t>273362021</t>
  </si>
  <si>
    <t>Výztuž základů desek ze svařovaných sítí z drátů typu KARI</t>
  </si>
  <si>
    <t>114</t>
  </si>
  <si>
    <t>https://podminky.urs.cz/item/CS_URS_2022_01/273362021</t>
  </si>
  <si>
    <t>"RŠ" 1,6*1,8*0,0035*2*7</t>
  </si>
  <si>
    <t>"ČŠ1" 1,6*2,2*0,0087*2</t>
  </si>
  <si>
    <t>"podkl. bet.1.PP" (18,1*67,8*0,009*1,1)+(16,4*25,0*0,009*1,1*2)+(5,5*4,6*0,009*1,1*2)</t>
  </si>
  <si>
    <t>"podkl. bet.1.NP" (30,2*13,0*0,009*1,1*2)+(42,5*12,4*0,009*1,1)</t>
  </si>
  <si>
    <t>53</t>
  </si>
  <si>
    <t>274313711</t>
  </si>
  <si>
    <t>Základy z betonu prostého pasy betonu kamenem neprokládaného tř. C 20/25</t>
  </si>
  <si>
    <t>116</t>
  </si>
  <si>
    <t>https://podminky.urs.cz/item/CS_URS_2022_01/274313711</t>
  </si>
  <si>
    <t>33,0*0,5*0,9*2</t>
  </si>
  <si>
    <t>(4,8+2,8)*2*0,6*1,3*2+(2,4+0,6+0,6)*0,6*1,4+(2,4+0,6+0,6)*0,6*2,4</t>
  </si>
  <si>
    <t>10,6*0,7*0,9*2</t>
  </si>
  <si>
    <t>(15,0+15,5+2,9+5,6+5,6+2,9+15,0+15,5)*0,9*0,9</t>
  </si>
  <si>
    <t>8,8*1,0*0,9*6</t>
  </si>
  <si>
    <t>(3,0+4,5+1,8)*1,2*0,9</t>
  </si>
  <si>
    <t>(67,8*1,5*0,9*5)+(3,8*1,5*0,6)</t>
  </si>
  <si>
    <t>5,1*1,6*1,4</t>
  </si>
  <si>
    <t>Mezisoučet</t>
  </si>
  <si>
    <t>(13,0*0,9*1,2*2)+(0,75+0,8)*2,0*3,7*2+(0,5*2,0*3,9*2)+(0,7*2,0*4,2*2)+(0,75+0,8)*1,5*1,9*2+(0,5*1,5*2,1*2)+(0,7*1,5*2,4*2)</t>
  </si>
  <si>
    <t>(26,2*0,5*0,8*2)+(26,2*0,75*05*2)+(14,4+3,8+7,2)*0,8*0,5+(3,4*0,8*1,3)+(12,7*0,7*0,5*2)+(15,8*0,6*0,8*2)+(1,3*0,55*0,5*2)+(1,3*0,6*0,5*2)</t>
  </si>
  <si>
    <t>(17,0*0,75*0,5*2)+(11,2*0,5*0,5)+(44,0*0,5*0,5)</t>
  </si>
  <si>
    <t>(25,5*0,7*0,6*2)+(3,4*0,7*1,2)+(9,0*0,9*0,6*12)+(9,4*0,8*0,6*2)+(6,5*0,9*0,6*6)+(8,4*0,9*0,6*5)+(42,5*0,7*0,6)</t>
  </si>
  <si>
    <t>"podbet.prostupů kanalizace základy" 5,0</t>
  </si>
  <si>
    <t>274313911</t>
  </si>
  <si>
    <t>Základy z betonu prostého pasy betonu kamenem neprokládaného tř. C 30/37</t>
  </si>
  <si>
    <t>118</t>
  </si>
  <si>
    <t>https://podminky.urs.cz/item/CS_URS_2022_01/274313911</t>
  </si>
  <si>
    <t>"OP1" (7,8+8,9)*2,0*0,8+(6,1*2,0*0,8)+(6,1*1,8*0,8)+(4,1*1,6*0,8)+(4,1*1,4*08)+(4,3*0,9*0,8)</t>
  </si>
  <si>
    <t>55</t>
  </si>
  <si>
    <t>274351121</t>
  </si>
  <si>
    <t>Bednění základů pasů rovné zřízení</t>
  </si>
  <si>
    <t>120</t>
  </si>
  <si>
    <t>https://podminky.urs.cz/item/CS_URS_2022_01/274351121</t>
  </si>
  <si>
    <t>33,0*0,9*2*2</t>
  </si>
  <si>
    <t>(4,8+2,8)*2*1,3*2*2+(2,4+0,6+0,6)*1,4*2+(2,4+0,6+0,6)*2,4*2</t>
  </si>
  <si>
    <t>10,6*0,9*2*2</t>
  </si>
  <si>
    <t>(15,0+15,5+2,9+5,6+5,6+2,9+15,0+15,5)*0,9*2</t>
  </si>
  <si>
    <t>8,8*0,9*2*6</t>
  </si>
  <si>
    <t>(3,0+4,5+1,8)*0,9*2</t>
  </si>
  <si>
    <t>(67,8*0,9*2*5)+(3,8*0,6*2)</t>
  </si>
  <si>
    <t>5,1*1,4*2</t>
  </si>
  <si>
    <t>(13,0*1,2*2*2)+(2,0*3,7*4*2)+(2,0*3,9*2*2)+(2,0*4,2*2*2)+(1,5*1,9)*4*2+(1,5*2,1*2*2)+(1,5*2,4*2*2)</t>
  </si>
  <si>
    <t>(26,2*0,8*2*2)+(26,2*05*2*2)+(14,4+3,8+7,2)*2*0,5+(3,4*1,3*2)+(12,7*0,5*2*2)+(15,8*0,8*2*2)+(1,3*0,5*2*2)+(1,3*0,5*2*2)</t>
  </si>
  <si>
    <t>(17,0*0,5*2*2)+(11,2*0,5*2)+(44,0*0,5*2)</t>
  </si>
  <si>
    <t>(25,5*0,6*2*2)+(3,4*1,2*2)+(9,0*0,6*2*12)+(9,4*0,6*2*2)+(6,5*0,6*2*6)+(8,4*0,6*2*5)+(42,5*0,6*2)</t>
  </si>
  <si>
    <t>"OP1" (7,8+8,9)*2*0,8+(6,1*2*0,8)+(6,1*2*0,8)+(4,1*2*0,8)+(4,1*2*08)+(4,3*2*0,8)</t>
  </si>
  <si>
    <t>274351122</t>
  </si>
  <si>
    <t>Bednění základů pasů rovné odstranění</t>
  </si>
  <si>
    <t>122</t>
  </si>
  <si>
    <t>https://podminky.urs.cz/item/CS_URS_2022_01/274351122</t>
  </si>
  <si>
    <t>57</t>
  </si>
  <si>
    <t>274361821</t>
  </si>
  <si>
    <t>Výztuž základů pasů z betonářské oceli 10 505 (R) nebo BSt 500</t>
  </si>
  <si>
    <t>124</t>
  </si>
  <si>
    <t>https://podminky.urs.cz/item/CS_URS_2022_01/274361821</t>
  </si>
  <si>
    <t>"OP1" 99,528*0,1</t>
  </si>
  <si>
    <t>275313611</t>
  </si>
  <si>
    <t>Základy z betonu prostého patky a bloky z betonu kamenem neprokládaného tř. C 16/20</t>
  </si>
  <si>
    <t>126</t>
  </si>
  <si>
    <t>https://podminky.urs.cz/item/CS_URS_2022_01/275313611</t>
  </si>
  <si>
    <t>"patky pod sloupy" (3,1*3,1*0,1*3)+(2,8*2,8*0,1*6)+(2,25*2,25*0,1*7)+(1,7*1,9*0,1)</t>
  </si>
  <si>
    <t>59</t>
  </si>
  <si>
    <t>275321411</t>
  </si>
  <si>
    <t>Základy z betonu železového (bez výztuže) patky z betonu bez zvláštních nároků na prostředí tř. C 20/25</t>
  </si>
  <si>
    <t>128</t>
  </si>
  <si>
    <t>https://podminky.urs.cz/item/CS_URS_2022_01/275321411</t>
  </si>
  <si>
    <t>"patky pod sloupy" (3,1*3,1*0,9*2)+(3,1*3,1*1,4)+(2,8*2,8*0,9*6)+(2,25*2,25*0,9*7)+(1,7*1,9*2,4)</t>
  </si>
  <si>
    <t>"sokly pod technologii"(1,0*2,0*0,15*3)+(0,75*0,75*3,14*0,15*3)+(0,4*0,4*3,14*0,15*3)+(1,5*1,5*0,1)+(3,0*1,2*0,1*2)+(3,0*1,7*0,1)</t>
  </si>
  <si>
    <t>275351121</t>
  </si>
  <si>
    <t>Bednění základů patek zřízení</t>
  </si>
  <si>
    <t>130</t>
  </si>
  <si>
    <t>https://podminky.urs.cz/item/CS_URS_2022_01/275351121</t>
  </si>
  <si>
    <t>"patky pod sloupy" (3,1*4*0,9*2)+(3,1*4*1,4)+(2,8*4*0,9*6)+(2,25*4*0,9*7)+(1,7+1,9)*2*2,4</t>
  </si>
  <si>
    <t>"sokly pod technologii"(1,0+2,0)*2*0,15*3+(0,75*4*0,15*3)+(0,4*4*0,15*3)+(1,5*4*0,1)+(3,0+1,2)*2*0,1*2+(3,0+1,7)*2*0,1</t>
  </si>
  <si>
    <t>"VO" 0,5*4*1,0*17</t>
  </si>
  <si>
    <t>61</t>
  </si>
  <si>
    <t>275351122</t>
  </si>
  <si>
    <t>Bednění základů patek odstranění</t>
  </si>
  <si>
    <t>132</t>
  </si>
  <si>
    <t>https://podminky.urs.cz/item/CS_URS_2022_01/275351122</t>
  </si>
  <si>
    <t>275361821</t>
  </si>
  <si>
    <t>Výztuž základů patek z betonářské oceli 10 505 (R)</t>
  </si>
  <si>
    <t>134</t>
  </si>
  <si>
    <t>https://podminky.urs.cz/item/CS_URS_2022_01/275361821</t>
  </si>
  <si>
    <t>"patky pod sloupy"</t>
  </si>
  <si>
    <t>(3,1/0,15*3,1*0,00121*2*3)+(2,8/0,15*2,8*0,00121*2*6)+(2,25/0,15*2,25*0,00121*7)+(1,7/0,5*1,9*0,00121)+(1,9/0,15*1,7*0,00121)</t>
  </si>
  <si>
    <t>63</t>
  </si>
  <si>
    <t>275362021</t>
  </si>
  <si>
    <t>Výztuž základů patek ze svařovaných sítí z drátů typu KARI</t>
  </si>
  <si>
    <t>136</t>
  </si>
  <si>
    <t>https://podminky.urs.cz/item/CS_URS_2022_01/275362021</t>
  </si>
  <si>
    <t>"sokly pod technologii"(1,0*2,0*0,007*3)+(0,75*0,75*3,14*0,007*3)+(0,4*0,4*3,14*0,007*3)+(1,5*1,5*0,007)+(3,0*1,2*0,007*2)+(3,0*1,7*0,007)</t>
  </si>
  <si>
    <t>279113142</t>
  </si>
  <si>
    <t>Základové zdi z tvárnic ztraceného bednění včetně výplně z betonu bez zvláštních nároků na vliv prostředí třídy C 20/25, tloušťky zdiva přes 150 do 200 mm</t>
  </si>
  <si>
    <t>138</t>
  </si>
  <si>
    <t>https://podminky.urs.cz/item/CS_URS_2022_01/279113142</t>
  </si>
  <si>
    <t>"RŠ" (1,2+1,4)*2*(1,63+1,27+1,26+0,91+1,19+0,84+1,9)</t>
  </si>
  <si>
    <t>"ČŠ1" (1,8+2,4)*2*2,45</t>
  </si>
  <si>
    <t>65</t>
  </si>
  <si>
    <t>279113144</t>
  </si>
  <si>
    <t>Základové zdi z tvárnic ztraceného bednění včetně výplně z betonu bez zvláštních nároků na vliv prostředí třídy C 20/25, tloušťky zdiva přes 250 do 300 mm</t>
  </si>
  <si>
    <t>140</t>
  </si>
  <si>
    <t>https://podminky.urs.cz/item/CS_URS_2022_01/279113144</t>
  </si>
  <si>
    <t>"1.NP" (3,175*0,25*14)+(2,0*0,25*2)</t>
  </si>
  <si>
    <t>279113145</t>
  </si>
  <si>
    <t>Základové zdi z tvárnic ztraceného bednění včetně výplně z betonu bez zvláštních nároků na vliv prostředí třídy C 20/25, tloušťky zdiva přes 300 do 400 mm</t>
  </si>
  <si>
    <t>142</t>
  </si>
  <si>
    <t>https://podminky.urs.cz/item/CS_URS_2022_01/279113145</t>
  </si>
  <si>
    <t>"1.NP" (1,1*0,5*14)+(6,1*0,5*4)+(2,0+2,0+11,0+2,0+2,0+17,8+43,8+17,8)*0,5</t>
  </si>
  <si>
    <t>67</t>
  </si>
  <si>
    <t>279113146</t>
  </si>
  <si>
    <t>Základové zdi z tvárnic ztraceného bednění včetně výplně z betonu bez zvláštních nároků na vliv prostředí třídy C 20/25, tloušťky zdiva přes 400 do 500 mm</t>
  </si>
  <si>
    <t>144</t>
  </si>
  <si>
    <t>https://podminky.urs.cz/item/CS_URS_2022_01/279113146</t>
  </si>
  <si>
    <t>"1.NP" (12,5*3,0*2)+(29,4+10,6+16,8)*1,0*2+(0,8+2,1+0,8)*1,0*2</t>
  </si>
  <si>
    <t>279321348</t>
  </si>
  <si>
    <t>Základové zdi z betonu železového (bez výztuže) bez zvláštních nároků na prostředí tř. C 30/37</t>
  </si>
  <si>
    <t>146</t>
  </si>
  <si>
    <t>https://podminky.urs.cz/item/CS_URS_2022_01/279321348</t>
  </si>
  <si>
    <t>OP1</t>
  </si>
  <si>
    <t>(6,4+9,6)*0,4*1,8+(6,1*0,4*1,8)+(6,1*0,4*1,0)+(4,1*0,4*0,9)</t>
  </si>
  <si>
    <t>(6,4+9,6)*0,25*1,8+(6,1*0,25*2,0)+(6,1*0,25*2,0)+(4,1*0,25*15)+(4,1*0,25*1,7)+(4,3*0,25*1,1)</t>
  </si>
  <si>
    <t>69</t>
  </si>
  <si>
    <t>279351121</t>
  </si>
  <si>
    <t>Bednění základových zdí rovné oboustranné za každou stranu zřízení</t>
  </si>
  <si>
    <t>148</t>
  </si>
  <si>
    <t>https://podminky.urs.cz/item/CS_URS_2022_01/279351121</t>
  </si>
  <si>
    <t>"OP1" (6,4+9,6)*2*1,8+(6,1*2*1,8)+(6,1*2*1,0)+(4,1*2*0,9)</t>
  </si>
  <si>
    <t>(6,4+9,6)*2*1,8+(6,1*2*2,0)+(6,1*2*2,0)+(4,1*2*15)+(4,1*2*1,7)+(4,3*2*1,1)</t>
  </si>
  <si>
    <t>279351122</t>
  </si>
  <si>
    <t>Bednění základových zdí rovné oboustranné za každou stranu odstranění</t>
  </si>
  <si>
    <t>150</t>
  </si>
  <si>
    <t>https://podminky.urs.cz/item/CS_URS_2022_01/279351122</t>
  </si>
  <si>
    <t>71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</si>
  <si>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</si>
  <si>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</si>
  <si>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152</t>
  </si>
  <si>
    <t>https://podminky.urs.cz/item/CS_URS_2022_01/279361821</t>
  </si>
  <si>
    <t>"RŠ" (1,2+1,4)*2*2*0,000617*(6+5+5+4+5+4+8)+(1,2+1,4)*2*4*0,000617*(2,0+1,7+1,7+1,4+1,6+1,3+2,3)</t>
  </si>
  <si>
    <t>"ČŠ1" (1,6+2,2)*2*2*0,000617*10+(1,6+2,2)*2*4*0,000617*2,8</t>
  </si>
  <si>
    <t>(3,175*4*0,000617*0,5*14)+(2,0*4*0,000617*0,5*2)</t>
  </si>
  <si>
    <t>(1,1*4*0,000617*0,5*14)+(6,1*4*0,000617*0,5*4)</t>
  </si>
  <si>
    <t>(2,0+2,0+11,0+2,0+2,0+17,8+43,8+17,8)*2*0,000617+(2,0+2,0+11,0+2,0+2,0+17,8+43,8+17,8)*4*0,9*0,000617</t>
  </si>
  <si>
    <t>(12,5*2*12*0,000617*2)+(12,5*8*3,5*0,000617)+(29,4+10,6+16,8)*2*0,00617*2+(29,4+10,6+16,8)*4*0,9*0,000617+(0,8+2,1+0,8)*4*0,000617*0,5*2</t>
  </si>
  <si>
    <t xml:space="preserve">"ocel trubka pro kotvení bednících dílců k základům" </t>
  </si>
  <si>
    <t>"tl.250" 8,6*4*1,0*0,0061</t>
  </si>
  <si>
    <t>"tl.300" 249,8*4*1,0*0,0061</t>
  </si>
  <si>
    <t>"OP1" 51,428*0,1</t>
  </si>
  <si>
    <t>Svislé a kompletní konstrukce</t>
  </si>
  <si>
    <t>003 111</t>
  </si>
  <si>
    <t>Dodávka a montáž železobetonových sloupů S011 - 400x400x2700 mm, vč. kotevního prvku do základu - přesná spc. viz výkres D.1.2.001</t>
  </si>
  <si>
    <t>ks</t>
  </si>
  <si>
    <t>-378400984</t>
  </si>
  <si>
    <t>73</t>
  </si>
  <si>
    <t>003 112</t>
  </si>
  <si>
    <t>Dodávka a montáž železobetonových sloupů S012 - 400x400x2850 mm, vč. kotevního prvku do základu - přesná spc. viz výkres D.1.2.001</t>
  </si>
  <si>
    <t>1905479405</t>
  </si>
  <si>
    <t>003 113</t>
  </si>
  <si>
    <t>Dodávka a montáž železobetonových sloupů S013 - 400x400x2850 mm, vč. kotevního prvku do základu - přesná spc. viz výkres D.1.2.001</t>
  </si>
  <si>
    <t>1981213749</t>
  </si>
  <si>
    <t>75</t>
  </si>
  <si>
    <t>003 114</t>
  </si>
  <si>
    <t>Dodávka a montáž železobetonových sloupů S014 - 400x400x2850 mm, vč. kotevního prvku do základu - přesná spc. viz výkres D.1.2.001</t>
  </si>
  <si>
    <t>434139425</t>
  </si>
  <si>
    <t>003 115</t>
  </si>
  <si>
    <t>Dodávka a montáž železobetonových sloupů S015 - 400x400x2850 mm, vč. kotevního prvku do základu - přesná spc. viz výkres D.1.2.001</t>
  </si>
  <si>
    <t>900586637</t>
  </si>
  <si>
    <t>77</t>
  </si>
  <si>
    <t>003 116</t>
  </si>
  <si>
    <t>Dodávka a montáž železobetonových sloupů S016 - 400x400x2850 mm, vč. kotevního prvku do základu - přesná spc. viz výkres D.1.2.001</t>
  </si>
  <si>
    <t>308174906</t>
  </si>
  <si>
    <t>003 117</t>
  </si>
  <si>
    <t>Dodávka a montáž železobetonových sloupů S017 - 300x300x2850 mm, vč. kotevního prvku do základu - přesná spc. viz výkres D.1.2.001</t>
  </si>
  <si>
    <t>976105528</t>
  </si>
  <si>
    <t>79</t>
  </si>
  <si>
    <t>003 118</t>
  </si>
  <si>
    <t>Dodávka a montáž železobetonových sloupů S101, S201, S301 - 300x300x2960 mm, vč. kotevního prvku do podlahy - přesná spc. viz výkres D.1.2.101, D.1.2.201, D.1.2.301</t>
  </si>
  <si>
    <t>-1066616053</t>
  </si>
  <si>
    <t>003 120</t>
  </si>
  <si>
    <t>Dodávka a montáž železobetonových sloupů S103, S203, S303 - 300x300x2960 mm, vč. kotevního prvku do podlahy - přesná spc. viz výkres D.1.2.101, D.1.2.201, D.1.2.301</t>
  </si>
  <si>
    <t>-1115657852</t>
  </si>
  <si>
    <t>81</t>
  </si>
  <si>
    <t>003 121</t>
  </si>
  <si>
    <t>Dodávka a montáž železobetonových sloupů S111, S211, S311 - 400x400x2960 mm, vč. kotevního prvku do podlahy - přesná spc. viz výkres D.1.2.101, D.1.2.201, D.1.2.301</t>
  </si>
  <si>
    <t>-359120391</t>
  </si>
  <si>
    <t>003 122</t>
  </si>
  <si>
    <t>Dodávka a montáž železobetonových sloupů S112, S212, S312 - 400x400x2960 mm, vč. kotevního prvku do podlahy - přesná spc. viz výkres D.1.2.101, D.1.2.201, D.1.2.301</t>
  </si>
  <si>
    <t>458842370</t>
  </si>
  <si>
    <t>83</t>
  </si>
  <si>
    <t>003 123</t>
  </si>
  <si>
    <t>Dodávka a montáž železobetonových sloupů S113, S213, S313 - 400x400x2960 mm, vč. kotevního prvku do podlahy - přesná spc. viz výkres D.1.2.101, D.1.2.201, D.1.2.301</t>
  </si>
  <si>
    <t>-1485196839</t>
  </si>
  <si>
    <t>003 124</t>
  </si>
  <si>
    <t>Dodávka a montáž železobetonových sloupů S114, S214, S314 - 400x400x2960 mm, vč. kotevního prvku do podlahy - přesná spc. viz výkres D.1.2.101, D.1.2.201, D.1.2.301</t>
  </si>
  <si>
    <t>565958</t>
  </si>
  <si>
    <t>85</t>
  </si>
  <si>
    <t>003 025</t>
  </si>
  <si>
    <t>Dodávka a montáž železobetonových sloupů S115, S215, S315 - 400x400x2960 mm, vč. kotevního prvku do podlahy - přesná spc. viz výkres D.1.2.101, D.1.2.201, D.1.2.301</t>
  </si>
  <si>
    <t>-2056508708</t>
  </si>
  <si>
    <t>003 126</t>
  </si>
  <si>
    <t>Dodávka a montáž železobetonových sloupů S116, S216, S316 - 400x400x2960 mm, vč. kotevního prvku do podlahy - přesná spc. viz výkres D.1.2.101, D.1.2.201, D.1.2.301</t>
  </si>
  <si>
    <t>28113373</t>
  </si>
  <si>
    <t>87</t>
  </si>
  <si>
    <t>003 127</t>
  </si>
  <si>
    <t>Dodávka a montáž železobetonových sloupů S117, S217, S317 - 300x300x2960 mm, vč. kotevního prvku do podlahy - přesná spc. viz výkres D.1.2.101, D.1.2.201, D.1.2.301</t>
  </si>
  <si>
    <t>176633887</t>
  </si>
  <si>
    <t>003 201</t>
  </si>
  <si>
    <t>Dodávka a montáž železobetonových prefa průvlaků P001 - 300x375 mm - přesná spc. viz výkres D.1.2.001</t>
  </si>
  <si>
    <t>-25936458</t>
  </si>
  <si>
    <t>2,8+2,4+2,1</t>
  </si>
  <si>
    <t>89</t>
  </si>
  <si>
    <t>003 202</t>
  </si>
  <si>
    <t>Dodávka a montáž železobetonových prefa průvlaků P002 - 300x250 mm - přesná spc. viz výkres D.1.2.001</t>
  </si>
  <si>
    <t>2143831479</t>
  </si>
  <si>
    <t>1,7*5</t>
  </si>
  <si>
    <t>003 204</t>
  </si>
  <si>
    <t>Dodávka a montáž železobetonových prefa průvlaků P004 - 300x250 mm - přesná spc. viz výkres D.1.2.001</t>
  </si>
  <si>
    <t>2062851740</t>
  </si>
  <si>
    <t>2,4</t>
  </si>
  <si>
    <t>91</t>
  </si>
  <si>
    <t>003 205</t>
  </si>
  <si>
    <t>Dodávka a montáž železobetonových prefa průvlaků P005 - 300x250 mm - přesná spc. viz výkres D.1.2.001</t>
  </si>
  <si>
    <t>-1889991369</t>
  </si>
  <si>
    <t>2,7+2,7</t>
  </si>
  <si>
    <t>003 206</t>
  </si>
  <si>
    <t>Dodávka a montáž železobetonových prefa průvlaků P006 - 300x250 mm - přesná spc. viz výkres D.1.2.001</t>
  </si>
  <si>
    <t>820489499</t>
  </si>
  <si>
    <t>3,1+3,1</t>
  </si>
  <si>
    <t>93</t>
  </si>
  <si>
    <t>003 2061</t>
  </si>
  <si>
    <t>Dodávka a montáž železobetonových prefa průvlaků P007 - 450x450 mm - přesná spc. viz výkres D.1.2.001</t>
  </si>
  <si>
    <t>-2111645594</t>
  </si>
  <si>
    <t>2,8</t>
  </si>
  <si>
    <t>003 207</t>
  </si>
  <si>
    <t>Dodávka a montáž železobetonových prefa průvlaků P101, P201, P301 - 300x375 mm - přesná spc. viz výkres D.1.2.101, D.1.2.201, D.1.2.301</t>
  </si>
  <si>
    <t>-1131652212</t>
  </si>
  <si>
    <t>2,6*30*3</t>
  </si>
  <si>
    <t>95</t>
  </si>
  <si>
    <t>003 209</t>
  </si>
  <si>
    <t>Dodávka a montáž železobetonových prefa průvlaků P103, P203, P303 - 300x375 mm - přesná spc. viz výkres D.1.2.101, D.1.2.201, D.1.2.301</t>
  </si>
  <si>
    <t>392795400</t>
  </si>
  <si>
    <t>2,45*8*3</t>
  </si>
  <si>
    <t>003 210</t>
  </si>
  <si>
    <t>Dodávka a montáž železobetonových prefa průvlaků P104, P204, P304 - 300x250 mm - přesná spc. viz výkres D.1.2.101, D.1.2.201, D.1.2.301</t>
  </si>
  <si>
    <t>1348971713</t>
  </si>
  <si>
    <t>4,2*4*3</t>
  </si>
  <si>
    <t>97</t>
  </si>
  <si>
    <t>003 211</t>
  </si>
  <si>
    <t>Dodávka a montáž železobetonových prefa průvlaků P105, P205, P305 - 300x435 mm - přesná spc. viz výkres D.1.2.101, D.1.2.201, D.1.2.301</t>
  </si>
  <si>
    <t>2063082926</t>
  </si>
  <si>
    <t>(2,5*20)+(2,1*16*2)</t>
  </si>
  <si>
    <t>98</t>
  </si>
  <si>
    <t>003 212</t>
  </si>
  <si>
    <t>Dodávka a montáž železobetonových prefa průvlaků P105a, P205a, P305a - 200x250 mm - přesná spc. viz výkres D.1.2.101, D.1.2.201, D.1.2.301</t>
  </si>
  <si>
    <t>2013807604</t>
  </si>
  <si>
    <t>2,7*2*3</t>
  </si>
  <si>
    <t>99</t>
  </si>
  <si>
    <t>003 213</t>
  </si>
  <si>
    <t>Dodávka a montáž železobetonových prefa průvlaků P106a, P206a, P306a - 300x250 mm - přesná spc. viz výkres D.1.2.101, D.1.2.201, D.1.2.301</t>
  </si>
  <si>
    <t>-1393447005</t>
  </si>
  <si>
    <t>1,9*4*3</t>
  </si>
  <si>
    <t>003 214</t>
  </si>
  <si>
    <t>Dodávka a montáž železobetonových prefa průvlaků P106b, P206b, P306b - 300x250 mm - přesná spc. viz výkres D.1.2.101, D.1.2.201, D.1.2.301</t>
  </si>
  <si>
    <t>-701693818</t>
  </si>
  <si>
    <t>3,0*4*3</t>
  </si>
  <si>
    <t>101</t>
  </si>
  <si>
    <t>003 215</t>
  </si>
  <si>
    <t>Dodávka a montáž železobetonových prefa průvlaků P107, P207, P307 - 300x250 mm - přesná spc. viz výkres D.1.2.101, D.1.2.201, D.1.2.301</t>
  </si>
  <si>
    <t>9318706</t>
  </si>
  <si>
    <t>(2,8*2)+(2,4*4)</t>
  </si>
  <si>
    <t>003 216</t>
  </si>
  <si>
    <t>Dodávka a montáž železobetonových prefa průvlaků P108, P208, P308 - 300x250 mm - přesná spc. viz výkres D.1.2.101, D.1.2.201, D.1.2.301</t>
  </si>
  <si>
    <t>-716866241</t>
  </si>
  <si>
    <t>2,5+(4,0*2)</t>
  </si>
  <si>
    <t>103</t>
  </si>
  <si>
    <t>003 217</t>
  </si>
  <si>
    <t>Dodávka a montáž železobetonových prefa průvlaků P109, P209, P309 - 300x250 mm - přesná spc. viz výkres D.1.2.101, D.1.2.201, D.1.2.301</t>
  </si>
  <si>
    <t>-828011520</t>
  </si>
  <si>
    <t>(3,1*2)+2,5+(2,1*3*2)</t>
  </si>
  <si>
    <t>003 218</t>
  </si>
  <si>
    <t>Dodávka a montáž železobetonových prefa průvlaků P110, P210, P310 - 300x250 mm - přesná spc. viz výkres D.1.2.101, D.1.2.201, D.1.2.301</t>
  </si>
  <si>
    <t>1247990737</t>
  </si>
  <si>
    <t>105</t>
  </si>
  <si>
    <t>003 219</t>
  </si>
  <si>
    <t>Dodávka a montáž železobetonových prefa průvlaků P311 - 300x250 mm - přesná spc. viz výkres D.1.2.301</t>
  </si>
  <si>
    <t>1519485485</t>
  </si>
  <si>
    <t>2,6*2</t>
  </si>
  <si>
    <t>003 301</t>
  </si>
  <si>
    <t>Dodávka a montáž železobetonových prefa průvlaků PR01 - 700x615 mm - přesná spc. viz výkres D.1.2.001</t>
  </si>
  <si>
    <t>856823948</t>
  </si>
  <si>
    <t>6,0*4</t>
  </si>
  <si>
    <t>107</t>
  </si>
  <si>
    <t>003 302</t>
  </si>
  <si>
    <t>Dodávka a montáž železobetonových prefa průvlaků PR02, PR02a - 700x615 mm - přesná spc. viz výkres D.1.2.001</t>
  </si>
  <si>
    <t>129678766</t>
  </si>
  <si>
    <t>6,6+5,0+5,0+5,3</t>
  </si>
  <si>
    <t>003 303</t>
  </si>
  <si>
    <t>Dodávka a montáž železobetonových prefa průvlaků PR03 - 550x615 mm - přesná spc. viz výkres D.1.2.001</t>
  </si>
  <si>
    <t>1742837974</t>
  </si>
  <si>
    <t>5,6*7</t>
  </si>
  <si>
    <t>109</t>
  </si>
  <si>
    <t>003 304</t>
  </si>
  <si>
    <t>Dodávka a montáž železobetonových prefa průvlaků PR03a - 550x465 mm - přesná spc. viz výkres D.1.2.001</t>
  </si>
  <si>
    <t>362745758</t>
  </si>
  <si>
    <t>(2,8*7)</t>
  </si>
  <si>
    <t>003 305</t>
  </si>
  <si>
    <t>Dodávka a montáž železobetonových prefa průvlaků PR04, PR04a - 600x515 mm - přesná spc. viz výkres D.1.2.001</t>
  </si>
  <si>
    <t>1067406027</t>
  </si>
  <si>
    <t>2,7+2,7+3,0+3,0+1,5</t>
  </si>
  <si>
    <t>111</t>
  </si>
  <si>
    <t>003 306</t>
  </si>
  <si>
    <t>Dodávka a montáž železobetonových prefa průvlaků PR05 - 600x515 mm - přesná spc. viz výkres D.1.2.001</t>
  </si>
  <si>
    <t>2084149567</t>
  </si>
  <si>
    <t>4,0*2</t>
  </si>
  <si>
    <t>003 307</t>
  </si>
  <si>
    <t>Dodávka a montáž železobetonových prefa průvlaků PR11, PR21, PR31 - 700x615 mm - přesná spc. viz výkres D.1.2.101, D.1.2.201, D.1.2.301</t>
  </si>
  <si>
    <t>1746208973</t>
  </si>
  <si>
    <t>(6,3+5,9)*2*3</t>
  </si>
  <si>
    <t>113</t>
  </si>
  <si>
    <t>003 308</t>
  </si>
  <si>
    <t>Dodávka a montáž železobetonových prefa průvlaků PR12, PR12a, PR22, PR22a, PR32, PR32a - 700x615 mm - přesná spc. viz výkres D.1.2.101, D.1.2.201, D.1.2.301</t>
  </si>
  <si>
    <t>-147172654</t>
  </si>
  <si>
    <t>(6,6+5,0+5,0+5,4)*3</t>
  </si>
  <si>
    <t>003 309</t>
  </si>
  <si>
    <t>Dodávka a montáž železobetonových prefa průvlaků PR13, PR23, PR33 - 550x615 mm - přesná spc. viz výkres D.1.2.101, D.1.2.201, D.1.2.301</t>
  </si>
  <si>
    <t>-675674721</t>
  </si>
  <si>
    <t>5,6*(6+7+7)</t>
  </si>
  <si>
    <t>115</t>
  </si>
  <si>
    <t>003 310</t>
  </si>
  <si>
    <t>Dodávka a montáž železobetonových prefa průvlaků PR13a, PR23a, PR33a - 550x465 mm - přesná spc. viz výkres D.1.2.101, D.1.2.201, D.1.2.301</t>
  </si>
  <si>
    <t>2022242521</t>
  </si>
  <si>
    <t>2,8*(6+7+7)</t>
  </si>
  <si>
    <t>003 311</t>
  </si>
  <si>
    <t>Dodávka a montáž železobetonových prefa průvlaků PR13c - 550x615 mm - přesná spc. viz výkres D.1.2.101</t>
  </si>
  <si>
    <t>1587473705</t>
  </si>
  <si>
    <t>8,4</t>
  </si>
  <si>
    <t>117</t>
  </si>
  <si>
    <t>003 3111</t>
  </si>
  <si>
    <t>Dodávka a montáž železobetonových prefa průvlaků PR13d - 550x465 mm - přesná spc. viz výkres D.1.2.101</t>
  </si>
  <si>
    <t>181940848</t>
  </si>
  <si>
    <t>2,7</t>
  </si>
  <si>
    <t>003 312</t>
  </si>
  <si>
    <t>Dodávka a montáž železobetonových prefa průvlaků PR14, PR14a, PR24, PR24a, PR34, PR34a - 600x515 mm - přesná spc. viz výkres D.1.2.101, D.1.2.201, D.1.2.301</t>
  </si>
  <si>
    <t>700242648</t>
  </si>
  <si>
    <t>(2,8+3,0)*2*3+(4,0*2)+(2,8*4)</t>
  </si>
  <si>
    <t>119</t>
  </si>
  <si>
    <t>003 313</t>
  </si>
  <si>
    <t>Dodávka a montáž železobetonových prefa průvlaků PR15, PR25 - 600x515 mm - přesná spc. viz výkres D.1.2.101, D.1.2.201</t>
  </si>
  <si>
    <t>971421478</t>
  </si>
  <si>
    <t>4,0*2*2</t>
  </si>
  <si>
    <t>003 401</t>
  </si>
  <si>
    <t>Dodávka a montáž železobetonových prefa anglických dvorků SV01 - přesná spc. viz výkres D.1.2.001</t>
  </si>
  <si>
    <t>-405260701</t>
  </si>
  <si>
    <t>121</t>
  </si>
  <si>
    <t>003 402</t>
  </si>
  <si>
    <t>Dodávka a montáž železobetonových prefa anglických dvorků SV02 - přesná spc. viz výkres D.1.2.001</t>
  </si>
  <si>
    <t>-450827019</t>
  </si>
  <si>
    <t>003 501</t>
  </si>
  <si>
    <t>Dodávka a montáž železobetonových prefa překladů PV1, 250x200x1700 - přesná spc. viz výkres D.1.2.001</t>
  </si>
  <si>
    <t>-96995321</t>
  </si>
  <si>
    <t>7*2</t>
  </si>
  <si>
    <t>123</t>
  </si>
  <si>
    <t>003 502</t>
  </si>
  <si>
    <t>Dodávka a montáž železobetonových prefa překladů PV2, 300x200x1700 - přesná spc. viz výkres D.1.2.001</t>
  </si>
  <si>
    <t>712679197</t>
  </si>
  <si>
    <t>003 701</t>
  </si>
  <si>
    <t>Dodávka a montáž železobetonových prefa schodišťových ramen a podest SCH1, SCH2 - přesná spc. viz výkres D.1.2.B501</t>
  </si>
  <si>
    <t>-651805265</t>
  </si>
  <si>
    <t>125</t>
  </si>
  <si>
    <t>003 702</t>
  </si>
  <si>
    <t>Dodávka a montáž železobetonových prefa schodišťových ramen a podest SCH3 - přesná spc. viz výkres D.1.2.B502</t>
  </si>
  <si>
    <t>-1976135810</t>
  </si>
  <si>
    <t>003 703</t>
  </si>
  <si>
    <t>Dodávka a montáž železobetonových prefa schodišťových ramen a podest SCH4 - přesná spc. viz výkres D.1.2.B503</t>
  </si>
  <si>
    <t>892239541</t>
  </si>
  <si>
    <t>127</t>
  </si>
  <si>
    <t>311113143</t>
  </si>
  <si>
    <t>Nadzákladové zdi z tvárnic ztraceného bednění hladkých, včetně výplně z betonu třídy C 20/25, tloušťky zdiva přes 200 do 250 mm</t>
  </si>
  <si>
    <t>264</t>
  </si>
  <si>
    <t>https://podminky.urs.cz/item/CS_URS_2022_01/311113143</t>
  </si>
  <si>
    <t>"1.PP" (2,3+2,0)*2*3,0</t>
  </si>
  <si>
    <t>311113144</t>
  </si>
  <si>
    <t>Nadzákladové zdi z tvárnic ztraceného bednění hladkých, včetně výplně z betonu třídy C 20/25, tloušťky zdiva přes 250 do 300 mm</t>
  </si>
  <si>
    <t>266</t>
  </si>
  <si>
    <t>https://podminky.urs.cz/item/CS_URS_2022_01/311113144</t>
  </si>
  <si>
    <t>(14,6+33,8+67,8+33,8+14,6+11,3+4,9+60,0+29,8+6,0+4,9+11,3)*3,5-(0,7*0,5*15)-(1,2*1,0*3)-(2,5*2,5)-(2,1*2,5)-(1,7*1,5)</t>
  </si>
  <si>
    <t>(2,5+6,0+2,5)*3,5</t>
  </si>
  <si>
    <t>129</t>
  </si>
  <si>
    <t>311234021</t>
  </si>
  <si>
    <t>Zdivo jednovrstvé z cihel děrovaných nebroušených klasických spojených na pero a drážku na maltu M5, pevnost cihel do P10, tl. zdiva 200 mm</t>
  </si>
  <si>
    <t>268</t>
  </si>
  <si>
    <t>https://podminky.urs.cz/item/CS_URS_2022_01/311234021</t>
  </si>
  <si>
    <t>(4,2+1,8+3,3+7,1)*3,4</t>
  </si>
  <si>
    <t>(9,3+2,7+4,5+3,8+1,6+0,8+1,2)*3,4</t>
  </si>
  <si>
    <t>2.NP</t>
  </si>
  <si>
    <t>(4,8+5,2+4,0+4,0)*3,4</t>
  </si>
  <si>
    <t>"šachty byty 1.NP - 3.NP" ((0,9+0,6+0,9)*3,4*10+(0,9*3*3,4*2))*3</t>
  </si>
  <si>
    <t>311234241</t>
  </si>
  <si>
    <t>Zdivo jednovrstvé z cihel děrovaných nebroušených klasických spojených na pero a drážku na maltu M10, pevnost cihel přes P10 do P15, tl. zdiva 240 mm</t>
  </si>
  <si>
    <t>270</t>
  </si>
  <si>
    <t>https://podminky.urs.cz/item/CS_URS_2022_01/311234241</t>
  </si>
  <si>
    <t>(4,0+3,4)*2*3,4*2-(1,3*2,2*2)</t>
  </si>
  <si>
    <t>1.NP - 3.NP</t>
  </si>
  <si>
    <t>((4,0+3,4)*2*3,4*2-(1,3*2,2*4))*3</t>
  </si>
  <si>
    <t>131</t>
  </si>
  <si>
    <t>311234251</t>
  </si>
  <si>
    <t>Zdivo jednovrstvé z cihel děrovaných nebroušených klasických spojených na pero a drážku na maltu M10, pevnost cihel do P10, tl. zdiva 300 mm</t>
  </si>
  <si>
    <t>272</t>
  </si>
  <si>
    <t>https://podminky.urs.cz/item/CS_URS_2022_01/311234251</t>
  </si>
  <si>
    <t>(9,1+9,1+5,1+5,1+1,6+16,1+4,8+5,6)*3,2-(2,7*2,5*2)-(2,1*2,1)-(2,4*2,1)-(1,3*2,5)-(0,9*2,0)</t>
  </si>
  <si>
    <t>(1,8*2*3,2)+(3,5+2,2)*2*3,2*2-(1,3*2,2*2)</t>
  </si>
  <si>
    <t>(9,1*3,2*4)+(17,0*3,2)-(1,2*2,5*4)</t>
  </si>
  <si>
    <t>(1,8+16,9+67,8+16,9+1,8+2,6+6,0+2,6+5,5)*3,4-(2,1*1,8*21)-(2,4*3,0*2)-(2,1*2,7*4)</t>
  </si>
  <si>
    <t>(3,5+2,2)*2*3,4*2-(1,3*2,4*4)+(1,8+6,1+38+11,0+2,5+18,5)*3,4*2+(29,8+43,4)*3,4-(3,9*2,9*4)-(2,1*1,8*22)-(2,1*2,7*4)-(2,5*2,7*2)-(2,2*3,0*2)</t>
  </si>
  <si>
    <t>(0,75*3,4*22)+(2,0*3,4*24)+(4,0*3,4*22)-(1,1*2,5*22)-(1,1*1,7*22)+(8,1*3,4*8)+(4,0*3,4*2)+(8,5*3,4*2)-(1,5*2,1*22)</t>
  </si>
  <si>
    <t>(0,9*3,4*4)+(2,1*3,4*2)+(2,0*3,4*6)+(11,0*3,4)+(3,8*3,4*8)-(1,1*2,5*8)-(1,1*1,7*8)+(8,7*3,4*3)+(10,8*3,4*3)-(1,5*2,1*4)-(2,1*2,0*2)-(2,5*2,7*4)</t>
  </si>
  <si>
    <t>2,4*1,1*4</t>
  </si>
  <si>
    <t>(1,8+16,9+67,8+16,9+1,8+2,6+6,0+2,6+5,5)*3,4-(1,7*1,8*21)-(2,4*3,4*2)</t>
  </si>
  <si>
    <t>(3,5+2,2)*2*3,4*2-(1,3*2,4*4)+(1,8+6,1+38+11,0+2,5+18,5)*3,4*2+(29,8+43,4)*3,4-(3,9*2,9*4)-(1,7*1,8*28)-(2,2*3,4*2)</t>
  </si>
  <si>
    <t>(0,9*3,4*4)+(2,1*3,4*8)+(11,0*3,4)+(3,8*3,4*8)-(1,1*2,5*8)-(1,1*1,7*8)+(8,7*3,4*3)+(10,8*3,4*3)-(1,5*2,1*4)-(1,9*2,1*2)-(3,5*3,0)-(1,7*1,8*3)</t>
  </si>
  <si>
    <t>3.NP</t>
  </si>
  <si>
    <t>(1,8+16,9+67,8+16,9+1,8+2,6+6,0+2,6)*3,4-(1,7*1,8*21)-(2,4*3,4*2)</t>
  </si>
  <si>
    <t>(3,5+2,2)*2*3,7*2-(1,3*2,4*4)+(1,8+6,1+38+11,0+2,5+18,5)*3,4*2+(29,8+43,4)*3,4-(3,9*2,9*4)-(1,7*1,8*28)-(2,2*3,0*2)</t>
  </si>
  <si>
    <t>"atika" (64,1+67,9)*2*0,5+(35,4+43,5)*2*0,5</t>
  </si>
  <si>
    <t>311234281</t>
  </si>
  <si>
    <t>Zdivo jednovrstvé z cihel děrovaných nebroušených klasických spojených na pero a drážku na maltu M10, pevnost cihel do P10, tl. zdiva 380 mm</t>
  </si>
  <si>
    <t>274</t>
  </si>
  <si>
    <t>https://podminky.urs.cz/item/CS_URS_2022_01/311234281</t>
  </si>
  <si>
    <t>"atika" (1,1*0,25*18)+(1,4*0,25*2)+(0,65*0,25*2)+(0,8*0,25*4)+(2,1*0,25*2)+(1,5*0,25*4)</t>
  </si>
  <si>
    <t>133</t>
  </si>
  <si>
    <t>311236141</t>
  </si>
  <si>
    <t>Zdivo jednovrstvé zvukově izolační z cihel děrovaných spojených na pero a drážku na maltu cementovou M10, pevnost cihel do P15, tl. zdiva 300 mm</t>
  </si>
  <si>
    <t>276</t>
  </si>
  <si>
    <t>https://podminky.urs.cz/item/CS_URS_2022_01/311236141</t>
  </si>
  <si>
    <t>((9,0*3,4*14)+(7,0*3,4*12)+(7,5*3,4*4)+(6,5*3,4*2)+(6,0*3,4*4)+(4,0*3,4*4))*3</t>
  </si>
  <si>
    <t>311321411</t>
  </si>
  <si>
    <t>Nadzákladové zdi z betonu železového (bez výztuže) nosné bez zvláštních nároků na vliv prostředí tř. C 25/30</t>
  </si>
  <si>
    <t>278</t>
  </si>
  <si>
    <t>https://podminky.urs.cz/item/CS_URS_2022_01/311321411</t>
  </si>
  <si>
    <t>"vodoměrná šachta" (3,7+1,6)*2*1,6*0,2</t>
  </si>
  <si>
    <t>135</t>
  </si>
  <si>
    <t>311351121</t>
  </si>
  <si>
    <t>Bednění nadzákladových zdí nosných rovné oboustranné za každou stranu zřízení</t>
  </si>
  <si>
    <t>280</t>
  </si>
  <si>
    <t>https://podminky.urs.cz/item/CS_URS_2022_01/311351121</t>
  </si>
  <si>
    <t>"vodoměrná šachta" (3,7+1,6)*2*1,6*2</t>
  </si>
  <si>
    <t>311351122</t>
  </si>
  <si>
    <t>Bednění nadzákladových zdí nosných rovné oboustranné za každou stranu odstranění</t>
  </si>
  <si>
    <t>282</t>
  </si>
  <si>
    <t>https://podminky.urs.cz/item/CS_URS_2022_01/311351122</t>
  </si>
  <si>
    <t>137</t>
  </si>
  <si>
    <t>311361821</t>
  </si>
  <si>
    <t>Výztuž nadzákladových zdí nosných svislých nebo odkloněných od svislice, rovných nebo oblých z betonářské oceli 10 505 (R) nebo BSt 500</t>
  </si>
  <si>
    <t>284</t>
  </si>
  <si>
    <t>https://podminky.urs.cz/item/CS_URS_2022_01/311361821</t>
  </si>
  <si>
    <t>"tl.250" 25,8*22*0,00089</t>
  </si>
  <si>
    <t>"koncovém prvky U, L" (137+240)*0,001</t>
  </si>
  <si>
    <t>"tl.300" 1040,4*22*0,00089</t>
  </si>
  <si>
    <t>"koncovém prvky U, L" (3997+720)*0,001</t>
  </si>
  <si>
    <t>311362021</t>
  </si>
  <si>
    <t>Výztuž nadzákladových zdí nosných svislých nebo odkloněných od svislice, rovných nebo oblých ze svařovaných sítí z drátů typu KARI</t>
  </si>
  <si>
    <t>286</t>
  </si>
  <si>
    <t>https://podminky.urs.cz/item/CS_URS_2022_01/311362021</t>
  </si>
  <si>
    <t>"vodoměrná šachta" (3,7+1,6)*2*1,6*0,007*2</t>
  </si>
  <si>
    <t>139</t>
  </si>
  <si>
    <t>317168011</t>
  </si>
  <si>
    <t>Překlady keramické ploché osazené do maltového lože, výšky překladu 71 mm šířky 115 mm, délky 1000 mm</t>
  </si>
  <si>
    <t>288</t>
  </si>
  <si>
    <t>https://podminky.urs.cz/item/CS_URS_2022_01/317168011</t>
  </si>
  <si>
    <t>"1.PP" 8</t>
  </si>
  <si>
    <t>"1.NP" 8</t>
  </si>
  <si>
    <t>"2.NP" 5</t>
  </si>
  <si>
    <t>317168012</t>
  </si>
  <si>
    <t>Překlady keramické ploché osazené do maltového lože, výšky překladu 71 mm šířky 115 mm, délky 1250 mm</t>
  </si>
  <si>
    <t>290</t>
  </si>
  <si>
    <t>https://podminky.urs.cz/item/CS_URS_2022_01/317168012</t>
  </si>
  <si>
    <t>"1.PP" 22</t>
  </si>
  <si>
    <t>"1.NP" 27+30</t>
  </si>
  <si>
    <t>"2.NP" 25+30</t>
  </si>
  <si>
    <t>"3.NP" 30</t>
  </si>
  <si>
    <t>141</t>
  </si>
  <si>
    <t>317168015</t>
  </si>
  <si>
    <t>Překlady keramické ploché osazené do maltového lože, výšky překladu 71 mm šířky 115 mm, délky 2000 mm</t>
  </si>
  <si>
    <t>292</t>
  </si>
  <si>
    <t>https://podminky.urs.cz/item/CS_URS_2022_01/317168015</t>
  </si>
  <si>
    <t>"1.PP" 2</t>
  </si>
  <si>
    <t>317168016</t>
  </si>
  <si>
    <t>Překlady keramické ploché osazené do maltového lože, výšky překladu 71 mm šířky 115 mm, délky 2250 mm</t>
  </si>
  <si>
    <t>294</t>
  </si>
  <si>
    <t>https://podminky.urs.cz/item/CS_URS_2022_01/317168016</t>
  </si>
  <si>
    <t>"1.PP" 6</t>
  </si>
  <si>
    <t>"1.NP" 11</t>
  </si>
  <si>
    <t>"2.NP" 8</t>
  </si>
  <si>
    <t>"3.NP" 4</t>
  </si>
  <si>
    <t>143</t>
  </si>
  <si>
    <t>317168026</t>
  </si>
  <si>
    <t>Překlady keramické ploché osazené do maltového lože, výšky překladu 71 mm šířky 145 mm, délky 2250 mm</t>
  </si>
  <si>
    <t>296</t>
  </si>
  <si>
    <t>https://podminky.urs.cz/item/CS_URS_2022_01/317168026</t>
  </si>
  <si>
    <t>317168051</t>
  </si>
  <si>
    <t>Překlady keramické vysoké osazené do maltového lože, šířky překladu 70 mm výšky 238 mm, délky 1000 mm</t>
  </si>
  <si>
    <t>298</t>
  </si>
  <si>
    <t>https://podminky.urs.cz/item/CS_URS_2022_01/317168051</t>
  </si>
  <si>
    <t>4*15</t>
  </si>
  <si>
    <t>145</t>
  </si>
  <si>
    <t>317168053</t>
  </si>
  <si>
    <t>Překlady keramické vysoké osazené do maltového lože, šířky překladu 70 mm výšky 238 mm, délky 1500 mm</t>
  </si>
  <si>
    <t>300</t>
  </si>
  <si>
    <t>https://podminky.urs.cz/item/CS_URS_2022_01/317168053</t>
  </si>
  <si>
    <t>"3.NP" 8</t>
  </si>
  <si>
    <t>317168054</t>
  </si>
  <si>
    <t>Překlady keramické vysoké osazené do maltového lože, šířky překladu 70 mm výšky 238 mm, délky 1750 mm</t>
  </si>
  <si>
    <t>302</t>
  </si>
  <si>
    <t>https://podminky.urs.cz/item/CS_URS_2022_01/317168054</t>
  </si>
  <si>
    <t>"1.PP" 4*3</t>
  </si>
  <si>
    <t>"1.NP - 3.NP" (4*22)*3</t>
  </si>
  <si>
    <t>147</t>
  </si>
  <si>
    <t>317168056</t>
  </si>
  <si>
    <t>Překlady keramické vysoké osazené do maltového lože, šířky překladu 70 mm výšky 238 mm, délky 2250 mm</t>
  </si>
  <si>
    <t>304</t>
  </si>
  <si>
    <t>https://podminky.urs.cz/item/CS_URS_2022_01/317168056</t>
  </si>
  <si>
    <t>"2.NP-3.NP" 4*23*2</t>
  </si>
  <si>
    <t>317168057</t>
  </si>
  <si>
    <t>Překlady keramické vysoké osazené do maltového lože, šířky překladu 70 mm výšky 238 mm, délky 2500 mm</t>
  </si>
  <si>
    <t>306</t>
  </si>
  <si>
    <t>https://podminky.urs.cz/item/CS_URS_2022_01/317168057</t>
  </si>
  <si>
    <t>"1.NP" 4*21</t>
  </si>
  <si>
    <t>149</t>
  </si>
  <si>
    <t>317168058</t>
  </si>
  <si>
    <t>Překlady keramické vysoké osazené do maltového lože, šířky překladu 70 mm výšky 238 mm, délky 2750 mm</t>
  </si>
  <si>
    <t>308</t>
  </si>
  <si>
    <t>https://podminky.urs.cz/item/CS_URS_2022_01/317168058</t>
  </si>
  <si>
    <t>"1.NP" 4*2</t>
  </si>
  <si>
    <t>317234410</t>
  </si>
  <si>
    <t>Vyzdívka mezi nosníky cihlami pálenými na maltu cementovou</t>
  </si>
  <si>
    <t>310</t>
  </si>
  <si>
    <t>https://podminky.urs.cz/item/CS_URS_2022_01/317234410</t>
  </si>
  <si>
    <t>"překlady nad drobnými otvory"1,0</t>
  </si>
  <si>
    <t>(2,65*0,3*0,2*6)+(2,3*0,3*0,2*6)+(1,55*0,3*0,2)+(1,75*0,3*0,2)+(1,25*0,3*0,2)</t>
  </si>
  <si>
    <t>(2,0*0,3*0,3)+(1,25*0,3*0,3)</t>
  </si>
  <si>
    <t>151</t>
  </si>
  <si>
    <t>317941121</t>
  </si>
  <si>
    <t>Osazování ocelových válcovaných nosníků na zdivu I nebo IE nebo U nebo UE nebo L do č. 12 nebo výšky do 120 mm</t>
  </si>
  <si>
    <t>312</t>
  </si>
  <si>
    <t>https://podminky.urs.cz/item/CS_URS_2022_01/317941121</t>
  </si>
  <si>
    <t>"IPE 80" 3,5*2*0,006</t>
  </si>
  <si>
    <t>"překlady nad drobnými otvory" 1,0</t>
  </si>
  <si>
    <t>317941123</t>
  </si>
  <si>
    <t>Osazování ocelových válcovaných nosníků na zdivu I nebo IE nebo U nebo UE nebo L č. 14 až 22 nebo výšky do 220 mm</t>
  </si>
  <si>
    <t>314</t>
  </si>
  <si>
    <t>https://podminky.urs.cz/item/CS_URS_2022_01/317941123</t>
  </si>
  <si>
    <t>"IPE 200" (2,65*4*0,0224*3)+(2,3*4*0,0224*3)+(1,55*2*0,0224)+(1,75*2*0,0224)+(2,6*0,0224)+(1,3*0,0224)+(1,25*2*0,0224)</t>
  </si>
  <si>
    <t>"svary, spoje, atd" 0,583</t>
  </si>
  <si>
    <t>153</t>
  </si>
  <si>
    <t>317941125</t>
  </si>
  <si>
    <t>Osazování ocelových válcovaných nosníků na zdivu I nebo IE nebo U nebo UE nebo L č. 24 a výše nebo výšky přes 220 mm</t>
  </si>
  <si>
    <t>316</t>
  </si>
  <si>
    <t>https://podminky.urs.cz/item/CS_URS_2022_01/317941125</t>
  </si>
  <si>
    <t>"HEB 300" (4,8*0,117)+(2,0*0,117*2)</t>
  </si>
  <si>
    <t>"HEB 300" 1,25*0,117*2</t>
  </si>
  <si>
    <t>"svary, spoje, atd" 0,5</t>
  </si>
  <si>
    <t>154</t>
  </si>
  <si>
    <t>13010728</t>
  </si>
  <si>
    <t>ocel profilová jakost S235JR (11 375) průřez I (IPN) 260</t>
  </si>
  <si>
    <t>318</t>
  </si>
  <si>
    <t>Poznámka k položce:_x000D_
Poznámka k položce: Poznámka k položce: Hmotnost: 41,90 kg/m</t>
  </si>
  <si>
    <t>(1,042+2,205+1,823)*1,08</t>
  </si>
  <si>
    <t>155</t>
  </si>
  <si>
    <t>330321410</t>
  </si>
  <si>
    <t>Sloupy, pilíře, táhla, rámové stojky, vzpěry z betonu železového (bez výztuže) bez zvláštních nároků na vliv prostředí tř. C 25/30</t>
  </si>
  <si>
    <t>320</t>
  </si>
  <si>
    <t>https://podminky.urs.cz/item/CS_URS_2022_01/330321410</t>
  </si>
  <si>
    <t>"atika" (63,7+67,6)*2/3*0,3*0,3*0,25+(42,9+18,5+2,3+11,0+4,6+5,9+29,2+5,9+4,6+11,0+2,3+18,5)/3*0,3*0,3*0,25</t>
  </si>
  <si>
    <t>156</t>
  </si>
  <si>
    <t>331351115</t>
  </si>
  <si>
    <t>Bednění hranatých sloupů a pilířů včetně vzepření průřezu pravoúhlého čtyřúhelníka výšky do 4 m, průřezu přes 0,04 do 0,08 m2 zřízení</t>
  </si>
  <si>
    <t>322</t>
  </si>
  <si>
    <t>https://podminky.urs.cz/item/CS_URS_2022_01/331351115</t>
  </si>
  <si>
    <t>"atika" 139*0,3*2*0,25</t>
  </si>
  <si>
    <t>157</t>
  </si>
  <si>
    <t>331351116</t>
  </si>
  <si>
    <t>Bednění hranatých sloupů a pilířů včetně vzepření průřezu pravoúhlého čtyřúhelníka výšky do 4 m, průřezu přes 0,04 do 0,08 m2 odstranění</t>
  </si>
  <si>
    <t>324</t>
  </si>
  <si>
    <t>https://podminky.urs.cz/item/CS_URS_2022_01/331351116</t>
  </si>
  <si>
    <t>158</t>
  </si>
  <si>
    <t>331361821</t>
  </si>
  <si>
    <t>Výztuž sloupů, pilířů, rámových stojek, táhel nebo vzpěr hranatých svislých nebo šikmých (odkloněných) z betonářské oceli 10 505 (R) nebo BSt 500</t>
  </si>
  <si>
    <t>326</t>
  </si>
  <si>
    <t>https://podminky.urs.cz/item/CS_URS_2022_01/331361821</t>
  </si>
  <si>
    <t>"atika" (0,6*4*0,00089*139)+(1,1*2*0,000222*139)</t>
  </si>
  <si>
    <t>159</t>
  </si>
  <si>
    <t>342244101</t>
  </si>
  <si>
    <t>Příčky jednoduché z cihel děrovaných klasických spojených na pero a drážku na maltu M5, pevnost cihel do P15, tl. příčky 80 mm</t>
  </si>
  <si>
    <t>328</t>
  </si>
  <si>
    <t>https://podminky.urs.cz/item/CS_URS_2022_01/342244101</t>
  </si>
  <si>
    <t>(1,9+1,9+1,5+1,5+0,3+0,5+0,3+1,0+0,3+0,4+0,3+0,4+0,4+0,4+0,3+0,8+0,3+0,8+0,5+0,5+0,5+0,3+0,4+0,3+0,9+0,3+0,5+0,5+0,3+0,4+0,3)*3,4</t>
  </si>
  <si>
    <t>(0,9+1,6+1,3+2,0+1,2+0,5+0,8+0,6+0,5+0,5+0,3+1,4+0,7+0,7+0,4+0,7+0,4+0,7)*3,4+(0,3+0,4+0,3)*3,4*2+(0,4*3*3,4*2)+(0,3+0,4)*3,4*9</t>
  </si>
  <si>
    <t>(0,4*3*3,4*4)+(1,0*3,4*2)+(0,3*2*3,4*4)+(0,9+0,3+0,9+0,3+0,8)*3,4</t>
  </si>
  <si>
    <t>160</t>
  </si>
  <si>
    <t>342244111</t>
  </si>
  <si>
    <t>Příčky jednoduché z cihel děrovaných klasických spojených na pero a drážku na maltu M5, pevnost cihel do P15, tl. příčky 115 mm</t>
  </si>
  <si>
    <t>330</t>
  </si>
  <si>
    <t>https://podminky.urs.cz/item/CS_URS_2022_01/342244111</t>
  </si>
  <si>
    <t>(5,0+1,2+11,0+12,4+4,9+4,9+1,5+1,5+2,4+2,4+20,0+13,8+13,8+8,0+1,8+0,7+1,5+9,9+13,1+13,8+13,8+9,3+9,5+2,5+8,0)*3,4</t>
  </si>
  <si>
    <t>(1,7*6*3,4)+(4,5+4,5+2,3+8,4+5,7+5,3+8,0+7,9+10,2+11,9+11,9+4,0)*3,4</t>
  </si>
  <si>
    <t>(2,4+20,1+0,3+2,4+5,5+1,9+1,9+4,0+2,0+2,0+3,1+5,1+2,6+4,7+5,5+5,9+2,5+5,9+3,6+4,6+5,9+2,2+2,2+5,9+3,6+5,2+10,5+3,6+8,0+3,0)*3,4</t>
  </si>
  <si>
    <t>(5,5*3,4*6)+(4,4+11,7+11,9+2,8+9,8+4,0+2,1+8,3)*3,4+(2,4*3,4*4)</t>
  </si>
  <si>
    <t>(16,3+7,8+6,0+7,8+8,0+6,5+2,4+3,2+5,5+5,2+2,0+2,0+4,0+2,0+2,0+5,2+2,6+4,7+8,4+4,0+3,3+3,3+1,6+1,6+1,6+10,8+5,2)*3,4</t>
  </si>
  <si>
    <t>(5,5*3,4*10)+(7,9+5,4+2,4+10,2+10,8)*3,4+(6,0*3,4*4)</t>
  </si>
  <si>
    <t>(5,5*3,4)</t>
  </si>
  <si>
    <t>"byty 1NP - 3.NP" ((2,4+2,6)*3,4*22+(2,5+5,5+2,5)*3,4*4+(2,4*3,4*4))*3</t>
  </si>
  <si>
    <t>161</t>
  </si>
  <si>
    <t>342244121</t>
  </si>
  <si>
    <t>Příčky jednoduché z cihel děrovaných klasických spojených na pero a drážku na maltu M5, pevnost cihel do P15, tl. příčky 140 mm</t>
  </si>
  <si>
    <t>332</t>
  </si>
  <si>
    <t>https://podminky.urs.cz/item/CS_URS_2022_01/342244121</t>
  </si>
  <si>
    <t>(9,5+1,7+0,8)*3,4</t>
  </si>
  <si>
    <t>(1,7+0,8+2,2)*3,4*3+(0,9*3,4*2*3)+(0,9*2,0*10)+(1,8*2,0*4)+(2,4*1,1*8)</t>
  </si>
  <si>
    <t>162</t>
  </si>
  <si>
    <t>342291131</t>
  </si>
  <si>
    <t>Ukotvení příček plochými kotvami, do konstrukce betonové</t>
  </si>
  <si>
    <t>334</t>
  </si>
  <si>
    <t>https://podminky.urs.cz/item/CS_URS_2022_01/342291131</t>
  </si>
  <si>
    <t>"1.PP" 3,0*2*14</t>
  </si>
  <si>
    <t>163</t>
  </si>
  <si>
    <t>346244381</t>
  </si>
  <si>
    <t>Plentování ocelových válcovaných nosníků jednostranné cihlami na maltu, výška stojiny do 200 mm</t>
  </si>
  <si>
    <t>336</t>
  </si>
  <si>
    <t>https://podminky.urs.cz/item/CS_URS_2022_01/346244381</t>
  </si>
  <si>
    <t>(2,65*0,2*4*3)+(2,3*0,2*4*3)+(1,55*0,2*2)+(1,75*0,2*2)+(2,6*0,2*2)+(1,3*0,2*2)+(1,25*0,2*2)</t>
  </si>
  <si>
    <t>(4,8*0,3*2)+(2,0*0,3*4)+(1,25*0,3*4)</t>
  </si>
  <si>
    <t>164</t>
  </si>
  <si>
    <t>346271113</t>
  </si>
  <si>
    <t>Přizdívky z cihel betonových na cementovou maltu M20 z cihel betonových, tloušťka přizdívky 65 mm</t>
  </si>
  <si>
    <t>338</t>
  </si>
  <si>
    <t>https://podminky.urs.cz/item/CS_URS_2022_01/346271113</t>
  </si>
  <si>
    <t>"RŠ" (1,4+1,6)*2*(1,63+1,27+1,26+0,91+1,19+0,84+1,9)</t>
  </si>
  <si>
    <t>"vodoměrná šachta" (3,7+1,6)*2*1,6</t>
  </si>
  <si>
    <t>165</t>
  </si>
  <si>
    <t>346971151R</t>
  </si>
  <si>
    <t>Izolace proti šíření zvuku prováděná současně při zdění z desek z minerální plsti do svislé mezery dvojitých příček tl. do 40 mm</t>
  </si>
  <si>
    <t>340</t>
  </si>
  <si>
    <t>https://podminky.urs.cz/item/CS_URS_2022_01/346971151R</t>
  </si>
  <si>
    <t>"1.PP" (19,0+186,7+94,8+12,0)*0,15</t>
  </si>
  <si>
    <t>"1.NP" (25,9+136,1+97,6)*0,15</t>
  </si>
  <si>
    <t>"2.NP" (12,4+133,0+115,7)*0,15</t>
  </si>
  <si>
    <t>"3.NP" 5,5*0,15</t>
  </si>
  <si>
    <t>"byty 1NP - 3.NP" (484,8+54,9)*0,15</t>
  </si>
  <si>
    <t>Vodorovné konstrukce</t>
  </si>
  <si>
    <t>166</t>
  </si>
  <si>
    <t>004 101</t>
  </si>
  <si>
    <t>Dodávka a montáž stropů z dutinových předpjatých panelů SPIROLL tl. 265 mm</t>
  </si>
  <si>
    <t>-1431536568</t>
  </si>
  <si>
    <t>"1.PP" (67,5*16,8)-(5,6*2,4)-(2,4*2,0)-(1,8*1,8)</t>
  </si>
  <si>
    <t>"1.NP" (67,5*16,8)-(5,6*2,4)-(2,4*2,0)-(8,3*5,0)</t>
  </si>
  <si>
    <t>"2.NP" (67,5*16,8)-(5,6*2,4)-(2,4*2,0)</t>
  </si>
  <si>
    <t>"3.NP" (67,5*16,8)-(5,6*2,4)-(2,4*2,0)</t>
  </si>
  <si>
    <t>167</t>
  </si>
  <si>
    <t>004 103</t>
  </si>
  <si>
    <t>Dodávka a montáž ISONOSNÍKŮ např. MVX-9050-20-100-35</t>
  </si>
  <si>
    <t>1660168331</t>
  </si>
  <si>
    <t>"lodžie" (29,475+16,6+15,7)*2*3</t>
  </si>
  <si>
    <t>168</t>
  </si>
  <si>
    <t>411121151</t>
  </si>
  <si>
    <t>Montáž prefabrikovaných železobetonových stropů se zalitím spár, včetně podpěrné konstrukce, na cementovou maltu z balkonových desek rovných</t>
  </si>
  <si>
    <t>346</t>
  </si>
  <si>
    <t>https://podminky.urs.cz/item/CS_URS_2022_01/411121151</t>
  </si>
  <si>
    <t>"lodžie" 26*3</t>
  </si>
  <si>
    <t>169</t>
  </si>
  <si>
    <t>004 104</t>
  </si>
  <si>
    <t>Železobetonové prefa lodžiové panely LZ11, LZ21, LZ31, 4200x1800x200 mm - přesná spc. viz výkres D.1.2.101, D.1.2.201, D.1.2.301</t>
  </si>
  <si>
    <t>-929221225</t>
  </si>
  <si>
    <t>22*3</t>
  </si>
  <si>
    <t>170</t>
  </si>
  <si>
    <t>004 105</t>
  </si>
  <si>
    <t>Železobetonové prefa lodžiové panely LZ12, LZ22, LZ32, 8000x1800x200 mm - přesná spc. viz výkres D.1.2.101, D.1.2.201, D.1.2.301</t>
  </si>
  <si>
    <t>1295355116</t>
  </si>
  <si>
    <t>4*3</t>
  </si>
  <si>
    <t>171</t>
  </si>
  <si>
    <t>411321414</t>
  </si>
  <si>
    <t>Stropy z betonu železového (bez výztuže) stropů deskových, plochých střech, desek balkonových, desek hřibových stropů včetně hlavic hřibových sloupů tř. C 25/30</t>
  </si>
  <si>
    <t>352</t>
  </si>
  <si>
    <t>https://podminky.urs.cz/item/CS_URS_2022_01/411321414</t>
  </si>
  <si>
    <t>"filigrány" 5125,51*0,14</t>
  </si>
  <si>
    <t>"dobetonovávky spirolly" 4418,3*0,02</t>
  </si>
  <si>
    <t>"DV001" (2,4*2,5*0,3)</t>
  </si>
  <si>
    <t>"DVŠ01, DVŠ02 " (3,5*2,8*0,15)*2</t>
  </si>
  <si>
    <t>172</t>
  </si>
  <si>
    <t>411351011</t>
  </si>
  <si>
    <t>Bednění stropních konstrukcí - bez podpěrné konstrukce desek tloušťky stropní desky přes 5 do 25 cm zřízení</t>
  </si>
  <si>
    <t>354</t>
  </si>
  <si>
    <t>https://podminky.urs.cz/item/CS_URS_2022_01/411351011</t>
  </si>
  <si>
    <t>"vodoměrná šachta" 3,7*1,6</t>
  </si>
  <si>
    <t>"filigrány" (17,2+14,8+11,0+1,0+6,0)*0,2*2+(46,7+68,0+46,7+17,0+3,0+17,8+43,0+17,8+3,0+17,0)*0,2*3</t>
  </si>
  <si>
    <t>173</t>
  </si>
  <si>
    <t>411351012</t>
  </si>
  <si>
    <t>Bednění stropních konstrukcí - bez podpěrné konstrukce desek tloušťky stropní desky přes 5 do 25 cm odstranění</t>
  </si>
  <si>
    <t>356</t>
  </si>
  <si>
    <t>https://podminky.urs.cz/item/CS_URS_2022_01/411351012</t>
  </si>
  <si>
    <t>174</t>
  </si>
  <si>
    <t>411354121</t>
  </si>
  <si>
    <t>Ztracené bednění stropních podhledů ze štěpkocementových desek bez podpěrné konstrukce rovných podhledů pro monolitické deskové stropy, z desek tloušťky 25 mm</t>
  </si>
  <si>
    <t>358</t>
  </si>
  <si>
    <t>https://podminky.urs.cz/item/CS_URS_2022_01/411354121</t>
  </si>
  <si>
    <t>"DVŠ01, DVŠ02 " (3,5*2,8)*2</t>
  </si>
  <si>
    <t>175</t>
  </si>
  <si>
    <t>411354311</t>
  </si>
  <si>
    <t>Podpěrná konstrukce stropů - desek, kleneb a skořepin výška podepření do 4 m tloušťka stropu přes 5 do 15 cm zřízení</t>
  </si>
  <si>
    <t>360</t>
  </si>
  <si>
    <t>https://podminky.urs.cz/item/CS_URS_2022_01/411354311</t>
  </si>
  <si>
    <t>"filigrány" 5066,23</t>
  </si>
  <si>
    <t>"DV001" (2,4*2,5)</t>
  </si>
  <si>
    <t>176</t>
  </si>
  <si>
    <t>411354312</t>
  </si>
  <si>
    <t>Podpěrná konstrukce stropů - desek, kleneb a skořepin výška podepření do 4 m tloušťka stropu přes 5 do 15 cm odstranění</t>
  </si>
  <si>
    <t>362</t>
  </si>
  <si>
    <t>https://podminky.urs.cz/item/CS_URS_2022_01/411354312</t>
  </si>
  <si>
    <t>177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</si>
  <si>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</si>
  <si>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</si>
  <si>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364</t>
  </si>
  <si>
    <t>https://podminky.urs.cz/item/CS_URS_2022_01/411361821</t>
  </si>
  <si>
    <t>"filigrány" 5066,23*0,01</t>
  </si>
  <si>
    <t>"DV001" (2,4*2,5*0,3)*0,1</t>
  </si>
  <si>
    <t>"DVŠ01, DVŠ02 " (3,5*2,8*0,15)*2*0,1</t>
  </si>
  <si>
    <t>178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</si>
  <si>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</si>
  <si>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</si>
  <si>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366</t>
  </si>
  <si>
    <t>https://podminky.urs.cz/item/CS_URS_2022_01/411362021</t>
  </si>
  <si>
    <t>"vodoměrná šachta" 3,7*1,6*0,01*2</t>
  </si>
  <si>
    <t>179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</si>
  <si>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</si>
  <si>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</si>
  <si>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368</t>
  </si>
  <si>
    <t>https://podminky.urs.cz/item/CS_URS_2022_01/413321414</t>
  </si>
  <si>
    <t>"P003" 17,2*0,3*0,4*2</t>
  </si>
  <si>
    <t>180</t>
  </si>
  <si>
    <t>413351121</t>
  </si>
  <si>
    <t>Bednění nosníků a průvlaků - bez podpěrné konstrukce výška nosníku po spodní líc stropní desky přes 100 cm zřízení</t>
  </si>
  <si>
    <t>370</t>
  </si>
  <si>
    <t>https://podminky.urs.cz/item/CS_URS_2022_01/413351121</t>
  </si>
  <si>
    <t>"P003" 17,2*0,4*2</t>
  </si>
  <si>
    <t>181</t>
  </si>
  <si>
    <t>413351122</t>
  </si>
  <si>
    <t>Bednění nosníků a průvlaků - bez podpěrné konstrukce výška nosníku po spodní líc stropní desky přes 100 cm odstranění</t>
  </si>
  <si>
    <t>372</t>
  </si>
  <si>
    <t>https://podminky.urs.cz/item/CS_URS_2022_01/413351122</t>
  </si>
  <si>
    <t>182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</si>
  <si>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</si>
  <si>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</si>
  <si>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374</t>
  </si>
  <si>
    <t>https://podminky.urs.cz/item/CS_URS_2022_01/413361821</t>
  </si>
  <si>
    <t>"P003" 17,2*0,3*0,4*2*0,1</t>
  </si>
  <si>
    <t>183</t>
  </si>
  <si>
    <t>417321515</t>
  </si>
  <si>
    <t>Ztužující pásy a věnce z betonu železového (bez výztuže) tř. C 25/30</t>
  </si>
  <si>
    <t>376</t>
  </si>
  <si>
    <t>https://podminky.urs.cz/item/CS_URS_2022_01/417321515</t>
  </si>
  <si>
    <t>"lože pod spirolly" (12,0+17,0+67,6+17,0+12,0+29,6)*0,3*0,06*4+(5,5*0,3*0,06*3)+(2,3+6,0+2,3)*0,3*0,06*3</t>
  </si>
  <si>
    <t>"lože pod balkony" (2,0+1,0)*0,3*0,06*24*3+(2,0+2,0)*0,3*0,06*2*3+(2,0+1,1)*0,3*0,06*4*3</t>
  </si>
  <si>
    <t>"věnce spirolly" (17,0+67,6+17,0+29,6+6,0+4,8+6,0+4,8)*0,2*0,265*4</t>
  </si>
  <si>
    <t>"V1" (3,5+2,8)*2*0,3*0,25*5*2</t>
  </si>
  <si>
    <t>"V2" (3,5+2,8)*2*0,3*0,2*4*2</t>
  </si>
  <si>
    <t>"V3" (63,7+67,6)*2*0,3*0,16+(42,9+18,5+2,3+11,0+4,6+5,9+29,2+5,9+4,6+11,0+2,3+18,5)*0,3*0,16+(1,0*0,4*0,16*22)+(2,1*0,4*0,16*2)+(0,8*0,4*0,16*4)</t>
  </si>
  <si>
    <t>(2,0+0,8)*0,1*0,2*24*3+(2,0+2,0+0,9+0,9)*0,1*0,2*2*3</t>
  </si>
  <si>
    <t>"RŠ" (1,2+1,4)*2*0,3*0,15*7</t>
  </si>
  <si>
    <t>"balkony" (2,0+1,0)*0,1*0,2*24*3+(2,0+2,0)*0,1*0,2*2*3+(2,0+1,1)*0,1*0,2*4*3</t>
  </si>
  <si>
    <t>184</t>
  </si>
  <si>
    <t>417351115</t>
  </si>
  <si>
    <t>Bednění bočnic ztužujících pásů a věnců včetně vzpěr zřízení</t>
  </si>
  <si>
    <t>378</t>
  </si>
  <si>
    <t>https://podminky.urs.cz/item/CS_URS_2022_01/417351115</t>
  </si>
  <si>
    <t>"lože pod spirolly" (12,0+17,0+67,6+17,0+12,0+29,6)*2*0,06*4+(5,5*2*0,06*3)+(2,3+6,0+2,3)*2*0,06*3</t>
  </si>
  <si>
    <t>"lože pod balkony" (2,0+1,0)*2*0,06*24*3+(2,0+2,0)*2*0,06*2*3+(2,0+1,1)*2*0,06*4*3</t>
  </si>
  <si>
    <t>"věnce spirolly" (17,0+67,6+17,0+29,6+6,0+4,8+6,0+4,8)*2*0,265*4</t>
  </si>
  <si>
    <t>"V1" (3,5+2,8)*2*2*0,25*5*2</t>
  </si>
  <si>
    <t>"V2" (3,5+2,8)*2*2*0,2*4*2</t>
  </si>
  <si>
    <t>"V3" (63,7+67,6)*2*0,3*0,16+(42,9+18,5+2,3+11,0+4,6+5,9+29,2+5,9+4,6+11,0+2,3+18,5)*2*0,16+(1,0*2*0,16*22)+(2,1*2*0,16*2)+(0,8*2*0,16*4)</t>
  </si>
  <si>
    <t>(2,0+0,8)*2*0,2*24*3+(2,0+2,0+0,9+0,9)*2*0,2*2*3</t>
  </si>
  <si>
    <t>"RŠ" (1,2+1,4)*2*2*0,15*7</t>
  </si>
  <si>
    <t>"balkony" (0,3+1,0+0,3)*0,2*24*3+(0,3+2,0+0,3)*0,2*2*3+(0,3+1,1+0,3)*0,2*4*3</t>
  </si>
  <si>
    <t>185</t>
  </si>
  <si>
    <t>417351116</t>
  </si>
  <si>
    <t>Bednění bočnic ztužujících pásů a věnců včetně vzpěr odstranění</t>
  </si>
  <si>
    <t>380</t>
  </si>
  <si>
    <t>https://podminky.urs.cz/item/CS_URS_2022_01/417351116</t>
  </si>
  <si>
    <t>186</t>
  </si>
  <si>
    <t>417361821</t>
  </si>
  <si>
    <t>Výztuž ztužujících pásů a věnců z betonářské oceli 10 505 (R) nebo BSt 500</t>
  </si>
  <si>
    <t>382</t>
  </si>
  <si>
    <t>https://podminky.urs.cz/item/CS_URS_2022_01/417361821</t>
  </si>
  <si>
    <t>"věnce spirolly" (611,2*4*0,00089)+(611,2*5*1,0*0,000222)</t>
  </si>
  <si>
    <t>"V1" (126,0*4*0,00089)+(126,0*5*1,2*0,000222)</t>
  </si>
  <si>
    <t>"V2" (108,0*4*0,00089)+(108,0*5*1,1*0,000222)</t>
  </si>
  <si>
    <t>"V3" (685,1*4*0,00089)+(685,1*5*1,1*0,000222)</t>
  </si>
  <si>
    <t>"RŠ" (36,4*4*0,00089)+(36,4*5*1,0*0,000222)</t>
  </si>
  <si>
    <t>"balkony" (277,2*2*0,00089)</t>
  </si>
  <si>
    <t>187</t>
  </si>
  <si>
    <t>417362021</t>
  </si>
  <si>
    <t>Výztuž ztužujících pásů a věnců ze svařovaných sítí z drátů typu KARI</t>
  </si>
  <si>
    <t>384</t>
  </si>
  <si>
    <t>https://podminky.urs.cz/item/CS_URS_2022_01/417362021</t>
  </si>
  <si>
    <t>"lože pod spirolly" (12,0+17,0+67,6+17,0+12,0+29,6)*0,3*0,003*4+(5,5*0,3*0,003*3)+(2,3+6,0+2,3)*0,3*0,003*3</t>
  </si>
  <si>
    <t>"lože pod balkony" (2,0+1,0)*0,3*0,003*24*3+(2,0+2,0)*0,3*0,003*2*3+(2,0+1,1)*0,3*0,003*4*3</t>
  </si>
  <si>
    <t>188</t>
  </si>
  <si>
    <t>423355314</t>
  </si>
  <si>
    <t>Bednění trámové a komorové konstrukce ztracené bednění- spřažené desky montáž ztraceného bednění z filigranového betonového panelu</t>
  </si>
  <si>
    <t>386</t>
  </si>
  <si>
    <t>https://podminky.urs.cz/item/CS_URS_2022_01/423355314</t>
  </si>
  <si>
    <t>"1.PP" (14,6*17,0*2)-(2,0*3,5*2)+(2,2*3,2*2)+(4,3*2,5)+(1,6*2,6)+(2,5*1,7)</t>
  </si>
  <si>
    <t>"1.NP" (13,0*17,0*2)-(2,0*3,5*2)+(2,2*3,2*2)+(2,5*5,0)+(2,5*1,7)+(30,0*10,5*2)+(43,0*10,0)+(2,0*11,0)-(8,8*3,5)</t>
  </si>
  <si>
    <t>"2.NP" (13,0*17,0*2)-(2,0*3,5*2)+(2,2*3,2*2)+(2,5*2,0)+(30,0*10,5*2)+(43,0*10,0)+(2,0*11,0)-(8,8*3,5)</t>
  </si>
  <si>
    <t>"3.NP" (13,0*17,0*2)-(2,0*3,5*2)+(2,2*3,2*2)+(2,5*2,0)+(5,5*2,4)+(30,0*10,5*2)+(43,0*10,0)+(2,0*11,0)</t>
  </si>
  <si>
    <t>189</t>
  </si>
  <si>
    <t>004 102</t>
  </si>
  <si>
    <t>Železobetonové stropní desky - FILIGRÁNY tl 60 mm</t>
  </si>
  <si>
    <t>765155191</t>
  </si>
  <si>
    <t>Komunikace pozemní</t>
  </si>
  <si>
    <t>190</t>
  </si>
  <si>
    <t>005 101</t>
  </si>
  <si>
    <t>Dodávka a montáž povrchu z vápenné zaválcované prosívky s drobným kamenivem frakce 0-4, tl. 40 mm</t>
  </si>
  <si>
    <t>1237932783</t>
  </si>
  <si>
    <t>191</t>
  </si>
  <si>
    <t>564772111</t>
  </si>
  <si>
    <t>Podklad nebo kryt z vibrovaného štěrku VŠ s rozprostřením, vlhčením a zhutněním, po zhutnění tl. 250 mm</t>
  </si>
  <si>
    <t>392</t>
  </si>
  <si>
    <t>https://podminky.urs.cz/item/CS_URS_2022_01/564772111</t>
  </si>
  <si>
    <t>192</t>
  </si>
  <si>
    <t>564782111</t>
  </si>
  <si>
    <t>Podklad nebo kryt z vibrovaného štěrku VŠ s rozprostřením, vlhčením a zhutněním, po zhutnění tl. 300 mm</t>
  </si>
  <si>
    <t>394</t>
  </si>
  <si>
    <t>https://podminky.urs.cz/item/CS_URS_2022_01/564782111</t>
  </si>
  <si>
    <t>"X/06" 120,0</t>
  </si>
  <si>
    <t>"X/07" 1004,0</t>
  </si>
  <si>
    <t>"X/08" 112,7</t>
  </si>
  <si>
    <t>193</t>
  </si>
  <si>
    <t>564811112</t>
  </si>
  <si>
    <t>Podklad ze štěrkodrti ŠD s rozprostřením a zhutněním plochy přes 100 m2, po zhutnění tl. 60 mm</t>
  </si>
  <si>
    <t>396</t>
  </si>
  <si>
    <t>https://podminky.urs.cz/item/CS_URS_2022_01/564811112</t>
  </si>
  <si>
    <t>194</t>
  </si>
  <si>
    <t>564851111</t>
  </si>
  <si>
    <t>Podklad ze štěrkodrti ŠD s rozprostřením a zhutněním plochy přes 100 m2, po zhutnění tl. 150 mm</t>
  </si>
  <si>
    <t>398</t>
  </si>
  <si>
    <t>https://podminky.urs.cz/item/CS_URS_2022_01/564851111</t>
  </si>
  <si>
    <t>"X/02" 1498,0</t>
  </si>
  <si>
    <t>195</t>
  </si>
  <si>
    <t>564932111</t>
  </si>
  <si>
    <t>Podklad z mechanicky zpevněného kameniva MZK (minerální beton) s rozprostřením a s hutněním, po zhutnění tl. 100 mm</t>
  </si>
  <si>
    <t>400</t>
  </si>
  <si>
    <t>https://podminky.urs.cz/item/CS_URS_2022_01/564932111</t>
  </si>
  <si>
    <t>"X/01" 941,0</t>
  </si>
  <si>
    <t>"X/03" 945,0</t>
  </si>
  <si>
    <t>196</t>
  </si>
  <si>
    <t>564942111</t>
  </si>
  <si>
    <t>Podklad z mechanicky zpevněného kameniva MZK (minerální beton) s rozprostřením a s hutněním, po zhutnění tl. 120 mm</t>
  </si>
  <si>
    <t>402</t>
  </si>
  <si>
    <t>https://podminky.urs.cz/item/CS_URS_2022_01/564942111</t>
  </si>
  <si>
    <t>197</t>
  </si>
  <si>
    <t>572341112</t>
  </si>
  <si>
    <t>Vyspravení krytu komunikací po překopech inženýrských sítí plochy přes 15 m2 asfaltovým betonem ACO (AB), po zhutnění tl. přes 50 do 70 mm</t>
  </si>
  <si>
    <t>404</t>
  </si>
  <si>
    <t>https://podminky.urs.cz/item/CS_URS_2022_01/572341112</t>
  </si>
  <si>
    <t>198</t>
  </si>
  <si>
    <t>596211123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</si>
  <si>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300 m2</t>
  </si>
  <si>
    <t>406</t>
  </si>
  <si>
    <t>https://podminky.urs.cz/item/CS_URS_2022_01/596211123</t>
  </si>
  <si>
    <t>199</t>
  </si>
  <si>
    <t>59245018</t>
  </si>
  <si>
    <t>dlažba tvar obdélník betonová 200x100x60mm přírodní</t>
  </si>
  <si>
    <t>408</t>
  </si>
  <si>
    <t>"X01" 941,0*1,02</t>
  </si>
  <si>
    <t>"X/02" 1498,0*1,02</t>
  </si>
  <si>
    <t>200</t>
  </si>
  <si>
    <t>596211124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</si>
  <si>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</si>
  <si>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410</t>
  </si>
  <si>
    <t>https://podminky.urs.cz/item/CS_URS_2022_01/596211124</t>
  </si>
  <si>
    <t>"KO01" 2,5*0,4*4</t>
  </si>
  <si>
    <t>201</t>
  </si>
  <si>
    <t>59245019</t>
  </si>
  <si>
    <t>dlažba tvar obdélník betonová pro nevidomé 200x100x60mm přírodní</t>
  </si>
  <si>
    <t>412</t>
  </si>
  <si>
    <t>"KO01" 2,5*0,4*4*1,02</t>
  </si>
  <si>
    <t>202</t>
  </si>
  <si>
    <t>596212323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</si>
  <si>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B, pro plochy přes 300 m2</t>
  </si>
  <si>
    <t>414</t>
  </si>
  <si>
    <t>https://podminky.urs.cz/item/CS_URS_2022_01/596212323</t>
  </si>
  <si>
    <t>203</t>
  </si>
  <si>
    <t>59245296</t>
  </si>
  <si>
    <t>dlažba zámková tvaru I 200x165x100mm přírodní</t>
  </si>
  <si>
    <t>416</t>
  </si>
  <si>
    <t>"X/01" 941,0*1,02</t>
  </si>
  <si>
    <t>204</t>
  </si>
  <si>
    <t>596212334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</si>
  <si>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C, pro plochy Příplatek k cenám za dlažbu z prvků dvou barev</t>
  </si>
  <si>
    <t>418</t>
  </si>
  <si>
    <t>https://podminky.urs.cz/item/CS_URS_2022_01/596212334</t>
  </si>
  <si>
    <t>"KO02" 5,0*0,4*4</t>
  </si>
  <si>
    <t>205</t>
  </si>
  <si>
    <t>592450191R</t>
  </si>
  <si>
    <t>dlažba skladebná betonová pro nevidomé 200x100x60mm přírodní</t>
  </si>
  <si>
    <t>947725170</t>
  </si>
  <si>
    <t>"KO02" 5,0*0,4*4*1,02</t>
  </si>
  <si>
    <t>206</t>
  </si>
  <si>
    <t>596412313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</si>
  <si>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přes 300 m2</t>
  </si>
  <si>
    <t>422</t>
  </si>
  <si>
    <t>https://podminky.urs.cz/item/CS_URS_2022_01/596412313</t>
  </si>
  <si>
    <t>207</t>
  </si>
  <si>
    <t>59245031</t>
  </si>
  <si>
    <t>dlažba plošná betonová vegetační 600x400x100mm</t>
  </si>
  <si>
    <t>424</t>
  </si>
  <si>
    <t>945*1,02 "Přepočtené koeficientem množství</t>
  </si>
  <si>
    <t>208</t>
  </si>
  <si>
    <t>597761121</t>
  </si>
  <si>
    <t>Rigol dlážděný do lože ze štěrkopísku tl. 100 mm, s vyplněním a zatřením spár cementovou maltou z betonových desek jakékoliv velikosti</t>
  </si>
  <si>
    <t>426</t>
  </si>
  <si>
    <t>https://podminky.urs.cz/item/CS_URS_2022_01/597761121</t>
  </si>
  <si>
    <t>2,0</t>
  </si>
  <si>
    <t>209</t>
  </si>
  <si>
    <t>637121111</t>
  </si>
  <si>
    <t>Okapový chodník z kameniva s udusáním a urovnáním povrchu z kačírku tl. 100 mm</t>
  </si>
  <si>
    <t>428</t>
  </si>
  <si>
    <t>https://podminky.urs.cz/item/CS_URS_2022_01/637121111</t>
  </si>
  <si>
    <t>210</t>
  </si>
  <si>
    <t>637211121</t>
  </si>
  <si>
    <t>Okapový chodník z dlaždic betonových se zalitím spár cementovou maltou do písku, tl. dlaždic 40 mm</t>
  </si>
  <si>
    <t>430</t>
  </si>
  <si>
    <t>https://podminky.urs.cz/item/CS_URS_2022_01/637211121</t>
  </si>
  <si>
    <t>"400x400x40" 123,6*0,4</t>
  </si>
  <si>
    <t>"500x500x40" 126,4*0,5</t>
  </si>
  <si>
    <t>211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</si>
  <si>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</si>
  <si>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</si>
  <si>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432</t>
  </si>
  <si>
    <t>https://podminky.urs.cz/item/CS_URS_2022_01/916131213</t>
  </si>
  <si>
    <t>"OB1" 94,0+2,5+9,0+6,0+80,0+6,0+(5,0*16)+10,0+101,0+8,0+4,5+7,5+80,0+30,0+2,0+13,0+30,0+2,0+7,5+5,5+8,0+33,0+6,0+25,0+0,5+0,5+0,5+6,0+0,5+0,5</t>
  </si>
  <si>
    <t>212</t>
  </si>
  <si>
    <t>59217034</t>
  </si>
  <si>
    <t>obrubník betonový silniční 1000x150x300mm</t>
  </si>
  <si>
    <t>434</t>
  </si>
  <si>
    <t>659*1,01 "Přepočtené koeficientem množství</t>
  </si>
  <si>
    <t>213</t>
  </si>
  <si>
    <t>592170351R</t>
  </si>
  <si>
    <t>obrubník R0,5 betonový obloukový r=50, vnější 780x150/120x250mm přírodní</t>
  </si>
  <si>
    <t>1263508100</t>
  </si>
  <si>
    <t>214</t>
  </si>
  <si>
    <t>592170352R</t>
  </si>
  <si>
    <t>obrubník R2 betonový obloukový r=200, vnější 780x150/120x250mm přírodní</t>
  </si>
  <si>
    <t>-1228003725</t>
  </si>
  <si>
    <t>215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</si>
  <si>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</si>
  <si>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</si>
  <si>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440</t>
  </si>
  <si>
    <t>https://podminky.urs.cz/item/CS_URS_2022_01/916231213</t>
  </si>
  <si>
    <t>"OB2" 14,5+7,0+7,0+12,5+83,0+6,5+6,5+7,0+1,5+12,0+9,5+13,0+5,5+(8,0+21,0)*2+8,0+4,5+4,5+75,0+60,0+16,0+28,0+95,0+90,0+95,0+16,0+5,0+5,0</t>
  </si>
  <si>
    <t>4,0+2,5+40,0+5,0+40,0+15,0+40,0+5,0+40,0+2,5+4,0+(2,5+15,0+2,5)*4+15,0</t>
  </si>
  <si>
    <t>216</t>
  </si>
  <si>
    <t>59217016</t>
  </si>
  <si>
    <t>obrubník betonový chodníkový 1000x80x250mm</t>
  </si>
  <si>
    <t>442</t>
  </si>
  <si>
    <t>1038,5*1,01</t>
  </si>
  <si>
    <t>217</t>
  </si>
  <si>
    <t>916991121</t>
  </si>
  <si>
    <t>Lože pod obrubníky, krajníky nebo obruby z dlažebních kostek z betonu prostého</t>
  </si>
  <si>
    <t>444</t>
  </si>
  <si>
    <t>https://podminky.urs.cz/item/CS_URS_2022_01/916991121</t>
  </si>
  <si>
    <t>"OB01" 659,0*0,3*0,3</t>
  </si>
  <si>
    <t>"OB02" 1038,5*0,3*0,3</t>
  </si>
  <si>
    <t>218</t>
  </si>
  <si>
    <t>919726123</t>
  </si>
  <si>
    <t>Geotextilie netkaná pro ochranu, separaci nebo filtraci měrná hmotnost přes 300 do 500 g/m2</t>
  </si>
  <si>
    <t>446</t>
  </si>
  <si>
    <t>https://podminky.urs.cz/item/CS_URS_2022_01/919726123</t>
  </si>
  <si>
    <t>219</t>
  </si>
  <si>
    <t>919735113</t>
  </si>
  <si>
    <t>Řezání stávajícího živičného krytu nebo podkladu hloubky přes 100 do 150 mm</t>
  </si>
  <si>
    <t>448</t>
  </si>
  <si>
    <t>https://podminky.urs.cz/item/CS_URS_2022_01/919735113</t>
  </si>
  <si>
    <t>12,5+100,5+3,5+6,5+8,0</t>
  </si>
  <si>
    <t>Dopravní značení</t>
  </si>
  <si>
    <t>220</t>
  </si>
  <si>
    <t>510 101</t>
  </si>
  <si>
    <t>Dodávka a montáž dopravní značky B2, vč. sloupku, základové konstrukce a všech pomocných stavebních prací</t>
  </si>
  <si>
    <t>-925805493</t>
  </si>
  <si>
    <t>221</t>
  </si>
  <si>
    <t>510 102</t>
  </si>
  <si>
    <t>Dodávka a montáž dopravní značky IP12 (O1), vč. sloupku, základové konstrukce a všech pomocných stavebních prací</t>
  </si>
  <si>
    <t>404077422</t>
  </si>
  <si>
    <t>222</t>
  </si>
  <si>
    <t>510 103</t>
  </si>
  <si>
    <t>Dodávka a montáž dopravní značky IP4b, vč. sloupku, základové konstrukce a všech pomocných stavebních prací</t>
  </si>
  <si>
    <t>418878823</t>
  </si>
  <si>
    <t>223</t>
  </si>
  <si>
    <t>915111111</t>
  </si>
  <si>
    <t>Vodorovné dopravní značení stříkané barvou dělící čára šířky 125 mm souvislá bílá základní</t>
  </si>
  <si>
    <t>456</t>
  </si>
  <si>
    <t>https://podminky.urs.cz/item/CS_URS_2022_01/915111111</t>
  </si>
  <si>
    <t>"V4b" 5,0*16</t>
  </si>
  <si>
    <t>"V10c" 5,5*26</t>
  </si>
  <si>
    <t>"V10d" 94,0</t>
  </si>
  <si>
    <t>224</t>
  </si>
  <si>
    <t>915131111</t>
  </si>
  <si>
    <t>Vodorovné dopravní značení stříkané barvou přechody pro chodce, šipky, symboly bílé základní</t>
  </si>
  <si>
    <t>458</t>
  </si>
  <si>
    <t>https://podminky.urs.cz/item/CS_URS_2022_01/915131111</t>
  </si>
  <si>
    <t>"V10f" 12,0</t>
  </si>
  <si>
    <t>Úprava povrchů vnitřních</t>
  </si>
  <si>
    <t>225</t>
  </si>
  <si>
    <t>611142001</t>
  </si>
  <si>
    <t>Potažení vnitřních ploch pletivem v ploše nebo pruzích, na plném podkladu sklovláknitým vtlačením do tmelu stropů</t>
  </si>
  <si>
    <t>460</t>
  </si>
  <si>
    <t>https://podminky.urs.cz/item/CS_URS_2022_01/611142001</t>
  </si>
  <si>
    <t>"1.PP" 1,9+9,4+130,5+71,4+4,5+41,7+42,9</t>
  </si>
  <si>
    <t>"1.NP" 0,5+26,3+26,3</t>
  </si>
  <si>
    <t>"2.NP" 26,3+26,3</t>
  </si>
  <si>
    <t>"3.NP" 20,6+2,5+2,6+2,6+2,7+2,7+2,7+2,7+3,5+20,6+2,6+2,6+2,6+2,7+3,0+3,0+3,0+26,3+26,3</t>
  </si>
  <si>
    <t>226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</si>
  <si>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</si>
  <si>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</si>
  <si>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462</t>
  </si>
  <si>
    <t>https://podminky.urs.cz/item/CS_URS_2022_01/611321341</t>
  </si>
  <si>
    <t>227</t>
  </si>
  <si>
    <t>611381016</t>
  </si>
  <si>
    <t>Omítka tenkovrstvá minerální vnitřních ploch bez penetrace zatíraná (škrábaná), zrnitost 1,5 mm vodorovných konstrukcí stropů rovných</t>
  </si>
  <si>
    <t>464</t>
  </si>
  <si>
    <t>https://podminky.urs.cz/item/CS_URS_2022_01/611381016</t>
  </si>
  <si>
    <t>"2.NP" 3,8</t>
  </si>
  <si>
    <t>228</t>
  </si>
  <si>
    <t>611381019</t>
  </si>
  <si>
    <t>Omítka tenkovrstvá minerální vnitřních ploch bez penetrace zatíraná (škrábaná), zrnitost 1,5 mm schodišťových konstrukcí stropů, stěn, ramen nebo nosníků</t>
  </si>
  <si>
    <t>466</t>
  </si>
  <si>
    <t>https://podminky.urs.cz/item/CS_URS_2022_01/611381019</t>
  </si>
  <si>
    <t>"1.PP" 20,6+20,6</t>
  </si>
  <si>
    <t>"1.NP" 18,4+20,6+20,6+31,2</t>
  </si>
  <si>
    <t>"2.NP" 20,6+20,6+39,9</t>
  </si>
  <si>
    <t>229</t>
  </si>
  <si>
    <t>612142001</t>
  </si>
  <si>
    <t>Potažení vnitřních ploch pletivem v ploše nebo pruzích, na plném podkladu sklovláknitým vtlačením do tmelu stěn</t>
  </si>
  <si>
    <t>468</t>
  </si>
  <si>
    <t>https://podminky.urs.cz/item/CS_URS_2022_01/612142001</t>
  </si>
  <si>
    <t>"1.PP stěny" (14,0+10,7+3,5+6,0+29,8+6,0+3,5+10,7+14,0+33,0+67,0+33,0)*3,0+(2,5*4*3,0)+(2,5+5,7)*3,0-(2,5*2,5)-(2,1*2,5)-(1,7*1,5)</t>
  </si>
  <si>
    <t>230</t>
  </si>
  <si>
    <t>612321321</t>
  </si>
  <si>
    <t>Omítka vápenocementová vnitřních ploch nanášená strojně jednovrstvá, tloušťky do 10 mm hladká svislých konstrukcí stěn</t>
  </si>
  <si>
    <t>470</t>
  </si>
  <si>
    <t>https://podminky.urs.cz/item/CS_URS_2022_01/612321321</t>
  </si>
  <si>
    <t>výtahy</t>
  </si>
  <si>
    <t>((2,9+2,2)*2*15,0-(1,3*2,2*7))*2</t>
  </si>
  <si>
    <t>"m 0.10" (1,5+1,5+1,5+0,9)*2*2,0-(0,7*2,0*3)</t>
  </si>
  <si>
    <t>"m 0.11" (1,5+0,9+1,5+1,5)*2*2,0-(0,7*2,0*3)</t>
  </si>
  <si>
    <t>"m 0.12" (1,5+1,3)*2*2,0-(0,8*2,0)</t>
  </si>
  <si>
    <t>"m 0.15" (0,6+2,5+0,6)*0,6</t>
  </si>
  <si>
    <t>"m 0.17, 0.19" ((1,8+1,9)*2*2,0-(0,7*2,0))*2</t>
  </si>
  <si>
    <t>"m 0.27" (2,2+2,5)*2,0</t>
  </si>
  <si>
    <t>"m 0.29, 0.31" ((4,6+2,5+0,9+1,7+0,9+1,7+1,2+1,7+1,4+1,7)*2*2,0-(0,7*2,0*4)-(0,8*2,0))*2</t>
  </si>
  <si>
    <t>"m 0.32, 0.33" (13,7+9,3+2,4+0,4)*2*2,0-(0,8*2,0*4)</t>
  </si>
  <si>
    <t>"m 0.34" (8,1+5,5)*2*2,0-(0,8*2,0*4)</t>
  </si>
  <si>
    <t>"m 0.35" (10,1+4,3)*2*2,0-(0,8*2,0*2)</t>
  </si>
  <si>
    <t>"m 0.36" (10,1+3,6)*2*2,0-(0,8*2,0*4)</t>
  </si>
  <si>
    <t>"m 0.37" (11,7+4,2)*2*2,0-(0,8*2,0*2)</t>
  </si>
  <si>
    <t>"m 1.105" (3,8+2,1+1,8+2,1+1,3+0,9)*2*2,0-(0,8*2,0*3)-(0,7*2,0*2)</t>
  </si>
  <si>
    <t>"m 1.106" (3,8+2,9+1,8+0,9+1,8+0,9)*2*2,0-(0,8*2,0)-(0,7*2,0*4)</t>
  </si>
  <si>
    <t>"m 1.107" (1,8+2,2)*2*2,0-(0,8*2,0)</t>
  </si>
  <si>
    <t>"m 1.110" (2,4+9,5)*2*2,0-(2,1*1,0)-(1,8*2,0)-(3,0*1,0)-(2,5*1,0)</t>
  </si>
  <si>
    <t>"m 1.111" (3,5+0,2+0,5)*0,6</t>
  </si>
  <si>
    <t>"m 1.113" (1,0+0,6)*1,5</t>
  </si>
  <si>
    <t>"m 1.114" (1,0+0,3)*1,5+(1,2*1,5)</t>
  </si>
  <si>
    <t>"m 1.116" (0,6+0,6)*1,5</t>
  </si>
  <si>
    <t>"m 1.117" (2,8+0,6)*1,5</t>
  </si>
  <si>
    <t>"m 1.118" (2,1+2,1)*1,5</t>
  </si>
  <si>
    <t>"m 1.119" (2,2+3,9)*2*2,0-(0,8*2,0)</t>
  </si>
  <si>
    <t>"m 1.124" (1,2*1,5)</t>
  </si>
  <si>
    <t>"m 1.126" (1,2*1,5)</t>
  </si>
  <si>
    <t>"m 1.127" (0,6+3,8+0,6)*0,6</t>
  </si>
  <si>
    <t>"m 1.129" (2,4+1,3+0,9+1,3)*2*2,0-(0,7*2,0*3)</t>
  </si>
  <si>
    <t>"m 1.130" (1,8+2,0+1,1+0,9+1,1+0,9)*2*2,0-(0,7*2,0*5)</t>
  </si>
  <si>
    <t>"m 1.131" (2,3+3,4)*2*2,0-(0,8*2,0)</t>
  </si>
  <si>
    <t>"m 1.137" (1,6+0,9+1,6+0,9)*2*2,0-(0,7*2,0*3)</t>
  </si>
  <si>
    <t>"m 1.140" (1,0+1,9)*2*2,0-(0,8*2,0)</t>
  </si>
  <si>
    <t>"byty malé" ((2,4+0,9)*0,6)*22</t>
  </si>
  <si>
    <t>"byty velké" ((0,9+2,4+0,9)*0,6)*4</t>
  </si>
  <si>
    <t>"koupelny" ((2,3+3,5)*2*2,0-(0,9*2,0))*26</t>
  </si>
  <si>
    <t>"m 2.104" (3,8+2,1+1,8+2,1+0,9+1,3)*2*2,0-(0,8*2,0*3)-(0,7*2,0*2)</t>
  </si>
  <si>
    <t>"m 2.105" (3,8+3,0+1,8+0,9+1,8+0,9)*2*2,0-(0,8*2,0)-(0,7*2,0*4)</t>
  </si>
  <si>
    <t>"m 2.106" (1,8+2,2)*2*2,0-(0,8*2,0)</t>
  </si>
  <si>
    <t>"m 2.110" (0,6+2,7+0,6)*0,6</t>
  </si>
  <si>
    <t>"m 2.112" (1,8+0,6)*0,6</t>
  </si>
  <si>
    <t>"m 2.115" (0,9+0,6)*1,5</t>
  </si>
  <si>
    <t>"m 2.117" (1,2+0,6)*1,5</t>
  </si>
  <si>
    <t>"m 2.118" (1,0+0,6)*1,5</t>
  </si>
  <si>
    <t>"m 2.119" (1,4+0,6)*1,5</t>
  </si>
  <si>
    <t>"m 2.121" (1,9+1,5)*0,6</t>
  </si>
  <si>
    <t>"m 2.123" (5,7+3,9)*2*2,0-(0,9*2,0)</t>
  </si>
  <si>
    <t>"m 2.125, 2.127" ((2,3+2,4+0,9)*2*2,0-(0,8*2,0))*2</t>
  </si>
  <si>
    <t>"m 2.129" (1,3+1,6+0,9+1,6)*2*2,0-(0,7*2,0*3)</t>
  </si>
  <si>
    <t>"m 2.130" (1,0+1,6)*2*2,0-(0,8*2,0)</t>
  </si>
  <si>
    <t>"m 2.131" (2,4+0,6)*0,6</t>
  </si>
  <si>
    <t>231</t>
  </si>
  <si>
    <t>612321341</t>
  </si>
  <si>
    <t>Omítka vápenocementová vnitřních ploch nanášená strojně dvouvrstvá, tloušťky jádrové omítky do 10 mm a tloušťky štuku do 3 mm štuková svislých konstrukcí stěn</t>
  </si>
  <si>
    <t>472</t>
  </si>
  <si>
    <t>https://podminky.urs.cz/item/CS_URS_2022_01/612321341</t>
  </si>
  <si>
    <t>"m 0.01" (7,8+4,0)*2*3,0-(2,0*2,1)-(1,8*2,0*3)</t>
  </si>
  <si>
    <t>"m 0.02" (50,0+3,0+2,5+4,8+8,5+2,4+11,0+50,0+5,0+3,0+29,8)*3,0-(1,8*2,0*5)-(1,4*2,0)-(0,9*2,0*10)-(0,8*2,0*4)-(1,3*2,2*2)</t>
  </si>
  <si>
    <t>"m 0.03, 0.05" ((4,5+3,5+6,2)*3,0-(1,2*1,0))*2</t>
  </si>
  <si>
    <t>"m 0.07" (14,0+4,0+0,6+0,6)*2*3,0-(2,5+2,5)-(1,8*2,0)</t>
  </si>
  <si>
    <t>"m 0.08" (6,8+4,0+0,6+0,6)*2*3,0-(1,8*2,0)</t>
  </si>
  <si>
    <t>"m 0.09" (6,8+4,2)*2*3,0-(0,9*2,0)</t>
  </si>
  <si>
    <t>"m 0.10" (1,5+1,5+1,5+0,9)*2*1,0</t>
  </si>
  <si>
    <t>"m 0.11" (1,5+0,9+1,5+1,5)*2*1,0</t>
  </si>
  <si>
    <t>"m 0.12" (1,5+1,3)*2*1,0</t>
  </si>
  <si>
    <t>"m 0.13" (2,4+3,9)*2*3,0-(0,9*2,0)</t>
  </si>
  <si>
    <t>"m 0.14, 0.15" (5,2+4,0+1,2)*2*3,0-(1,7*1,5)-(0,9*2,0)-(0,6+2,5+0,6)*0,6</t>
  </si>
  <si>
    <t>"m 0.16, 0.18" ((3,1+1,9)*2*3,0-(0,9*2,0)-(0,7*2,0))*2</t>
  </si>
  <si>
    <t>"m 0.17, 0.19" (1,8+1,9)*2*1,0*2</t>
  </si>
  <si>
    <t>"m 0.20" (5,0+2,4)*2*3,0-(0,9*2,0)</t>
  </si>
  <si>
    <t>"m 0.21" (11,8+13,8)*2*3,0-(1,4*2,0)</t>
  </si>
  <si>
    <t>"m 0.22" (10,6+13,8)*2*3,0-(1,8*2,0)</t>
  </si>
  <si>
    <t>"m 0.24" (5,2+13,8)*2*3,0-(1,4*0,8)-(1,8*2,0)</t>
  </si>
  <si>
    <t>"m 0.25" (5,0+13,8)*2*3,0-(1,4*2,0)</t>
  </si>
  <si>
    <t>"m 0.26" (1,6+2,4)*2*3,0-(0,9*2,0)</t>
  </si>
  <si>
    <t>"m 0.27" (5,0+13,8)*2*3,0-(1,8*2,0)-(2,2+2,5)*2,0</t>
  </si>
  <si>
    <t>"m 0.28, 0.30" ((4,6+9,3)*2*3,0-(0,9*2,0*2))*2</t>
  </si>
  <si>
    <t>"m 0.29, 0.31" ((4,6+2,5+0,9+1,7+0,9+1,7+1,2+1,7+1,4+1,7)*2*1,0)*2</t>
  </si>
  <si>
    <t>"m 0.32, 0.33" (13,7+9,3+2,4+0,4)*2*1,0</t>
  </si>
  <si>
    <t>"m 0.34" (8,1+5,5)*2*1,0</t>
  </si>
  <si>
    <t>"m 0.35" (10,1+4,3)*2*1,0</t>
  </si>
  <si>
    <t>"m 0.36" (10,1+3,6)*2*1,0</t>
  </si>
  <si>
    <t>"m 0.37" (11,7+4,2)*2*1,0</t>
  </si>
  <si>
    <t>"m 0.38" (20,8+4,7)*2*3,0-(1,8*2,0)-(1,2*2,5*5)</t>
  </si>
  <si>
    <t>"m 0.39-0.43" ((9,3+4,0)*2*3,0-(1,2*2,5))*5</t>
  </si>
  <si>
    <t>"m 1.101 - 1.104, 1.112" (6,0+5,8+2,4+9,5+6,0+5,8+5,8+2,5+6,0+2,5)*3,4-(1,8*2,7*2)-(1,8*2,0*3)-(0,8*2,0*5)</t>
  </si>
  <si>
    <t>"m 1.105" (3,8+2,1+1,8+2,1+1,3+0,9)*2*1,4</t>
  </si>
  <si>
    <t>"m 1.106" (3,8+2,9+1,8+0,9+1,8+0,9)*2*1,4</t>
  </si>
  <si>
    <t>"m 1.107" (1,8+2,2)*2*1,4</t>
  </si>
  <si>
    <t>"m 1.108, 1.109" (22,4+14,0)*2*3,4-(2,1*1,8*8)-(2,1*2,7)-(5,1*3,4)-(1,8*2,0*2)-(3,0*1,5)-(2,5*1,5)</t>
  </si>
  <si>
    <t>"m 1.110" (2,4+9,5)*2*1,4</t>
  </si>
  <si>
    <t>"m 1.111" (9,5+5,5+9,5)*3,4-(2,1*1,8*3)-(1,8*2,0)</t>
  </si>
  <si>
    <t>"m 1.113" (2,3+5,7)*2*3,4-(0,8*2,0)-(2,0*0,6)</t>
  </si>
  <si>
    <t>"m 1.114" (6,3+5,5)*2*3,4-(2,1*1,8*2)-(1,8*2,0)-(0,8*2,0)</t>
  </si>
  <si>
    <t>"m 1.115" (9,4+4,4+4,4+2,0+2,5)*3,4-(0,8*2,0*5)-(2,4*2,7)</t>
  </si>
  <si>
    <t>"m 1.116" (5,7+4,5)*2*3,4-(0,9*2,0)-(3,4*0,6)</t>
  </si>
  <si>
    <t>"m 1.117" (2,9+5,5)*2*3,4-(2,1*1,8)-(0,9*2,0)</t>
  </si>
  <si>
    <t>"m 1.118" (3,9+5,5)*2*3,4-(2,1*1,8)-(0,9*2,0*2)</t>
  </si>
  <si>
    <t>"m 1.119" (2,2+3,9)*2*1,4</t>
  </si>
  <si>
    <t>"m 1.120" (2,1+3,9)*2*3,4-(0,8*2,0)</t>
  </si>
  <si>
    <t>"m 1.121" (3,9+5,5)*2*3,4-(2,1*1,8)-(0,8*2,0*2)</t>
  </si>
  <si>
    <t>"m 1.122" (3,6+5,5)*2*3,4-(2,1*1,8)-(0,8*2,0*2)</t>
  </si>
  <si>
    <t>"m 1.123" (3,6+5,5)*2*3,4-(2,1*1,8)-(0,8*2,0*2)</t>
  </si>
  <si>
    <t>"m 1.124" (4,5+5,5)*2*3,4-(2,1*1,8*2)-(0,8*2,0*2)</t>
  </si>
  <si>
    <t>"m 1.125" (2,7+2,4)*2*3,4-(2,1*2,7)-(1,8*2,0)</t>
  </si>
  <si>
    <t>"m 1.126" (8,2+9,5)*2*3,4-(2,1*1,8*2)-(0,8*2,0*3)</t>
  </si>
  <si>
    <t>"m 1.127" (3,7+2,6)*2*3,4-(0,8*2,0*2)</t>
  </si>
  <si>
    <t>"m 1.128" (17,3+8,4)*2*3,4-(2,4*2,7)-(1,8*2,0*2)-(0,8*2,0*12)</t>
  </si>
  <si>
    <t>"m 1.129" (2,4+1,3+0,9+1,3)*2*1,4</t>
  </si>
  <si>
    <t>"m 1.130" (1,8+2,0+1,1+0,9+1,1+0,9)*2*1,4</t>
  </si>
  <si>
    <t>"m 1.131" (2,3+3,4)*2*1,4</t>
  </si>
  <si>
    <t>"m 1.132" (2,8+2,4+18,8+20,0+2,4+2,8+28,8)*3,4-(2,1*1,8*6)-(2,1*2,8*3)-(1,8*2,0*5)-(0,8*2,0*3)</t>
  </si>
  <si>
    <t>"m 1.133, 1.135" ((2,2+3,1+3,8+3,5+6,0)*3,6-(1,3*2,2)-(2,2*3,6))*2</t>
  </si>
  <si>
    <t>"m 1.137" (1,6+0,9+1,6+0,9)*2*1,4</t>
  </si>
  <si>
    <t>"m 1.139" (0,6+0,7)*2*3,4-0,7*2,0</t>
  </si>
  <si>
    <t>"m 1.140" (1,0+1,9)*2*1,4</t>
  </si>
  <si>
    <t xml:space="preserve">"m 1.201, 1.301" ((47,0+18,5+23)*2*3,4-(1,8*2,0*2)-(1,2*2,0*13)-(3,9*3,4*2)-(2,1*1,8*8)-(2,4*3,0))*2 </t>
  </si>
  <si>
    <t>"m 1.401" (11,4+2,4)*2*3,4-(2,5*2,7*4)-(2,1*2,7)-(1,8*2,0)</t>
  </si>
  <si>
    <t>"m 1.402" (9,0+3,5)*2*3,6-(2,1*2,2)-(1,8*2,0)</t>
  </si>
  <si>
    <t>" byty malé" ((4,0+8,8)*2*3,4-(1,2*2,0)-(1,1*2,6)-(1,1*1,7)-(0,9*2,0))*22</t>
  </si>
  <si>
    <t>"byty velké" ((2,7+3,0+7,0+3,8+4,5+3,8)*2*3,4-(1,1*2,6*2)-(1,1*1,5*2)-(0,9*2,0*5)-(1,2*2,0))*4</t>
  </si>
  <si>
    <t>"koupelny" ((2,3+3,5)*2*1,4)*26</t>
  </si>
  <si>
    <t>"sklady" ((8,7+3,0)*2*3,4-(2,5*2,7*2))*2</t>
  </si>
  <si>
    <t>"m 2.101 - 2.103" (6,0+5,6+2,4+14,0+8,4)*3,4-(1,8*2,0*2)-(0,8*2,0*9)</t>
  </si>
  <si>
    <t>"m 2.104" (3,8+2,1+1,8+2,1+0,9+1,3)*2*1,4</t>
  </si>
  <si>
    <t>"m 2.105" (3,8+3,0+1,8+0,9+1,8+0,9)*2*1,4</t>
  </si>
  <si>
    <t>"m 2.106" (1,8+2,2)*2*1,4</t>
  </si>
  <si>
    <t>"m 2.107" (5,7+2,8)*2*3,4-(0,8*2,0)</t>
  </si>
  <si>
    <t>"m 2.108" (5,7+5,2)*2*3,4-(0,8*2,0)</t>
  </si>
  <si>
    <t>"m 2.109" (2,4+6,6)*2*3,4-(0,8*2,0*4)-(1,8*2,0)</t>
  </si>
  <si>
    <t>"m 2.110" (8,0+3,8)*2*3,4-(1,8*2,0)-(1,7*1,8)</t>
  </si>
  <si>
    <t>"m 2.111" (5,8+3,6)*2*3,4-(0,8*2,0)-(1,7*1,8)</t>
  </si>
  <si>
    <t>"m 2.112 - 2.119" ((5,8+3,0)*2*3,4-(0,8*2,0)-(1,7*1,8))*8</t>
  </si>
  <si>
    <t>"m 2.120" (2,4+10,0)*2*3,4-(0,8*2,0*8)-(1,8*2,0*2)</t>
  </si>
  <si>
    <t>"m 2.121, 1.122" (13,8+10,2)*2*3,4-(1,7*1,8*3)-(1,8*2,0)</t>
  </si>
  <si>
    <t>"m 2.123" (5,7+3,9)*2*1,4</t>
  </si>
  <si>
    <t>"m 2.124, 2.126" ((3,3+2,4)*2*3,4-(0,8*2,0*2))*2</t>
  </si>
  <si>
    <t>"m 2.125, 2.127" ((2,3+2,4+0,9)*2*1,4)*2</t>
  </si>
  <si>
    <t>"m 2.128" (3,8+1,5)*2*3,4-(0,8*2,0)</t>
  </si>
  <si>
    <t>"m 2.129" (1,3+1,6+0,9+1,6)*2*1,4</t>
  </si>
  <si>
    <t>"m 2.130" (1,0+1,6)*2*1,4</t>
  </si>
  <si>
    <t>"m 2.131" (1,8+3,2)*2*3,4-(0,8*2,0)</t>
  </si>
  <si>
    <t>"m 2.132, 2.133, 2.135" (43,2+8,3+6,0)*2*3,7-(1,7*1,8*9)-(2,2*3,4*2)-(2,4*2,0*2)-(1,3*2,2*2)-(8,3*3,4)</t>
  </si>
  <si>
    <t xml:space="preserve">"m 2.201, 2.301" ((64,0+22,5+23)*2*3,4-(1,8*2,0*3)-(1,2*2,0*17)-(3,9*3,4*2)-(1,7*1,8*9)-(2,4*3,4*2))*2 </t>
  </si>
  <si>
    <t>"m 2.401" (12,0+3,5)*2*3,6-(1,8*2,0*2)-(1,7*1,8*2)</t>
  </si>
  <si>
    <t>" byty malé" ((4,0+8,8)*2*3,4-(1,2*2,0)-(1,1*2,6)-(1,1*1,7)-(0,9*2,0))*22+((9,5+16,3+9,5)*3,4-(1,7*1,8*4))*2</t>
  </si>
  <si>
    <t>"sklady" ((8,7+3,0)*2*3,4-(1,8*2,0)-(1,7*1,8))*2</t>
  </si>
  <si>
    <t>"m 3.101, 3.102, 3.153, 3.154" ((6,0+3,5+3,8+3,1+2,2+2,8)*3,4-(2,2*3,0)-(1,8*2,0)-(1,3*2,2))*2</t>
  </si>
  <si>
    <t>"m 3.164" (6,0+2,6)*2*3,4</t>
  </si>
  <si>
    <t>"byty sever" (9,6+16,5+67,9+16,5+9,6+29,8)*3,4-(1,7*1,8*30)-(2,4*3,0*2)</t>
  </si>
  <si>
    <t xml:space="preserve">"m 3.201, 3.301" ((47,0+22,5+23)*2*3,4-(1,8*2,0*3)-(1,2*2,0*13)-(3,9*3,4*2)-(1,7*1,8*9)-(2,4*3,0))*2 </t>
  </si>
  <si>
    <t>"m 3.401" (12,0+3,5)*2*3,4-(1,8*2,0*2)-(1,7*1,8*2)</t>
  </si>
  <si>
    <t xml:space="preserve">" byty malé" ((4,0+8,8)*2*3,4-(1,2*2,0)-(1,1*2,6)-(1,1*1,7)-(0,9*2,0))*22 </t>
  </si>
  <si>
    <t>232</t>
  </si>
  <si>
    <t>613142001</t>
  </si>
  <si>
    <t>Potažení vnitřních ploch pletivem v ploše nebo pruzích, na plném podkladu sklovláknitým vtlačením do tmelu pilířů nebo sloupů</t>
  </si>
  <si>
    <t>474</t>
  </si>
  <si>
    <t>https://podminky.urs.cz/item/CS_URS_2022_01/613142001</t>
  </si>
  <si>
    <t>ŽB sloupy</t>
  </si>
  <si>
    <t>"1.PP" 0,4*4*3,0*10</t>
  </si>
  <si>
    <t>"1.NP" 0,4*4*3,4*8</t>
  </si>
  <si>
    <t>"2.NP" 0,4*4*3,4*5</t>
  </si>
  <si>
    <t>"3.NP" 0,4*4*3,4*15</t>
  </si>
  <si>
    <t>233</t>
  </si>
  <si>
    <t>613321341</t>
  </si>
  <si>
    <t>Omítka vápenocementová vnitřních ploch nanášená strojně dvouvrstvá, tloušťky jádrové omítky do 10 mm a tloušťky štuku do 3 mm štuková svislých konstrukcí pilířů nebo sloupů</t>
  </si>
  <si>
    <t>476</t>
  </si>
  <si>
    <t>https://podminky.urs.cz/item/CS_URS_2022_01/613321341</t>
  </si>
  <si>
    <t>Úprava povrchů vnějších</t>
  </si>
  <si>
    <t>234</t>
  </si>
  <si>
    <t>621131321</t>
  </si>
  <si>
    <t>Podkladní a spojovací vrstva vnějších omítaných ploch penetrace nanášená strojně podhledů</t>
  </si>
  <si>
    <t>478</t>
  </si>
  <si>
    <t>https://podminky.urs.cz/item/CS_URS_2022_01/621131321</t>
  </si>
  <si>
    <t>"lodžie" (4,0*1,8*22*3)+(7,8*1,8*4*3)</t>
  </si>
  <si>
    <t>235</t>
  </si>
  <si>
    <t>621142001</t>
  </si>
  <si>
    <t>Potažení vnějších ploch pletivem v ploše nebo pruzích, na plném podkladu sklovláknitým vtlačením do tmelu podhledů</t>
  </si>
  <si>
    <t>480</t>
  </si>
  <si>
    <t>https://podminky.urs.cz/item/CS_URS_2022_01/621142001</t>
  </si>
  <si>
    <t>236</t>
  </si>
  <si>
    <t>621321321</t>
  </si>
  <si>
    <t>Omítka vápenocementová vnějších ploch nanášená strojně jednovrstvá, tloušťky do 15 mm hladká podhledů</t>
  </si>
  <si>
    <t>482</t>
  </si>
  <si>
    <t>https://podminky.urs.cz/item/CS_URS_2022_01/621321321</t>
  </si>
  <si>
    <t>237</t>
  </si>
  <si>
    <t>621531022</t>
  </si>
  <si>
    <t>Omítka tenkovrstvá silikonová vnějších ploch probarvená bez penetrace zatíraná (škrábaná), zrnitost 2,0 mm podhledů</t>
  </si>
  <si>
    <t>484</t>
  </si>
  <si>
    <t>https://podminky.urs.cz/item/CS_URS_2022_01/621531022</t>
  </si>
  <si>
    <t>238</t>
  </si>
  <si>
    <t>622131321</t>
  </si>
  <si>
    <t>Podkladní a spojovací vrstva vnějších omítaných ploch penetrace nanášená strojně stěn</t>
  </si>
  <si>
    <t>486</t>
  </si>
  <si>
    <t>https://podminky.urs.cz/item/CS_URS_2022_01/622131321</t>
  </si>
  <si>
    <t>46,2+41,31+32,4+101,0+289,89+3020,11+1641,42</t>
  </si>
  <si>
    <t>239</t>
  </si>
  <si>
    <t>622142001</t>
  </si>
  <si>
    <t>Potažení vnějších ploch pletivem v ploše nebo pruzích, na plném podkladu sklovláknitým vtlačením do tmelu stěn</t>
  </si>
  <si>
    <t>488</t>
  </si>
  <si>
    <t>https://podminky.urs.cz/item/CS_URS_2022_01/622142001</t>
  </si>
  <si>
    <t>"lodžie" (4,2*0,3*22*3)+(8,0*0,3*4*3)</t>
  </si>
  <si>
    <t>240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</si>
  <si>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</si>
  <si>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</si>
  <si>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490</t>
  </si>
  <si>
    <t>https://podminky.urs.cz/item/CS_URS_2022_01/622211031</t>
  </si>
  <si>
    <t>W2</t>
  </si>
  <si>
    <t>(67,9*0,5)-(2,1*0,3*2)</t>
  </si>
  <si>
    <t>(17,2*0,5)-(2,1*0,3)</t>
  </si>
  <si>
    <t>(33,6*0,5)-(2,1*0,3*2)-(2,5*0,3)</t>
  </si>
  <si>
    <t>(34,5*0,5)-(2,5*0,3*2)-(2,1*0,3)</t>
  </si>
  <si>
    <t>(27,2*0,5)-(2,1*0,3*3)</t>
  </si>
  <si>
    <t>241</t>
  </si>
  <si>
    <t>28376425</t>
  </si>
  <si>
    <t>deska z polystyrénu XPS, hrana polodrážková a hladký povrch 300kPA tl 160mm</t>
  </si>
  <si>
    <t>492</t>
  </si>
  <si>
    <t>82,28*1,02 "Přepočtené koeficientem množství</t>
  </si>
  <si>
    <t>242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</si>
  <si>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</si>
  <si>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</si>
  <si>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494</t>
  </si>
  <si>
    <t>https://podminky.urs.cz/item/CS_URS_2022_01/622211041</t>
  </si>
  <si>
    <t>(17,2+68,0+34,0)*0,5+(1,1*0,5*4*2)+(12,6+11,2+12,6)*0,5-(2,1*0,5*5)-(2,5*0,5*2)</t>
  </si>
  <si>
    <t>(42,8+17,8+2,4+11,2+4,8+6,0+29,0+6,0+4,8+11,2+2,4+17,8)*0,5-(2,5*0,5*2)-(2,1*0,5*4)</t>
  </si>
  <si>
    <t>"XPS tl.160 mm" -82,28</t>
  </si>
  <si>
    <t>243</t>
  </si>
  <si>
    <t>28376425R</t>
  </si>
  <si>
    <t>deska z polystyrénu XPS, hrana polodrážková a hladký povrch tl 180mm</t>
  </si>
  <si>
    <t>-1805475982</t>
  </si>
  <si>
    <t>244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</si>
  <si>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</si>
  <si>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</si>
  <si>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498</t>
  </si>
  <si>
    <t>https://podminky.urs.cz/item/CS_URS_2022_01/622222051</t>
  </si>
  <si>
    <t>(2,8+2,5+2,8)*4</t>
  </si>
  <si>
    <t>245</t>
  </si>
  <si>
    <t>63151518</t>
  </si>
  <si>
    <t>deska tepelně izolační minerální kontaktních fasád podélné vlákno λ=0,036 tl 40mm</t>
  </si>
  <si>
    <t>500</t>
  </si>
  <si>
    <t>32,4*1,1 "Přepočtené koeficientem množství</t>
  </si>
  <si>
    <t>246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</si>
  <si>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</si>
  <si>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</si>
  <si>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502</t>
  </si>
  <si>
    <t>https://podminky.urs.cz/item/CS_URS_2022_01/622221011</t>
  </si>
  <si>
    <t>W1</t>
  </si>
  <si>
    <t>((8,3*0,6*2)+(8,3*1,1)+(3,0*0,3*3))*2</t>
  </si>
  <si>
    <t>W4</t>
  </si>
  <si>
    <t>8,7*3,3*2</t>
  </si>
  <si>
    <t>247</t>
  </si>
  <si>
    <t>63151526</t>
  </si>
  <si>
    <t>deska tepelně izolační minerální kontaktních fasád podélné vlákno λ=0,036 tl 80mm</t>
  </si>
  <si>
    <t>504</t>
  </si>
  <si>
    <t>((8,3*0,6*2)+(8,3*1,1)+(3,0*0,3*3))*2*1,02</t>
  </si>
  <si>
    <t>248</t>
  </si>
  <si>
    <t>63151520</t>
  </si>
  <si>
    <t>deska tepelně izolační minerální kontaktních fasád podélné vlákno λ=0,036 tl 60mm</t>
  </si>
  <si>
    <t>506</t>
  </si>
  <si>
    <t>249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</si>
  <si>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</si>
  <si>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</si>
  <si>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508</t>
  </si>
  <si>
    <t>https://podminky.urs.cz/item/CS_URS_2022_01/622221031</t>
  </si>
  <si>
    <t>W3</t>
  </si>
  <si>
    <t>(67,9*2,8)-(2,1*2,7*2)-(2,1*1,8*15)-(2,4*2,8*2)</t>
  </si>
  <si>
    <t>(17,2*2,8)+(2,2+3,2)*0,5*8,2+(3,2*8,5)-(2,1*2,7)-(2,1*1,8*3)-(1,7*1,5)-(2,1*2,5)-(2,5*2,5)</t>
  </si>
  <si>
    <t>(17,2*2,8)-(2,1*2,7)-(2,1*1,8*3)</t>
  </si>
  <si>
    <t>(34,5*2,8)-(2,5*2,7*2)-(2,1*2,7)-(2,1*1,8*8)</t>
  </si>
  <si>
    <t>(27,2*2,8)-(2,1*2,7*3)-(2,1*1,8*6)</t>
  </si>
  <si>
    <t>250</t>
  </si>
  <si>
    <t>63151538</t>
  </si>
  <si>
    <t>deska tepelně izolační minerální kontaktních fasád podélné vlákno λ=0,036 tl 160mm</t>
  </si>
  <si>
    <t>510</t>
  </si>
  <si>
    <t>289,89*1,02 "Přepočtené koeficientem množství</t>
  </si>
  <si>
    <t>251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</si>
  <si>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</si>
  <si>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</si>
  <si>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512</t>
  </si>
  <si>
    <t>https://podminky.urs.cz/item/CS_URS_2022_01/622221041</t>
  </si>
  <si>
    <t>W1 ulice</t>
  </si>
  <si>
    <t>(67,9*8,5)-(1,7*1,8*26)-(2,4*3,4*4)</t>
  </si>
  <si>
    <t>(17,2*8,5)+(4,0*3,3*11*3)+(1,5*3,3*3)-(1,1*1,8*4*2)-(1,1*2,5*11*3)-(1,1*1,7*11*3)</t>
  </si>
  <si>
    <t>(12,6+11,0+12,6)*11,0+(7,8*3,3*4*3)+(1,5*3,3*4*3)-(2,4*11,0*2)-(2,5*2,7*2)-(2,1*2,2)-(1,1*2,5*24)-(1,1*1,7*24)-(1,7*1,8*6)</t>
  </si>
  <si>
    <t>W1 dvůr</t>
  </si>
  <si>
    <t>(42,8*8,5)+(4,0*2,8*2)-(1,8*1,8*22)</t>
  </si>
  <si>
    <t>(17,7+2,5+1,2+19+4,7+6,0)*11,0-(2,1*1,8*4)-(1,7*1,8*8)-(2,2*11,0)</t>
  </si>
  <si>
    <t>(29,0*8,5)+(1,0*2,7*2)-(1,7*1,8*18)</t>
  </si>
  <si>
    <t>(17,7+2,5+1,2+1,9+4,7+6,0)*11,0-(2,1*1,8*4)-(1,7*1,8*8)-(2,2*11,0)</t>
  </si>
  <si>
    <t>252</t>
  </si>
  <si>
    <t>63151539</t>
  </si>
  <si>
    <t>deska tepelně izolační minerální kontaktních fasád podélné vlákno λ=0,036 tl 180mm</t>
  </si>
  <si>
    <t>514</t>
  </si>
  <si>
    <t>3208,21*1,02 "Přepočtené koeficientem množství</t>
  </si>
  <si>
    <t>253</t>
  </si>
  <si>
    <t>622252002</t>
  </si>
  <si>
    <t>Montáž profilů kontaktního zateplení ostatních stěnových, dilatačních apod. lepených do tmelu</t>
  </si>
  <si>
    <t>516</t>
  </si>
  <si>
    <t>https://podminky.urs.cz/item/CS_URS_2022_01/622252002</t>
  </si>
  <si>
    <t>"vnější roh" (11,2*20)+(1,8*141)+(2,8*13)+(90*2,6)+(1,7*90)+(3,3*24)+(68,0+17,8+16,6+17,0+3,0+3,0+34,5+3,0+3,0+27,0+3,0)</t>
  </si>
  <si>
    <t>"vnitřní roh" (11,0*8)</t>
  </si>
  <si>
    <t>"nadpraží" (2,1*51)+(2,5*10)+(4,0*12)+(1,8*52*2)+(2,3*30*3)+(3,2*44)+(8,0*8)</t>
  </si>
  <si>
    <t>"APU lišta" (1,8+2,1+1,8)*43+(2,7+2,1+2,7)*9+(11,0+2,4+11,0)*6+(2,1+2,5+2,5)*4+(1,8*3*104)+(2,6+2,3+1,7)*90+(3,0+3,9+3,0)*12</t>
  </si>
  <si>
    <t>"parapetní lišta" (2,1*42)+(2,4*6)+(4,0*12)+(1,8*52*2)+(2,3*30*3)</t>
  </si>
  <si>
    <t>"dilatační lišta" 11,2*8</t>
  </si>
  <si>
    <t>254</t>
  </si>
  <si>
    <t>59051476</t>
  </si>
  <si>
    <t>profil začišťovací PVC 9mm s výztužnou tkaninou pro ostění ETICS</t>
  </si>
  <si>
    <t>518</t>
  </si>
  <si>
    <t>255</t>
  </si>
  <si>
    <t>59051500</t>
  </si>
  <si>
    <t>profil dilatační stěnový PVC s výztužnou tkaninou pro ETICS</t>
  </si>
  <si>
    <t>520</t>
  </si>
  <si>
    <t>"dilatační lišta" 11,2*8*1,05</t>
  </si>
  <si>
    <t>256</t>
  </si>
  <si>
    <t>59051512</t>
  </si>
  <si>
    <t>profil začišťovací s okapnicí PVC s výztužnou tkaninou pro parapet ETICS</t>
  </si>
  <si>
    <t>522</t>
  </si>
  <si>
    <t>"parapetní lišta" ((2,1*42)+(2,4*6)+(4,0*12)+(1,8*52*2)+(2,3*30*3))*1,05</t>
  </si>
  <si>
    <t>257</t>
  </si>
  <si>
    <t>59051486</t>
  </si>
  <si>
    <t>profil rohový PVC 15x15mm s výztužnou tkaninou š 100mm pro ETICS</t>
  </si>
  <si>
    <t>524</t>
  </si>
  <si>
    <t>"vnější roh" ((11,2*20)+(1,8*141)+(2,8*13)+(90*2,6)+(1,7*90)+(3,3*24)+(68,0+17,8+16,6+17,0+3,0+3,0+34,5+3,0+3,0+27,0+3,0))*1,05</t>
  </si>
  <si>
    <t>"vnitřní roh" (11,0*8*1,05)</t>
  </si>
  <si>
    <t>258</t>
  </si>
  <si>
    <t>590515492R</t>
  </si>
  <si>
    <t>profil nadokenní s okapničkou PVC UV 101/, 2 m</t>
  </si>
  <si>
    <t>-1928047497</t>
  </si>
  <si>
    <t>"nadpraží" ((2,1*51)+(2,5*10)+(4,0*12)+(1,8*52*2)+(2,3*30*3)+(3,2*44)+(8,0*8))*1,05</t>
  </si>
  <si>
    <t>259</t>
  </si>
  <si>
    <t>622321321</t>
  </si>
  <si>
    <t>Omítka vápenocementová vnějších ploch nanášená strojně jednovrstvá, tloušťky do 15 mm hladká stěn</t>
  </si>
  <si>
    <t>528</t>
  </si>
  <si>
    <t>https://podminky.urs.cz/item/CS_URS_2022_01/622321321</t>
  </si>
  <si>
    <t>W6</t>
  </si>
  <si>
    <t>(2,0+1,1+0,3+0,8+1,7)*3,3*12*3*2</t>
  </si>
  <si>
    <t>(1,7+0,9+0,3+2,1+0,3+0,9+1,7)*3,3*6</t>
  </si>
  <si>
    <t>(0,9+0,3+0,9)*3,3*12</t>
  </si>
  <si>
    <t>260</t>
  </si>
  <si>
    <t>622511122</t>
  </si>
  <si>
    <t>Omítka tenkovrstvá akrylátová vnějších ploch probarvená bez penetrace mozaiková hrubozrnná stěn</t>
  </si>
  <si>
    <t>530</t>
  </si>
  <si>
    <t>https://podminky.urs.cz/item/CS_URS_2022_01/622511122</t>
  </si>
  <si>
    <t>"W2" 82,28+63,57</t>
  </si>
  <si>
    <t>"W6" (46,8*0,3*2)+(15,7*0,3*2)</t>
  </si>
  <si>
    <t>261</t>
  </si>
  <si>
    <t>622531022</t>
  </si>
  <si>
    <t>Omítka tenkovrstvá silikonová vnějších ploch probarvená bez penetrace zatíraná (škrábaná), zrnitost 2,0 mm stěn</t>
  </si>
  <si>
    <t>532</t>
  </si>
  <si>
    <t>https://podminky.urs.cz/item/CS_URS_2022_01/622531022</t>
  </si>
  <si>
    <t>"W1" 32,4+43,58+3208,21</t>
  </si>
  <si>
    <t>"W3" 289,89</t>
  </si>
  <si>
    <t>262</t>
  </si>
  <si>
    <t>629991001</t>
  </si>
  <si>
    <t>Zakrytí vnějších ploch před znečištěním včetně pozdějšího odkrytí ploch podélných rovných (např. chodníků) fólií položenou volně</t>
  </si>
  <si>
    <t>534</t>
  </si>
  <si>
    <t>https://podminky.urs.cz/item/CS_URS_2022_01/629991001</t>
  </si>
  <si>
    <t>(2,2*1,9*43)+(2,3*2,6*90)+(1,8*1,9*104)+(1,8*1,6*1)+(4,0*3,0*12)+(0,8*0,5*15)</t>
  </si>
  <si>
    <t>(2,2*2,8*8)+(1,2*2,2*2)+(2,3*11,1*2)+(2,4*11,1*4)</t>
  </si>
  <si>
    <t>Podlahy a podlahové konstrukce</t>
  </si>
  <si>
    <t>263</t>
  </si>
  <si>
    <t>631311115</t>
  </si>
  <si>
    <t>Mazanina z betonu prostého bez zvýšených nároků na prostředí tl. přes 50 do 80 mm tř. C 20/25</t>
  </si>
  <si>
    <t>536</t>
  </si>
  <si>
    <t>https://podminky.urs.cz/item/CS_URS_2022_01/631311115</t>
  </si>
  <si>
    <t>ochranna hydroizolace</t>
  </si>
  <si>
    <t>"P01" 538,7*0,05</t>
  </si>
  <si>
    <t>"P02" 345,8*0,05</t>
  </si>
  <si>
    <t>"P03" 303,0*0,05</t>
  </si>
  <si>
    <t>"P04" 405,1*0,05</t>
  </si>
  <si>
    <t xml:space="preserve">"šikmé plochy" </t>
  </si>
  <si>
    <t>"P01" 7,0*0,06</t>
  </si>
  <si>
    <t>"P02" 131,1*0,06</t>
  </si>
  <si>
    <t>"P04" 214,4*0,07</t>
  </si>
  <si>
    <t>"P22" 18,0*0,06</t>
  </si>
  <si>
    <t>"P42" 142,1*0,06</t>
  </si>
  <si>
    <t>631311135</t>
  </si>
  <si>
    <t>Mazanina z betonu prostého bez zvýšených nároků na prostředí tl. přes 120 do 240 mm tř. C 20/25</t>
  </si>
  <si>
    <t>538</t>
  </si>
  <si>
    <t>https://podminky.urs.cz/item/CS_URS_2022_01/631311135</t>
  </si>
  <si>
    <t>"RŠ" 1,0*0,8*0,2*7</t>
  </si>
  <si>
    <t>"světlíky" 1,4*0,8*0,2*3</t>
  </si>
  <si>
    <t>265</t>
  </si>
  <si>
    <t>631311214</t>
  </si>
  <si>
    <t>Mazanina z betonu prostého se zvýšenými nároky na prostředí tl. přes 50 do 80 mm tř. C 25/30</t>
  </si>
  <si>
    <t>540</t>
  </si>
  <si>
    <t>https://podminky.urs.cz/item/CS_URS_2022_01/631311214</t>
  </si>
  <si>
    <t>"P47" 53,6*0,06</t>
  </si>
  <si>
    <t>631311224</t>
  </si>
  <si>
    <t>Mazanina z betonu prostého se zvýšenými nároky na prostředí tl. přes 80 do 120 mm tř. C 25/30</t>
  </si>
  <si>
    <t>542</t>
  </si>
  <si>
    <t>https://podminky.urs.cz/item/CS_URS_2022_01/631311224</t>
  </si>
  <si>
    <t>"P06" 3,4*0,1</t>
  </si>
  <si>
    <t>"P46" 394,0*0,1</t>
  </si>
  <si>
    <t>267</t>
  </si>
  <si>
    <t>631311234</t>
  </si>
  <si>
    <t>Mazanina z betonu prostého se zvýšenými nároky na prostředí tl. přes 120 do 240 mm tř. C 25/30</t>
  </si>
  <si>
    <t>544</t>
  </si>
  <si>
    <t>https://podminky.urs.cz/item/CS_URS_2022_01/631311234</t>
  </si>
  <si>
    <t>"P24" 143,4*0,2</t>
  </si>
  <si>
    <t>631362021</t>
  </si>
  <si>
    <t>Výztuž mazanin ze svařovaných sítí z drátů typu KARI</t>
  </si>
  <si>
    <t>546</t>
  </si>
  <si>
    <t>https://podminky.urs.cz/item/CS_URS_2022_01/631362021</t>
  </si>
  <si>
    <t>"P01" 538,7*0,006</t>
  </si>
  <si>
    <t>"P02" 345,8*0,006</t>
  </si>
  <si>
    <t>"P03" 303,0*0,006</t>
  </si>
  <si>
    <t>"P04" 405,1*0,006</t>
  </si>
  <si>
    <t>"P06" 3,4*0,006</t>
  </si>
  <si>
    <t>"P21" 132,3*0,006</t>
  </si>
  <si>
    <t>"P22" 99,4*0,006</t>
  </si>
  <si>
    <t>"P23" 733,6*0,006</t>
  </si>
  <si>
    <t>"P24" 143,4*0,006</t>
  </si>
  <si>
    <t>"P41" 1292,9*0,006</t>
  </si>
  <si>
    <t>"P42" 560,8*0,006</t>
  </si>
  <si>
    <t>"P43" 4145,6*0,006</t>
  </si>
  <si>
    <t>"P45" 19,2*0,006</t>
  </si>
  <si>
    <t>"P46" 394,0*0,006</t>
  </si>
  <si>
    <t>"P47" 53,6*0,006</t>
  </si>
  <si>
    <t>269</t>
  </si>
  <si>
    <t>632441225</t>
  </si>
  <si>
    <t>Potěr anhydritový samonivelační litý tř. C 30, tl. přes 45 do 50 mm</t>
  </si>
  <si>
    <t>548</t>
  </si>
  <si>
    <t>https://podminky.urs.cz/item/CS_URS_2022_01/632441225</t>
  </si>
  <si>
    <t>"P44" 35,1</t>
  </si>
  <si>
    <t>632441293</t>
  </si>
  <si>
    <t>Potěr anhydritový samonivelační litý Příplatek k cenám za každých dalších i započatých 5 mm tloušťky přes 50 mm tř. C 30</t>
  </si>
  <si>
    <t>550</t>
  </si>
  <si>
    <t>https://podminky.urs.cz/item/CS_URS_2022_01/632441293</t>
  </si>
  <si>
    <t>"P44" 35,1*2</t>
  </si>
  <si>
    <t>271</t>
  </si>
  <si>
    <t>632451234</t>
  </si>
  <si>
    <t>Potěr cementový samonivelační litý tř. C 25, tl. přes 45 do 50 mm</t>
  </si>
  <si>
    <t>552</t>
  </si>
  <si>
    <t>https://podminky.urs.cz/item/CS_URS_2022_01/632451234</t>
  </si>
  <si>
    <t>"P01" 538,7-7,0</t>
  </si>
  <si>
    <t>"P02" 345,8-131,1</t>
  </si>
  <si>
    <t>"P03" 303,0</t>
  </si>
  <si>
    <t>"P04" 327,0-21,4</t>
  </si>
  <si>
    <t>"P21" 132,3</t>
  </si>
  <si>
    <t>"P22" 99,4-18,0</t>
  </si>
  <si>
    <t>"P23" 733,6</t>
  </si>
  <si>
    <t>"P41" 1292,9</t>
  </si>
  <si>
    <t>"P42" 560,8-142,1</t>
  </si>
  <si>
    <t>"P43" 4145,6</t>
  </si>
  <si>
    <t>"P45" 19,2</t>
  </si>
  <si>
    <t>"P49" 78,1</t>
  </si>
  <si>
    <t>632451292</t>
  </si>
  <si>
    <t>Potěr cementový samonivelační litý Příplatek k cenám za každých dalších i započatých 5 mm tloušťky přes 50 mm tř. C 25</t>
  </si>
  <si>
    <t>554</t>
  </si>
  <si>
    <t>https://podminky.urs.cz/item/CS_URS_2022_01/632451292</t>
  </si>
  <si>
    <t>"P01" (538,7-7,0)*2</t>
  </si>
  <si>
    <t>"P02" (345,8-131,1)*2</t>
  </si>
  <si>
    <t>"P03" 303,0*2</t>
  </si>
  <si>
    <t>"P04" (327,0-21,4)*4</t>
  </si>
  <si>
    <t>"P21" 132,3*2</t>
  </si>
  <si>
    <t>"P22" (99,4-18,0)*2</t>
  </si>
  <si>
    <t>"P23" 733,6*2</t>
  </si>
  <si>
    <t>"P41" 1292,9*2</t>
  </si>
  <si>
    <t>"P42" (560,8-142,1)*2</t>
  </si>
  <si>
    <t>"P43" 4145,6*2</t>
  </si>
  <si>
    <t>"P45" 19,2*2</t>
  </si>
  <si>
    <t>"P49" 78,1*4</t>
  </si>
  <si>
    <t>273</t>
  </si>
  <si>
    <t>634112113</t>
  </si>
  <si>
    <t>Obvodová dilatace mezi stěnou a mazaninou nebo potěrem podlahovým páskem z pěnového PE tl. do 10 mm, výšky 80 mm</t>
  </si>
  <si>
    <t>556</t>
  </si>
  <si>
    <t>https://podminky.urs.cz/item/CS_URS_2022_01/634112113</t>
  </si>
  <si>
    <t>"m 0.01" (7,8+4,0)*2</t>
  </si>
  <si>
    <t>"m 0.02" (3,0+2,5+4,8+8,5+2,4+11,0+50,0+5,0+3,0+29,8)</t>
  </si>
  <si>
    <t>"m 0.03, 0.05" ((4,5+3,5+6,2))*2</t>
  </si>
  <si>
    <t>"m 0.07" (14,0+4,0+0,6+0,6)*2</t>
  </si>
  <si>
    <t>"m 0.08" (6,8+4,0+0,6+0,6)*2</t>
  </si>
  <si>
    <t>"m 0.09" (6,8+4,2)*2</t>
  </si>
  <si>
    <t>"m 0.10" (1,5+1,5+1,5+0,9)*2</t>
  </si>
  <si>
    <t>"m 0.11" (1,5+0,9+1,5+1,5)*2</t>
  </si>
  <si>
    <t>"m 0.12" (1,5+1,3)*2</t>
  </si>
  <si>
    <t>"m 0.13" (2,4+3,9)*2</t>
  </si>
  <si>
    <t>"m 0.14, 0.15" (5,2+4,0+1,2)*2</t>
  </si>
  <si>
    <t>"m 0.16, 0.18" ((3,1+1,9)*2)*2</t>
  </si>
  <si>
    <t>"m 0.17, 0.19" (1,8+1,9)*2*2</t>
  </si>
  <si>
    <t>"m 0.20" (5,0+2,4)*2</t>
  </si>
  <si>
    <t>"m 0.21" (11,8+13,8)*2</t>
  </si>
  <si>
    <t>"m 0.22" (10,6+13,8)*2</t>
  </si>
  <si>
    <t>"m 0.24" (5,2+13,8)*2</t>
  </si>
  <si>
    <t>"m 0.25" (5,0+13,8)*2</t>
  </si>
  <si>
    <t>"m 0.26" (1,6+2,4)*2</t>
  </si>
  <si>
    <t>"m 0.27" (5,0+13,8)*2</t>
  </si>
  <si>
    <t>"m 0.28, 0.30" ((4,6+9,3)*2)*2</t>
  </si>
  <si>
    <t>"m 0.29, 0.31" ((4,6+2,5+0,9+1,7+0,9+1,7+1,2+1,7+1,4+1,7)*2)*2</t>
  </si>
  <si>
    <t>"m 0.32, 0.33" (13,7+9,3+2,4+0,4)*2</t>
  </si>
  <si>
    <t>"m 0.34" (8,1+5,5)*2</t>
  </si>
  <si>
    <t>"m 0.35" (10,1+4,3)*2</t>
  </si>
  <si>
    <t>"m 0.36" (10,1+3,6)*2</t>
  </si>
  <si>
    <t>"m 0.37" (11,7+4,2)*2</t>
  </si>
  <si>
    <t>"m 0.38" (20,8+4,7)*2</t>
  </si>
  <si>
    <t>"m 0.39-0.43" ((9,3+4,0)*2)*5</t>
  </si>
  <si>
    <t>"m 1.101 - 1.104, 1.112" (6,0+5,8+2,4+9,5+6,0+5,8+5,8+2,5+6,0+2,5)</t>
  </si>
  <si>
    <t>"m 1.105" (3,8+2,1+1,8+2,1+1,3+0,9)*2</t>
  </si>
  <si>
    <t>"m 1.106" (3,8+2,9+1,8+0,9+1,8+0,9)*2</t>
  </si>
  <si>
    <t>"m 1.107" (1,8+2,2)*2</t>
  </si>
  <si>
    <t>"m 1.108, 1.109" (22,4+14,0)*2</t>
  </si>
  <si>
    <t>"m 1.110" (2,4+9,5)*2</t>
  </si>
  <si>
    <t>"m 1.111" (9,5+5,5+9,5)</t>
  </si>
  <si>
    <t>"m 1.113" (2,3+5,7)*2</t>
  </si>
  <si>
    <t>"m 1.114" (6,3+5,5)*2</t>
  </si>
  <si>
    <t>"m 1.115" (9,4+4,4+4,4+2,0+2,5)</t>
  </si>
  <si>
    <t>"m 1.116" (5,7+4,5)*2</t>
  </si>
  <si>
    <t>"m 1.117" (2,9+5,5)*2</t>
  </si>
  <si>
    <t>"m 1.118" (3,9+5,5)*2</t>
  </si>
  <si>
    <t>"m 1.119" (2,2+3,9)*2</t>
  </si>
  <si>
    <t>"m 1.120" (2,1+3,9)*2</t>
  </si>
  <si>
    <t>"m 1.121" (3,9+5,5)*2</t>
  </si>
  <si>
    <t>"m 1.122" (3,6+5,5)*2</t>
  </si>
  <si>
    <t>"m 1.123" (3,6+5,5)*2</t>
  </si>
  <si>
    <t>"m 1.124" (4,5+5,5)*2</t>
  </si>
  <si>
    <t>"m 1.125" (2,7+2,4)*2</t>
  </si>
  <si>
    <t>"m 1.126" (8,2+9,5)*2</t>
  </si>
  <si>
    <t>"m 1.127" (3,7+2,6)*2</t>
  </si>
  <si>
    <t>"m 1.128" (17,3+8,4)*2</t>
  </si>
  <si>
    <t>"m 1.129" (2,4+1,3+0,9+1,3)*2</t>
  </si>
  <si>
    <t>"m 1.130" (1,8+2,0+1,1+0,9+1,1+0,9)*2</t>
  </si>
  <si>
    <t>"m 1.131" (2,3+3,4)*2</t>
  </si>
  <si>
    <t>"m 1.132" (2,8+2,4+18,8+20,0+2,4+2,8+28,8)</t>
  </si>
  <si>
    <t>"m 1.133, 1.135" ((2,2+3,1+3,8+3,5+6,0))*2</t>
  </si>
  <si>
    <t>"m 1.137" (1,6+0,9+1,6+0,9)*2</t>
  </si>
  <si>
    <t>"m 1.139" (0,6+0,7)*2</t>
  </si>
  <si>
    <t>"m 1.140" (1,0+1,9)*2</t>
  </si>
  <si>
    <t>"m 1.201, 1.301" ((47,0+18,5+2,3)*2)*2</t>
  </si>
  <si>
    <t>"m 1.401" (11,4+2,4)*2</t>
  </si>
  <si>
    <t>"m 1.402" (9,0+3,5)*2</t>
  </si>
  <si>
    <t>" byty malé" ((4,0+7,8)*2)*22</t>
  </si>
  <si>
    <t>"byty velké" ((2,7+3,0+7,0+3,8+4,5+3,8)*2)*4</t>
  </si>
  <si>
    <t>"koupelny" ((2,3+2,5))*26</t>
  </si>
  <si>
    <t>"sklady" ((8,7+3,0)*2)*2</t>
  </si>
  <si>
    <t>"m 2.101 - 2.103" (6,0+5,6+2,4+14,0+8,4)</t>
  </si>
  <si>
    <t>"m 2.104" (3,8+2,1+1,8+2,1+0,9+1,3)*2</t>
  </si>
  <si>
    <t>"m 2.105" (3,8+3,0+1,8+0,9+1,8+0,9)*2</t>
  </si>
  <si>
    <t>"m 2.106" (1,8+2,2)*2</t>
  </si>
  <si>
    <t>"m 2.107" (5,7+2,8)*2</t>
  </si>
  <si>
    <t>"m 2.108" (5,7+5,2)*2</t>
  </si>
  <si>
    <t>"m 2.109" (2,4+6,6)*2</t>
  </si>
  <si>
    <t>"m 2.110" (8,0+3,8)*2</t>
  </si>
  <si>
    <t>"m 2.111" (5,8+3,6)*2</t>
  </si>
  <si>
    <t>"m 2.112 - 2.119" ((5,8+3,0)*2)*8</t>
  </si>
  <si>
    <t>"m 2.120" (2,4+10,0)*2</t>
  </si>
  <si>
    <t>"m 2.121, 1.122" (13,8+10,2+0,5+0,5)*2</t>
  </si>
  <si>
    <t>"m 2.123" (5,7+3,9)*2</t>
  </si>
  <si>
    <t>"m 2.124, 2.126" ((3,3+2,4)*2)*2</t>
  </si>
  <si>
    <t>"m 2.125, 2.127" ((2,3+2,4+0,9)*2)*2</t>
  </si>
  <si>
    <t>"m 2.128" (3,8+1,5)*2</t>
  </si>
  <si>
    <t>"m 2.129" (1,3+1,6+0,9+1,6)*2</t>
  </si>
  <si>
    <t>"m 2.130" (1,0+1,6)*2</t>
  </si>
  <si>
    <t>"m 2.131" (1,8+3,2)*2</t>
  </si>
  <si>
    <t>"m 2.132, 2.133, 2.135" (43,2+8,3+6,0+8,3)*2</t>
  </si>
  <si>
    <t xml:space="preserve">"m 2.201, 2.301" ((64,0+22,5+2,3)*2)*2 </t>
  </si>
  <si>
    <t>"m 2.401" (12,0+3,5)*2</t>
  </si>
  <si>
    <t>"byty SDK" (4,0+9,2)*2*8</t>
  </si>
  <si>
    <t>"byty sever" (4,0+9,3)*2*8</t>
  </si>
  <si>
    <t>" byty malé" (4,0+7,8)*2*22</t>
  </si>
  <si>
    <t>"koupelny" ((2,3+2,5)*2)*34</t>
  </si>
  <si>
    <t>"m 3.101, 3.102, 3.153, 3.154" ((6,0+3,5+3,8+3,1+2,2+2,8))*2</t>
  </si>
  <si>
    <t>"byty sever" (6,8+5,3+1,2)*2*6+(3,0+5,3)*2+(9,2+8,2)*2+(4,5+8,2)*2*3+(6,2+8,2+1,2)*2+(4,0+9,2)*2*8</t>
  </si>
  <si>
    <t>"kóje" (3,5+4,6)*2*2+(1,4+2,1)*2*15</t>
  </si>
  <si>
    <t>"m 3.136" (48,2+13,8+13,8)*2</t>
  </si>
  <si>
    <t xml:space="preserve">"m 3.201, 3.301" ((47,0+22,5+2,3)*2)*2 </t>
  </si>
  <si>
    <t>"m 3.401" (12,0+3,5)*2</t>
  </si>
  <si>
    <t>"koupelny" ((2,3+2,5)*2*1,4)*45</t>
  </si>
  <si>
    <t>"Det C, D, H, I" (2,0+4,0+2,0)*66+(2,0+8,0+2,0)*12</t>
  </si>
  <si>
    <t>634663111</t>
  </si>
  <si>
    <t>Výplň dilatačních spar mazanin polyuretanovou samonivelační hmotou, šířka spáry do 10 mm</t>
  </si>
  <si>
    <t>558</t>
  </si>
  <si>
    <t>https://podminky.urs.cz/item/CS_URS_2022_01/634663111</t>
  </si>
  <si>
    <t>"1.PP" 4,0+2,8+4,0+(2,4*9)+3,0+5,0+5,0+10,5+14,0+5,0+5,0+5,0+4,5+4,5+1,5+5,5+3,5+4,0+3,5+4,0+(4,0*5)+2,4+4,5+6,5+6,5</t>
  </si>
  <si>
    <t>"1.NP" (2,4*11)+(13,5*3)+22,0+5,5+(5,0*2)+6,0+8,0+2,0+(2,4*5)+6,5+4,5+(6,5*2)+(2,4*9*2)+(5,0*2)+(4,0*2*2)+(1,5*10*2)+(2,4*2*2)+(1,7*15*2)+(2,2*4*2)</t>
  </si>
  <si>
    <t>"2.NP" (2,4*8)+(6,5*2)+13,5+10,5+(2,4*2)+4,0+13,5+10,5+(2,4*11*2)+(5,0*2)+(1,5*14*2)+(4,0*2*2)+(2,4*2*2)+(1,7*15*2)+(2,2*4*2)</t>
  </si>
  <si>
    <t>"3.NP" (6,5*2)+(2,4*6)+4,0+3,5+(2,4*4)+10,5+14,0+(2,4*11*2)+(5,0*2)+(1,5*14*2)+(2,4*2*2)+(4,0*2*2)+(5,0*2)+(1,7*15*2)+(2,2*4*2)</t>
  </si>
  <si>
    <t>275</t>
  </si>
  <si>
    <t>634911113</t>
  </si>
  <si>
    <t>Řezání dilatačních nebo smršťovacích spár v čerstvé betonové mazanině nebo potěru šířky do 5 mm, hloubky přes 20 do 50 mm</t>
  </si>
  <si>
    <t>560</t>
  </si>
  <si>
    <t>https://podminky.urs.cz/item/CS_URS_2022_01/634911113</t>
  </si>
  <si>
    <t>Osazování výplní otvorů</t>
  </si>
  <si>
    <t>642942111</t>
  </si>
  <si>
    <t>Osazování zárubní nebo rámů kovových dveřních lisovaných nebo z úhelníků bez dveřních křídel na cementovou maltu, plochy otvoru do 2,5 m2</t>
  </si>
  <si>
    <t>562</t>
  </si>
  <si>
    <t>https://podminky.urs.cz/item/CS_URS_2022_01/642942111</t>
  </si>
  <si>
    <t>17+1+2+23+12+78+34+1+2+4+1</t>
  </si>
  <si>
    <t>277</t>
  </si>
  <si>
    <t>55331132R</t>
  </si>
  <si>
    <t>zárubeň ocelová pro běžné zdění pro jednokřídlové dveře š. 700 - 900 mm - přesná spc viz výkres č. D.1.1.25</t>
  </si>
  <si>
    <t>-1566554132</t>
  </si>
  <si>
    <t>642942221</t>
  </si>
  <si>
    <t>Osazování zárubní nebo rámů kovových dveřních lisovaných nebo z úhelníků bez dveřních křídel na cementovou maltu, plochy otvoru přes 2,5 do 4,5 m2</t>
  </si>
  <si>
    <t>566</t>
  </si>
  <si>
    <t>https://podminky.urs.cz/item/CS_URS_2022_01/642942221</t>
  </si>
  <si>
    <t>2+1+3+1+3</t>
  </si>
  <si>
    <t>279</t>
  </si>
  <si>
    <t>55331138R</t>
  </si>
  <si>
    <t>zárubeň ocelová pro běžné zdění pro dvoukřídlové dveře š. 1200 - 1800 mm - přesná spc viz výkres č. D.1.1.25</t>
  </si>
  <si>
    <t>1106255379</t>
  </si>
  <si>
    <t>642945111</t>
  </si>
  <si>
    <t>Osazování ocelových zárubní protipožárních nebo protiplynových dveří do vynechaného otvoru, s obetonováním, dveří jednokřídlových do 2,5 m2</t>
  </si>
  <si>
    <t>570</t>
  </si>
  <si>
    <t>https://podminky.urs.cz/item/CS_URS_2022_01/642945111</t>
  </si>
  <si>
    <t>1+7+1+2+5+4+2+1+1</t>
  </si>
  <si>
    <t>281</t>
  </si>
  <si>
    <t>61165193R</t>
  </si>
  <si>
    <t>zárubeň ocelová pro běžné zdění pro jednokřídlové protipožární dveře š. 700 - 900 mm - přesná spc viz výkres č. D.1.1.25</t>
  </si>
  <si>
    <t>-928954715</t>
  </si>
  <si>
    <t>642945112</t>
  </si>
  <si>
    <t>Osazování ocelových zárubní protipožárních nebo protiplynových dveří do vynechaného otvoru, s obetonováním, dveří dvoukřídlových přes 2,5 do 6,5 m2</t>
  </si>
  <si>
    <t>574</t>
  </si>
  <si>
    <t>https://podminky.urs.cz/item/CS_URS_2022_01/642945112</t>
  </si>
  <si>
    <t>78+1+1+1+10+1+2+1+4+3+1</t>
  </si>
  <si>
    <t>283</t>
  </si>
  <si>
    <t>61165196R</t>
  </si>
  <si>
    <t>zárubeň ocelová pro běžné zdění pro dvoukřídlové protipožární dveře š. 1200 - 1800 mm - přesná spc viz výkres č. D.1.1.25</t>
  </si>
  <si>
    <t>-1263113980</t>
  </si>
  <si>
    <t>823</t>
  </si>
  <si>
    <t>Plochy a úprava území</t>
  </si>
  <si>
    <t>181351114</t>
  </si>
  <si>
    <t>Rozprostření a urovnání ornice v rovině nebo ve svahu sklonu do 1:5 strojně při souvislé ploše přes 500 m2, tl. vrstvy přes 200 do 250 mm</t>
  </si>
  <si>
    <t>578</t>
  </si>
  <si>
    <t>https://podminky.urs.cz/item/CS_URS_2022_01/181351114</t>
  </si>
  <si>
    <t>285</t>
  </si>
  <si>
    <t>183151113</t>
  </si>
  <si>
    <t>Hloubení jam pro výsadbu dřevin strojně v rovině nebo ve svahu do 1:5, objem přes 0,30 do 0,50 m3</t>
  </si>
  <si>
    <t>580</t>
  </si>
  <si>
    <t>https://podminky.urs.cz/item/CS_URS_2022_01/183151113</t>
  </si>
  <si>
    <t>560+440+560+308+280</t>
  </si>
  <si>
    <t>183151115</t>
  </si>
  <si>
    <t>Hloubení jam pro výsadbu dřevin strojně v rovině nebo ve svahu do 1:5, objem přes 0,70 do 1,10 m3</t>
  </si>
  <si>
    <t>582</t>
  </si>
  <si>
    <t>https://podminky.urs.cz/item/CS_URS_2022_01/183151115</t>
  </si>
  <si>
    <t>2+20+18</t>
  </si>
  <si>
    <t>287</t>
  </si>
  <si>
    <t>184911421</t>
  </si>
  <si>
    <t>Mulčování vysazených rostlin mulčovací kůrou, tl. do 100 mm v rovině nebo na svahu do 1:5</t>
  </si>
  <si>
    <t>584</t>
  </si>
  <si>
    <t>https://podminky.urs.cz/item/CS_URS_2022_01/184911421</t>
  </si>
  <si>
    <t>140,0+110,0+140,0+77,0+70,0</t>
  </si>
  <si>
    <t>10391100</t>
  </si>
  <si>
    <t>kůra mulčovací VL</t>
  </si>
  <si>
    <t>586</t>
  </si>
  <si>
    <t>537*0,103 "Přepočtené koeficientem množství</t>
  </si>
  <si>
    <t>289</t>
  </si>
  <si>
    <t>180404111</t>
  </si>
  <si>
    <t>Založení hřišťového trávníku výsevem na vrstvě ornice</t>
  </si>
  <si>
    <t>588</t>
  </si>
  <si>
    <t>https://podminky.urs.cz/item/CS_URS_2022_01/180404111</t>
  </si>
  <si>
    <t>00572410</t>
  </si>
  <si>
    <t>osivo směs travní parková</t>
  </si>
  <si>
    <t>kg</t>
  </si>
  <si>
    <t>590</t>
  </si>
  <si>
    <t>4219*0,03 "Přepočtené koeficientem množství</t>
  </si>
  <si>
    <t>291</t>
  </si>
  <si>
    <t>823 101</t>
  </si>
  <si>
    <t>Dodávka a položení travního substrátu tl. 20 mm</t>
  </si>
  <si>
    <t>1848055800</t>
  </si>
  <si>
    <t>823 110</t>
  </si>
  <si>
    <t>Dodávka a zasazení stromu (LÍPA MALOLISTÁ), obvod kmene 18-18 cm, koruna počínající ve výšce 250 cm nad terénem, vč. netkané geotextilie, flexi trubek, obsypu, impregnovaných kotevních kůlů, ..., přesná spc. viz výkres č. C5</t>
  </si>
  <si>
    <t>-2027568023</t>
  </si>
  <si>
    <t>293</t>
  </si>
  <si>
    <t>823 111</t>
  </si>
  <si>
    <t>Dodávka a zasazení stromu (JAVOR BABYKA), obvod kmene 18-18 cm, koruna počínající ve výšce 250 cm nad terénem, vč. netkané geotextilie, flexi trubek, obsypu, impregnovaných kotevních kůlů, ..., přesná spc. viz výkres č. C5</t>
  </si>
  <si>
    <t>1369879750</t>
  </si>
  <si>
    <t>823 112</t>
  </si>
  <si>
    <t>Dodávka a zasazení stromu (HLOH LAVALŮV), obvod kmene 18-18 cm, koruna počínající ve výšce 250 cm nad terénem, vč. netkané geotextilie, flexi trubek, obsypu, impregnovaných kotevních kůlů, ..., přesná spc. viz výkres č. C5</t>
  </si>
  <si>
    <t>-276412657</t>
  </si>
  <si>
    <t>295</t>
  </si>
  <si>
    <t>823 113</t>
  </si>
  <si>
    <t>Dodávka avysazení souboru keřů (ZIMOSTRÁZ VŽDYZELENÝ), ..., přesná spc. viz výkres č. C5</t>
  </si>
  <si>
    <t>996584647</t>
  </si>
  <si>
    <t>140*4</t>
  </si>
  <si>
    <t>823 114</t>
  </si>
  <si>
    <t>Dodávka avysazení souboru keřů (DŘIŠŤÁL THUNBERGŮV), ..., přesná spc. viz výkres č. C5</t>
  </si>
  <si>
    <t>145556807</t>
  </si>
  <si>
    <t>110*4</t>
  </si>
  <si>
    <t>297</t>
  </si>
  <si>
    <t>823 115</t>
  </si>
  <si>
    <t>Dodávka avysazení souboru keřů (PÁMELNÍK BÍLÝ), ..., přesná spc. viz výkres č. C5</t>
  </si>
  <si>
    <t>2047527919</t>
  </si>
  <si>
    <t>823 116</t>
  </si>
  <si>
    <t>Dodávka avysazení souboru keřů (TAVOLÍN), ..., přesná spc. viz výkres č. C5</t>
  </si>
  <si>
    <t>1763920193</t>
  </si>
  <si>
    <t>77*4</t>
  </si>
  <si>
    <t>299</t>
  </si>
  <si>
    <t>823 117</t>
  </si>
  <si>
    <t>Dodávka avysazení souboru keřů (VAJGÉLIE ČERVENÁ), ..., přesná spc. viz výkres č. C5</t>
  </si>
  <si>
    <t>-18750067</t>
  </si>
  <si>
    <t>70*4</t>
  </si>
  <si>
    <t>823 210</t>
  </si>
  <si>
    <t>Ošetřování a údržba vysázených stromů a keřů po dobu 2 roků</t>
  </si>
  <si>
    <t>dny</t>
  </si>
  <si>
    <t>1142854200</t>
  </si>
  <si>
    <t>Lešení a stavební výtahy</t>
  </si>
  <si>
    <t>301</t>
  </si>
  <si>
    <t>941111131</t>
  </si>
  <si>
    <t>Montáž lešení řadového trubkového lehkého pracovního s podlahami s provozním zatížením tř. 3 do 200 kg/m2 šířky tř. W12 přes 1,2 do 1,5 m, výšky do 10 m</t>
  </si>
  <si>
    <t>612</t>
  </si>
  <si>
    <t>https://podminky.urs.cz/item/CS_URS_2022_01/941111131</t>
  </si>
  <si>
    <t>"vnější" (66,0+70,0)*2*10,0+(20,0*3,0)</t>
  </si>
  <si>
    <t>"vnitřní" (42,5+17,0+3,5+12,5+6,0+7,0+28,5+7,0+6,0+12,5+3,5+17,0)*10,0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</si>
  <si>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</si>
  <si>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</si>
  <si>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614</t>
  </si>
  <si>
    <t>https://podminky.urs.cz/item/CS_URS_2022_01/941111231</t>
  </si>
  <si>
    <t>4410,0*150</t>
  </si>
  <si>
    <t>303</t>
  </si>
  <si>
    <t>941111831</t>
  </si>
  <si>
    <t>Demontáž lešení řadového trubkového lehkého pracovního s podlahami s provozním zatížením tř. 3 do 200 kg/m2 šířky tř. W12 přes 1,2 do 1,5 m, výšky do 10 m</t>
  </si>
  <si>
    <t>616</t>
  </si>
  <si>
    <t>https://podminky.urs.cz/item/CS_URS_2022_01/941111831</t>
  </si>
  <si>
    <t>944311112</t>
  </si>
  <si>
    <t>Montáž záchytného ohrazení trubkového nebo dílcového na vnějších volných stranách objektů s hloubkou pádu do 6,0 m</t>
  </si>
  <si>
    <t>618</t>
  </si>
  <si>
    <t>https://podminky.urs.cz/item/CS_URS_2022_01/944311112</t>
  </si>
  <si>
    <t>"vnější" (66,0+70,0)*2</t>
  </si>
  <si>
    <t>"vnitřní" (42,5+17,0+3,5+12,5+6,0+7,0+28,5+7,0+6,0+12,5+3,5+17,0)</t>
  </si>
  <si>
    <t>(2,0+8,0)*4*2+(10,0*3)+(5,0+3,0+2,0+3,0)+(8,0*2*3)+(2,4*6*3)</t>
  </si>
  <si>
    <t>305</t>
  </si>
  <si>
    <t>944311211</t>
  </si>
  <si>
    <t>Montáž záchytného ohrazení trubkového nebo dílcového Příplatek za první a každý další den použití ohrazení k ceně -1111 nebo -1112</t>
  </si>
  <si>
    <t>620</t>
  </si>
  <si>
    <t>https://podminky.urs.cz/item/CS_URS_2022_01/944311211</t>
  </si>
  <si>
    <t>649,2*150</t>
  </si>
  <si>
    <t>944311812</t>
  </si>
  <si>
    <t>Demontáž záchytného ohrazení trubkového nebo dílcového na vnějších volných stranách objektů s hloubkou pádu do 6,0 m</t>
  </si>
  <si>
    <t>622</t>
  </si>
  <si>
    <t>https://podminky.urs.cz/item/CS_URS_2022_01/944311812</t>
  </si>
  <si>
    <t>307</t>
  </si>
  <si>
    <t>944511111</t>
  </si>
  <si>
    <t>Montáž ochranné sítě zavěšené na konstrukci lešení z textilie z umělých vláken</t>
  </si>
  <si>
    <t>624</t>
  </si>
  <si>
    <t>https://podminky.urs.cz/item/CS_URS_2022_01/944511111</t>
  </si>
  <si>
    <t>944511211</t>
  </si>
  <si>
    <t>Montáž ochranné sítě Příplatek za první a každý další den použití sítě k ceně -1111</t>
  </si>
  <si>
    <t>626</t>
  </si>
  <si>
    <t>https://podminky.urs.cz/item/CS_URS_2022_01/944511211</t>
  </si>
  <si>
    <t>309</t>
  </si>
  <si>
    <t>944511811</t>
  </si>
  <si>
    <t>Demontáž ochranné sítě zavěšené na konstrukci lešení z textilie z umělých vláken</t>
  </si>
  <si>
    <t>628</t>
  </si>
  <si>
    <t>https://podminky.urs.cz/item/CS_URS_2022_01/944511811</t>
  </si>
  <si>
    <t>949101111</t>
  </si>
  <si>
    <t>Lešení pomocné pracovní pro objekty pozemních staveb pro zatížení do 150 kg/m2, o výšce lešeňové podlahy do 1,9 m</t>
  </si>
  <si>
    <t>630</t>
  </si>
  <si>
    <t>https://podminky.urs.cz/item/CS_URS_2022_01/949101111</t>
  </si>
  <si>
    <t>"1.PP" 1509,9</t>
  </si>
  <si>
    <t>"1.NP" 2587,5</t>
  </si>
  <si>
    <t>"2.NP" 2560,6</t>
  </si>
  <si>
    <t>"3.NP" 2547,2</t>
  </si>
  <si>
    <t>311</t>
  </si>
  <si>
    <t>949311111</t>
  </si>
  <si>
    <t>Montáž lešení trubkového do šachet (výtahových, potrubních) o půdorysné ploše do 6 m2, výšky do 10 m</t>
  </si>
  <si>
    <t>632</t>
  </si>
  <si>
    <t>https://podminky.urs.cz/item/CS_URS_2022_01/949311111</t>
  </si>
  <si>
    <t>10,0*3</t>
  </si>
  <si>
    <t>949311211</t>
  </si>
  <si>
    <t>Montáž lešení trubkového do šachet (výtahových, potrubních) Příplatek za první a každý další den použití lešení k ceně -1111, -1112 nebo -1113</t>
  </si>
  <si>
    <t>634</t>
  </si>
  <si>
    <t>https://podminky.urs.cz/item/CS_URS_2022_01/949311211</t>
  </si>
  <si>
    <t>30*150</t>
  </si>
  <si>
    <t>313</t>
  </si>
  <si>
    <t>949311811</t>
  </si>
  <si>
    <t>Demontáž lešení trubkového do šachet (výtahových, potrubních) o půdorysné ploše do 6 m2, výšky do 10 m</t>
  </si>
  <si>
    <t>636</t>
  </si>
  <si>
    <t>https://podminky.urs.cz/item/CS_URS_2022_01/949311811</t>
  </si>
  <si>
    <t>Různé dokončovací konstrukce a práce pozemních staveb</t>
  </si>
  <si>
    <t>095 103</t>
  </si>
  <si>
    <t>Dodávka a montáž bezpečnostních tabulek (označení únikových cest, hlavních uzávěrů, vypínačů, atd) - viz PBŘ</t>
  </si>
  <si>
    <t>-1497905827</t>
  </si>
  <si>
    <t>315</t>
  </si>
  <si>
    <t>095 104</t>
  </si>
  <si>
    <t>Dodávka a montáž přenosných hasicích přístrojů dle PBŘ stavby</t>
  </si>
  <si>
    <t>1902232551</t>
  </si>
  <si>
    <t>095 105</t>
  </si>
  <si>
    <t>Protipožární ucpávky prostupů prostupů v požárně dělících konstrukcích dle PBŘ stavby celkem</t>
  </si>
  <si>
    <t>2056973962</t>
  </si>
  <si>
    <t>317</t>
  </si>
  <si>
    <t>952901111</t>
  </si>
  <si>
    <t>Vyčištění budov nebo objektů před předáním do užívání budov bytové nebo občanské výstavby, světlé výšky podlaží do 4 m</t>
  </si>
  <si>
    <t>644</t>
  </si>
  <si>
    <t>https://podminky.urs.cz/item/CS_URS_2022_01/952901111</t>
  </si>
  <si>
    <t>"1.PP" (68,0*17,0)+(19,0*6,2*2)+(15,0*11,0*2)</t>
  </si>
  <si>
    <t>"1.NP - 3.NP" ((68,0*17,0)+(19,0*6,2*2)+(15,0*29,0*2)+(68,0*12,5))*3</t>
  </si>
  <si>
    <t>953312113</t>
  </si>
  <si>
    <t>Vložky svislé do dilatačních spár z polystyrenových desek fasádních včetně dodání a osazení, v jakémkoliv zdivu přes 20 do 30 mm</t>
  </si>
  <si>
    <t>646</t>
  </si>
  <si>
    <t>https://podminky.urs.cz/item/CS_URS_2022_01/953312113</t>
  </si>
  <si>
    <t>10,0*11,0*4</t>
  </si>
  <si>
    <t>319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</si>
  <si>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</si>
  <si>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</si>
  <si>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648</t>
  </si>
  <si>
    <t>https://podminky.urs.cz/item/CS_URS_2022_01/953943111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</si>
  <si>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</si>
  <si>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</si>
  <si>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650</t>
  </si>
  <si>
    <t>https://podminky.urs.cz/item/CS_URS_2022_01/953943112</t>
  </si>
  <si>
    <t>321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</si>
  <si>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</si>
  <si>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</si>
  <si>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652</t>
  </si>
  <si>
    <t>https://podminky.urs.cz/item/CS_URS_2022_01/953943113</t>
  </si>
  <si>
    <t>095 101</t>
  </si>
  <si>
    <t>Držáky, kotvy, konzoly a ostatní drobné výrobky</t>
  </si>
  <si>
    <t>-773849594</t>
  </si>
  <si>
    <t>323</t>
  </si>
  <si>
    <t>953961112</t>
  </si>
  <si>
    <t>Kotvy chemické s vyvrtáním otvoru do betonu, železobetonu nebo tvrdého kamene tmel, velikost M 10, hloubka 90 mm</t>
  </si>
  <si>
    <t>656</t>
  </si>
  <si>
    <t>https://podminky.urs.cz/item/CS_URS_2022_01/953961112</t>
  </si>
  <si>
    <t>"1.PP" 3,0*12*13</t>
  </si>
  <si>
    <t>977151116</t>
  </si>
  <si>
    <t>Jádrové vrty diamantovými korunkami do stavebních materiálů (železobetonu, betonu, cihel, obkladů, dlažeb, kamene) průměru přes 70 do 80 mm</t>
  </si>
  <si>
    <t>658</t>
  </si>
  <si>
    <t>https://podminky.urs.cz/item/CS_URS_2022_01/977151116</t>
  </si>
  <si>
    <t>"vodovod" 0,3*24</t>
  </si>
  <si>
    <t>325</t>
  </si>
  <si>
    <t>977151122</t>
  </si>
  <si>
    <t>Jádrové vrty diamantovými korunkami do stavebních materiálů (železobetonu, betonu, cihel, obkladů, dlažeb, kamene) průměru přes 120 do 130 mm</t>
  </si>
  <si>
    <t>660</t>
  </si>
  <si>
    <t>https://podminky.urs.cz/item/CS_URS_2022_01/977151122</t>
  </si>
  <si>
    <t>"kanalizace" 0,3*86</t>
  </si>
  <si>
    <t>977151123</t>
  </si>
  <si>
    <t>Jádrové vrty diamantovými korunkami do stavebních materiálů (železobetonu, betonu, cihel, obkladů, dlažeb, kamene) průměru přes 130 do 150 mm</t>
  </si>
  <si>
    <t>662</t>
  </si>
  <si>
    <t>https://podminky.urs.cz/item/CS_URS_2022_01/977151123</t>
  </si>
  <si>
    <t>"kanalizace" 0,3*12</t>
  </si>
  <si>
    <t>327</t>
  </si>
  <si>
    <t>977151125</t>
  </si>
  <si>
    <t>Jádrové vrty diamantovými korunkami do stavebních materiálů (železobetonu, betonu, cihel, obkladů, dlažeb, kamene) průměru přes 180 do 200 mm</t>
  </si>
  <si>
    <t>664</t>
  </si>
  <si>
    <t>https://podminky.urs.cz/item/CS_URS_2022_01/977151125</t>
  </si>
  <si>
    <t>"VZT" 0,3*59</t>
  </si>
  <si>
    <t>977151128</t>
  </si>
  <si>
    <t>Jádrové vrty diamantovými korunkami do stavebních materiálů (železobetonu, betonu, cihel, obkladů, dlažeb, kamene) průměru přes 250 do 300 mm</t>
  </si>
  <si>
    <t>666</t>
  </si>
  <si>
    <t>https://podminky.urs.cz/item/CS_URS_2022_01/977151128</t>
  </si>
  <si>
    <t>"VZT" 0,3*16</t>
  </si>
  <si>
    <t>997</t>
  </si>
  <si>
    <t>Přesun sutě</t>
  </si>
  <si>
    <t>329</t>
  </si>
  <si>
    <t>997013501</t>
  </si>
  <si>
    <t>Odvoz suti a vybouraných hmot na skládku nebo meziskládku se složením, na vzdálenost do 1 km</t>
  </si>
  <si>
    <t>668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</si>
  <si>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</si>
  <si>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</si>
  <si>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</si>
  <si>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670</t>
  </si>
  <si>
    <t>https://podminky.urs.cz/item/CS_URS_2022_01/997013509</t>
  </si>
  <si>
    <t>475,823*7</t>
  </si>
  <si>
    <t>331</t>
  </si>
  <si>
    <t>997013861</t>
  </si>
  <si>
    <t>Poplatek za uložení stavebního odpadu na recyklační skládce (skládkovné) z prostého betonu zatříděného do Katalogu odpadů pod kódem 17 01 01</t>
  </si>
  <si>
    <t>672</t>
  </si>
  <si>
    <t>https://podminky.urs.cz/item/CS_URS_2022_01/997013861</t>
  </si>
  <si>
    <t>25,76+32,77+3,319</t>
  </si>
  <si>
    <t>997013862</t>
  </si>
  <si>
    <t>Poplatek za uložení stavebního odpadu na recyklační skládce (skládkovné) z armovaného betonu zatříděného do Katalogu odpadů pod kódem 17 01 01</t>
  </si>
  <si>
    <t>674</t>
  </si>
  <si>
    <t>https://podminky.urs.cz/item/CS_URS_2022_01/997013862</t>
  </si>
  <si>
    <t>139,081+5,351</t>
  </si>
  <si>
    <t>333</t>
  </si>
  <si>
    <t>997221875</t>
  </si>
  <si>
    <t>Poplatek za uložení stavebního odpadu na recyklační skládce (skládkovné) asfaltového bez obsahu dehtu zatříděného do Katalogu odpadů pod kódem 17 03 02</t>
  </si>
  <si>
    <t>676</t>
  </si>
  <si>
    <t>https://podminky.urs.cz/item/CS_URS_2022_01/997221875</t>
  </si>
  <si>
    <t>7,458+16,611</t>
  </si>
  <si>
    <t>997221873</t>
  </si>
  <si>
    <t>678</t>
  </si>
  <si>
    <t>https://podminky.urs.cz/item/CS_URS_2022_01/997221873</t>
  </si>
  <si>
    <t>49,155+9,831+189,805</t>
  </si>
  <si>
    <t>998</t>
  </si>
  <si>
    <t>Přesun hmot</t>
  </si>
  <si>
    <t>335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</si>
  <si>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</si>
  <si>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</si>
  <si>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680</t>
  </si>
  <si>
    <t>https://podminky.urs.cz/item/CS_URS_2022_01/998011002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</si>
  <si>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</si>
  <si>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</si>
  <si>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</si>
  <si>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</si>
  <si>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</si>
  <si>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</si>
  <si>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682</t>
  </si>
  <si>
    <t>https://podminky.urs.cz/item/CS_URS_2022_01/711111001</t>
  </si>
  <si>
    <t>"1.PP" (67,8*18,1)+(19,3*15,0*2)+(8,6*4,8*2)-(3,5*2,8*2)-(1,4*1,2*4)-(1,6*2,2)</t>
  </si>
  <si>
    <t>"1.NP" (30,1*15,0*2)+(42,3*15,2)-(1,4*1,2*3)</t>
  </si>
  <si>
    <t>"výtah" (3,5*2,8*2)</t>
  </si>
  <si>
    <t>"RŠ" (1,4*1,2*7)</t>
  </si>
  <si>
    <t>"ČŠ1"(1,6*2,2)</t>
  </si>
  <si>
    <t>"P24" (8,0*14)+(15,2*4)</t>
  </si>
  <si>
    <t>"P46" (8,0*22*2)+(15,2*4*2)</t>
  </si>
  <si>
    <t>"P47" (8,0*8*3)</t>
  </si>
  <si>
    <t>"vodoměrná šachta" 3,7*1,6*2</t>
  </si>
  <si>
    <t>337</t>
  </si>
  <si>
    <t>711112001</t>
  </si>
  <si>
    <t>Provedení izolace proti zemní vlhkosti natěradly a tmely za studena na ploše svislé S nátěrem penetračním</t>
  </si>
  <si>
    <t>684</t>
  </si>
  <si>
    <t>https://podminky.urs.cz/item/CS_URS_2022_01/711112001</t>
  </si>
  <si>
    <t>"1.PP" (34,4+67,8+34,4+15,0+10,7+4,8+5,8+28,6+5,8+4,8+10,7+15,0)*3,8-(14,0*2,0*0,5)-(2,0+3,0)*0,5*8,0-(3,0*8,4)</t>
  </si>
  <si>
    <t>"1.NP" (30,0+68,2+30,0+17,8+42,4+17,8)*0,5</t>
  </si>
  <si>
    <t>"výtah" (3,5+2,8)*2*1,1*2</t>
  </si>
  <si>
    <t>"RŠ" (1,4+1,2)*2*1,5*7</t>
  </si>
  <si>
    <t>"ČŠ1" (2,2+1,6)*2*2,7</t>
  </si>
  <si>
    <t>"vodoměrná šachta" (3,7+1,6)*2*2,0</t>
  </si>
  <si>
    <t>11163150</t>
  </si>
  <si>
    <t>lak penetrační asfaltový</t>
  </si>
  <si>
    <t>686</t>
  </si>
  <si>
    <t>Poznámka k položce:_x000D_
Poznámka k položce: Poznámka k položce: Spotřeba 0,3-0,4kg/m2</t>
  </si>
  <si>
    <t>"vodorovně" 4284,94</t>
  </si>
  <si>
    <t>"svisle" 1071,58</t>
  </si>
  <si>
    <t>5356,52*0,00035 "Přepočtené koeficientem množství</t>
  </si>
  <si>
    <t>339</t>
  </si>
  <si>
    <t>711141559</t>
  </si>
  <si>
    <t>Provedení izolace proti zemní vlhkosti pásy přitavením NAIP na ploše vodorovné V</t>
  </si>
  <si>
    <t>688</t>
  </si>
  <si>
    <t>https://podminky.urs.cz/item/CS_URS_2022_01/711141559</t>
  </si>
  <si>
    <t>"1.PP" ((67,8*18,1)+(19,3*15,0*2)+(8,6*4,8*2)-(3,5*2,8*2)-(1,4*1,2*4)-(1,6*2,2))*2</t>
  </si>
  <si>
    <t>"1.NP" ((30,1*15,0*2)+(42,3*15,2)-(1,4*1,2*3))*2</t>
  </si>
  <si>
    <t>"výtah" (3,5*2,8*2)*2</t>
  </si>
  <si>
    <t>"RŠ" (1,4*1,2*7)*2</t>
  </si>
  <si>
    <t>"ČŠ1"(1,6*2,2)*2</t>
  </si>
  <si>
    <t>"P46" (8,0*44)+(15,2*8)</t>
  </si>
  <si>
    <t>"vodoměrná šachta" 3,7*1,6*2*2</t>
  </si>
  <si>
    <t>711142559</t>
  </si>
  <si>
    <t>Provedení izolace proti zemní vlhkosti pásy přitavením NAIP na ploše svislé S</t>
  </si>
  <si>
    <t>690</t>
  </si>
  <si>
    <t>https://podminky.urs.cz/item/CS_URS_2022_01/711142559</t>
  </si>
  <si>
    <t>"1.PP" ((34,4+67,8+34,4+15,0+10,7+4,8+5,8+28,6+5,8+4,8+10,7+15,0)*3,8-(14,0*2,0*0,5)-(2,0+3,0)*0,5*8,0-(3,0*8,4))*2</t>
  </si>
  <si>
    <t>"1.NP" (30,0+68,2+30,0+17,8+42,4+17,8)*0,5*2</t>
  </si>
  <si>
    <t>"výtah" (3,5+2,8)*2*1,1*2*2</t>
  </si>
  <si>
    <t>"RŠ" (1,4+1,2)*2*1,5*7*2</t>
  </si>
  <si>
    <t>"ČŠ1" (2,2+1,6)*2*2,7*2</t>
  </si>
  <si>
    <t>"vodoměrná šachta" (3,7+1,6)*2*2,0*2</t>
  </si>
  <si>
    <t>341</t>
  </si>
  <si>
    <t>62853004</t>
  </si>
  <si>
    <t>pás asfaltový natavitelný modifikovaný SBS tl 4,0mm s vložkou ze skleněné tkaniny a spalitelnou PE fólií nebo jemnozrnným minerálním posypem na horním povrchu</t>
  </si>
  <si>
    <t>692</t>
  </si>
  <si>
    <t>"vodorovné"</t>
  </si>
  <si>
    <t>svisle</t>
  </si>
  <si>
    <t>4690,92*1,2 "Přepočtené koeficientem množství</t>
  </si>
  <si>
    <t>342</t>
  </si>
  <si>
    <t>62855001</t>
  </si>
  <si>
    <t>pás asfaltový natavitelný modifikovaný SBS tl 4,0mm s vložkou z polyesterové rohože a spalitelnou PE fólií nebo jemnozrnným minerálním posypem na horním povrchu</t>
  </si>
  <si>
    <t>694</t>
  </si>
  <si>
    <t>"P47" (8,0*8)</t>
  </si>
  <si>
    <t>4582,12*1,2 "Přepočtené koeficientem množství</t>
  </si>
  <si>
    <t>343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</si>
  <si>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</si>
  <si>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</si>
  <si>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696</t>
  </si>
  <si>
    <t>344</t>
  </si>
  <si>
    <t>62852011</t>
  </si>
  <si>
    <t>pás asfaltový samolepicí modifikovaný SBS tl 3,0mm s vložkou ze skleněné rohože se  spalitelnou fólií nebo jemnozrnným minerálním posypem nebo textilií na horním povrchu</t>
  </si>
  <si>
    <t>698</t>
  </si>
  <si>
    <t>345</t>
  </si>
  <si>
    <t>62832000</t>
  </si>
  <si>
    <t>pás asfaltový natavitelný oxidovaný tl 3,0mm typu V60 S30 s vložkou ze skleněné rohože, s jemnozrnným minerálním posypem</t>
  </si>
  <si>
    <t>700</t>
  </si>
  <si>
    <t>711161112</t>
  </si>
  <si>
    <t>Izolace proti zemní vlhkosti a beztlakové vodě nopovými fóliemi na ploše vodorovné V vrstva ochranná, odvětrávací a drenážní výška nopku 8,0 mm, tl. fólie do 0,6 mm</t>
  </si>
  <si>
    <t>702</t>
  </si>
  <si>
    <t>https://podminky.urs.cz/item/CS_URS_2022_01/711161112</t>
  </si>
  <si>
    <t>347</t>
  </si>
  <si>
    <t>711161212</t>
  </si>
  <si>
    <t>Izolace proti zemní vlhkosti a beztlakové vodě nopovými fóliemi na ploše svislé S vrstva ochranná, odvětrávací a drenážní výška nopku 8,0 mm, tl. fólie do 0,6 mm</t>
  </si>
  <si>
    <t>704</t>
  </si>
  <si>
    <t>https://podminky.urs.cz/item/CS_URS_2022_01/711161212</t>
  </si>
  <si>
    <t>"1.PP" (34,4+67,8+34,4+15,0+10,7+4,8+5,8+28,6+5,8+4,8+10,7+15,0)*3,5-(14,0*2,0*0,5)-(2,0+3,0)*0,5*8,0-(3,0*8,4)</t>
  </si>
  <si>
    <t>"1.NP" (30,0+68,2+30,0+17,8+42,4+17,8)*0,3</t>
  </si>
  <si>
    <t>348</t>
  </si>
  <si>
    <t>711491272</t>
  </si>
  <si>
    <t>Provedení doplňků izolace proti vodě textilií na ploše svislé S vrstva ochranná</t>
  </si>
  <si>
    <t>706</t>
  </si>
  <si>
    <t>https://podminky.urs.cz/item/CS_URS_2022_01/711491272</t>
  </si>
  <si>
    <t>349</t>
  </si>
  <si>
    <t>69311006</t>
  </si>
  <si>
    <t>geotextilie tkaná separační, filtrační, výztužná PP pevnost v tahu 15kN/m</t>
  </si>
  <si>
    <t>708</t>
  </si>
  <si>
    <t>773,1*1,05 "Přepočtené koeficientem množství</t>
  </si>
  <si>
    <t>350</t>
  </si>
  <si>
    <t>998711101</t>
  </si>
  <si>
    <t>Přesun hmot pro izolace proti vodě, vlhkosti a plynům stanovený z hmotnosti přesunovaného materiálu vodorovná dopravní vzdálenost do 50 m v objektech výšky do 6 m</t>
  </si>
  <si>
    <t>710</t>
  </si>
  <si>
    <t>https://podminky.urs.cz/item/CS_URS_2022_01/998711101</t>
  </si>
  <si>
    <t>712</t>
  </si>
  <si>
    <t>Povlakové krytiny</t>
  </si>
  <si>
    <t>351</t>
  </si>
  <si>
    <t>712 101</t>
  </si>
  <si>
    <t>Dodávka a montáž povlakové krytiny z fólie z měkčeného PVC s polyesterovou výztužnou vložkou, vč. všech příslušných tvarovek, podkladních, kotevních a ukončujících lišt - přesná spc. viz výkres č. 33, pol. M61</t>
  </si>
  <si>
    <t>-781132547</t>
  </si>
  <si>
    <t>"S1" (68,0*17,3)+(19,6*6,0*2)-(4,2*3,5*2)+(15,0*11,0*2)+(12,8*17,6*2)+(68,0*15,4)</t>
  </si>
  <si>
    <t>"S2" (4,2*3,5*2)</t>
  </si>
  <si>
    <t>712311101</t>
  </si>
  <si>
    <t>Provedení povlakové krytiny střech plochých do 10° natěradly a tmely za studena nátěrem lakem penetračním nebo asfaltovým</t>
  </si>
  <si>
    <t>714</t>
  </si>
  <si>
    <t>https://podminky.urs.cz/item/CS_URS_2022_01/712311101</t>
  </si>
  <si>
    <t>353</t>
  </si>
  <si>
    <t>716</t>
  </si>
  <si>
    <t>3239,36*0,0003 "Přepočtené koeficientem množství</t>
  </si>
  <si>
    <t>712341559</t>
  </si>
  <si>
    <t>Provedení povlakové krytiny střech plochých do 10° pásy přitavením NAIP v plné ploše</t>
  </si>
  <si>
    <t>718</t>
  </si>
  <si>
    <t>https://podminky.urs.cz/item/CS_URS_2022_01/712341559</t>
  </si>
  <si>
    <t>355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</si>
  <si>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</si>
  <si>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</si>
  <si>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720</t>
  </si>
  <si>
    <t>3239,36*1,15 "Přepočtené koeficientem množství</t>
  </si>
  <si>
    <t>712391171</t>
  </si>
  <si>
    <t>Provedení povlakové krytiny střech plochých do 10° -ostatní práce provedení vrstvy textilní podkladní</t>
  </si>
  <si>
    <t>722</t>
  </si>
  <si>
    <t>https://podminky.urs.cz/item/CS_URS_2022_01/712391171</t>
  </si>
  <si>
    <t>357</t>
  </si>
  <si>
    <t>69311068</t>
  </si>
  <si>
    <t>geotextilie netkaná separační, ochranná, filtrační, drenážní PP 300g/m2</t>
  </si>
  <si>
    <t>724</t>
  </si>
  <si>
    <t>998712102</t>
  </si>
  <si>
    <t>Přesun hmot pro povlakové krytiny stanovený z hmotnosti přesunovaného materiálu vodorovná dopravní vzdálenost do 50 m v objektech výšky přes 6 do 12 m</t>
  </si>
  <si>
    <t>726</t>
  </si>
  <si>
    <t>https://podminky.urs.cz/item/CS_URS_2022_01/998712102</t>
  </si>
  <si>
    <t>713</t>
  </si>
  <si>
    <t>Izolace tepelné</t>
  </si>
  <si>
    <t>359</t>
  </si>
  <si>
    <t>713 101</t>
  </si>
  <si>
    <t>Dodávka a montáž tepelně izolačního nosného bloku z pěnového skla š.300 mm, tl.100 mm - přesná spc. viz výkres č.36, dtail E</t>
  </si>
  <si>
    <t>-2025417967</t>
  </si>
  <si>
    <t>(2,0+1,1)*5*2</t>
  </si>
  <si>
    <t>713121111</t>
  </si>
  <si>
    <t>Montáž tepelné izolace podlah rohožemi, pásy, deskami, dílci, bloky (izolační materiál ve specifikaci) kladenými volně jednovrstvá</t>
  </si>
  <si>
    <t>730</t>
  </si>
  <si>
    <t>https://podminky.urs.cz/item/CS_URS_2022_01/713121111</t>
  </si>
  <si>
    <t>"Det C" (0,15*4,0*58)+(0,15*8,0*12)</t>
  </si>
  <si>
    <t>"Det D" (0,2*4,0*4)+(0,4*4,0*4)</t>
  </si>
  <si>
    <t>"Det I" (0,2*4,0*4)</t>
  </si>
  <si>
    <t>361</t>
  </si>
  <si>
    <t>28372306</t>
  </si>
  <si>
    <t>deska EPS 100 pro konstrukce s běžným zatížením λ=0,037 tl 60mm</t>
  </si>
  <si>
    <t>732</t>
  </si>
  <si>
    <t>"Det D" 3,2*1,02</t>
  </si>
  <si>
    <t>"Det I" 3,2*1,02</t>
  </si>
  <si>
    <t>6,528*1,02 "Přepočtené koeficientem množství</t>
  </si>
  <si>
    <t>283764261R</t>
  </si>
  <si>
    <t>489423047</t>
  </si>
  <si>
    <t>"Det D" 6,4*1,02</t>
  </si>
  <si>
    <t>363</t>
  </si>
  <si>
    <t>28376417</t>
  </si>
  <si>
    <t>deska z polystyrénu XPS, hrana polodrážková a hladký povrch 300kPA tl 50mm</t>
  </si>
  <si>
    <t>736</t>
  </si>
  <si>
    <t>"Det C" 49,2*1,02</t>
  </si>
  <si>
    <t>713121121</t>
  </si>
  <si>
    <t>Montáž tepelné izolace podlah rohožemi, pásy, deskami, dílci, bloky (izolační materiál ve specifikaci) kladenými volně dvouvrstvá</t>
  </si>
  <si>
    <t>738</t>
  </si>
  <si>
    <t>https://podminky.urs.cz/item/CS_URS_2022_01/713121121</t>
  </si>
  <si>
    <t>"P01" 538,7</t>
  </si>
  <si>
    <t>"P02" 345,8</t>
  </si>
  <si>
    <t>"P04" 327,0</t>
  </si>
  <si>
    <t>"P22" 99,4</t>
  </si>
  <si>
    <t>"P42" 560,8</t>
  </si>
  <si>
    <t>"P47" 53,6</t>
  </si>
  <si>
    <t>365</t>
  </si>
  <si>
    <t>28372302</t>
  </si>
  <si>
    <t>deska EPS 100 pro konstrukce s běžným zatížením λ=0,037 tl 30mm</t>
  </si>
  <si>
    <t>740</t>
  </si>
  <si>
    <t>"P41" 1292,9*1,02</t>
  </si>
  <si>
    <t>"P42" 560,8*1,02</t>
  </si>
  <si>
    <t>"P44" 35,1*1,02</t>
  </si>
  <si>
    <t>"P49" 78,1*1,02</t>
  </si>
  <si>
    <t>28372303</t>
  </si>
  <si>
    <t>deska EPS 100 pro konstrukce s běžným zatížením λ=0,037 tl 40mm</t>
  </si>
  <si>
    <t>742</t>
  </si>
  <si>
    <t>"P43" 4145,6*1,02</t>
  </si>
  <si>
    <t>"P45" 19,2*1,02</t>
  </si>
  <si>
    <t>367</t>
  </si>
  <si>
    <t>28375912</t>
  </si>
  <si>
    <t>deska EPS 150 pro konstrukce s vysokým zatížením λ=0,035 tl 80mm</t>
  </si>
  <si>
    <t>744</t>
  </si>
  <si>
    <t>"P21" 132,3*1,02</t>
  </si>
  <si>
    <t>"P22" 99,4*1,02</t>
  </si>
  <si>
    <t>28376142</t>
  </si>
  <si>
    <t>klín izolační z pěnového polystyrenu EPS 150 spád do 5%</t>
  </si>
  <si>
    <t>746</t>
  </si>
  <si>
    <t>"P47" 53,6*1,02</t>
  </si>
  <si>
    <t>369</t>
  </si>
  <si>
    <t>28375914</t>
  </si>
  <si>
    <t>deska EPS 150 pro konstrukce s vysokým zatížením λ=0,035 tl 100mm</t>
  </si>
  <si>
    <t>748</t>
  </si>
  <si>
    <t>"P01" 538,7*1,02</t>
  </si>
  <si>
    <t>"P02" 345,8*1,02</t>
  </si>
  <si>
    <t>"P03" 303,0*1,02</t>
  </si>
  <si>
    <t>"P04" 327,0*1,02</t>
  </si>
  <si>
    <t>"P23" 733,6*1,02</t>
  </si>
  <si>
    <t>28375991R</t>
  </si>
  <si>
    <t>deska EPS 150 pro trvalé zatížení v tlaku (max. 3000 kg/m2) tl 160mm</t>
  </si>
  <si>
    <t>-744147518</t>
  </si>
  <si>
    <t>371</t>
  </si>
  <si>
    <t>28375671</t>
  </si>
  <si>
    <t>deska polystyrénová pro snížení kročejového hluku (max. zatížení 4 kN/m2) tl 20mm</t>
  </si>
  <si>
    <t>752</t>
  </si>
  <si>
    <t>28375673</t>
  </si>
  <si>
    <t>deska polystyrénová pro snížení kročejového hluku (max. zatížení 4 kN/m2) tl 30mm</t>
  </si>
  <si>
    <t>754</t>
  </si>
  <si>
    <t>373</t>
  </si>
  <si>
    <t>28375675</t>
  </si>
  <si>
    <t>deska polystyrénová pro snížení kročejového hluku (max. zatížení 4 kN/m2) tl 40mm</t>
  </si>
  <si>
    <t>756</t>
  </si>
  <si>
    <t>713131141</t>
  </si>
  <si>
    <t>Montáž tepelné izolace stěn rohožemi, pásy, deskami, dílci, bloky (izolační materiál ve specifikaci) lepením celoplošně</t>
  </si>
  <si>
    <t>758</t>
  </si>
  <si>
    <t>https://podminky.urs.cz/item/CS_URS_2022_01/713131141</t>
  </si>
  <si>
    <t xml:space="preserve">"XPS 180" </t>
  </si>
  <si>
    <t>(34,0+68,0+34,0)*3,4-(2,0*14,0*0,5)-(2,0+3,0)*0,5*8,2-(3,0*8,4)+(27,0*3,4)+(15,0+11,5+4,8+6,0+1,0+11,5)*3,4*2+(17,0*0,6)</t>
  </si>
  <si>
    <t>(30,0*0,5*2)+(68,0+17,8+42,8+17,8)*0,8</t>
  </si>
  <si>
    <t>XPS 120</t>
  </si>
  <si>
    <t>(0,6+1,2)*(68,0+28,5+34,4+17,5)+(04+1,2)*(6,8+4,8)*2+(0,2+1,2)*(10,8+2,2)*2+(12,8*0,8*2)</t>
  </si>
  <si>
    <t>XPS 100</t>
  </si>
  <si>
    <t>(46,6+12,0)*2*0,2*4</t>
  </si>
  <si>
    <t>XPS 50</t>
  </si>
  <si>
    <t>(1,5*2,5)+(0,7+1,3+0,7)*1,8</t>
  </si>
  <si>
    <t>XPS 30</t>
  </si>
  <si>
    <t>"dilatace" (4,6+0,5)*1,3+(15,0*4,3*2)+(1,5*1,0*2)+(0,3*3,4*2)</t>
  </si>
  <si>
    <t>"výtahy" (3,5+2,8)*2*2,5*2</t>
  </si>
  <si>
    <t>EPS 100</t>
  </si>
  <si>
    <t>(0,3*11,0*16*3)</t>
  </si>
  <si>
    <t>EPS 30</t>
  </si>
  <si>
    <t>"dilatace" (9,4+10,0+10,0)*10,8+(0,3*10,8*15)+(6,0*4,0)</t>
  </si>
  <si>
    <t>"výtah" (3,5+2,8)*2*14,0*2</t>
  </si>
  <si>
    <t>XPS 20</t>
  </si>
  <si>
    <t>"dilatace" (13,0*0,3*2)</t>
  </si>
  <si>
    <t>375</t>
  </si>
  <si>
    <t>28376011</t>
  </si>
  <si>
    <t>deska perimetrická fasádní soklová 150kPa λ=0,035 tl 30mm</t>
  </si>
  <si>
    <t>760</t>
  </si>
  <si>
    <t>"dilatace" 390,12*1,02</t>
  </si>
  <si>
    <t>"výtah" 352,8*1,02</t>
  </si>
  <si>
    <t>28376017</t>
  </si>
  <si>
    <t>deska perimetrická fasádní soklová 150kPa λ=0,035 tl 100mm</t>
  </si>
  <si>
    <t>762</t>
  </si>
  <si>
    <t>158,4*1,02</t>
  </si>
  <si>
    <t>377</t>
  </si>
  <si>
    <t>28376415</t>
  </si>
  <si>
    <t>deska z polystyrénu XPS, hrana polodrážková a hladký povrch 300kPA tl 30mm</t>
  </si>
  <si>
    <t>764</t>
  </si>
  <si>
    <t>"dilatace" 140,67*1,02</t>
  </si>
  <si>
    <t>"výtahy" 63,0*1,02</t>
  </si>
  <si>
    <t>766</t>
  </si>
  <si>
    <t>8,61*1,02</t>
  </si>
  <si>
    <t>379</t>
  </si>
  <si>
    <t>28376422</t>
  </si>
  <si>
    <t>deska z polystyrénu XPS, hrana polodrážková a hladký povrch 300kPA tl 100mm</t>
  </si>
  <si>
    <t>768</t>
  </si>
  <si>
    <t>93,76*1,02</t>
  </si>
  <si>
    <t>28376423</t>
  </si>
  <si>
    <t>deska z polystyrénu XPS, hrana polodrážková a hladký povrch 300kPA tl 120mm</t>
  </si>
  <si>
    <t>770</t>
  </si>
  <si>
    <t>444,64*1,02</t>
  </si>
  <si>
    <t>381</t>
  </si>
  <si>
    <t>283764251R</t>
  </si>
  <si>
    <t>-1290090179</t>
  </si>
  <si>
    <t>"XPS 180" 990,46*1,02</t>
  </si>
  <si>
    <t>28376360</t>
  </si>
  <si>
    <t>deska z polystyrénu XPS, hrana rovná a strukturovaný povrch λ=0,034 tl 20mm</t>
  </si>
  <si>
    <t>774</t>
  </si>
  <si>
    <t>"dilatace" (13,0*0,3*2)*1,02</t>
  </si>
  <si>
    <t>383</t>
  </si>
  <si>
    <t>713141151</t>
  </si>
  <si>
    <t>Montáž tepelné izolace střech plochých rohožemi, pásy, deskami, dílci, bloky (izolační materiál ve specifikaci) kladenými volně jednovrstvá</t>
  </si>
  <si>
    <t>776</t>
  </si>
  <si>
    <t>https://podminky.urs.cz/item/CS_URS_2022_01/713141151</t>
  </si>
  <si>
    <t>"Det A" (0,5+0,2)*(17,2+68,0+17,2+12,6+11,4+12,6+2,4+5,2+6,5+30,0+6,5+5,2+2,4+1,2+3,0+50,0+18,8+43,6+18,8+3,0+1,2)</t>
  </si>
  <si>
    <t>"Det F" (0,5+0,2)*2,4*6</t>
  </si>
  <si>
    <t>"Det G" (1,25*0,625*80)</t>
  </si>
  <si>
    <t>778</t>
  </si>
  <si>
    <t>385</t>
  </si>
  <si>
    <t>780</t>
  </si>
  <si>
    <t>"Det A" 250,76*1,02</t>
  </si>
  <si>
    <t>"Det F" 10,08*1,02</t>
  </si>
  <si>
    <t>713141152</t>
  </si>
  <si>
    <t>Montáž tepelné izolace střech plochých rohožemi, pásy, deskami, dílci, bloky (izolační materiál ve specifikaci) kladenými volně dvouvrstvá</t>
  </si>
  <si>
    <t>782</t>
  </si>
  <si>
    <t>https://podminky.urs.cz/item/CS_URS_2022_01/713141152</t>
  </si>
  <si>
    <t>387</t>
  </si>
  <si>
    <t>28372309</t>
  </si>
  <si>
    <t>deska EPS 100 pro konstrukce s běžným zatížením λ=0,037 tl 100mm</t>
  </si>
  <si>
    <t>784</t>
  </si>
  <si>
    <t>388</t>
  </si>
  <si>
    <t>28372316</t>
  </si>
  <si>
    <t>deska EPS 100 pro konstrukce s běžným zatížením λ=0,037 tl 140mm</t>
  </si>
  <si>
    <t>786</t>
  </si>
  <si>
    <t>"S1" ((68,0*17,3)+(19,6*6,0*2)-(4,2*3,5*2)+(15,0*11,0*2)+(12,8*17,6*2)+(68,0*15,4))*2</t>
  </si>
  <si>
    <t>6419,92*1,02 "Přepočtené koeficientem množství</t>
  </si>
  <si>
    <t>389</t>
  </si>
  <si>
    <t>713141263</t>
  </si>
  <si>
    <t>Montáž tepelné izolace střech plochých mechanické přikotvení šrouby včetně dodávky šroubů, bez položení tepelné izolace tl. izolace přes 240 mm do betonu</t>
  </si>
  <si>
    <t>788</t>
  </si>
  <si>
    <t>https://podminky.urs.cz/item/CS_URS_2022_01/713141263</t>
  </si>
  <si>
    <t>"S1" (68,0*17,3)+(19,6*6,0*2)-(4,2*3,5*2)+(15,0*11,0*2)+(12,8*17,6*2)+(68,0*12,4)</t>
  </si>
  <si>
    <t>390</t>
  </si>
  <si>
    <t>713141311</t>
  </si>
  <si>
    <t>Montáž tepelné izolace střech plochých spádovými klíny v ploše kladenými volně</t>
  </si>
  <si>
    <t>790</t>
  </si>
  <si>
    <t>https://podminky.urs.cz/item/CS_URS_2022_01/713141311</t>
  </si>
  <si>
    <t>391</t>
  </si>
  <si>
    <t>28376141</t>
  </si>
  <si>
    <t>klín izolační z pěnového polystyrenu EPS 100 spád do 5%</t>
  </si>
  <si>
    <t>792</t>
  </si>
  <si>
    <t>"S1" (0,02+0,16)*0,5*3209,96*1,02</t>
  </si>
  <si>
    <t>"S2" (0,02+0,1)*0,5*29,4*1,02</t>
  </si>
  <si>
    <t>713191133</t>
  </si>
  <si>
    <t>Montáž tepelné izolace stavebních konstrukcí - doplňky a konstrukční součásti podlah, stropů vrchem nebo střech překrytím fólií položenou volně s přelepením spojů</t>
  </si>
  <si>
    <t>794</t>
  </si>
  <si>
    <t>https://podminky.urs.cz/item/CS_URS_2022_01/713191133</t>
  </si>
  <si>
    <t>393</t>
  </si>
  <si>
    <t>28329041</t>
  </si>
  <si>
    <t>fólie PE separační či ochranná tl 0,1mm</t>
  </si>
  <si>
    <t>796</t>
  </si>
  <si>
    <t>8611,5*1,1 "Přepočtené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</si>
  <si>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</si>
  <si>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</si>
  <si>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798</t>
  </si>
  <si>
    <t>https://podminky.urs.cz/item/CS_URS_2022_01/998713102</t>
  </si>
  <si>
    <t>721</t>
  </si>
  <si>
    <t>Zdravotechnika - vnitřní kanalizace</t>
  </si>
  <si>
    <t>395</t>
  </si>
  <si>
    <t>721 101</t>
  </si>
  <si>
    <t>kanalizační potrubí plastové včetně tvarovek - PVC - KG (SN4) - DN 100</t>
  </si>
  <si>
    <t>1608927756</t>
  </si>
  <si>
    <t>721 102</t>
  </si>
  <si>
    <t>kanalizační potrubí plastové včetně tvarovek - PVC - KG (SN4) - DN 125</t>
  </si>
  <si>
    <t>-1433158550</t>
  </si>
  <si>
    <t>397</t>
  </si>
  <si>
    <t>721 103</t>
  </si>
  <si>
    <t>kanalizační potrubí plastové včetně tvarovek - PVC - KG (SN8) - DN 150</t>
  </si>
  <si>
    <t>1952932905</t>
  </si>
  <si>
    <t>721 104</t>
  </si>
  <si>
    <t>kanalizační potrubí plastové včetně tvarovek - PVC - KG (SN8) - DN 200</t>
  </si>
  <si>
    <t>176460297</t>
  </si>
  <si>
    <t>399</t>
  </si>
  <si>
    <t>721 105</t>
  </si>
  <si>
    <t>kanalizační potrubí plastové včetně tvarovek - PVC - KG (SN8) - DN 250</t>
  </si>
  <si>
    <t>174472901</t>
  </si>
  <si>
    <t>721 106</t>
  </si>
  <si>
    <t>kanalizační potrubí plastové včetně tvarovek - PVC - KG (SN8) - DN 300</t>
  </si>
  <si>
    <t>1332094346</t>
  </si>
  <si>
    <t>401</t>
  </si>
  <si>
    <t>721 107</t>
  </si>
  <si>
    <t>kanalizační PP potrubí včetně tvarovek - systém PP-HT - DN 32 (pro odvod kondenzátu)</t>
  </si>
  <si>
    <t>374872050</t>
  </si>
  <si>
    <t>721 108</t>
  </si>
  <si>
    <t>kanalizační PP potrubí včetně tvarovek - systém PP-HT - DN 40</t>
  </si>
  <si>
    <t>704573439</t>
  </si>
  <si>
    <t>403</t>
  </si>
  <si>
    <t>721 109</t>
  </si>
  <si>
    <t>kanalizační PP potrubí včetně tvarovek - systém PP-HT - DN 50</t>
  </si>
  <si>
    <t>-1203135360</t>
  </si>
  <si>
    <t>721 110</t>
  </si>
  <si>
    <t>kanalizační PP potrubí včetně tvarovek - systém PP-HT - DN 70</t>
  </si>
  <si>
    <t>-1082922083</t>
  </si>
  <si>
    <t>405</t>
  </si>
  <si>
    <t>721 111</t>
  </si>
  <si>
    <t>kanalizační PP potrubí včetně tvarovek - systém PP-HT - DN 100</t>
  </si>
  <si>
    <t>1481806613</t>
  </si>
  <si>
    <t>721 112</t>
  </si>
  <si>
    <t>kanalizační PP potrubí včetně tvarovek - systém PP-HT - DN 125</t>
  </si>
  <si>
    <t>1754436420</t>
  </si>
  <si>
    <t>407</t>
  </si>
  <si>
    <t>721 113</t>
  </si>
  <si>
    <t>drenážní potrubí DN 300 pro vedení dešťových vod do retenční nádrže, min. propustnost štěrbin 110 cm2/m</t>
  </si>
  <si>
    <t>-1784581337</t>
  </si>
  <si>
    <t>721 114</t>
  </si>
  <si>
    <t>drenážní potrubí DN 100 pro odvětrání retenční nádrže</t>
  </si>
  <si>
    <t>-1247627312</t>
  </si>
  <si>
    <t>409</t>
  </si>
  <si>
    <t>721 115</t>
  </si>
  <si>
    <t>kanalizační potrubí kameninové - DN 200</t>
  </si>
  <si>
    <t>-298357092</t>
  </si>
  <si>
    <t>721 116</t>
  </si>
  <si>
    <t>chránička kanalizačního potrubí DN 200 o délce 2 m</t>
  </si>
  <si>
    <t>-871192938</t>
  </si>
  <si>
    <t>411</t>
  </si>
  <si>
    <t>721 117</t>
  </si>
  <si>
    <t>chránička kanalizačního potrubí DN 250 o délce 2 m</t>
  </si>
  <si>
    <t>-1771259525</t>
  </si>
  <si>
    <t>721 118</t>
  </si>
  <si>
    <t>chránička kanalizačního potrubí DN 350 o délce 2 m</t>
  </si>
  <si>
    <t>-1790443044</t>
  </si>
  <si>
    <t>413</t>
  </si>
  <si>
    <t>721 119</t>
  </si>
  <si>
    <t>výstražná šedá polyetylenová páska "KANALIZACE"</t>
  </si>
  <si>
    <t>-206136219</t>
  </si>
  <si>
    <t>721 120</t>
  </si>
  <si>
    <t>odvětrávací (ventilační) hlavice - komínek nad střechu - pro odvětrání splaškových odpadů kanalizace, včetně typových průchodek střešním pláštěm s možností vodotěsného napojení průchodek na hlavní i pojistnou hydroizolaci stř. pláště</t>
  </si>
  <si>
    <t>-1237414141</t>
  </si>
  <si>
    <t>415</t>
  </si>
  <si>
    <t>721 121</t>
  </si>
  <si>
    <t>kanalizační přivzdušňovací ventil s masivní pryžovou membránou, s odnímatelnou mřížkou proti hmyzu, třídy A1 - ventil odpovídající EN 12 380-1</t>
  </si>
  <si>
    <t>30934390</t>
  </si>
  <si>
    <t>721 122</t>
  </si>
  <si>
    <t>bílá typová plastová mřížka 300x300 mm (pro přívod vzduchu ke kanalizačnímu přivzdušňovacímu ventilu)</t>
  </si>
  <si>
    <t>2052885349</t>
  </si>
  <si>
    <t>417</t>
  </si>
  <si>
    <t>721 123</t>
  </si>
  <si>
    <t>nenasák. tep. izol. z extrud. PE tl. 20 mm se samolepící vrstvou (izolace v pásech, šedočerná barva), včetně přísl. lep. a izol. pásek a komponentů pro zaizolování veškerého kan. potrubí - od kce střechy do vzd. cca 2 m - zamezení rosení kan. potrubí</t>
  </si>
  <si>
    <t>-1083196462</t>
  </si>
  <si>
    <t>721 124</t>
  </si>
  <si>
    <t>plast. pdl vpust s vod. odtokem DN 50, pevným izol. límcem, vodní ZU kombinovaná, plast. výšk. stav. nástavcem průměru 110 mm s nerez. rámem 121x121mm a mřížk. z nerez. oceli 115x115mm + příslušná izolační souprava</t>
  </si>
  <si>
    <t>221266081</t>
  </si>
  <si>
    <t>419</t>
  </si>
  <si>
    <t>721 125</t>
  </si>
  <si>
    <t>plast. pdl vpust se svislým odtokem (možnost připojení do DN 50/75/110), pevným izol. límcem, vodní ZU kombinovaná, plast. výšk. stav. nástavcem průměru 110 mm s nerez. rámem 121x121mm a mřížk. z nerez. oceli 115x115mm + příslušná izolační souprava</t>
  </si>
  <si>
    <t>-600788017</t>
  </si>
  <si>
    <t>420</t>
  </si>
  <si>
    <t>721 126</t>
  </si>
  <si>
    <t>velkokapacitní dvorní vtok s izolační přírubou, mechanická zápachová uzávěrka, litinová vtoková mříž 226x226 mm, litinový rám 260x260 mm, třída zatížení B125, svislý odtok s kapacitou 5,5 l/s</t>
  </si>
  <si>
    <t>2096872731</t>
  </si>
  <si>
    <t>421</t>
  </si>
  <si>
    <t>721 127</t>
  </si>
  <si>
    <t>Podlahová vpust se zpětnou armaturou proti vzduté vodě (možnost připojení do DN 75/110), vodní ZU, nástavec s rámečkem 123x123mm, vtoková mříž z nerez oceli 115x115mm, třída zatížení K3, vod. Odtok s kapacitou 1,12 l/s, ZA mechanicky uzavíratelná</t>
  </si>
  <si>
    <t>-1215165825</t>
  </si>
  <si>
    <t>721 128</t>
  </si>
  <si>
    <t>bílá typová plastová dvířka 150x150 mm s rámečkem (pro přístup k zakrytým ČK)</t>
  </si>
  <si>
    <t>-135788752</t>
  </si>
  <si>
    <t>423</t>
  </si>
  <si>
    <t>721 129</t>
  </si>
  <si>
    <t>univerzální lapač střešních splavenin DN 100/125, plast - černá barva, suchá klapka proti vzedmutí vody a šíření zápachu z kanalizace, materiál obsahuje UV stabilizátory zabraňující vyblednutí povrchu</t>
  </si>
  <si>
    <t>-1972621408</t>
  </si>
  <si>
    <t>721 130</t>
  </si>
  <si>
    <t>střešní vtok DN 100 (SV-1), se svislým odtokem, s továrně navařenou asfaltovou manžetou, s el. ohřevem se samoregulací (10-30 W, 230 V), se záchytným košem prům. 170 mm, kapacita vtoku 10,7 l/s</t>
  </si>
  <si>
    <t>1421464037</t>
  </si>
  <si>
    <t>425</t>
  </si>
  <si>
    <t>721 131</t>
  </si>
  <si>
    <t>prodluž. nástavec dl. 350 mm ke střešnímu vtoku (SV-1) k připojení na systém fóliové hydroizolace, nástavec s PVC izolační přírubou, včetně těsnícího břitového kroužku</t>
  </si>
  <si>
    <t>-1327397916</t>
  </si>
  <si>
    <t>721 132</t>
  </si>
  <si>
    <t>sifon k odvodu kondenzátu DN 32 s vodní zápach. uzávěrkou a mechanickým zápachovým uzávěrem (kuličkou) a čistící vložkou, odtok a přítok DN 32, průtok min. 0,15 l/s (podomítkové provedení)</t>
  </si>
  <si>
    <t>1058292093</t>
  </si>
  <si>
    <t>427</t>
  </si>
  <si>
    <t>721 133</t>
  </si>
  <si>
    <t>zápachová uzávěrka do podlahy k vanové odpadní soupravě, připojení 6/4", odtok DN 40/50, výška vodního uzávěru 50 mm, materiál PP, ZU se samočistícím efektem</t>
  </si>
  <si>
    <t>-905571569</t>
  </si>
  <si>
    <t>721 134</t>
  </si>
  <si>
    <t>zápachová uzávěrka - podomítkový sifon pro pračku a myčku - provedení plast</t>
  </si>
  <si>
    <t>1400992056</t>
  </si>
  <si>
    <t>429</t>
  </si>
  <si>
    <t>721 135</t>
  </si>
  <si>
    <t>vstupní kanalizační šachta (HVŠ-1) - prefabrikovaná, vstupní část kruhová vnitřního průměru 1000 mm, včetně lit. poklopu průměru 600 mm (D400) a ocel. stupadel, šachtové dno prefabrikované vnitřního průměru 1000 mm a výšky 700 mm / hloubka šachty (od poklopu ke dnu) = 2,605 m</t>
  </si>
  <si>
    <t>-2071806625</t>
  </si>
  <si>
    <t>721 136</t>
  </si>
  <si>
    <t>vstupní kanalizační šachta (HVŠ-2) - prefabrikovaná, vstupní část kruhová vnitřního průměru 1000 mm, včetně lit. poklopu průměru 600 mm (D400) a ocel. stupadel, šachtové dno prefabrikované vnitřního průměru 1000 mm a výšky 700 mm / hloubka šachty (od poklopu ke dnu) = 2,47 m</t>
  </si>
  <si>
    <t>1524318096</t>
  </si>
  <si>
    <t>431</t>
  </si>
  <si>
    <t>721 137</t>
  </si>
  <si>
    <t>vstupní kanalizační šachta (HVŠ-3) - prefabrikovaná, vstupní část kruhová vnitřního průměru 1000 mm, včetně lit. poklopu průměru 600 mm (D400) a ocel. stupadel, šachtové dno prefabrikované vnitřního průměru 1000 mm a výšky 700 mm / hloubka šachty (od poklopu ke dnu) = 2,195 m</t>
  </si>
  <si>
    <t>-229207441</t>
  </si>
  <si>
    <t>721 138</t>
  </si>
  <si>
    <t>vstupní kanalizační šachta (VŠ-1) - prefabrikovaná, vstupní část kruhová vnitřního průměru 1000 mm, včetně lit. poklopu průměru 600 mm (D400) a ocel. stupadel, šachtové dno prefabrikované vnitřního průměru 1000 mm a výšky 700 mm / hloubka šachty (od poklopu ke dnu) = 2,71 m</t>
  </si>
  <si>
    <t>-475309609</t>
  </si>
  <si>
    <t>433</t>
  </si>
  <si>
    <t>721 139</t>
  </si>
  <si>
    <t>vstupní kanalizační šachta (VŠ-2) - prefabrikovaná, vstupní část kruhová vnitřního průměru 1000 mm, včetně lit. poklopu průměru 600 mm (D400) a ocel. stupadel, šachtové dno prefabrikované vnitřního průměru 1000 mm a výšky 700 mm / hloubka šachty (od poklopu ke dnu) = 2,43 m</t>
  </si>
  <si>
    <t>-1784413221</t>
  </si>
  <si>
    <t>721 140</t>
  </si>
  <si>
    <t>vstupní kanalizační šachta (VŠ-3) - prefabrikovaná, vstupní část kruhová vnitřního průměru 1000 mm, včetně lit. poklopu průměru 600 mm (D400) a ocel. stupadel, šachtové dno prefabrikované vnitřního průměru 1000 mm a výšky 700 mm / hloubka šachty (od poklopu ke dnu) = 2,215 m</t>
  </si>
  <si>
    <t>404870035</t>
  </si>
  <si>
    <t>435</t>
  </si>
  <si>
    <t>721 141</t>
  </si>
  <si>
    <t>vstupní kanalizační šachta (VŠ-4) - prefabrikovaná, vstupní část kruhová vnitřního průměru 1000 mm, včetně lit. poklopu průměru 600 mm (D400) a ocel. stupadel, šachtové dno prefabrikované vnitřního průměru 1000 mm a výšky 700 mm / hloubka šachty (od poklopu ke dnu) = 1,575 m</t>
  </si>
  <si>
    <t>366353152</t>
  </si>
  <si>
    <t>436</t>
  </si>
  <si>
    <t>721 142</t>
  </si>
  <si>
    <t>vstupní kanalizační šachta (VŠ-5) - prefabrikovaná, vstupní část kruhová vnitřního průměru 1000 mm, včetně lit. poklopu průměru 600 mm (D400) a ocel. stupadel, šachtové dno prefabrikované vnitřního průměru 1000 mm a výšky 700 mm / hloubka šachty (od poklopu ke dnu) = 1,965 m</t>
  </si>
  <si>
    <t>1756632950</t>
  </si>
  <si>
    <t>437</t>
  </si>
  <si>
    <t>721 143</t>
  </si>
  <si>
    <t>vstupní kanalizační šachta (VŠ-6) - prefabrikovaná, vstupní část kruhová vnitřního průměru 1000 mm, včetně lit. poklopu průměru 600 mm (D400) a ocel. stupadel, šachtové dno prefabrikované vnitřního průměru 1000 mm a výšky 700 mm / hloubka šachty (od poklopu ke dnu) = 1,115 m</t>
  </si>
  <si>
    <t>-1391166177</t>
  </si>
  <si>
    <t>438</t>
  </si>
  <si>
    <t>721 144</t>
  </si>
  <si>
    <t>vstupní kanalizační šachta (VŠ-7) - prefabrikovaná, vstupní část kruhová vnitřního průměru 1000 mm, včetně lit. poklopu průměru 600 mm (D400) a ocel. stupadel, šachtové dno prefabrikované vnitřního průměru 1000 mm a výšky 700 mm / hloubka šachty (od poklopu ke dnu) = 1,535 m</t>
  </si>
  <si>
    <t>-293036001</t>
  </si>
  <si>
    <t>439</t>
  </si>
  <si>
    <t>721 145</t>
  </si>
  <si>
    <t>vstupní kanalizační šachta (VŠ-8) - prefabrikovaná, vstupní část kruhová vnitřního průměru 1000 mm, včetně lit. poklopu průměru 600 mm (D400) a ocel. stupadel, šachtové dno prefabrikované vnitřního průměru 1000 mm a výšky 700 mm / hloubka šachty (od poklopu ke dnu) = 1,635 m</t>
  </si>
  <si>
    <t>-438430462</t>
  </si>
  <si>
    <t>721 146</t>
  </si>
  <si>
    <t>vstupní kanalizační šachta (VŠ-9) - prefabrikovaná, vstupní část kruhová vnitřního průměru 1000 mm, včetně lit. poklopu průměru 600 mm (D400) a ocel. stupadel, šachtové dno prefabrikované vnitřního průměru 1000 mm a výšky 700 mm / hloubka šachty (od poklopu ke dnu) = 1,26 m</t>
  </si>
  <si>
    <t>-1149455917</t>
  </si>
  <si>
    <t>441</t>
  </si>
  <si>
    <t>721 147</t>
  </si>
  <si>
    <t>vstupní kanalizační šachta (VŠ-10) - prefabrikovaná, vstupní část kruhová vnitřního průměru 1000 mm, včetně lit. poklopu průměru 600 mm (D400) a ocel. stupadel, šachtové dno prefabrikované vnitřního průměru 1000 mm a výšky 800 mm / hloubka šachty (od poklopu ke dnu) = 1,36 m</t>
  </si>
  <si>
    <t>-923993406</t>
  </si>
  <si>
    <t>721 148</t>
  </si>
  <si>
    <t>vstupní kanalizační šachta (VŠ-11) - prefabrikovaná, vstupní část kruhová vnitřního průměru 1000 mm, včetně lit. poklopu průměru 600 mm (D400) a ocel. stupadel, šachtové dno prefabrikované vnitřního průměru 1000 mm a výšky 800 mm / hloubka šachty (od poklopu ke dnu) = 1,085 m</t>
  </si>
  <si>
    <t>-586622682</t>
  </si>
  <si>
    <t>443</t>
  </si>
  <si>
    <t>721 149</t>
  </si>
  <si>
    <t>vstupní kanalizační šachta (VŠ-12) - prefabrikovaná, vstupní část kruhová vnitřního průměru 1000 mm, včetně lit. poklopu průměru 600 mm (D400) a ocel. stupadel, šachtové dno prefabrikované vnitřního průměru 1000 mm a výšky 800 mm / hloubka šachty (od poklopu ke dnu) = 4,895 m</t>
  </si>
  <si>
    <t>-1031843017</t>
  </si>
  <si>
    <t>721 150</t>
  </si>
  <si>
    <t>vstupní kanalizační šachta (VŠ-13) - prefabrikovaná, vstupní část kruhová vnitřního průměru 1000 mm, včetně lit. poklopu průměru 600 mm (D400) a ocel. stupadel, šachtové dno prefabrikované vnitřního průměru 1000 mm a výšky 700 mm / hloubka šachty (od poklopu ke dnu) = 4,495 m</t>
  </si>
  <si>
    <t>-1018257846</t>
  </si>
  <si>
    <t>445</t>
  </si>
  <si>
    <t>721 151</t>
  </si>
  <si>
    <t>vstupní kanalizační šachta (VŠ-14) - prefabrikovaná, vstupní část kruhová vnitřního průměru 1000 mm, včetně lit. poklopu průměru 600 mm (D400) a ocel. stupadel, šachtové dno prefabrikované vnitřního průměru 1000 mm a výšky 700 mm / hloubka šachty (od poklopu ke dnu) = 2,525 m</t>
  </si>
  <si>
    <t>-618428778</t>
  </si>
  <si>
    <t>721 152</t>
  </si>
  <si>
    <t>vstupní kanalizační šachta (VŠ-15) - prefabrikovaná, vstupní část kruhová vnitřního průměru 1000 mm, včetně lit. poklopu průměru 600 mm (D400) a ocel. stupadel, šachtové dno prefabrikované vnitřního průměru 1000 mm a výšky 700 mm / hloubka šachty (od poklopu ke dnu) = 2,175 m</t>
  </si>
  <si>
    <t>893816424</t>
  </si>
  <si>
    <t>447</t>
  </si>
  <si>
    <t>721 153</t>
  </si>
  <si>
    <t>vstupní kanalizační šachta (VŠ-16) - prefabrikovaná, vstupní část kruhová vnitřního průměru 1000 mm, včetně lit. poklopu průměru 600 mm (D400) a ocel. stupadel, šachtové dno prefabrikované vnitřního průměru 1000 mm a výšky 800 mm / hloubka šachty (od poklopu ke dnu) = 2,015 m</t>
  </si>
  <si>
    <t>541852226</t>
  </si>
  <si>
    <t>721 154</t>
  </si>
  <si>
    <t>vstupní kanalizační šachta (VŠ-17) - prefabrikovaná, vstupní část kruhová vnitřního průměru 1000 mm, včetně lit. poklopu průměru 600 mm (D400) a ocel. stupadel, šachtové dno prefabrikované vnitřního průměru 1000 mm a výšky 800 mm / hloubka šachty (od poklopu ke dnu) = 1,945 m</t>
  </si>
  <si>
    <t>-1393310677</t>
  </si>
  <si>
    <t>449</t>
  </si>
  <si>
    <t>721 155</t>
  </si>
  <si>
    <t>vstupní kanalizační šachta (VŠ-18) - prefabrikovaná, vstupní část kruhová vnitřního průměru 1000 mm, včetně lit. poklopu průměru 600 mm (D400) a ocel. stupadel, šachtové dno prefabrikované vnitřního průměru 1000 mm a výšky 700 mm / hloubka šachty (od poklopu ke dnu) = 1,86 m</t>
  </si>
  <si>
    <t>1385230131</t>
  </si>
  <si>
    <t>450</t>
  </si>
  <si>
    <t>721 156</t>
  </si>
  <si>
    <t>vstupní kanalizační šachta (VŠ-19) - prefabrikovaná, vstupní část kruhová vnitřního průměru 1000 mm, včetně lit. poklopu průměru 600 mm (D400) a ocel. stupadel, šachtové dno prefabrikované vnitřního průměru 1000 mm a výšky 700 mm / hloubka šachty (od poklopu ke dnu) = 1,775 m</t>
  </si>
  <si>
    <t>-322695938</t>
  </si>
  <si>
    <t>451</t>
  </si>
  <si>
    <t>721 157</t>
  </si>
  <si>
    <t>vstupní kanalizační šachta (VŠ-20) - prefabrikovaná, vstupní část kruhová vnitřního průměru 1000 mm, včetně lit. poklopu průměru 600 mm (D400) a ocel. stupadel, šachtové dno prefabrikované vnitřního průměru 1000 mm a výšky 700 mm / hloubka šachty (od poklopu ke dnu) = 1,755 m</t>
  </si>
  <si>
    <t>1035964595</t>
  </si>
  <si>
    <t>452</t>
  </si>
  <si>
    <t>721 158</t>
  </si>
  <si>
    <t>vstupní kanalizační šachta (VŠ-21) - prefabrikovaná, vstupní část kruhová vnitřního průměru 1000 mm, včetně lit. poklopu průměru 600 mm (D400) a ocel. stupadel, šachtové dno prefabrikované vnitřního průměru 1000 mm a výšky 700 mm / hloubka šachty (od poklopu ke dnu) = 2,245 m</t>
  </si>
  <si>
    <t>-695282673</t>
  </si>
  <si>
    <t>453</t>
  </si>
  <si>
    <t>721 159</t>
  </si>
  <si>
    <t>vstupní kanalizační šachta (VŠ-22) - prefabrikovaná, vstupní část kruhová vnitřního průměru 1000 mm, včetně lit. poklopu průměru 600 mm (D400) a ocel. stupadel, šachtové dno prefabrikované vnitřního průměru 1000 mm a výšky 700 mm / hloubka šachty (od poklopu ke dnu) = 4,07 m</t>
  </si>
  <si>
    <t>-903635994</t>
  </si>
  <si>
    <t>454</t>
  </si>
  <si>
    <t>721 160</t>
  </si>
  <si>
    <t>vstupní kanalizační šachta (VŠ-23) - prefabrikovaná, vstupní část kruhová vnitřního průměru 1000 mm, včetně lit. poklopu průměru 600 mm (D400) a ocel. stupadel, šachtové dno prefabrikované vnitřního průměru 1000 mm a výšky 700 mm / hloubka šachty (od poklopu ke dnu) = 1,68 m</t>
  </si>
  <si>
    <t>2122351838</t>
  </si>
  <si>
    <t>455</t>
  </si>
  <si>
    <t>721 161</t>
  </si>
  <si>
    <t>vstupní kanalizační šachta (VŠ-24) - prefabrikovaná, vstupní část kruhová vnitřního průměru 1000 mm, včetně lit. poklopu průměru 600 mm (B125) a ocel. stupadel, šachtové dno prefabrikované vnitřního průměru 1000 mm a výšky 700 mm / hloubka šachty (od poklopu ke dnu) = 4,50 m</t>
  </si>
  <si>
    <t>447332108</t>
  </si>
  <si>
    <t>721 162</t>
  </si>
  <si>
    <t>vstupní kanalizační šachta (ČŠ-2) - prefabrikovaná, vstupní část kruhová vnitřního průměru 1000 mm, včetně lit. poklopu průměru 600 mm (D400) a ocel. stupadel, šachtové dno prefabrikované vnitřního průměru 1000 mm a výšky 700 mm / hloubka šachty (od poklopu ke dnu) = 4,93 m</t>
  </si>
  <si>
    <t>-1318387883</t>
  </si>
  <si>
    <t>457</t>
  </si>
  <si>
    <t>721 163</t>
  </si>
  <si>
    <t>uliční vpusť (UV-1) - bet. prefabrikovaná DN 450/150 s vtokovou litinovou mříží (tř. zatížení D400) rozměru 500x500 mm, včetně vyrovnávacího prstence, kalového koše, pozinkovaného v. 600 mm, přípojného dílu se zápachovým uzávěrem, uličního dna s kalovou prohlubní a odtokem DN 150, hloubka vpusti od mříže ke dnu odtoku = 1,47 m, celková hloubka ke dnu s kalovou prohlubní = ~2,07 m</t>
  </si>
  <si>
    <t>465167865</t>
  </si>
  <si>
    <t>721 164</t>
  </si>
  <si>
    <t>uliční vpusť (UV-2) - bet. prefabrikovaná DN 450/150 s vtokovou litinovou mříží (tř. zatížení D400) rozměru 500x500 mm, včetně vyrovnávacího prstence, kalového koše, pozinkovaného v. 600 mm, přípojného dílu se zápachovým uzávěrem, uličního dna s kalovou prohlubní a odtokem DN 150, hloubka vpusti od mříže ke dnu odtoku = 1,54 m, celková hloubka ke dnu s kalovou prohlubní = ~2,14 m</t>
  </si>
  <si>
    <t>-1086503130</t>
  </si>
  <si>
    <t>459</t>
  </si>
  <si>
    <t>721 165</t>
  </si>
  <si>
    <t>uliční vpusť (UV-3) - bet. prefabrikovaná DN 450/150 s vtokovou litinovou mříží (tř. zatížení D400) rozměru 500x500 mm, včetně vyrovnávacího prstence, kalového koše, pozinkovaného v. 600 mm, přípojného dílu se zápachovým uzávěrem, uličního dna s kalovou prohlubní a odtokem DN 150, hloubka vpusti od mříže ke dnu odtoku = 1,265 m, celková hloubka ke dnu s kalovou prohlubní = ~1,865 m</t>
  </si>
  <si>
    <t>-1628218493</t>
  </si>
  <si>
    <t>721 166</t>
  </si>
  <si>
    <t>odvodňovací žlab (OŽ-1) z polymerického betonu vnitřní š. 150 mm, včetně litinového roštu pro tř. zatížení D400 a odtokové vpusti se zápachovou uzávěrou (odtok DN 150), žlab včetně odtokové vpusti odvodňovacího systému, celková délka žlabu = 5 m</t>
  </si>
  <si>
    <t>-1096311694</t>
  </si>
  <si>
    <t>461</t>
  </si>
  <si>
    <t>721 167</t>
  </si>
  <si>
    <t>čerpací stanice splaškových odpadních vod, max. průtok 5 l/s, max. dopravní výška 20,7 m, napětí 3x400 V, s mělnícím systémem, kompletní systém dle PD</t>
  </si>
  <si>
    <t>-1870756182</t>
  </si>
  <si>
    <t>721 168</t>
  </si>
  <si>
    <t>ponorné kalové nerezové čerpadlo s velkým výkonem pro čerpání vody s obsahem nečistot do průměru 35 mm a s automatickým hlídáním hladiny, průtok čerpadla max. 5 l/s, dopravní výška min. 4 m, napětí 230 V</t>
  </si>
  <si>
    <t>1682245747</t>
  </si>
  <si>
    <t>463</t>
  </si>
  <si>
    <t>721 169</t>
  </si>
  <si>
    <t>Zasakovací voštinové bloky retenční nádrže, rozměry bloku 2400x1200x520 mm</t>
  </si>
  <si>
    <t>-1636134565</t>
  </si>
  <si>
    <t>721 170</t>
  </si>
  <si>
    <t>geotextilie pro obalení retenční nádrže</t>
  </si>
  <si>
    <t>-696226162</t>
  </si>
  <si>
    <t>465</t>
  </si>
  <si>
    <t>721 171</t>
  </si>
  <si>
    <t>celková dodávka a montáž konzol, objímek a veškerého upevňovacího materiálu</t>
  </si>
  <si>
    <t>-1583831298</t>
  </si>
  <si>
    <t>721 172</t>
  </si>
  <si>
    <t>ostatní pomocný materiál celkem</t>
  </si>
  <si>
    <t>116621438</t>
  </si>
  <si>
    <t>467</t>
  </si>
  <si>
    <t>721 173</t>
  </si>
  <si>
    <t>utěsnění prostupů kanalizace požárně dělícími konstrukcemi - dle požární zprávy</t>
  </si>
  <si>
    <t>kpl</t>
  </si>
  <si>
    <t>-1882075588</t>
  </si>
  <si>
    <t>721 174</t>
  </si>
  <si>
    <t>tlakové zkoušky, technické prohlídky potrubí</t>
  </si>
  <si>
    <t>-2119440594</t>
  </si>
  <si>
    <t>469</t>
  </si>
  <si>
    <t>721 175</t>
  </si>
  <si>
    <t>kompletní montáž a pokládka kanalizace</t>
  </si>
  <si>
    <t>1566424392</t>
  </si>
  <si>
    <t>721 176</t>
  </si>
  <si>
    <t>stavební přípomoce (vrtání prostupů a jejich následné začištění,….) celkem</t>
  </si>
  <si>
    <t>609576926</t>
  </si>
  <si>
    <t>471</t>
  </si>
  <si>
    <t>721 177</t>
  </si>
  <si>
    <t>hluková izolace z pěnového PE s uzavřenou buněčnou strukturou tl 5 mm na stoupačkách dešťové a splaškové kanalizace DN 125</t>
  </si>
  <si>
    <t>-1293526596</t>
  </si>
  <si>
    <t>721 178</t>
  </si>
  <si>
    <t>1100743815</t>
  </si>
  <si>
    <t>473</t>
  </si>
  <si>
    <t>998721201</t>
  </si>
  <si>
    <t>Přesun hmot pro vnitřní kanalizace stanovený procentní sazbou (%) z ceny vodorovná dopravní vzdálenost do 50 m v objektech výšky do 6 m</t>
  </si>
  <si>
    <t>%</t>
  </si>
  <si>
    <t>956</t>
  </si>
  <si>
    <t>https://podminky.urs.cz/item/CS_URS_2022_01/998721201</t>
  </si>
  <si>
    <t>Zdravotechnika - vnitřní vodovod</t>
  </si>
  <si>
    <t>722 101</t>
  </si>
  <si>
    <t>plastové PP-3 (PPR potrubí - S 3,2 - PN 16) včetně tvarovek - d 20x2,8 mm</t>
  </si>
  <si>
    <t>-1149913980</t>
  </si>
  <si>
    <t>475</t>
  </si>
  <si>
    <t>722 102</t>
  </si>
  <si>
    <t>plastové PP-3 (PPR potrubí - S 3,2 - PN 16) včetně tvarovek - d 25x3,5 mm</t>
  </si>
  <si>
    <t>-1357007485</t>
  </si>
  <si>
    <t>722 103</t>
  </si>
  <si>
    <t>plastové PP-3 (PPR potrubí - S 3,2 - PN 16) včetně tvarovek - d 32x4,4 mm</t>
  </si>
  <si>
    <t>1592163743</t>
  </si>
  <si>
    <t>477</t>
  </si>
  <si>
    <t>722 104</t>
  </si>
  <si>
    <t>plastové PP-3 (PPR potrubí - S 3,2 - PN 16) včetně tvarovek - d 40x5,5 mm</t>
  </si>
  <si>
    <t>1434640111</t>
  </si>
  <si>
    <t>722 105</t>
  </si>
  <si>
    <t>plastové PP-3 (PPR potrubí - S 3,2 - PN 16) včetně tvarovek - d 50x6,9 mm</t>
  </si>
  <si>
    <t>1895562796</t>
  </si>
  <si>
    <t>479</t>
  </si>
  <si>
    <t>722 106</t>
  </si>
  <si>
    <t>plastové PP-3 (PPR potrubí - S 3,2 - PN 16) včetně tvarovek - d 63x8,6 mm</t>
  </si>
  <si>
    <t>-201901557</t>
  </si>
  <si>
    <t>722 107</t>
  </si>
  <si>
    <t>plastové PP-3 (PPR potrubí - S 3,2 - PN 16) včetně tvarovek - d 75x10,3 mm</t>
  </si>
  <si>
    <t>40154697</t>
  </si>
  <si>
    <t>481</t>
  </si>
  <si>
    <t>722 108</t>
  </si>
  <si>
    <t>ocelové pozinkované potrubí včetně tvarovek (fitinek) - rozvod požární vody - DN 25 (1")</t>
  </si>
  <si>
    <t>1780302885</t>
  </si>
  <si>
    <t>722 109</t>
  </si>
  <si>
    <t>ocelové pozinkované potrubí včetně tvarovek (fitinek) - rozvod požární vody - DN 32 (5/4")</t>
  </si>
  <si>
    <t>1582660729</t>
  </si>
  <si>
    <t>483</t>
  </si>
  <si>
    <t>722 110</t>
  </si>
  <si>
    <t>ocelové pozinkované potrubí včetně tvarovek (fitinek) - rozvod požární vody - DN 40 (6/4")</t>
  </si>
  <si>
    <t>-1252141433</t>
  </si>
  <si>
    <t>722 111</t>
  </si>
  <si>
    <t>ocelové pozinkované potrubí včetně tvarovek (fitinek) - rozvod požární vody - DN 50 (2")</t>
  </si>
  <si>
    <t>-229079544</t>
  </si>
  <si>
    <t>485</t>
  </si>
  <si>
    <t>722 112</t>
  </si>
  <si>
    <t>tlakové PE potrubí - včetně tvarovek - DN 20 (mat. PE100, SDR 11.0 - d 25x3.0 mm)</t>
  </si>
  <si>
    <t>2087502805</t>
  </si>
  <si>
    <t>722 113</t>
  </si>
  <si>
    <t>tlakové PE potrubí - včetně tvarovek - DN 25 (mat. PE100, SDR 11.0 - d 32x3.0 mm)</t>
  </si>
  <si>
    <t>1333797803</t>
  </si>
  <si>
    <t>487</t>
  </si>
  <si>
    <t>722 114</t>
  </si>
  <si>
    <t>tlakové PE potrubí - včetně tvarovek - DN 40 (mat. PE100, SDR 11.0 - d 50x4.6 mm)</t>
  </si>
  <si>
    <t>-1375989812</t>
  </si>
  <si>
    <t>722 115</t>
  </si>
  <si>
    <t>tlakové PE potrubí - včetně tvarovek - DN 65 (mat. PE100, SDR 11.0 - d 75x6.8 mm)</t>
  </si>
  <si>
    <t>941936378</t>
  </si>
  <si>
    <t>489</t>
  </si>
  <si>
    <t>722 116</t>
  </si>
  <si>
    <t>tlakové PE potrubí - včetně tvarovek - DN 80 (mat. PE100, SDR 11.0 - d 90x8.2 mm)</t>
  </si>
  <si>
    <t>1615467530</t>
  </si>
  <si>
    <t>722 117</t>
  </si>
  <si>
    <t>modrá výstražná fólie "POZOR VODA"</t>
  </si>
  <si>
    <t>-691965240</t>
  </si>
  <si>
    <t>491</t>
  </si>
  <si>
    <t>722 118</t>
  </si>
  <si>
    <t>vytyčovací vodič CY 6</t>
  </si>
  <si>
    <t>1448320459</t>
  </si>
  <si>
    <t>722 119</t>
  </si>
  <si>
    <t>tepelná izolace z pěnového polyetylenu pro běžné rozvody SV - 22 mm/tl. 6 mm (vnitřní průměr izolace / tloušťka izolace)</t>
  </si>
  <si>
    <t>68667967</t>
  </si>
  <si>
    <t>493</t>
  </si>
  <si>
    <t>722 120</t>
  </si>
  <si>
    <t>tepelná izolace z pěnového polyetylenu pro běžné rozvody TV a C - 22 mm/tl. 20 mm (vnitřní průměr izolace / tloušťka izolace)</t>
  </si>
  <si>
    <t>362922657</t>
  </si>
  <si>
    <t>722 121</t>
  </si>
  <si>
    <t>tepelná izolace z minerální vlny s AL fólií pro rozvody SV, TV a C v místě prostupů pož. děl. kcí.(třída reakce na oheň A1 (A2) - 22 mm/tl. 20 mm (vnitřní průměr izolace / tloušťka izolace)</t>
  </si>
  <si>
    <t>-1820909917</t>
  </si>
  <si>
    <t>495</t>
  </si>
  <si>
    <t>722 122</t>
  </si>
  <si>
    <t>tepelná izolace z pěnového polyetylenu pro běžné rozvody SV - 28 mm/tl. 6 mm (vnitřní průměr izolace / tloušťka izolace)</t>
  </si>
  <si>
    <t>934715496</t>
  </si>
  <si>
    <t>496</t>
  </si>
  <si>
    <t>722 123</t>
  </si>
  <si>
    <t>tepelná izolace z minerální vlny s AL fólií pro běžné rozvody TV a C - 28 mm/tl. 30 mm (vnitřní průměr izolace / tloušťka izolace)</t>
  </si>
  <si>
    <t>1759563468</t>
  </si>
  <si>
    <t>497</t>
  </si>
  <si>
    <t>722 124</t>
  </si>
  <si>
    <t>tepelná izolace z minerální vlny s AL fólií pro rozvody SV v místě prostupů pož. děl. kcí.(třída reakce na oheň A1 (A2) - 28 mm/tl. 20 mm (vnitřní průměr izolace / tloušťka izolace)</t>
  </si>
  <si>
    <t>1379261224</t>
  </si>
  <si>
    <t>722 125</t>
  </si>
  <si>
    <t>tepelná izolace z minerální vlny s AL fólií pro rozvody TV a C v místě prostupů pož. děl. kcí.(třída reakce na oheň A1 (A2) - 28 mm/tl. 30 mm (vnitřní průměr izolace / tloušťka izolace)</t>
  </si>
  <si>
    <t>1470520109</t>
  </si>
  <si>
    <t>499</t>
  </si>
  <si>
    <t>722 126</t>
  </si>
  <si>
    <t>tepelná izolace z pěnového polyetylenu pro běžné rozvody SV - 35 mm/tl. 6 mm (vnitřní průměr izolace / tloušťka izolace)</t>
  </si>
  <si>
    <t>1066922616</t>
  </si>
  <si>
    <t>722 127</t>
  </si>
  <si>
    <t>tepelná izolace z minerální vlny s AL fólií pro běžné rozvody TV a C - 35 mm/tl. 40 mm (vnitřní průměr izolace / tloušťka izolace)</t>
  </si>
  <si>
    <t>-1836622101</t>
  </si>
  <si>
    <t>501</t>
  </si>
  <si>
    <t>722 128</t>
  </si>
  <si>
    <t>tepelná izolace z minerální vlny s AL fólií pro rozvody SV v místě prostupů pož. děl. kcí.(třída reakce na oheň A1 (A2) - 35 mm/tl. 20 mm (vnitřní průměr izolace / tloušťka izolace)</t>
  </si>
  <si>
    <t>322545427</t>
  </si>
  <si>
    <t>722 129</t>
  </si>
  <si>
    <t>tepelná izolace z minerální vlny s AL fólií pro rozvody TV a C v místě prostupů pož. děl. kcí.(třída reakce na oheň A1 (A2) - 35 mm/tl. 40 mm (vnitřní průměr izolace / tloušťka izolace)</t>
  </si>
  <si>
    <t>1146388560</t>
  </si>
  <si>
    <t>503</t>
  </si>
  <si>
    <t>722 130</t>
  </si>
  <si>
    <t>tepelná izolace z pěnového polyetylenu pro běžné rozvody SV - 45 mm/tl. 9 mm (vnitřní průměr izolace / tloušťka izolace)</t>
  </si>
  <si>
    <t>-623521489</t>
  </si>
  <si>
    <t>722 131</t>
  </si>
  <si>
    <t>tepelná izolace z minerální vlny s AL fólií pro běžné rozvody TV a C - 42 mm/tl. 50 mm (vnitřní průměr izolace / tloušťka izolace)</t>
  </si>
  <si>
    <t>1493014498</t>
  </si>
  <si>
    <t>505</t>
  </si>
  <si>
    <t>722 132</t>
  </si>
  <si>
    <t>tepelná izolace z minerální vlny s AL fólií pro rozvody SV v místě prostupů pož. děl. kcí.(třída reakce na oheň A1 (A2) - 42 mm/tl. 20 mm (vnitřní průměr izolace / tloušťka izolace)</t>
  </si>
  <si>
    <t>624214535</t>
  </si>
  <si>
    <t>722 133</t>
  </si>
  <si>
    <t>tepelná izolace z minerální vlny s AL fólií pro rozvody TV a C v místě prostupů pož. děl. kcí.(třída reakce na oheň A1 (A2) - 42 mm/tl. 50 mm (vnitřní průměr izolace / tloušťka izolace)</t>
  </si>
  <si>
    <t>289374125</t>
  </si>
  <si>
    <t>507</t>
  </si>
  <si>
    <t>722 134</t>
  </si>
  <si>
    <t>tepelná izolace z pěnového polyetylenu pro běžné rozvody SV - 54 mm/tl. 9 mm (vnitřní průměr izolace / tloušťka izolace)</t>
  </si>
  <si>
    <t>-1028327197</t>
  </si>
  <si>
    <t>722 135</t>
  </si>
  <si>
    <t>tepelná izolace z minerální vlny s AL fólií pro běžné rozvody TV a C - 54 mm/tl. 50 mm (vnitřní průměr izolace / tloušťka izolace)</t>
  </si>
  <si>
    <t>-1562870533</t>
  </si>
  <si>
    <t>509</t>
  </si>
  <si>
    <t>722 136</t>
  </si>
  <si>
    <t>tepelná izolace z minerální vlny s AL fólií pro rozvody SV v místě prostupů pož. děl. kcí.(třída reakce na oheň A1 (A2) - 54 mm/tl. 20 mm (vnitřní průměr izolace / tloušťka izolace)</t>
  </si>
  <si>
    <t>1723440121</t>
  </si>
  <si>
    <t>722 137</t>
  </si>
  <si>
    <t>tepelná izolace z pěnového polyetylenu pro běžné rozvody SV - 63 mm/tl. 9 mm (vnitřní průměr izolace / tloušťka izolace)</t>
  </si>
  <si>
    <t>-951344795</t>
  </si>
  <si>
    <t>511</t>
  </si>
  <si>
    <t>722 138</t>
  </si>
  <si>
    <t>tepelná izolace z minerální vlny s AL fólií pro běžné rozvody TV a C - 64 mm/tl. 50 mm (vnitřní průměr izolace / tloušťka izolace)</t>
  </si>
  <si>
    <t>1521449188</t>
  </si>
  <si>
    <t>722 139</t>
  </si>
  <si>
    <t>tepelná izolace z minerální vlny s AL fólií pro rozvody SV v místě prostupů pož. děl. kcí.(třída reakce na oheň A1 (A2) - 64 mm/tl. 20 mm (vnitřní průměr izolace / tloušťka izolace)</t>
  </si>
  <si>
    <t>1366052042</t>
  </si>
  <si>
    <t>513</t>
  </si>
  <si>
    <t>722 140</t>
  </si>
  <si>
    <t>tepelná izolace z minerální vlny s AL fólií pro rozvody TV a C v místě prostupů pož. děl. kcí.(třída reakce na oheň A1 (A2) - 64 mm/tl. 50 mm (vnitřní průměr izolace / tloušťka izolace)</t>
  </si>
  <si>
    <t>-191316450</t>
  </si>
  <si>
    <t>722 141</t>
  </si>
  <si>
    <t>tepelná izolace z pěnového polyetylenu pro běžné rozvody SV - 76 mm/tl. 9 mm (vnitřní průměr izolace / tloušťka izolace)</t>
  </si>
  <si>
    <t>-517586988</t>
  </si>
  <si>
    <t>515</t>
  </si>
  <si>
    <t>722 142</t>
  </si>
  <si>
    <t>tepelná izolace z minerální vlny s AL fólií pro rozvody SV v místě prostupů pož. děl. kcí.(třída reakce na oheň A1 (A2) - 76 mm/tl. 30 mm (vnitřní průměr izolace / tloušťka izolace)</t>
  </si>
  <si>
    <t>-1981349607</t>
  </si>
  <si>
    <t>722 143</t>
  </si>
  <si>
    <t>betonová prefabrikovaná šachta (ZŠ-X), vstupní část kruhová vnitřního průměru 1000 mm, vodotěsná s vodotěsným litinovým poklopem průměru 600 mm (B125), hloubka šachty = 1,9 m</t>
  </si>
  <si>
    <t>1486877403</t>
  </si>
  <si>
    <t>517</t>
  </si>
  <si>
    <t>722 144</t>
  </si>
  <si>
    <t>Přírubové koleno - Q-kus 90° - DN 80 - PN 16</t>
  </si>
  <si>
    <t>-1465614699</t>
  </si>
  <si>
    <t>722 145</t>
  </si>
  <si>
    <t>navrtávací pas na litinu přírubový - DN 150-80 - PN 16</t>
  </si>
  <si>
    <t>-62581438</t>
  </si>
  <si>
    <t>519</t>
  </si>
  <si>
    <t>722 146</t>
  </si>
  <si>
    <t>šoupátko přírubové vevařovací na PE100 - DN 80/90 - PN 16</t>
  </si>
  <si>
    <t>-1127810451</t>
  </si>
  <si>
    <t>722 147</t>
  </si>
  <si>
    <t>šoupátková zemní souprava teleskopická DN 80 - délka 1,3-1,8 m</t>
  </si>
  <si>
    <t>1840636808</t>
  </si>
  <si>
    <t>521</t>
  </si>
  <si>
    <t>722 148</t>
  </si>
  <si>
    <t>uliční poklop šoupátkový</t>
  </si>
  <si>
    <t>1286310200</t>
  </si>
  <si>
    <t>722 149</t>
  </si>
  <si>
    <t>fakturační vodoměr pro studenou pitnou vodu - do vodorovné polohy - šroubový přírubový - DN 40 - Qn = 10 m3/hod, L=220 mm</t>
  </si>
  <si>
    <t>1530373856</t>
  </si>
  <si>
    <t>523</t>
  </si>
  <si>
    <t>722 150</t>
  </si>
  <si>
    <t>Speciální příruba jištěná "Systém 2000" na PVC/PE - DN 80/90 - PN 16</t>
  </si>
  <si>
    <t>1783848007</t>
  </si>
  <si>
    <t>722 151</t>
  </si>
  <si>
    <t>Speciální příruba jištěná "Systém 2000" na PVC/PE - DN 80/75 - PN 16</t>
  </si>
  <si>
    <t>-1863867877</t>
  </si>
  <si>
    <t>525</t>
  </si>
  <si>
    <t>722 152</t>
  </si>
  <si>
    <t>E-šoupátko s přírubami - DN 80 - PN 16 - krátké - délka 180 mm</t>
  </si>
  <si>
    <t>1076942164</t>
  </si>
  <si>
    <t>526</t>
  </si>
  <si>
    <t>722 153</t>
  </si>
  <si>
    <t>Přírubová redukce FFR-kus - DN 80/40 - délka 220 mm</t>
  </si>
  <si>
    <t>-1219928253</t>
  </si>
  <si>
    <t>527</t>
  </si>
  <si>
    <t>722 154</t>
  </si>
  <si>
    <t>Vodovodní Y-filtr přírubový ze šedé litiny - DN 40 - PN 16 - délka 200 mm - s dvojitým nerezovým sítkem</t>
  </si>
  <si>
    <t>1334978975</t>
  </si>
  <si>
    <t>722 155</t>
  </si>
  <si>
    <t>Redukční ventil s přírubami - DN 40 - délka 200 mm</t>
  </si>
  <si>
    <t>-2048060409</t>
  </si>
  <si>
    <t>529</t>
  </si>
  <si>
    <t>722 156</t>
  </si>
  <si>
    <t>Přírubová trouba z tvárné litiny FF-kus - DN 40 - PN 16 - délka 150 mm</t>
  </si>
  <si>
    <t>-1495611937</t>
  </si>
  <si>
    <t>722 157</t>
  </si>
  <si>
    <t>Přírubová trouba z tvárné litiny FF-kus - DN 40 - PN 16 - délka 250 mm</t>
  </si>
  <si>
    <t>1286371837</t>
  </si>
  <si>
    <t>531</t>
  </si>
  <si>
    <t>722 158</t>
  </si>
  <si>
    <t>Přírubový T-kus z tvárné litiny - DN 80/40 - PN 16</t>
  </si>
  <si>
    <t>1804181796</t>
  </si>
  <si>
    <t>722 159</t>
  </si>
  <si>
    <t>Klapka zpětná přírubová - DN 80 - PN 16 - délka 260 mm</t>
  </si>
  <si>
    <t>1183532629</t>
  </si>
  <si>
    <t>533</t>
  </si>
  <si>
    <t>722 160</t>
  </si>
  <si>
    <t>požární hydrantový systém typu H 19D se skříní 699x699x182 mm (bílá barva) a tvarově stálou hadicí vnitřního průměru 19 mm, délky 30 m (kompletní systém se skříní a instalací do zdi), min. průtok 0,3 l/s</t>
  </si>
  <si>
    <t>-432833737</t>
  </si>
  <si>
    <t>722 161</t>
  </si>
  <si>
    <t>požární hydrantový systém typu H 25D se skříní 699x699x262 mm (bílá barva) a tvarově stálou hadicí vnitřního průměru 25 mm, délky 30 m (kompletní systém se skříní a instalací do zdi), min. průtok 1,1 l/s</t>
  </si>
  <si>
    <t>-1856879353</t>
  </si>
  <si>
    <t>535</t>
  </si>
  <si>
    <t>722 162</t>
  </si>
  <si>
    <t>umyvadlová stojánková páková směšovací baterie bez výpusti, provedení chrom (B1)</t>
  </si>
  <si>
    <t>2017532614</t>
  </si>
  <si>
    <t>722 163</t>
  </si>
  <si>
    <t>umyvadlová stojánková páková směšovací baterie s otáčivým ústím 165 mm + dlouhá lékařská ovládací páka (B2), provedení chrom, keramická kartuše</t>
  </si>
  <si>
    <t>-1985497770</t>
  </si>
  <si>
    <t>537</t>
  </si>
  <si>
    <t>722 164</t>
  </si>
  <si>
    <t>stojánková směšovací dřezová páková baterie s otáčivým výtok. raménkem délky 220 mm (B3), provedení chrom, keramická kartuše</t>
  </si>
  <si>
    <t>-1202747504</t>
  </si>
  <si>
    <t>722 165</t>
  </si>
  <si>
    <t>nástěnná sprchová páková směšovací baterie (B4), rozteč 150 mm, provedení chrom, keramická kartuše</t>
  </si>
  <si>
    <t>2041160383</t>
  </si>
  <si>
    <t>539</t>
  </si>
  <si>
    <t>722 166</t>
  </si>
  <si>
    <t>sprchový komplet (ruční sprchová růžice ,hadice dl. 150 cm, tyč, pohyblivý držák sprchy, mýdelník), provedení chrom</t>
  </si>
  <si>
    <t>171526771</t>
  </si>
  <si>
    <t>722 167</t>
  </si>
  <si>
    <t>nástěnná páková směšovací baterie nad výlevku (B5), s výtokovým otočným ramenem délky 300 mm, rozteč 150 mm, provedení chrom, keramická kartuše</t>
  </si>
  <si>
    <t>-1541250349</t>
  </si>
  <si>
    <t>541</t>
  </si>
  <si>
    <t>722 168</t>
  </si>
  <si>
    <t>nástěnná směšovací dřezová páková baterie s otáčivým výtok. raménkem délky 300 mm (B6), rozteč baterie 150 mm, provedení chrom</t>
  </si>
  <si>
    <t>1536348214</t>
  </si>
  <si>
    <t>722 169</t>
  </si>
  <si>
    <t>pračkový ventil DN 15 (1/2") s 3/4" vnějším závitem (P) - se zpětnou klapkou a přivzdušněním - dle ČSN EN 1717 (provedení chrom)</t>
  </si>
  <si>
    <t>809507104</t>
  </si>
  <si>
    <t>543</t>
  </si>
  <si>
    <t>722 170</t>
  </si>
  <si>
    <t>výtokový ventil (kohout) - vývod na hadici</t>
  </si>
  <si>
    <t>-1840011275</t>
  </si>
  <si>
    <t>722 171</t>
  </si>
  <si>
    <t>cirkulační čerpadlo - pro cirkulaci TV pro objekt - těleso z litiny, 230 V, 50 W, max. dopravní výška 8 m, připojení G 6/4", PN 10</t>
  </si>
  <si>
    <t>-1377565862</t>
  </si>
  <si>
    <t>545</t>
  </si>
  <si>
    <t>722 172</t>
  </si>
  <si>
    <t>mechanický závitový vodoměr pro studenou pitnou vodu - do vodorovné polohy - DN 15 (Qn = 1,5 m³/h) - do 40°C - PN 16</t>
  </si>
  <si>
    <t>-667843671</t>
  </si>
  <si>
    <t>722 173</t>
  </si>
  <si>
    <t>mechanický závitový vodoměr pro teplou vodu - do vodorovné polohy - DN 15 (Qn = 1,5 m³/h) - do 90°C - PN 16</t>
  </si>
  <si>
    <t>-1415596764</t>
  </si>
  <si>
    <t>547</t>
  </si>
  <si>
    <t>722 174</t>
  </si>
  <si>
    <t>mechanický závitový vodoměr pro studenou pitnou vodu - do vodorovné polohy - DN 20 (Qn = 2,5 m³/h) - do 40°C - PN 16</t>
  </si>
  <si>
    <t>-659265736</t>
  </si>
  <si>
    <t>722 175</t>
  </si>
  <si>
    <t>mechanický závitový vodoměr pro teplou vodu - do vodorovné polohy - DN 20 (Qn = 2,5 m³/h) - do 90°C - PN 16</t>
  </si>
  <si>
    <t>-136974743</t>
  </si>
  <si>
    <t>549</t>
  </si>
  <si>
    <t>722 176</t>
  </si>
  <si>
    <t>mechanický závitový vodoměr pro studenou pitnou vodu - do vodorovné polohy - DN 40 (Qn = 10 m³/h) - do 40°C - PN 16</t>
  </si>
  <si>
    <t>1441359777</t>
  </si>
  <si>
    <t>722 177</t>
  </si>
  <si>
    <t>kulový kohout DN 15 - závitový - pro rozvod pitné vody</t>
  </si>
  <si>
    <t>-390641268</t>
  </si>
  <si>
    <t>551</t>
  </si>
  <si>
    <t>722 178</t>
  </si>
  <si>
    <t>kulový kohout DN 20 - závitový - pro rozvod pitné vody</t>
  </si>
  <si>
    <t>377276347</t>
  </si>
  <si>
    <t>722 179</t>
  </si>
  <si>
    <t>kulový kohout DN 25 - závitový - pro rozvod pitné vody</t>
  </si>
  <si>
    <t>-1551719052</t>
  </si>
  <si>
    <t>553</t>
  </si>
  <si>
    <t>722 180</t>
  </si>
  <si>
    <t>kulový kohout DN 32 - závitový - pro rozvod pitné vody</t>
  </si>
  <si>
    <t>-598730058</t>
  </si>
  <si>
    <t>722 181</t>
  </si>
  <si>
    <t>kulový kohout DN 40 - závitový - pro rozvod pitné vody</t>
  </si>
  <si>
    <t>-1381455070</t>
  </si>
  <si>
    <t>555</t>
  </si>
  <si>
    <t>722 182</t>
  </si>
  <si>
    <t>kulový kohout DN 50 - závitový - pro rozvod pitné vody</t>
  </si>
  <si>
    <t>121390869</t>
  </si>
  <si>
    <t>722 183</t>
  </si>
  <si>
    <t>kulový kohout DN 63 - závitový - pro rozvod pitné vody</t>
  </si>
  <si>
    <t>362612466</t>
  </si>
  <si>
    <t>557</t>
  </si>
  <si>
    <t>722 184</t>
  </si>
  <si>
    <t>vypouštěcí kulový kohout s hadicovou vývodkou a zátkou - DN 15 - provedení pro rozvody pitné vody</t>
  </si>
  <si>
    <t>-1594767739</t>
  </si>
  <si>
    <t>722 185</t>
  </si>
  <si>
    <t>vodovodní "Y" filtr závitový DN 32 - provedení mosaz - PN 16</t>
  </si>
  <si>
    <t>-5821910</t>
  </si>
  <si>
    <t>559</t>
  </si>
  <si>
    <t>722 186</t>
  </si>
  <si>
    <t>vodovodní "Y" filtr závitový DN 50 - provedení mosaz - PN 16</t>
  </si>
  <si>
    <t>1342145452</t>
  </si>
  <si>
    <t>722 187</t>
  </si>
  <si>
    <t>zpětná klapka závitová DN 15 - mosazné sedlo - PN 16</t>
  </si>
  <si>
    <t>2071288271</t>
  </si>
  <si>
    <t>561</t>
  </si>
  <si>
    <t>722 188</t>
  </si>
  <si>
    <t>zpětná klapka závitová DN 20 - mosazné sedlo - PN 16</t>
  </si>
  <si>
    <t>1696725503</t>
  </si>
  <si>
    <t>722 189</t>
  </si>
  <si>
    <t>zpětná klapka závitová DN 32 - mosazné sedlo - PN 16</t>
  </si>
  <si>
    <t>-1878692065</t>
  </si>
  <si>
    <t>563</t>
  </si>
  <si>
    <t>722 190</t>
  </si>
  <si>
    <t>zpětná klapka závitová DN 40 - mosazné sedlo - PN 16</t>
  </si>
  <si>
    <t>1853503509</t>
  </si>
  <si>
    <t>564</t>
  </si>
  <si>
    <t>722 191</t>
  </si>
  <si>
    <t>zpětná klapka závitová DN 50 - mosazné sedlo - PN 16</t>
  </si>
  <si>
    <t>-5809067</t>
  </si>
  <si>
    <t>565</t>
  </si>
  <si>
    <t>722 192</t>
  </si>
  <si>
    <t>termostatický cirkulační ventil DN 20 - plynulé nastavení teploty 35 - 65 °C, možnost aretace, vnitřní prvky z acetalového plastu</t>
  </si>
  <si>
    <t>-2028599328</t>
  </si>
  <si>
    <t>722 193</t>
  </si>
  <si>
    <t>termostatický cirkulační ventil DN 32 - plynulé nastavení teploty 35 - 65 °C, možnost aretace, vnitřní prvky z acetalového plastu</t>
  </si>
  <si>
    <t>-222632412</t>
  </si>
  <si>
    <t>567</t>
  </si>
  <si>
    <t>722 194</t>
  </si>
  <si>
    <t>rohový ventil DN 15 se sítkem - pro připojení viditelných splachovacích nádržek, stojánkových baterií, apod. - provedení chrom</t>
  </si>
  <si>
    <t>940224592</t>
  </si>
  <si>
    <t>568</t>
  </si>
  <si>
    <t>722 195</t>
  </si>
  <si>
    <t>sanitární panceřované tlakové hadice (provozní tlak 15 bar) pro připojení stojánkových armatur a splachovacích nádržek - délka dle nutnosti</t>
  </si>
  <si>
    <t>797310213</t>
  </si>
  <si>
    <t>569</t>
  </si>
  <si>
    <t>722 196</t>
  </si>
  <si>
    <t>teploměr s jímkou - rozsah 0 - 80°C</t>
  </si>
  <si>
    <t>2019641177</t>
  </si>
  <si>
    <t>722 197</t>
  </si>
  <si>
    <t>manometr 1/4" - rozsah 0 - 10 bar</t>
  </si>
  <si>
    <t>208245485</t>
  </si>
  <si>
    <t>571</t>
  </si>
  <si>
    <t>722 198</t>
  </si>
  <si>
    <t>membránový pojistný ventil DUCO pro systémy TV - provedení mosaz, závitový - DN 40 (11/2" x 2"), otevírací tlak 600 kPa</t>
  </si>
  <si>
    <t>-1419360521</t>
  </si>
  <si>
    <t>572</t>
  </si>
  <si>
    <t>722 199</t>
  </si>
  <si>
    <t>bílá plastová dvířka rozměru cca 200x200 mm (pro přístup k napájecím zdrojům pro splachování pisoárů,...)</t>
  </si>
  <si>
    <t>-315179571</t>
  </si>
  <si>
    <t>573</t>
  </si>
  <si>
    <t>722 200</t>
  </si>
  <si>
    <t>bílá plastová dvířka rozměru cca 300x300 mm (pro přístup k vodoměrům a uzávěrům vody ve stěnách,...)</t>
  </si>
  <si>
    <t>100256883</t>
  </si>
  <si>
    <t>722 201</t>
  </si>
  <si>
    <t>kompletní označení vodovodního rozvodu - cedulky, štítky apod.</t>
  </si>
  <si>
    <t>1053904980</t>
  </si>
  <si>
    <t>575</t>
  </si>
  <si>
    <t>722 202</t>
  </si>
  <si>
    <t>celková dodávka a montáž konzol, žlabů, objímek a veškerého upevňovacího materiálu</t>
  </si>
  <si>
    <t>1777308968</t>
  </si>
  <si>
    <t>576</t>
  </si>
  <si>
    <t>722 203</t>
  </si>
  <si>
    <t>1291059907</t>
  </si>
  <si>
    <t>577</t>
  </si>
  <si>
    <t>722 204</t>
  </si>
  <si>
    <t>utěsnění prostupů vodovodu požárně dělícími konstrukcemi - dle požární zprávy</t>
  </si>
  <si>
    <t>-1982513564</t>
  </si>
  <si>
    <t>722 205</t>
  </si>
  <si>
    <t>zkoušky potrubí a prvků</t>
  </si>
  <si>
    <t>561704735</t>
  </si>
  <si>
    <t>579</t>
  </si>
  <si>
    <t>722 206</t>
  </si>
  <si>
    <t>proplach a dezinfekce vodovodního potrubí</t>
  </si>
  <si>
    <t>-1888330536</t>
  </si>
  <si>
    <t>722 207</t>
  </si>
  <si>
    <t>kompletní montáž vnitřního vodovodu</t>
  </si>
  <si>
    <t>-5572632</t>
  </si>
  <si>
    <t>581</t>
  </si>
  <si>
    <t>722 208</t>
  </si>
  <si>
    <t>-48389620</t>
  </si>
  <si>
    <t>998722201</t>
  </si>
  <si>
    <t>Přesun hmot pro vnitřní vodovod stanovený procentní sazbou (%) z ceny vodorovná dopravní vzdálenost do 50 m v objektech výšky do 6 m</t>
  </si>
  <si>
    <t>1174</t>
  </si>
  <si>
    <t>https://podminky.urs.cz/item/CS_URS_2022_01/998722201</t>
  </si>
  <si>
    <t>725</t>
  </si>
  <si>
    <t>Zdravotechnika - zařizovací předměty</t>
  </si>
  <si>
    <t>583</t>
  </si>
  <si>
    <t>725 101</t>
  </si>
  <si>
    <t>keramické umyvadlo šířky 55 cm (U), hloubky 42 cm, s otvorem pro baterii, bílá barva, hranatý design se zaoblenými rohy, včetně instalační sady</t>
  </si>
  <si>
    <t>1740299485</t>
  </si>
  <si>
    <t>725 102</t>
  </si>
  <si>
    <t>keramický kryt na sifon pro umyvadla (U), bílá barva, včetně instalační sady</t>
  </si>
  <si>
    <t>562386159</t>
  </si>
  <si>
    <t>585</t>
  </si>
  <si>
    <t>725 103</t>
  </si>
  <si>
    <t>umyvadlový sifon 5/4" pro umyvadla (U), provedení chrom</t>
  </si>
  <si>
    <t>290037243</t>
  </si>
  <si>
    <t>725 104</t>
  </si>
  <si>
    <t>umyvadlová výpusť click clack pro umyvadla (U), provedení chrom</t>
  </si>
  <si>
    <t>-1033244102</t>
  </si>
  <si>
    <t>587</t>
  </si>
  <si>
    <t>725 105</t>
  </si>
  <si>
    <t>keramické zdravotní umyvadlo šířky 64 cm (UI), hloubky 55 cm, bez přepadu, s otvorem pro baterii, bílá barva, včetně instalační sady</t>
  </si>
  <si>
    <t>-581696394</t>
  </si>
  <si>
    <t>725 106</t>
  </si>
  <si>
    <t>umyvadlová zápachová uzávěrka podomítková pro zdravotní umyvadla (UI), provedení plast, včetně připojovací soupravy z chromované mosazi</t>
  </si>
  <si>
    <t>-1639671803</t>
  </si>
  <si>
    <t>589</t>
  </si>
  <si>
    <t>725 107</t>
  </si>
  <si>
    <t>umyvadlová výpusť click clack pro zdravotní umyvadla (UI), provedení chrom</t>
  </si>
  <si>
    <t>2125674445</t>
  </si>
  <si>
    <t>725 108</t>
  </si>
  <si>
    <t>keramické umýváko šířky 45 cm (UM), hloubky 34 cm, s otvorem pro baterii, bílá barva, hranatý design se zaoblenými rohy, včetně instalační sady</t>
  </si>
  <si>
    <t>-2118411044</t>
  </si>
  <si>
    <t>591</t>
  </si>
  <si>
    <t>725 109</t>
  </si>
  <si>
    <t>umyvadlový sifon 5/4" pro umývátka (UM), provedení chrom</t>
  </si>
  <si>
    <t>624580937</t>
  </si>
  <si>
    <t>592</t>
  </si>
  <si>
    <t>725 110</t>
  </si>
  <si>
    <t>umyvadlová výpusť click clack pro umývátka (UM), provedení chrom</t>
  </si>
  <si>
    <t>-2012976515</t>
  </si>
  <si>
    <t>593</t>
  </si>
  <si>
    <t>725 111</t>
  </si>
  <si>
    <t>keramický pisoár s automatickým radarovým splachovačem (P), provedení antivandal, napájení síťové, splachovací systém skryt za pisoárem, bílá barva, včetně instalační sady a sifonu, včetně sítka pro urinál</t>
  </si>
  <si>
    <t>1153610016</t>
  </si>
  <si>
    <t>594</t>
  </si>
  <si>
    <t>725 112</t>
  </si>
  <si>
    <t>napájecí zdroj 24V, DC, síťové napájení, pro napájení max. 5 pisoárů + instalační kabeláž od zdroje k pisoáru</t>
  </si>
  <si>
    <t>-1197031095</t>
  </si>
  <si>
    <t>595</t>
  </si>
  <si>
    <t>725 113</t>
  </si>
  <si>
    <t>keramická výlevka (VL), stojící se sklopnou plastovou mřížkou, odpad vodorovný DN 100, bílá barva, včetně instalační sady</t>
  </si>
  <si>
    <t>-2041977994</t>
  </si>
  <si>
    <t>596</t>
  </si>
  <si>
    <t>725 114</t>
  </si>
  <si>
    <t>plastová splachovací nádržka nad stojící ker. výlevku (nízkopoložená), bílá barva, standardní provedení, včetně plastového připojovacího potrubí (z nádržky do výlevky), boční přívod vody 3/8"</t>
  </si>
  <si>
    <t>-2041803446</t>
  </si>
  <si>
    <t>597</t>
  </si>
  <si>
    <t>725 115</t>
  </si>
  <si>
    <t>nerezový dřez na nohách bez odkládací plochy s matným povrchem, rozměry dřezu 700x1000 mm, hloubka 300 mm, včetně zápachové uzávěrky (ND)</t>
  </si>
  <si>
    <t>1591615072</t>
  </si>
  <si>
    <t>598</t>
  </si>
  <si>
    <t>725 116</t>
  </si>
  <si>
    <t>keramický závěsný klozet (WCZ), hluboké splachování, délka klozetu 51 cm, šířka 36 cm, bílá barva, hranatý design se zaoblenými rohy</t>
  </si>
  <si>
    <t>-770181429</t>
  </si>
  <si>
    <t>599</t>
  </si>
  <si>
    <t>725 117</t>
  </si>
  <si>
    <t>duroplastové sedátko s poklopem pro závěsný klozet (WCZ), odnímatelné, kovové úchyty, bílá barva, se zpomalovacím mechanismem slowclose</t>
  </si>
  <si>
    <t>-858664135</t>
  </si>
  <si>
    <t>600</t>
  </si>
  <si>
    <t>725 118</t>
  </si>
  <si>
    <t>Ovládací tlačítko pro předstěnové instalační systémy pro závěsný klozet (WCZ), bílá barva</t>
  </si>
  <si>
    <t>-1858002409</t>
  </si>
  <si>
    <t>601</t>
  </si>
  <si>
    <t>725 119</t>
  </si>
  <si>
    <t>izolační deska pro závěsný klozet (WCZ)</t>
  </si>
  <si>
    <t>-1546747321</t>
  </si>
  <si>
    <t>602</t>
  </si>
  <si>
    <t>725 120</t>
  </si>
  <si>
    <t>keramický závěsný klozet s prodlouženou délkou (WCZI) - pro tělesně postižené, hluboké splachování,, délka klozetu 70 cm, šířka 36 cm, bílá barva</t>
  </si>
  <si>
    <t>-1530983943</t>
  </si>
  <si>
    <t>603</t>
  </si>
  <si>
    <t>725 121</t>
  </si>
  <si>
    <t>duroplastové sedátko bez poklopu pro závěsný klozet (WCZI), ocelové úchyty, bílá barva</t>
  </si>
  <si>
    <t>1037914079</t>
  </si>
  <si>
    <t>604</t>
  </si>
  <si>
    <t>725 122</t>
  </si>
  <si>
    <t>Ovládací tlačítko pro předstěnové instalační systémy pro závěsný klozet (WCZI), bílá barva</t>
  </si>
  <si>
    <t>-1962278918</t>
  </si>
  <si>
    <t>605</t>
  </si>
  <si>
    <t>725 123</t>
  </si>
  <si>
    <t>Oddálené pneumatické splachování ruční, bílá barva, zabudování: do zdi</t>
  </si>
  <si>
    <t>1323217037</t>
  </si>
  <si>
    <t>606</t>
  </si>
  <si>
    <t>725 124</t>
  </si>
  <si>
    <t>izolační deska pro závěsný klozet pro tělesně postižené (WCZI)</t>
  </si>
  <si>
    <t>-1586515870</t>
  </si>
  <si>
    <t>607</t>
  </si>
  <si>
    <t>725 125</t>
  </si>
  <si>
    <t>Předstěnový instalační systém pro závěsný klozet pro zazdívání (PZ)</t>
  </si>
  <si>
    <t>1318453271</t>
  </si>
  <si>
    <t>608</t>
  </si>
  <si>
    <t>725 126</t>
  </si>
  <si>
    <t>Předstěnový instalační systém pro závěsný klozet pro tělesně postižené pro suchou instalaci (do sádrokartonu) (PSI)</t>
  </si>
  <si>
    <t>-1318149262</t>
  </si>
  <si>
    <t>609</t>
  </si>
  <si>
    <t>725 127</t>
  </si>
  <si>
    <t>Předstěnový instalační systém pro suchou instalaci (do sádrokartonu), montážní rám pro umyvadlo (PU)</t>
  </si>
  <si>
    <t>162576177</t>
  </si>
  <si>
    <t>610</t>
  </si>
  <si>
    <t>725 128</t>
  </si>
  <si>
    <t>Předstěnový instalační systém pro suchou instalaci (do sádrokartonu), montážní rám pro madlo (PM)</t>
  </si>
  <si>
    <t>-1510338599</t>
  </si>
  <si>
    <t>611</t>
  </si>
  <si>
    <t>725 129</t>
  </si>
  <si>
    <t>pevné svislé madlo k invalidnímu umyvadlu (M1) - dle vyhlášky č. 398/2009 Sb., svislé madlo délky 500 mm - provedení nerez</t>
  </si>
  <si>
    <t>1303740517</t>
  </si>
  <si>
    <t>725 130</t>
  </si>
  <si>
    <t>pevné invalidní madlo k WC (M2) - dle vyhlášky č. 398/2009 Sb., madlo délky 800 mm - provedení nerez</t>
  </si>
  <si>
    <t>-1797269956</t>
  </si>
  <si>
    <t>613</t>
  </si>
  <si>
    <t>725 131</t>
  </si>
  <si>
    <t>sklopné invalidní madlo k WC s držákem toaletního papíru (M3) - dle vyhlášky č. 398/2009 Sb., madlo délky 800 mm - provedení nerez</t>
  </si>
  <si>
    <t>-2099913906</t>
  </si>
  <si>
    <t>725 132</t>
  </si>
  <si>
    <t>pevné invalidní madlo do sprchového prostoru (M4) - dle vyhlášky č. 398/2009 Sb., madlo tvaru "L", vodorovná část délky 600 mm, svislá část délky 700 mm - provedení nerez</t>
  </si>
  <si>
    <t>-1960601862</t>
  </si>
  <si>
    <t>615</t>
  </si>
  <si>
    <t>725 133</t>
  </si>
  <si>
    <t>sklopné sedátko do sprchy s opěrnou nohou (M5) - dle vyhlášky č. 398/2009 Sb., rozměru 450 x 450 mm, plastový sedák bílé barvy, konstrukce provedení nerez</t>
  </si>
  <si>
    <t>-630116735</t>
  </si>
  <si>
    <t>725 134</t>
  </si>
  <si>
    <t>výškově nastavitelná koupací vana s panelem P200, včetně zvedáku, korpus vany z hlad. polyesteru zesíleného sklolam., zvedací jednotka ze žár. pozink. oc. a umělých hmot, zvedání zajištěno elektromech. pohonem</t>
  </si>
  <si>
    <t>-481872080</t>
  </si>
  <si>
    <t>617</t>
  </si>
  <si>
    <t>725 135</t>
  </si>
  <si>
    <t>kompletní montáž zařizovacích předmětů a prvků</t>
  </si>
  <si>
    <t>1502656664</t>
  </si>
  <si>
    <t>998725202</t>
  </si>
  <si>
    <t>Přesun hmot pro zařizovací předměty stanovený procentní sazbou (%) z ceny vodorovná dopravní vzdálenost do 50 m v objektech výšky přes 6 do 12 m</t>
  </si>
  <si>
    <t>1246</t>
  </si>
  <si>
    <t>https://podminky.urs.cz/item/CS_URS_2022_01/998725202</t>
  </si>
  <si>
    <t>Ústřední vytápění</t>
  </si>
  <si>
    <t>731</t>
  </si>
  <si>
    <t>Kotelna</t>
  </si>
  <si>
    <t>619</t>
  </si>
  <si>
    <t>731 101</t>
  </si>
  <si>
    <t>plynové kondenzační kotle o výkonu 2x225 kW (80/60°C), max. přípustný provozní tlak 4 bar, s plynovými hořáky včetně veškerého příslušenství a propojení, regulace,neutralizačního zařízení, omezovačů stavu vody, hlídačů tlaku, protihlukových stavěcích nožek, kompletní systém</t>
  </si>
  <si>
    <t>2068758421</t>
  </si>
  <si>
    <t>731 102</t>
  </si>
  <si>
    <t>expanzní nádoba s membránovým vakem a plynovým polštářem, 50 l, po=4,0 bar, ps=10 bar</t>
  </si>
  <si>
    <t>-1959203500</t>
  </si>
  <si>
    <t>621</t>
  </si>
  <si>
    <t>731 103</t>
  </si>
  <si>
    <t>pojistný ventil 1 1/4" x 1 1/2" otevírací přetlak 3,5 bar</t>
  </si>
  <si>
    <t>-946332134</t>
  </si>
  <si>
    <t>731 104</t>
  </si>
  <si>
    <t>expanzní automat - zařízení pro udržování tlaku pomocí čerpadla, PS=10 bar, napájecí napětí 230 V, dopouštění soustavy</t>
  </si>
  <si>
    <t>2063828142</t>
  </si>
  <si>
    <t>623</t>
  </si>
  <si>
    <t>731 105</t>
  </si>
  <si>
    <t>primární nádoba o objemu 500 l</t>
  </si>
  <si>
    <t>-1391385581</t>
  </si>
  <si>
    <t>731 106</t>
  </si>
  <si>
    <t>-1808279964</t>
  </si>
  <si>
    <t>625</t>
  </si>
  <si>
    <t>731 107</t>
  </si>
  <si>
    <t>potrubní oddělovač, PS=10 bar</t>
  </si>
  <si>
    <t>1199569452</t>
  </si>
  <si>
    <t>731 108</t>
  </si>
  <si>
    <t>změkčovací a demineralizační zařízení</t>
  </si>
  <si>
    <t>1971111916</t>
  </si>
  <si>
    <t>627</t>
  </si>
  <si>
    <t>731 109</t>
  </si>
  <si>
    <t>4" kulový uzávěr přírubový</t>
  </si>
  <si>
    <t>784195395</t>
  </si>
  <si>
    <t>731 110</t>
  </si>
  <si>
    <t>3" kulový uzávěr přírubový</t>
  </si>
  <si>
    <t>-788103946</t>
  </si>
  <si>
    <t>629</t>
  </si>
  <si>
    <t>731 111</t>
  </si>
  <si>
    <t>2 1/2" kulový uzávěr přírubový</t>
  </si>
  <si>
    <t>116174400</t>
  </si>
  <si>
    <t>731 112</t>
  </si>
  <si>
    <t>2" kulový uzávěr závitový</t>
  </si>
  <si>
    <t>1333346025</t>
  </si>
  <si>
    <t>631</t>
  </si>
  <si>
    <t>731 113</t>
  </si>
  <si>
    <t>3/4" kulový uzávěr s pákou, mosaz</t>
  </si>
  <si>
    <t>571288619</t>
  </si>
  <si>
    <t>731 114</t>
  </si>
  <si>
    <t>1/2" vypouštěcí kulový kohout závitový</t>
  </si>
  <si>
    <t>-233952944</t>
  </si>
  <si>
    <t>633</t>
  </si>
  <si>
    <t>731 115</t>
  </si>
  <si>
    <t>1/4" manometr 0 - 10 bar</t>
  </si>
  <si>
    <t>-56349114</t>
  </si>
  <si>
    <t>731 116</t>
  </si>
  <si>
    <t>průměr 80 teploměr 0-120°C, včetně jímky</t>
  </si>
  <si>
    <t>16100586</t>
  </si>
  <si>
    <t>635</t>
  </si>
  <si>
    <t>731 117</t>
  </si>
  <si>
    <t>2 1/2" přírubový filtr s magnetem</t>
  </si>
  <si>
    <t>-775773600</t>
  </si>
  <si>
    <t>731 118</t>
  </si>
  <si>
    <t>2" filtr závitový s magnetem</t>
  </si>
  <si>
    <t>-1044443529</t>
  </si>
  <si>
    <t>637</t>
  </si>
  <si>
    <t>731 119</t>
  </si>
  <si>
    <t>1/2" automatický odvzdušňovací ventil se zpětným ventilem</t>
  </si>
  <si>
    <t>-1403437000</t>
  </si>
  <si>
    <t>638</t>
  </si>
  <si>
    <t>731 120</t>
  </si>
  <si>
    <t>oběhové čerpadlo, 230 V, PN10</t>
  </si>
  <si>
    <t>-1158601469</t>
  </si>
  <si>
    <t>639</t>
  </si>
  <si>
    <t>731 121</t>
  </si>
  <si>
    <t>-2076708388</t>
  </si>
  <si>
    <t>640</t>
  </si>
  <si>
    <t>731 122</t>
  </si>
  <si>
    <t>17767606</t>
  </si>
  <si>
    <t>641</t>
  </si>
  <si>
    <t>731 123</t>
  </si>
  <si>
    <t>2 1/2" zpětná klapka přírubová</t>
  </si>
  <si>
    <t>913416576</t>
  </si>
  <si>
    <t>642</t>
  </si>
  <si>
    <t>731 124</t>
  </si>
  <si>
    <t>2" zpětný ventil závitový</t>
  </si>
  <si>
    <t>-1116028878</t>
  </si>
  <si>
    <t>643</t>
  </si>
  <si>
    <t>731 125</t>
  </si>
  <si>
    <t>2 1/2" vyvažovací ventil, PN16, přírubový spoj</t>
  </si>
  <si>
    <t>-1154674790</t>
  </si>
  <si>
    <t>731 126</t>
  </si>
  <si>
    <t>2" vyvažovací ventil, PN25, závitový spoj, bez vypouštění</t>
  </si>
  <si>
    <t>-2066640623</t>
  </si>
  <si>
    <t>645</t>
  </si>
  <si>
    <t>731 127</t>
  </si>
  <si>
    <t>2" 3-cestný směšovací ventil, PN16, kvs= 40 m3/h, přírubový spoj + servopohon 230 V</t>
  </si>
  <si>
    <t>1213913990</t>
  </si>
  <si>
    <t>731 128</t>
  </si>
  <si>
    <t>trubkový rozdělovač/sběrač DN150, rozdělovač -3 výstupy + nátr. vypouštění, sběrač -2 výstupy + nátr. vypouštění, odvzdušnění, teploměry a tepelná izolace</t>
  </si>
  <si>
    <t>396714613</t>
  </si>
  <si>
    <t>647</t>
  </si>
  <si>
    <t>731 129</t>
  </si>
  <si>
    <t>4" odlučovač nečistot, max. provozní tlak 10 bar, přírubový spoj, včetně izolace</t>
  </si>
  <si>
    <t>-1895099591</t>
  </si>
  <si>
    <t>731 130</t>
  </si>
  <si>
    <t>2" odlučovač nečistot, max. provozní tlak 10 bar, přírubový spoj, včetně izolace</t>
  </si>
  <si>
    <t>-135645073</t>
  </si>
  <si>
    <t>649</t>
  </si>
  <si>
    <t>731 131</t>
  </si>
  <si>
    <t>manometrická souprava - 4x 3/8" kulový uzávěr + tlakoměr se zkušebním ventilem</t>
  </si>
  <si>
    <t>1061768812</t>
  </si>
  <si>
    <t>731 132</t>
  </si>
  <si>
    <t>4" kompenzátor přírubový, gumový, PN16</t>
  </si>
  <si>
    <t>-869891558</t>
  </si>
  <si>
    <t>651</t>
  </si>
  <si>
    <t>731 133</t>
  </si>
  <si>
    <t>DN200 univerzální třívrstvý nerezový odvod spalin, přetlakový, určený pro kondenzační provoz, kompletní systém (kouřovod, sopouch, kónická hlava, těsnění apod.)</t>
  </si>
  <si>
    <t>-192350591</t>
  </si>
  <si>
    <t>731 134</t>
  </si>
  <si>
    <t>plynový kondenzační kotel o výkonu 120 kW (50/30°C), max. přípustný provozní tlak 6 bar, včetně příslušenství a regulace, s modulovaným sálavým hořákem, neutralizačním zařízením, kompletní systém</t>
  </si>
  <si>
    <t>-1717710692</t>
  </si>
  <si>
    <t>653</t>
  </si>
  <si>
    <t>731 135</t>
  </si>
  <si>
    <t>pojistný ventil 3/4" x 1", otevírací přetlak 3,5 bar</t>
  </si>
  <si>
    <t>1831739039</t>
  </si>
  <si>
    <t>654</t>
  </si>
  <si>
    <t>731 136</t>
  </si>
  <si>
    <t>pojistný ventil 1/2" x 3/4", otevírací přetlak 3,5 bar</t>
  </si>
  <si>
    <t>2049676205</t>
  </si>
  <si>
    <t>655</t>
  </si>
  <si>
    <t>731 137</t>
  </si>
  <si>
    <t>expanzní nádoba s membránovým vakem a plynovým polštářem, 400 l, po=3,5 bar, ps=6 bar</t>
  </si>
  <si>
    <t>-396952190</t>
  </si>
  <si>
    <t>731 138</t>
  </si>
  <si>
    <t>120 kW deskový výměník tepla, hrdla 2", strana 1 solární kapalina, strana 2 topná voda</t>
  </si>
  <si>
    <t>-405744340</t>
  </si>
  <si>
    <t>657</t>
  </si>
  <si>
    <t>731 139</t>
  </si>
  <si>
    <t>120 kW deskový výměník tepla, hrdla 2", strana 1 topná voda, strana 2 teplá voda</t>
  </si>
  <si>
    <t>700535719</t>
  </si>
  <si>
    <t>731 140</t>
  </si>
  <si>
    <t>ocelový akumulační zásobník pro topné a chladící systémy, bez výměníku, včetně tepelné izolace a čistícího otvoru, 2000 l, 6 bar</t>
  </si>
  <si>
    <t>1884159148</t>
  </si>
  <si>
    <t>659</t>
  </si>
  <si>
    <t>731 141</t>
  </si>
  <si>
    <t>ocelový akumulační zásobník pro topné a chladící systémy s 1 výměníkem, včetně tepelné izolace, 2000 l, 6 bar</t>
  </si>
  <si>
    <t>-799827359</t>
  </si>
  <si>
    <t>731 142</t>
  </si>
  <si>
    <t>1509847667</t>
  </si>
  <si>
    <t>661</t>
  </si>
  <si>
    <t>731 143</t>
  </si>
  <si>
    <t>2021508718</t>
  </si>
  <si>
    <t>731 144</t>
  </si>
  <si>
    <t>-1784243181</t>
  </si>
  <si>
    <t>663</t>
  </si>
  <si>
    <t>731 145</t>
  </si>
  <si>
    <t>-1006410164</t>
  </si>
  <si>
    <t>731 146</t>
  </si>
  <si>
    <t>622586635</t>
  </si>
  <si>
    <t>665</t>
  </si>
  <si>
    <t>731 147</t>
  </si>
  <si>
    <t>-1545363745</t>
  </si>
  <si>
    <t>731 148</t>
  </si>
  <si>
    <t>-214022826</t>
  </si>
  <si>
    <t>667</t>
  </si>
  <si>
    <t>731 149</t>
  </si>
  <si>
    <t>2 1/2" 3-cestný ventil, PN16, kvs= 63 m3/h, přírubový spoj + servopohon 230 V</t>
  </si>
  <si>
    <t>702020037</t>
  </si>
  <si>
    <t>731 150</t>
  </si>
  <si>
    <t>1230058776</t>
  </si>
  <si>
    <t>669</t>
  </si>
  <si>
    <t>731 151</t>
  </si>
  <si>
    <t>-239197946</t>
  </si>
  <si>
    <t>731 152</t>
  </si>
  <si>
    <t>220266770</t>
  </si>
  <si>
    <t>671</t>
  </si>
  <si>
    <t>731 153</t>
  </si>
  <si>
    <t>manometrická souprava - 2x 3/8" kulový uzávěr + tlakoměr se zkušebním ventilem</t>
  </si>
  <si>
    <t>-222937757</t>
  </si>
  <si>
    <t>731 154</t>
  </si>
  <si>
    <t>234368172</t>
  </si>
  <si>
    <t>673</t>
  </si>
  <si>
    <t>731 155</t>
  </si>
  <si>
    <t>40 ks trubkových solárních panelů (plocha 1 ks= 3,26 m2), včetně spojovacích trubek, připojovacích sad s jímkou, šroubení se svěrnými kroužky s odvzdušněním, upevňovacího systému pro montáž v ležatém provedení, čidel kolektorů, čidel zásobníků, solární regulace, teplonosného média Tyfocor-LS (cca 800 l)</t>
  </si>
  <si>
    <t>-1066139906</t>
  </si>
  <si>
    <t>731 156</t>
  </si>
  <si>
    <t>tlaková expanzní nádoba s membránou, pro solární soustavu, objem 600 l, 10 bar</t>
  </si>
  <si>
    <t>-965140036</t>
  </si>
  <si>
    <t>675</t>
  </si>
  <si>
    <t>731 157</t>
  </si>
  <si>
    <t>zařízení pro přípravu a plnění glykolových směsí (Tyfocor LS), objem plastové nádrže 800 l, čerpadlo 400V, kompletní systém</t>
  </si>
  <si>
    <t>-802238971</t>
  </si>
  <si>
    <t>731 158</t>
  </si>
  <si>
    <t>G3/4" separátor vzduchu pro solární systém, vertikální s ručním odvzdušňovacím ventilem</t>
  </si>
  <si>
    <t>1358887541</t>
  </si>
  <si>
    <t>677</t>
  </si>
  <si>
    <t>731 159</t>
  </si>
  <si>
    <t>pojistný ventil 3/4" x 1", otevírací přetlak 6,0 bar</t>
  </si>
  <si>
    <t>275182382</t>
  </si>
  <si>
    <t>731 160</t>
  </si>
  <si>
    <t>3" kulový uzávěr s pákou, mosaz, max. teplota 185°C</t>
  </si>
  <si>
    <t>1051130538</t>
  </si>
  <si>
    <t>679</t>
  </si>
  <si>
    <t>731 161</t>
  </si>
  <si>
    <t>1" kulový uzávěr s pákou, mosaz</t>
  </si>
  <si>
    <t>1691636823</t>
  </si>
  <si>
    <t>731 162</t>
  </si>
  <si>
    <t>1/4" manometr 0 - 10 bar včetně 1/2" x 1/2" manometrického kohoutu a smyčky</t>
  </si>
  <si>
    <t>991563619</t>
  </si>
  <si>
    <t>681</t>
  </si>
  <si>
    <t>731 163</t>
  </si>
  <si>
    <t>oběhové čerpadlo, 230 V, PN16</t>
  </si>
  <si>
    <t>-760496932</t>
  </si>
  <si>
    <t>731 164</t>
  </si>
  <si>
    <t>manometrická souprava - 2x 3/8" kulový uzávěr + tlakoměr se zkušebním ventilem, max. teplota 185°C</t>
  </si>
  <si>
    <t>4935707</t>
  </si>
  <si>
    <t>683</t>
  </si>
  <si>
    <t>731 165</t>
  </si>
  <si>
    <t>3/4" vyvažovací ventil s průtokoměrem, pro solární systémy</t>
  </si>
  <si>
    <t>-1163917013</t>
  </si>
  <si>
    <t>731 166</t>
  </si>
  <si>
    <t>oplechování pozinkovaným plechem s polyesterovou povrchovou úpravou, včetně montáže (plocha cca 92 m2)</t>
  </si>
  <si>
    <t>107742636</t>
  </si>
  <si>
    <t>685</t>
  </si>
  <si>
    <t>731 167</t>
  </si>
  <si>
    <t>ocelový akumulační zásobník pro topné a chladící systémy, bez výměníku, včetně tepelné izolace, 2000 l, 6 bar</t>
  </si>
  <si>
    <t>-1501521388</t>
  </si>
  <si>
    <t>731 168</t>
  </si>
  <si>
    <t>pojistný ventil 3/4" x 1", otevírací přetlak 6 bar</t>
  </si>
  <si>
    <t>147374887</t>
  </si>
  <si>
    <t>687</t>
  </si>
  <si>
    <t>731 169</t>
  </si>
  <si>
    <t>220828734</t>
  </si>
  <si>
    <t>731 170</t>
  </si>
  <si>
    <t>171640243</t>
  </si>
  <si>
    <t>689</t>
  </si>
  <si>
    <t>731 171</t>
  </si>
  <si>
    <t>-1350863175</t>
  </si>
  <si>
    <t>731 172</t>
  </si>
  <si>
    <t>-746055187</t>
  </si>
  <si>
    <t>691</t>
  </si>
  <si>
    <t>731 173</t>
  </si>
  <si>
    <t>-686379125</t>
  </si>
  <si>
    <t>Měření spotřeby</t>
  </si>
  <si>
    <t>732 101</t>
  </si>
  <si>
    <t>kompletní systém měření spotřeby tepla včetně motnáže, obsahující radiové teplotní indikátory, komunikační moduly pro on-line sběr dat, opakovače signálu, venkovní teploměr a technoligický teploměr určující topné dny</t>
  </si>
  <si>
    <t>-1648262084</t>
  </si>
  <si>
    <t>693</t>
  </si>
  <si>
    <t>732 102</t>
  </si>
  <si>
    <t>práce na zavedení systému</t>
  </si>
  <si>
    <t>-274406316</t>
  </si>
  <si>
    <t>733</t>
  </si>
  <si>
    <t>Radiátory a připojovací armatury</t>
  </si>
  <si>
    <t>733 101</t>
  </si>
  <si>
    <t>deskové otopné těleso do prostředí s vysokými požadavky na hygienu a čistotu, boční připojení, 1600/900/155, včetně odvzdušňovací zátky a sady pro upevnění</t>
  </si>
  <si>
    <t>-23039831</t>
  </si>
  <si>
    <t>695</t>
  </si>
  <si>
    <t>733 102</t>
  </si>
  <si>
    <t>deskové otopné těleso do prostředí s vysokými požadavky na hygienu a čistotu, boční připojení, 1200/900/155, včetně odvzdušňovací zátky a sady pro upevnění</t>
  </si>
  <si>
    <t>1194177831</t>
  </si>
  <si>
    <t>733 103</t>
  </si>
  <si>
    <t>deskové otopné těleso do prostředí s vysokými požadavky na hygienu a čistotu, boční připojení, 2000/700/155, včetně odvzdušňovací zátky a sady pro upevnění</t>
  </si>
  <si>
    <t>768023667</t>
  </si>
  <si>
    <t>697</t>
  </si>
  <si>
    <t>733 104</t>
  </si>
  <si>
    <t>deskové otopné těleso do prostředí s vysokými požadavky na hygienu a čistotu, boční připojení, 1600/600/155, včetně odvzdušňovací zátky a sady pro upevnění</t>
  </si>
  <si>
    <t>-449162021</t>
  </si>
  <si>
    <t>733 105</t>
  </si>
  <si>
    <t>deskové otopné těleso do prostředí s vysokými požadavky na hygienu a čistotu, boční připojení, 1400/600/155, včetně odvzdušňovací zátky a sady pro upevnění</t>
  </si>
  <si>
    <t>1358560236</t>
  </si>
  <si>
    <t>699</t>
  </si>
  <si>
    <t>733 106</t>
  </si>
  <si>
    <t>deskové otopné těleso do prostředí s vysokými požadavky na hygienu a čistotu, boční připojení, 500/600/100, včetně odvzdušňovací zátky a sady pro upevnění</t>
  </si>
  <si>
    <t>-800474942</t>
  </si>
  <si>
    <t>733 107</t>
  </si>
  <si>
    <t>deskové otopné těleso se spodním středovým nebo spodním pravým připojením a integrovaným ventilem, rozměr 1200/900/155, včetně odvzdušňovací zátky a sady pro upevnění</t>
  </si>
  <si>
    <t>837378644</t>
  </si>
  <si>
    <t>701</t>
  </si>
  <si>
    <t>733 108</t>
  </si>
  <si>
    <t>deskové otopné těleso se spodním středovým nebo spodním pravým připojením a integrovaným ventilem, rozměr 2000/600/155, včetně odvzdušňovací zátky a sady pro upevnění</t>
  </si>
  <si>
    <t>171175818</t>
  </si>
  <si>
    <t>733 109</t>
  </si>
  <si>
    <t>deskové otopné těleso se spodním středovým nebo spodním pravým připojením a integrovaným ventilem, rozměr 1800/600/155, včetně odvzdušňovací zátky a sady pro upevnění</t>
  </si>
  <si>
    <t>664508640</t>
  </si>
  <si>
    <t>703</t>
  </si>
  <si>
    <t>733 110</t>
  </si>
  <si>
    <t>deskové otopné těleso se spodním středovým nebo spodním pravým připojením a integrovaným ventilem, rozměr 1600/600/155, včetně odvzdušňovací zátky a sady pro upevnění</t>
  </si>
  <si>
    <t>1678084044</t>
  </si>
  <si>
    <t>733 111</t>
  </si>
  <si>
    <t>deskové otopné těleso se spodním středovým nebo spodním pravým připojením a integrovaným ventilem, rozměr 1200/900/100, včetně odvzdušňovací zátky a sady pro upevnění</t>
  </si>
  <si>
    <t>-657891700</t>
  </si>
  <si>
    <t>705</t>
  </si>
  <si>
    <t>733 112</t>
  </si>
  <si>
    <t>deskové otopné těleso se spodním středovým nebo spodním pravým připojením a integrovaným ventilem, rozměr 1200/700/100, včetně odvzdušňovací zátky a sady pro upevnění</t>
  </si>
  <si>
    <t>-33442515</t>
  </si>
  <si>
    <t>733 113</t>
  </si>
  <si>
    <t>deskové otopné těleso se spodním středovým nebo spodním pravým připojením a integrovaným ventilem, rozměr 700/700/100, včetně odvzdušňovací zátky a sady pro upevnění</t>
  </si>
  <si>
    <t>-1778641680</t>
  </si>
  <si>
    <t>707</t>
  </si>
  <si>
    <t>733 114</t>
  </si>
  <si>
    <t>deskové otopné těleso se spodním středovým nebo spodním pravým připojením a integrovaným ventilem, rozměr 1800/600/100, včetně odvzdušňovací zátky a sady pro upevnění</t>
  </si>
  <si>
    <t>-1251930138</t>
  </si>
  <si>
    <t>733 115</t>
  </si>
  <si>
    <t>deskové otopné těleso se spodním středovým nebo spodním pravým připojením a integrovaným ventilem, rozměr 1600/600/100, včetně odvzdušňovací zátky a sady pro upevnění</t>
  </si>
  <si>
    <t>-1301884562</t>
  </si>
  <si>
    <t>709</t>
  </si>
  <si>
    <t>733 116</t>
  </si>
  <si>
    <t>deskové otopné těleso se spodním středovým nebo spodním pravým připojením a integrovaným ventilem, rozměr 1400/600/100, včetně odvzdušňovací zátky a sady pro upevnění</t>
  </si>
  <si>
    <t>279401784</t>
  </si>
  <si>
    <t>733 117</t>
  </si>
  <si>
    <t>deskové otopné těleso se spodním středovým nebo spodním pravým připojením a integrovaným ventilem, rozměr 1200/600/100, včetně odvzdušňovací zátky a sady pro upevnění</t>
  </si>
  <si>
    <t>-21284434</t>
  </si>
  <si>
    <t>733 118</t>
  </si>
  <si>
    <t>deskové otopné těleso se spodním středovým nebo spodním pravým připojením a integrovaným ventilem, rozměr 1100/600/100, včetně odvzdušňovací zátky a sady pro upevnění</t>
  </si>
  <si>
    <t>-1262653033</t>
  </si>
  <si>
    <t>733 119</t>
  </si>
  <si>
    <t>deskové otopné těleso se spodním středovým nebo spodním pravým připojením a integrovaným ventilem, rozměr 1000/600/100, včetně odvzdušňovací zátky a sady pro upevnění</t>
  </si>
  <si>
    <t>-897177973</t>
  </si>
  <si>
    <t>733 120</t>
  </si>
  <si>
    <t>deskové otopné těleso se spodním středovým nebo spodním pravým připojením a integrovaným ventilem, rozměr 900/600/100, včetně odvzdušňovací zátky a sady pro upevnění</t>
  </si>
  <si>
    <t>-627840131</t>
  </si>
  <si>
    <t>733 121</t>
  </si>
  <si>
    <t>deskové otopné těleso se spodním středovým nebo spodním pravým připojením a integrovaným ventilem, rozměr 800/600/100, včetně odvzdušňovací zátky a sady pro upevnění</t>
  </si>
  <si>
    <t>-797032915</t>
  </si>
  <si>
    <t>715</t>
  </si>
  <si>
    <t>733 122</t>
  </si>
  <si>
    <t>deskové otopné těleso se spodním středovým nebo spodním pravým připojením a integrovaným ventilem, rozměr 700/600/100, včetně odvzdušňovací zátky a sady pro upevnění</t>
  </si>
  <si>
    <t>994891209</t>
  </si>
  <si>
    <t>733 123</t>
  </si>
  <si>
    <t>deskové otopné těleso se spodním středovým nebo spodním pravým připojením a integrovaným ventilem, rozměr 600/600/100, včetně odvzdušňovací zátky a sady pro upevnění</t>
  </si>
  <si>
    <t>-1798752060</t>
  </si>
  <si>
    <t>717</t>
  </si>
  <si>
    <t>733 124</t>
  </si>
  <si>
    <t>deskové otopné těleso se spodním středovým nebo spodním pravým připojením a integrovaným ventilem, rozměr 500/600/100, včetně odvzdušňovací zátky a sady pro upevnění</t>
  </si>
  <si>
    <t>-1400579387</t>
  </si>
  <si>
    <t>733 125</t>
  </si>
  <si>
    <t>deskové otopné těleso se spodním středovým nebo spodním pravým připojením a integrovaným ventilem, rozměr 400/600/100, včetně odvzdušňovací zátky a sady pro upevnění</t>
  </si>
  <si>
    <t>-1221276333</t>
  </si>
  <si>
    <t>719</t>
  </si>
  <si>
    <t>733 126</t>
  </si>
  <si>
    <t>deskové otopné těleso se spodním středovým nebo spodním pravým připojením a integrovaným ventilem, rozměr 2000/500/100, včetně odvzdušňovací zátky a sady pro upevnění</t>
  </si>
  <si>
    <t>-89381784</t>
  </si>
  <si>
    <t>733 127</t>
  </si>
  <si>
    <t>deskové otopné těleso se spodním středovým nebo spodním pravým připojením a integrovaným ventilem, rozměr 1800/500/100, včetně odvzdušňovací zátky a sady pro upevnění</t>
  </si>
  <si>
    <t>28219102</t>
  </si>
  <si>
    <t>733 128</t>
  </si>
  <si>
    <t>deskové otopné těleso se spodním středovým nebo spodním pravým připojením a integrovaným ventilem, rozměr 1400/500/100, včetně odvzdušňovací zátky a sady pro upevnění</t>
  </si>
  <si>
    <t>1745342881</t>
  </si>
  <si>
    <t>733 129</t>
  </si>
  <si>
    <t>deskové otopné těleso se spodním středovým nebo spodním pravým připojením a integrovaným ventilem, rozměr 1100/500/100, včetně odvzdušňovací zátky a sady pro upevnění</t>
  </si>
  <si>
    <t>-7765270</t>
  </si>
  <si>
    <t>723</t>
  </si>
  <si>
    <t>733 130</t>
  </si>
  <si>
    <t>deskové otopné těleso se spodním středovým nebo spodním pravým připojením a integrovaným ventilem, rozměr 1000/500/100, včetně odvzdušňovací zátky a sady pro upevnění</t>
  </si>
  <si>
    <t>405680372</t>
  </si>
  <si>
    <t>733 131</t>
  </si>
  <si>
    <t>deskové otopné těleso se spodním středovým nebo spodním pravým připojením a integrovaným ventilem, rozměr 900/500/100, včetně odvzdušňovací zátky a sady pro upevnění</t>
  </si>
  <si>
    <t>1310442054</t>
  </si>
  <si>
    <t>733 132</t>
  </si>
  <si>
    <t>deskové otopné těleso se spodním středovým nebo spodním pravým připojením a integrovaným ventilem, rozměr 800/500/100, včetně odvzdušňovací zátky a sady pro upevnění</t>
  </si>
  <si>
    <t>1029171369</t>
  </si>
  <si>
    <t>733 133</t>
  </si>
  <si>
    <t>deskové otopné těleso se spodním středovým nebo spodním pravým připojením a integrovaným ventilem, rozměr 1600/400/100, včetně odvzdušňovací zátky a sady pro upevnění</t>
  </si>
  <si>
    <t>-444225799</t>
  </si>
  <si>
    <t>727</t>
  </si>
  <si>
    <t>733 134</t>
  </si>
  <si>
    <t>deskové otopné těleso se spodním středovým nebo spodním pravým připojením a integrovaným ventilem, rozměr 1000/400/100, včetně odvzdušňovací zátky a sady pro upevnění</t>
  </si>
  <si>
    <t>1551981524</t>
  </si>
  <si>
    <t>728</t>
  </si>
  <si>
    <t>733 135</t>
  </si>
  <si>
    <t>deskové otopné těleso se spodním středovým nebo spodním pravým připojením a integrovaným ventilem, rozměr 900/400/100, včetně odvzdušňovací zátky a sady pro upevnění</t>
  </si>
  <si>
    <t>1270325102</t>
  </si>
  <si>
    <t>729</t>
  </si>
  <si>
    <t>733 136</t>
  </si>
  <si>
    <t>deskové otopné těleso se spodním středovým nebo spodním pravým připojením a integrovaným ventilem, rozměr 700/400/100, včetně odvzdušňovací zátky a sady pro upevnění</t>
  </si>
  <si>
    <t>-467692890</t>
  </si>
  <si>
    <t>733 137</t>
  </si>
  <si>
    <t>deskové otopné těleso se spodním středovým nebo spodním pravým připojením a integrovaným ventilem, rozměr 500/400/100, včetně odvzdušňovací zátky a sady pro upevnění</t>
  </si>
  <si>
    <t>1197736242</t>
  </si>
  <si>
    <t>733 138</t>
  </si>
  <si>
    <t>deskové otopné těleso se spodním středovým nebo spodním pravým připojením a integrovaným ventilem, rozměr 900/300/100, včetně odvzdušňovací zátky a sady pro upevnění</t>
  </si>
  <si>
    <t>2022047314</t>
  </si>
  <si>
    <t>733 139</t>
  </si>
  <si>
    <t>deskové otopné těleso se spodním středovým nebo spodním pravým připojením a integrovaným ventilem, rozměr 800/300/100, včetně odvzdušňovací zátky a sady pro upevnění</t>
  </si>
  <si>
    <t>-2129277190</t>
  </si>
  <si>
    <t>733 140</t>
  </si>
  <si>
    <t>deskové otopné těleso se spodním středovým nebo spodním pravým připojením a integrovaným ventilem, rozměr 700/300/100, včetně odvzdušňovací zátky a sady pro upevnění</t>
  </si>
  <si>
    <t>2051511638</t>
  </si>
  <si>
    <t>734</t>
  </si>
  <si>
    <t>733 141</t>
  </si>
  <si>
    <t>deskové otopné těleso se spodním středovým nebo spodním pravým připojením a integrovaným ventilem, rozměr 500/300/100, včetně odvzdušňovací zátky a sady pro upevnění</t>
  </si>
  <si>
    <t>-368659650</t>
  </si>
  <si>
    <t>735</t>
  </si>
  <si>
    <t>733 142</t>
  </si>
  <si>
    <t>deskové otopné těleso se spodním středovým nebo spodním pravým připojením a integrovaným ventilem, rozměr 400/300/100, včetně odvzdušňovací zátky a sady pro upevnění</t>
  </si>
  <si>
    <t>-61040705</t>
  </si>
  <si>
    <t>733 143</t>
  </si>
  <si>
    <t>deskové otopné těleso se spodním středovým nebo spodním pravým připojením a integrovaným ventilem, rozměr 700/400/63, včetně odvzdušňovací zátky a sady pro upevnění</t>
  </si>
  <si>
    <t>1220204566</t>
  </si>
  <si>
    <t>737</t>
  </si>
  <si>
    <t>733 144</t>
  </si>
  <si>
    <t>deskové otopné těleso se spodním středovým nebo spodním pravým připojením a integrovaným ventilem, rozměr 600/400/63, včetně odvzdušňovací zátky a sady pro upevnění</t>
  </si>
  <si>
    <t>-1993553889</t>
  </si>
  <si>
    <t>733 145</t>
  </si>
  <si>
    <t>deskové otopné těleso se spodním středovým nebo spodním pravým připojením a integrovaným ventilem, rozměr 500/400/63, včetně odvzdušňovací zátky a sady pro upevnění</t>
  </si>
  <si>
    <t>-1338676515</t>
  </si>
  <si>
    <t>739</t>
  </si>
  <si>
    <t>733 146</t>
  </si>
  <si>
    <t>trubkové otopné těleso se spodním středovým připojením, 750/1820/35, včetně odvzdušňovací zátky a sady pro upevnění</t>
  </si>
  <si>
    <t>1967429067</t>
  </si>
  <si>
    <t>733 147</t>
  </si>
  <si>
    <t>trubkové otopné těleso se spodním středovým připojením, 750/1500/35, včetně odvzdušňovací zátky a sady pro upevnění</t>
  </si>
  <si>
    <t>-50157311</t>
  </si>
  <si>
    <t>741</t>
  </si>
  <si>
    <t>733 148</t>
  </si>
  <si>
    <t>trubkové otopné těleso se spodním středovým připojením, 750/1220/35, včetně odvzdušňovací zátky a sady pro upevnění</t>
  </si>
  <si>
    <t>-1382558812</t>
  </si>
  <si>
    <t>733 149</t>
  </si>
  <si>
    <t>trubkové otopné těleso se spodním středovým připojením, 450/1220/35, včetně odvzdušňovací zátky a sady pro upevnění</t>
  </si>
  <si>
    <t>-305171146</t>
  </si>
  <si>
    <t>743</t>
  </si>
  <si>
    <t>733 150</t>
  </si>
  <si>
    <t>trubkové otopné těleso se spodním středovým připojením, 450/700/35, včetně odvzdušňovací zátky a sady pro upevnění</t>
  </si>
  <si>
    <t>67936802</t>
  </si>
  <si>
    <t>733 151</t>
  </si>
  <si>
    <t>1/2" uzavírací šroubení pro dvoutrubkové soustavy s vypouštěním, pro otopná tělesa s integrovanou ventilovou vložkou, rohové</t>
  </si>
  <si>
    <t>-1373487200</t>
  </si>
  <si>
    <t>745</t>
  </si>
  <si>
    <t>733 152</t>
  </si>
  <si>
    <t>1/2" radiátorový termostatický ventil bez nastavení, rohový</t>
  </si>
  <si>
    <t>-906445222</t>
  </si>
  <si>
    <t>733 153</t>
  </si>
  <si>
    <t>1/2" regulační uzavíratelné šroubení, uzavírací funkce + vypouštění; rohové</t>
  </si>
  <si>
    <t>639449199</t>
  </si>
  <si>
    <t>747</t>
  </si>
  <si>
    <t>733 154</t>
  </si>
  <si>
    <t>termostatická hlavice 6 - 28 °C</t>
  </si>
  <si>
    <t>-512765964</t>
  </si>
  <si>
    <t>733 155</t>
  </si>
  <si>
    <t>1/2" svěrné šroubení na vícevrstvé potrubí PEX-AL-PEX - 18x2</t>
  </si>
  <si>
    <t>2080239793</t>
  </si>
  <si>
    <t>749</t>
  </si>
  <si>
    <t>733 156</t>
  </si>
  <si>
    <t>1/2" svěrné šroubení na vícevrstvé potrubí PEX-AL-PEX - 16x2</t>
  </si>
  <si>
    <t>775342478</t>
  </si>
  <si>
    <t>Potrubí, statické a regulační ventily</t>
  </si>
  <si>
    <t>750</t>
  </si>
  <si>
    <t>734 101</t>
  </si>
  <si>
    <t>ocelové trubky závitové běžné bezešvé ČSN 42 5710 - DN125 včetně tvarovek</t>
  </si>
  <si>
    <t>310317399</t>
  </si>
  <si>
    <t>751</t>
  </si>
  <si>
    <t>734 102</t>
  </si>
  <si>
    <t>ocelové trubky závitové běžné bezešvé ČSN 42 5710 - DN100 včetně tvarovek</t>
  </si>
  <si>
    <t>-420166035</t>
  </si>
  <si>
    <t>734 103</t>
  </si>
  <si>
    <t>ocelové trubky závitové běžné bezešvé ČSN 42 5710 - DN80 včetně tvarovek</t>
  </si>
  <si>
    <t>-744893452</t>
  </si>
  <si>
    <t>753</t>
  </si>
  <si>
    <t>734 104</t>
  </si>
  <si>
    <t>ocelové trubky závitové běžné bezešvé ČSN 42 5710 - DN65 včetně tvarovek</t>
  </si>
  <si>
    <t>-254753698</t>
  </si>
  <si>
    <t>734 105</t>
  </si>
  <si>
    <t>ocelové trubky závitové běžné bezešvé ČSN 42 5710 - DN50 včetně tvarovek</t>
  </si>
  <si>
    <t>-2021741936</t>
  </si>
  <si>
    <t>755</t>
  </si>
  <si>
    <t>734 106</t>
  </si>
  <si>
    <t>ocelové trubky závitové běžné bezešvé ČSN 42 5710 - DN40 včetně tvarovek</t>
  </si>
  <si>
    <t>1411861660</t>
  </si>
  <si>
    <t>734 107</t>
  </si>
  <si>
    <t>ocelové trubky závitové běžné bezešvé ČSN 42 5710 - DN32 včetně tvarovek</t>
  </si>
  <si>
    <t>-1837908630</t>
  </si>
  <si>
    <t>757</t>
  </si>
  <si>
    <t>734 108</t>
  </si>
  <si>
    <t>ocelové trubky závitové běžné bezešvé ČSN 42 5710 - DN25 včetně tvarovek</t>
  </si>
  <si>
    <t>-1967705948</t>
  </si>
  <si>
    <t>734 109</t>
  </si>
  <si>
    <t>ocelové trubky závitové běžné bezešvé ČSN 42 5710 - DN20 včetně tvarovek</t>
  </si>
  <si>
    <t>-954214893</t>
  </si>
  <si>
    <t>759</t>
  </si>
  <si>
    <t>734 110</t>
  </si>
  <si>
    <t>ocelové trubky závitové běžné bezešvé ČSN 42 5710 - DN15 včetně tvarovek</t>
  </si>
  <si>
    <t>-763824773</t>
  </si>
  <si>
    <t>734 111</t>
  </si>
  <si>
    <t>nerezové flexi potrubí - DN25</t>
  </si>
  <si>
    <t>925773042</t>
  </si>
  <si>
    <t>761</t>
  </si>
  <si>
    <t>734 112</t>
  </si>
  <si>
    <t>průměr 18x2 trubka PEX / Al / PEX pro rozvody vytápění, 100% kyslíková bariéra, hliníková vrstva 0,4 mm</t>
  </si>
  <si>
    <t>-1004432718</t>
  </si>
  <si>
    <t>734 113</t>
  </si>
  <si>
    <t>ochranná hadice (husí krk) pro potrubí PEX/AL/PEX 18x2</t>
  </si>
  <si>
    <t>-17592287</t>
  </si>
  <si>
    <t>763</t>
  </si>
  <si>
    <t>734 114</t>
  </si>
  <si>
    <t>průměr 16x2 trubka PEX / Al / PEX pro rozvody vytápění, 100% kyslíková bariéra, hliníková vrstva 0,4 mm</t>
  </si>
  <si>
    <t>-200131268</t>
  </si>
  <si>
    <t>734 115</t>
  </si>
  <si>
    <t>ochranná hadice (husí krk) pro potrubí PEX/AL/PEX 16x2</t>
  </si>
  <si>
    <t>1468347994</t>
  </si>
  <si>
    <t>765</t>
  </si>
  <si>
    <t>734 116</t>
  </si>
  <si>
    <t>3" axiální kompenzátor, přivařovací</t>
  </si>
  <si>
    <t>288945152</t>
  </si>
  <si>
    <t>734 117</t>
  </si>
  <si>
    <t>galvanicky pozinkovaný pevný bod, izolovaný</t>
  </si>
  <si>
    <t>188083122</t>
  </si>
  <si>
    <t>767</t>
  </si>
  <si>
    <t>734 118</t>
  </si>
  <si>
    <t>průměr 89 x tl. 60 mm potrubní izolační pouzdro s povrchovou úpravou z hliníkové folie (DN80)</t>
  </si>
  <si>
    <t>2115530106</t>
  </si>
  <si>
    <t>734 119</t>
  </si>
  <si>
    <t>průměr 76 x tl. 60 mm potrubní izolační pouzdro s povrchovou úpravou z hliníkové folie (DN65)</t>
  </si>
  <si>
    <t>-1172338385</t>
  </si>
  <si>
    <t>769</t>
  </si>
  <si>
    <t>734 120</t>
  </si>
  <si>
    <t>průměr 60 x tl. 60 mm potrubní izolační pouzdro s povrchovou úpravou z hliníkové folie (DN50)</t>
  </si>
  <si>
    <t>-462183497</t>
  </si>
  <si>
    <t>734 121</t>
  </si>
  <si>
    <t>průměr 48 x tl. 40 mm potrubní izolační pouzdro s povrchovou úpravou z hliníkové folie (DN40)</t>
  </si>
  <si>
    <t>-957039092</t>
  </si>
  <si>
    <t>771</t>
  </si>
  <si>
    <t>734 122</t>
  </si>
  <si>
    <t>průměr 42 x tl. 40 mm potrubní izolační pouzdro s povrchovou úpravou z hliníkové folie (DN32)</t>
  </si>
  <si>
    <t>-1457035582</t>
  </si>
  <si>
    <t>772</t>
  </si>
  <si>
    <t>734 123</t>
  </si>
  <si>
    <t>ochranná hadice (husí krk)</t>
  </si>
  <si>
    <t>-152291575</t>
  </si>
  <si>
    <t>773</t>
  </si>
  <si>
    <t>734 124</t>
  </si>
  <si>
    <t>průměr 133 x tl. 60 mm potrubní izolační pouzdro s povrchovou úpravou z hliníkové folie (DN125)</t>
  </si>
  <si>
    <t>-1397899914</t>
  </si>
  <si>
    <t>734 125</t>
  </si>
  <si>
    <t>průměr 108 x tl. 50 mm potrubní izolační pouzdro s povrchovou úpravou z hliníkové folie (DN100)</t>
  </si>
  <si>
    <t>-767413962</t>
  </si>
  <si>
    <t>775</t>
  </si>
  <si>
    <t>734 126</t>
  </si>
  <si>
    <t>průměr 89 x tl. 50 mm potrubní izolační pouzdro s povrchovou úpravou z hliníkové folie (DN80)</t>
  </si>
  <si>
    <t>-1274308393</t>
  </si>
  <si>
    <t>734 127</t>
  </si>
  <si>
    <t>průměr 76 x tl. 50 mm potrubní izolační pouzdro s povrchovou úpravou z hliníkové folie (DN65)</t>
  </si>
  <si>
    <t>619708396</t>
  </si>
  <si>
    <t>777</t>
  </si>
  <si>
    <t>734 128</t>
  </si>
  <si>
    <t>průměr 60 x tl. 40 mm potrubní izolační pouzdro s povrchovou úpravou z hliníkové folie (DN50)</t>
  </si>
  <si>
    <t>-556106607</t>
  </si>
  <si>
    <t>734 129</t>
  </si>
  <si>
    <t>1967857677</t>
  </si>
  <si>
    <t>779</t>
  </si>
  <si>
    <t>734 130</t>
  </si>
  <si>
    <t>-167434195</t>
  </si>
  <si>
    <t>734 131</t>
  </si>
  <si>
    <t>průměr 35 x tl. 40 mm potrubní izolační pouzdro s povrchovou úpravou z hliníkové folie (DN25)</t>
  </si>
  <si>
    <t>1738486850</t>
  </si>
  <si>
    <t>781</t>
  </si>
  <si>
    <t>734 132</t>
  </si>
  <si>
    <t>průměr 28 x tl. 40 mm potrubní izolační pouzdro s povrchovou úpravou z hliníkové folie (DN20)</t>
  </si>
  <si>
    <t>1389858591</t>
  </si>
  <si>
    <t>734 133</t>
  </si>
  <si>
    <t>průměr 22 x tl. 40 mm potrubní izolační pouzdro s povrchovou úpravou z hliníkové folie (DN15)</t>
  </si>
  <si>
    <t>1786802530</t>
  </si>
  <si>
    <t>783</t>
  </si>
  <si>
    <t>734 134</t>
  </si>
  <si>
    <t>průměr 18 x tl. 13 mm termoizolační trubice z pěnového polyetylenu s uzavřenou buněčnou strukturou (18x2; 16x2)</t>
  </si>
  <si>
    <t>967568668</t>
  </si>
  <si>
    <t>734 135</t>
  </si>
  <si>
    <t>2" vyvažovací ventil, PN25, závitový spoj, s vypouštěním</t>
  </si>
  <si>
    <t>362443819</t>
  </si>
  <si>
    <t>785</t>
  </si>
  <si>
    <t>734 136</t>
  </si>
  <si>
    <t>1 1/4" vyvažovací ventil, PN25, závitový spoj, s vypouštěním</t>
  </si>
  <si>
    <t>-20877062</t>
  </si>
  <si>
    <t>734 137</t>
  </si>
  <si>
    <t>1" vyvažovací ventil, PN25, závitový spoj, s vypouštěním</t>
  </si>
  <si>
    <t>960251254</t>
  </si>
  <si>
    <t>787</t>
  </si>
  <si>
    <t>734 138</t>
  </si>
  <si>
    <t>3/4" vyvažovací ventil, PN25, závitový spoj, s vypouštěním</t>
  </si>
  <si>
    <t>-2107937542</t>
  </si>
  <si>
    <t>Rozdělovače</t>
  </si>
  <si>
    <t>735 101</t>
  </si>
  <si>
    <t>RV_0.01 - 1"xEK,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</si>
  <si>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-2111750714</t>
  </si>
  <si>
    <t>789</t>
  </si>
  <si>
    <t>735 102</t>
  </si>
  <si>
    <t>RV_0.01 - 1/2" svěrné šroubení na vícevrstvé potrubí PEX-AL-PEX - 16x2</t>
  </si>
  <si>
    <t>-389849998</t>
  </si>
  <si>
    <t>735 103</t>
  </si>
  <si>
    <t>RV_0.01 - elektrotermická hlavice 230 V, bez proudu zavřeno</t>
  </si>
  <si>
    <t>-1521898753</t>
  </si>
  <si>
    <t>791</t>
  </si>
  <si>
    <t>735 104</t>
  </si>
  <si>
    <t>RV_0.01 - 3/8" vyvažovací ventil, funkce: vyvažování, měření s aretací, měření průtoku, tlaků a teploty, uzavírání, s vypouštěním, PN25</t>
  </si>
  <si>
    <t>-1582330840</t>
  </si>
  <si>
    <t>735 105</t>
  </si>
  <si>
    <t>RV_0.01 - 1/2" regulátor tlakové diference 5-25 kPa, PN16</t>
  </si>
  <si>
    <t>-531288562</t>
  </si>
  <si>
    <t>793</t>
  </si>
  <si>
    <t>735 106</t>
  </si>
  <si>
    <t>RV_0.02=0.03=0.05 - 1"xEK,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</si>
  <si>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-385895695</t>
  </si>
  <si>
    <t>735 107</t>
  </si>
  <si>
    <t>RV_0.02=0.03=0.05 - 1/2" svěrné šroubení na vícevrstvé potrubí PEX-AL-PEX - 16x2</t>
  </si>
  <si>
    <t>-484493320</t>
  </si>
  <si>
    <t>795</t>
  </si>
  <si>
    <t>735 108</t>
  </si>
  <si>
    <t>RV_0.02=0.03=0.05 - elektrotermická hlavice 230 V, bez proudu zavřeno</t>
  </si>
  <si>
    <t>-2073624514</t>
  </si>
  <si>
    <t>735 109</t>
  </si>
  <si>
    <t>RV_0.02=0.03=0.05 - 1/2" vyvažovací ventil, funkce: vyvažování, měření s aretací, měření průtoku, tlaků a teploty, uzavírání, s vypouštěním, PN25</t>
  </si>
  <si>
    <t>-144226388</t>
  </si>
  <si>
    <t>797</t>
  </si>
  <si>
    <t>735 110</t>
  </si>
  <si>
    <t>RV_0.02=0.03=0.05 - 1/2" regulátor tlakové diference 5-25 kPa, PN16</t>
  </si>
  <si>
    <t>1711766362</t>
  </si>
  <si>
    <t>735 111</t>
  </si>
  <si>
    <t>RV_0.04 - 1"xEK, 9cestný,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</si>
  <si>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1308936851</t>
  </si>
  <si>
    <t>799</t>
  </si>
  <si>
    <t>735 112</t>
  </si>
  <si>
    <t>RV_0.04 - 1/2" svěrné šroubení na vícevrstvé potrubí PEX-AL-PEX - 16x2</t>
  </si>
  <si>
    <t>1710138395</t>
  </si>
  <si>
    <t>800</t>
  </si>
  <si>
    <t>735 113</t>
  </si>
  <si>
    <t>RV_0.04 - elektrotermická hlavice 230 V, bez proudu zavřeno</t>
  </si>
  <si>
    <t>1075074748</t>
  </si>
  <si>
    <t>801</t>
  </si>
  <si>
    <t>735 114</t>
  </si>
  <si>
    <t>RV_0.04 - 3/4" vyvažovací ventil, funkce: vyvažování, měření s aretací, měření průtoku, tlaků a teploty, uzavírání, s vypouštěním, PN25</t>
  </si>
  <si>
    <t>240509767</t>
  </si>
  <si>
    <t>802</t>
  </si>
  <si>
    <t>735 115</t>
  </si>
  <si>
    <t>RV_0.04 - 1/2" regulátor tlakové diference 5-25 kPa, PN16</t>
  </si>
  <si>
    <t>777332853</t>
  </si>
  <si>
    <t>803</t>
  </si>
  <si>
    <t>735 116</t>
  </si>
  <si>
    <t>RV_1.1=1.11=3.1=3.10 - 1"xEK,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</si>
  <si>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1518889321</t>
  </si>
  <si>
    <t>804</t>
  </si>
  <si>
    <t>735 117</t>
  </si>
  <si>
    <t>RV_1.1=1.11=3.1=3.10 - 1/2" svěrné šroubení na vícevrstvé potrubí PEX-AL-PEX - 18x2</t>
  </si>
  <si>
    <t>-1492308586</t>
  </si>
  <si>
    <t>805</t>
  </si>
  <si>
    <t>735 118</t>
  </si>
  <si>
    <t>RV_1.1=1.11=3.1=3.10 - 1/2" svěrné šroubení na vícevrstvé potrubí PEX-AL-PEX - 16x2</t>
  </si>
  <si>
    <t>1228049263</t>
  </si>
  <si>
    <t>806</t>
  </si>
  <si>
    <t>735 119</t>
  </si>
  <si>
    <t>RV_1.1=1.11=3.1=3.10 - elektrotermická hlavice 230 V, bez proudu zavřeno</t>
  </si>
  <si>
    <t>1514385385</t>
  </si>
  <si>
    <t>807</t>
  </si>
  <si>
    <t>735 120</t>
  </si>
  <si>
    <t>RV_1.1=1.11=3.1=3.10 - 1/2" vyvažovací ventil, funkce: vyvažování, měření s aretací, měření průtoku, tlaků a teploty, uzavírání, s vypouštěním, PN25</t>
  </si>
  <si>
    <t>-857616016</t>
  </si>
  <si>
    <t>808</t>
  </si>
  <si>
    <t>735 121</t>
  </si>
  <si>
    <t>RV_1.1=1.11=3.1=3.10 - 1/2" regulátor tlakové diference 5-25 kPa, PN16</t>
  </si>
  <si>
    <t>-2042835122</t>
  </si>
  <si>
    <t>809</t>
  </si>
  <si>
    <t>735 122</t>
  </si>
  <si>
    <t>RV_1.2=1.10=3.2=3.9 - 1"xEK,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</si>
  <si>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-513378311</t>
  </si>
  <si>
    <t>810</t>
  </si>
  <si>
    <t>735 123</t>
  </si>
  <si>
    <t>RV_1.2=1.10=3.2=3.9 - 1/2" svěrné šroubení na vícevrstvé potrubí PEX-AL-PEX - 16x2</t>
  </si>
  <si>
    <t>-641772459</t>
  </si>
  <si>
    <t>811</t>
  </si>
  <si>
    <t>735 124</t>
  </si>
  <si>
    <t>RV_1.2=1.10=3.2=3.9 - elektrotermická hlavice 230 V, bez proudu zavřeno</t>
  </si>
  <si>
    <t>1448522388</t>
  </si>
  <si>
    <t>812</t>
  </si>
  <si>
    <t>735 125</t>
  </si>
  <si>
    <t>RV_1.2=1.10=3.2=3.9 - 1/2" vyvažovací ventil, funkce: vyvažování, měření s aretací, měření průtoku, tlaků a teploty, uzavírání, s vypouštěním, PN25</t>
  </si>
  <si>
    <t>-1668263706</t>
  </si>
  <si>
    <t>813</t>
  </si>
  <si>
    <t>735 126</t>
  </si>
  <si>
    <t>RV_1.2=1.10=3.2=3.9 - 1/2" regulátor tlakové diference 5-25 kPa, PN16</t>
  </si>
  <si>
    <t>-998290699</t>
  </si>
  <si>
    <t>814</t>
  </si>
  <si>
    <t>735 127</t>
  </si>
  <si>
    <t>RV_1.3=1.9 - 1"xEK,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</si>
  <si>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-1019890877</t>
  </si>
  <si>
    <t>815</t>
  </si>
  <si>
    <t>735 128</t>
  </si>
  <si>
    <t>RV_1.3=1.9 - 1/2" svěrné šroubení na vícevrstvé potrubí PEX-AL-PEX - 16x2</t>
  </si>
  <si>
    <t>1484051382</t>
  </si>
  <si>
    <t>816</t>
  </si>
  <si>
    <t>735 129</t>
  </si>
  <si>
    <t>RV_1.3=1.9 - elektrotermická hlavice 230 V, bez proudu zavřeno</t>
  </si>
  <si>
    <t>-2126410516</t>
  </si>
  <si>
    <t>817</t>
  </si>
  <si>
    <t>735 130</t>
  </si>
  <si>
    <t>RV_1.3=1.9 - 3/8" vyvažovací ventil, funkce: vyvažování, měření s aretací, měření průtoku, tlaků a teploty, uzavírání, s vypouštěním, PN25</t>
  </si>
  <si>
    <t>-2083189689</t>
  </si>
  <si>
    <t>818</t>
  </si>
  <si>
    <t>735 131</t>
  </si>
  <si>
    <t>RV_1.3=1.9 - 1/2" regulátor tlakové diference 5-25 kPa, PN16</t>
  </si>
  <si>
    <t>1761431445</t>
  </si>
  <si>
    <t>819</t>
  </si>
  <si>
    <t>735 132</t>
  </si>
  <si>
    <t>RV_1.4 - 1"xEK,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</si>
  <si>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1279345613</t>
  </si>
  <si>
    <t>820</t>
  </si>
  <si>
    <t>735 133</t>
  </si>
  <si>
    <t>RV_1.4 - 1/2" svěrné šroubení na vícevrstvé potrubí PEX-AL-PEX - 18x2</t>
  </si>
  <si>
    <t>-916697264</t>
  </si>
  <si>
    <t>821</t>
  </si>
  <si>
    <t>735 134</t>
  </si>
  <si>
    <t>RV_1.4 - 1/2" svěrné šroubení na vícevrstvé potrubí PEX-AL-PEX - 16x2</t>
  </si>
  <si>
    <t>-981254513</t>
  </si>
  <si>
    <t>822</t>
  </si>
  <si>
    <t>735 135</t>
  </si>
  <si>
    <t>RV_1.4 - elektrotermická hlavice 230 V, bez proudu zavřeno</t>
  </si>
  <si>
    <t>766356549</t>
  </si>
  <si>
    <t>735 136</t>
  </si>
  <si>
    <t>RV_1.4 - 1/2" vyvažovací ventil, funkce: vyvažování, měření s aretací, měření průtoku, tlaků a teploty, uzavírání, s vypouštěním, PN25</t>
  </si>
  <si>
    <t>-1821959942</t>
  </si>
  <si>
    <t>824</t>
  </si>
  <si>
    <t>735 137</t>
  </si>
  <si>
    <t>RV_1.4 - 1/2" regulátor tlakové diference 5-25 kPa, PN16</t>
  </si>
  <si>
    <t>-798448514</t>
  </si>
  <si>
    <t>825</t>
  </si>
  <si>
    <t>735 138</t>
  </si>
  <si>
    <t>RV_1.5 - 1"xEK,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</si>
  <si>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-1900978510</t>
  </si>
  <si>
    <t>826</t>
  </si>
  <si>
    <t>735 139</t>
  </si>
  <si>
    <t>RV_1.5 - 1/2" svěrné šroubení na vícevrstvé potrubí PEX-AL-PEX - 18x2</t>
  </si>
  <si>
    <t>159875927</t>
  </si>
  <si>
    <t>827</t>
  </si>
  <si>
    <t>735 140</t>
  </si>
  <si>
    <t>RV_1.5 - 1/2" svěrné šroubení na vícevrstvé potrubí PEX-AL-PEX - 16x2</t>
  </si>
  <si>
    <t>-1163068385</t>
  </si>
  <si>
    <t>828</t>
  </si>
  <si>
    <t>735 141</t>
  </si>
  <si>
    <t>RV_1.5 - elektrotermická hlavice 230 V, bez proudu zavřeno</t>
  </si>
  <si>
    <t>1685297131</t>
  </si>
  <si>
    <t>829</t>
  </si>
  <si>
    <t>735 142</t>
  </si>
  <si>
    <t>RV_1.5 - 3/4" vyvažovací ventil, funkce: vyvažování, měření s aretací, měření průtoku, tlaků a teploty, uzavírání, s vypouštěním, PN25</t>
  </si>
  <si>
    <t>-486734086</t>
  </si>
  <si>
    <t>830</t>
  </si>
  <si>
    <t>735 143</t>
  </si>
  <si>
    <t>RV_1.5 - 3/4" regulátor tlakové diference 5-25 kPa, PN16</t>
  </si>
  <si>
    <t>-1188690129</t>
  </si>
  <si>
    <t>831</t>
  </si>
  <si>
    <t>735 144</t>
  </si>
  <si>
    <t>RV_1.6 - 1"xEK,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</si>
  <si>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1243160323</t>
  </si>
  <si>
    <t>832</t>
  </si>
  <si>
    <t>735 145</t>
  </si>
  <si>
    <t>RV_1.6 - 1/2" svěrné šroubení na vícevrstvé potrubí PEX-AL-PEX - 16x2</t>
  </si>
  <si>
    <t>1638366974</t>
  </si>
  <si>
    <t>833</t>
  </si>
  <si>
    <t>735 146</t>
  </si>
  <si>
    <t>RV_1.6 - elektrotermická hlavice 230 V, bez proudu zavřeno</t>
  </si>
  <si>
    <t>-1958442154</t>
  </si>
  <si>
    <t>834</t>
  </si>
  <si>
    <t>735 147</t>
  </si>
  <si>
    <t>RV_1.6 - 1/2" vyvažovací ventil, funkce: vyvažování, měření s aretací, měření průtoku, tlaků a teploty, uzavírání, s vypouštěním, PN25</t>
  </si>
  <si>
    <t>170475056</t>
  </si>
  <si>
    <t>835</t>
  </si>
  <si>
    <t>735 148</t>
  </si>
  <si>
    <t>RV_1.6 - 1/2" regulátor tlakové diference 5-25 kPa, PN16</t>
  </si>
  <si>
    <t>-327770040</t>
  </si>
  <si>
    <t>836</t>
  </si>
  <si>
    <t>735 149</t>
  </si>
  <si>
    <t>RV_1.7 - 1"xEK,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</si>
  <si>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-1018401619</t>
  </si>
  <si>
    <t>837</t>
  </si>
  <si>
    <t>735 150</t>
  </si>
  <si>
    <t>RV_1.7 - 1/2" svěrné šroubení na vícevrstvé potrubí PEX-AL-PEX - 18x2</t>
  </si>
  <si>
    <t>1139268660</t>
  </si>
  <si>
    <t>838</t>
  </si>
  <si>
    <t>735 151</t>
  </si>
  <si>
    <t>RV_1.7 - 1/2" svěrné šroubení na vícevrstvé potrubí PEX-AL-PEX - 16x2</t>
  </si>
  <si>
    <t>-475921340</t>
  </si>
  <si>
    <t>839</t>
  </si>
  <si>
    <t>735 152</t>
  </si>
  <si>
    <t>RV_1.7 - elektrotermická hlavice 230 V, bez proudu zavřeno</t>
  </si>
  <si>
    <t>-1034001311</t>
  </si>
  <si>
    <t>840</t>
  </si>
  <si>
    <t>735 153</t>
  </si>
  <si>
    <t>RV_1.7 - 1/2" vyvažovací ventil, funkce: vyvažování, měření s aretací, měření průtoku, tlaků a teploty, uzavírání, s vypouštěním, PN25</t>
  </si>
  <si>
    <t>476144511</t>
  </si>
  <si>
    <t>841</t>
  </si>
  <si>
    <t>735 154</t>
  </si>
  <si>
    <t>RV_1.7 - 1/2" regulátor tlakové diference 5-25 kPa, PN16</t>
  </si>
  <si>
    <t>1082302502</t>
  </si>
  <si>
    <t>842</t>
  </si>
  <si>
    <t>735 155</t>
  </si>
  <si>
    <t>RV_1.8 - 1"xEK,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</si>
  <si>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2104485185</t>
  </si>
  <si>
    <t>843</t>
  </si>
  <si>
    <t>735 156</t>
  </si>
  <si>
    <t>RV_1.8 - 1/2" svěrné šroubení na vícevrstvé potrubí PEX-AL-PEX - 18x2</t>
  </si>
  <si>
    <t>-635143852</t>
  </si>
  <si>
    <t>844</t>
  </si>
  <si>
    <t>735 157</t>
  </si>
  <si>
    <t>RV_1.8 - 1/2" svěrné šroubení na vícevrstvé potrubí PEX-AL-PEX - 16x2</t>
  </si>
  <si>
    <t>345324765</t>
  </si>
  <si>
    <t>845</t>
  </si>
  <si>
    <t>735 158</t>
  </si>
  <si>
    <t>RV_1.8 - elektrotermická hlavice 230 V, bez proudu zavřeno</t>
  </si>
  <si>
    <t>1390457389</t>
  </si>
  <si>
    <t>846</t>
  </si>
  <si>
    <t>735 159</t>
  </si>
  <si>
    <t>RV_1.8 - 1/2" vyvažovací ventil, funkce: vyvažování, měření s aretací, měření průtoku, tlaků a teploty, uzavírání, s vypouštěním, PN25</t>
  </si>
  <si>
    <t>467929120</t>
  </si>
  <si>
    <t>847</t>
  </si>
  <si>
    <t>735 160</t>
  </si>
  <si>
    <t>RV_1.8 - 1/2" regulátor tlakové diference 5-25 kPa, PN16</t>
  </si>
  <si>
    <t>411255854</t>
  </si>
  <si>
    <t>848</t>
  </si>
  <si>
    <t>735 161</t>
  </si>
  <si>
    <t>RV_1.12=1.13=3.11=3.12 - 1"xEK, 3cestný,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</si>
  <si>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1621721590</t>
  </si>
  <si>
    <t>849</t>
  </si>
  <si>
    <t>735 162</t>
  </si>
  <si>
    <t>RV_1.12=1.13=3.11=3.12 - 1/2" svěrné šroubení na vícevrstvé potrubí PEX-AL-PEX - 18x2</t>
  </si>
  <si>
    <t>-431496746</t>
  </si>
  <si>
    <t>850</t>
  </si>
  <si>
    <t>735 163</t>
  </si>
  <si>
    <t>RV_1.12=1.13=3.11=3.12 - 1/2" svěrné šroubení na vícevrstvé potrubí PEX-AL-PEX - 16x2</t>
  </si>
  <si>
    <t>-1932018451</t>
  </si>
  <si>
    <t>851</t>
  </si>
  <si>
    <t>735 164</t>
  </si>
  <si>
    <t>RV_1.12=1.13=3.11=3.12 - elektrotermická hlavice 230 V, bez proudu zavřeno</t>
  </si>
  <si>
    <t>-1055715871</t>
  </si>
  <si>
    <t>852</t>
  </si>
  <si>
    <t>735 165</t>
  </si>
  <si>
    <t>RV_1.12=1.13=3.11=3.12 - 3/8" vyvažovací ventil, funkce: vyvažování, měření s aretací, měření průtoku, tlaků a teploty, uzavírání, s vypouštěním, PN25</t>
  </si>
  <si>
    <t>-690167527</t>
  </si>
  <si>
    <t>853</t>
  </si>
  <si>
    <t>735 166</t>
  </si>
  <si>
    <t>RV_1.12=1.13=3.11=3.12 - 1/2" regulátor tlakové diference 5-25 kPa, PN16</t>
  </si>
  <si>
    <t>176086664</t>
  </si>
  <si>
    <t>854</t>
  </si>
  <si>
    <t>735 167</t>
  </si>
  <si>
    <t>RV_2.1=2.15 - 1"xEK,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</si>
  <si>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-321219968</t>
  </si>
  <si>
    <t>855</t>
  </si>
  <si>
    <t>735 168</t>
  </si>
  <si>
    <t>RV_2.1=2.15 - 1/2" svěrné šroubení na vícevrstvé potrubí PEX-AL-PEX - 18x2</t>
  </si>
  <si>
    <t>223247751</t>
  </si>
  <si>
    <t>856</t>
  </si>
  <si>
    <t>735 169</t>
  </si>
  <si>
    <t>RV_2.1=2.15 - 1/2" svěrné šroubení na vícevrstvé potrubí PEX-AL-PEX - 16x2</t>
  </si>
  <si>
    <t>22850434</t>
  </si>
  <si>
    <t>857</t>
  </si>
  <si>
    <t>735 170</t>
  </si>
  <si>
    <t>RV_2.1=2.15 - elektrotermická hlavice 230 V, bez proudu zavřeno</t>
  </si>
  <si>
    <t>277611187</t>
  </si>
  <si>
    <t>858</t>
  </si>
  <si>
    <t>735 171</t>
  </si>
  <si>
    <t>RV_2.1=2.15 - 1/2" vyvažovací ventil, funkce: vyvažování, měření s aretací, měření průtoku, tlaků a teploty, uzavírání, s vypouštěním, PN25</t>
  </si>
  <si>
    <t>1967103262</t>
  </si>
  <si>
    <t>859</t>
  </si>
  <si>
    <t>735 172</t>
  </si>
  <si>
    <t>RV_2.1=2.15 - 1/2" regulátor tlakové diference 5-25 kPa, PN16</t>
  </si>
  <si>
    <t>-807427984</t>
  </si>
  <si>
    <t>860</t>
  </si>
  <si>
    <t>735 173</t>
  </si>
  <si>
    <t>RV_2.2=2.14 - 1"xEK,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</si>
  <si>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1292150634</t>
  </si>
  <si>
    <t>861</t>
  </si>
  <si>
    <t>735 174</t>
  </si>
  <si>
    <t>RV_2.2=2.14 - 1/2" svěrné šroubení na vícevrstvé potrubí PEX-AL-PEX - 16x2</t>
  </si>
  <si>
    <t>-2027987093</t>
  </si>
  <si>
    <t>862</t>
  </si>
  <si>
    <t>735 175</t>
  </si>
  <si>
    <t>RV_2.2=2.14 - elektrotermická hlavice 230 V, bez proudu zavřeno</t>
  </si>
  <si>
    <t>1313729949</t>
  </si>
  <si>
    <t>863</t>
  </si>
  <si>
    <t>735 176</t>
  </si>
  <si>
    <t>RV_2.2=2.14 - 1/2" vyvažovací ventil, funkce: vyvažování, měření s aretací, měření průtoku, tlaků a teploty, uzavírání, s vypouštěním, PN25</t>
  </si>
  <si>
    <t>2134653039</t>
  </si>
  <si>
    <t>864</t>
  </si>
  <si>
    <t>735 177</t>
  </si>
  <si>
    <t>RV_2.2=2.14 - 1/2" regulátor tlakové diference 5-25 kPa, PN16</t>
  </si>
  <si>
    <t>1995945951</t>
  </si>
  <si>
    <t>865</t>
  </si>
  <si>
    <t>735 178</t>
  </si>
  <si>
    <t>RV_2.3=2.13 - 1"xEK,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</si>
  <si>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-695118981</t>
  </si>
  <si>
    <t>866</t>
  </si>
  <si>
    <t>735 179</t>
  </si>
  <si>
    <t>RV_2.3=2.13 - 1/2" svěrné šroubení na vícevrstvé potrubí PEX-AL-PEX - 16x2</t>
  </si>
  <si>
    <t>-213355690</t>
  </si>
  <si>
    <t>867</t>
  </si>
  <si>
    <t>735 180</t>
  </si>
  <si>
    <t>RV_2.3=2.13 - elektrotermická hlavice 230 V, bez proudu zavřeno</t>
  </si>
  <si>
    <t>748700800</t>
  </si>
  <si>
    <t>868</t>
  </si>
  <si>
    <t>735 181</t>
  </si>
  <si>
    <t>RV_2.3=2.13 - 3/8" vyvažovací ventil, funkce: vyvažování, měření s aretací, měření průtoku, tlaků a teploty, uzavírání, s vypouštěním, PN25</t>
  </si>
  <si>
    <t>-680746774</t>
  </si>
  <si>
    <t>869</t>
  </si>
  <si>
    <t>735 182</t>
  </si>
  <si>
    <t>RV_2.3=2.13 - 1/2" regulátor tlakové diference 5-25 kPa, PN16</t>
  </si>
  <si>
    <t>-681138222</t>
  </si>
  <si>
    <t>870</t>
  </si>
  <si>
    <t>735 183</t>
  </si>
  <si>
    <t>RV_2.4=2.12 - 1"xEK, 6cestný,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830x(690-785)x(110-160)</t>
  </si>
  <si>
    <t>135922867</t>
  </si>
  <si>
    <t>871</t>
  </si>
  <si>
    <t>735 184</t>
  </si>
  <si>
    <t>RV_2.4=2.12 - 1/2" svěrné šroubení na vícevrstvé potrubí PEX-AL-PEX - 18x2</t>
  </si>
  <si>
    <t>318501632</t>
  </si>
  <si>
    <t>872</t>
  </si>
  <si>
    <t>735 185</t>
  </si>
  <si>
    <t>RV_2.4=2.12 - 1/2" svěrné šroubení na vícevrstvé potrubí PEX-AL-PEX - 16x2</t>
  </si>
  <si>
    <t>127641031</t>
  </si>
  <si>
    <t>873</t>
  </si>
  <si>
    <t>735 186</t>
  </si>
  <si>
    <t>RV_2.4=2.12 - elektrotermická hlavice 230 V, bez proudu zavřeno</t>
  </si>
  <si>
    <t>-511023659</t>
  </si>
  <si>
    <t>874</t>
  </si>
  <si>
    <t>735 187</t>
  </si>
  <si>
    <t>RV_2.4=2.12 - 1/2" vyvažovací ventil, funkce: vyvažování, měření s aretací, měření průtoku, tlaků a teploty, uzavírání, s vypouštěním, PN25</t>
  </si>
  <si>
    <t>-1602221775</t>
  </si>
  <si>
    <t>875</t>
  </si>
  <si>
    <t>735 188</t>
  </si>
  <si>
    <t>RV_2.4=2.12 - 1/2" regulátor tlakové diference 5-25 kPa, PN16</t>
  </si>
  <si>
    <t>-1780079698</t>
  </si>
  <si>
    <t>876</t>
  </si>
  <si>
    <t>735 189</t>
  </si>
  <si>
    <t>RV_2.5=2.11 - 1"xEK,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</si>
  <si>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734530887</t>
  </si>
  <si>
    <t>877</t>
  </si>
  <si>
    <t>735 190</t>
  </si>
  <si>
    <t>RV_2.5=2.11 - 1/2" svěrné šroubení na vícevrstvé potrubí PEX-AL-PEX - 16x2</t>
  </si>
  <si>
    <t>533787604</t>
  </si>
  <si>
    <t>878</t>
  </si>
  <si>
    <t>735 191</t>
  </si>
  <si>
    <t>RV_2.5=2.11 - elektrotermická hlavice 230 V, bez proudu zavřeno</t>
  </si>
  <si>
    <t>-1409635908</t>
  </si>
  <si>
    <t>879</t>
  </si>
  <si>
    <t>735 192</t>
  </si>
  <si>
    <t>RV_2.5=2.11 - 1/2" vyvažovací ventil, funkce: vyvažování, měření s aretací, měření průtoku, tlaků a teploty, uzavírání, s vypouštěním, PN25</t>
  </si>
  <si>
    <t>-1642359271</t>
  </si>
  <si>
    <t>880</t>
  </si>
  <si>
    <t>735 193</t>
  </si>
  <si>
    <t>RV_2.5=2.11 - 1/2" regulátor tlakové diference 5-25 kPa, PN16</t>
  </si>
  <si>
    <t>26089108</t>
  </si>
  <si>
    <t>881</t>
  </si>
  <si>
    <t>735 194</t>
  </si>
  <si>
    <t>RV_2.6=2.10 - 1"xEK, 4cestný,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</si>
  <si>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-326166066</t>
  </si>
  <si>
    <t>882</t>
  </si>
  <si>
    <t>735 195</t>
  </si>
  <si>
    <t>RV_2.6=2.10 - 1/2" svěrné šroubení na vícevrstvé potrubí PEX-AL-PEX - 16x2</t>
  </si>
  <si>
    <t>1207351912</t>
  </si>
  <si>
    <t>883</t>
  </si>
  <si>
    <t>735 196</t>
  </si>
  <si>
    <t>RV_2.6=2.10 - elektrotermická hlavice 230 V, bez proudu zavřeno</t>
  </si>
  <si>
    <t>35488343</t>
  </si>
  <si>
    <t>884</t>
  </si>
  <si>
    <t>735 197</t>
  </si>
  <si>
    <t>RV_2.6=2.10 - 3/8" vyvažovací ventil, funkce: vyvažování, měření s aretací, měření průtoku, tlaků a teploty, uzavírání, s vypouštěním, PN25</t>
  </si>
  <si>
    <t>7681813</t>
  </si>
  <si>
    <t>885</t>
  </si>
  <si>
    <t>735 198</t>
  </si>
  <si>
    <t>RV_2.6=2.10 - 1/2" regulátor tlakové diference 5-25 kPa, PN16</t>
  </si>
  <si>
    <t>-1915964475</t>
  </si>
  <si>
    <t>886</t>
  </si>
  <si>
    <t>735 199</t>
  </si>
  <si>
    <t>RV_2.7 - 1"xEK,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</si>
  <si>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629646383</t>
  </si>
  <si>
    <t>887</t>
  </si>
  <si>
    <t>735 200</t>
  </si>
  <si>
    <t>RV_2.7 - 1/2" svěrné šroubení na vícevrstvé potrubí PEX-AL-PEX - 18x2</t>
  </si>
  <si>
    <t>-1806229866</t>
  </si>
  <si>
    <t>888</t>
  </si>
  <si>
    <t>735 201</t>
  </si>
  <si>
    <t>RV_2.7 - 1/2" svěrné šroubení na vícevrstvé potrubí PEX-AL-PEX - 16x2</t>
  </si>
  <si>
    <t>1661038998</t>
  </si>
  <si>
    <t>889</t>
  </si>
  <si>
    <t>735 202</t>
  </si>
  <si>
    <t>RV_2.7 - elektrotermická hlavice 230 V, bez proudu zavřeno</t>
  </si>
  <si>
    <t>1645646355</t>
  </si>
  <si>
    <t>890</t>
  </si>
  <si>
    <t>735 203</t>
  </si>
  <si>
    <t>RV_2.7 - 1/2" vyvažovací ventil, funkce: vyvažování, měření s aretací, měření průtoku, tlaků a teploty, uzavírání, s vypouštěním, PN25</t>
  </si>
  <si>
    <t>42087052</t>
  </si>
  <si>
    <t>891</t>
  </si>
  <si>
    <t>735 204</t>
  </si>
  <si>
    <t>RV_2.7 - 1/2" regulátor tlakové diference 5-25 kPa, PN16</t>
  </si>
  <si>
    <t>904759319</t>
  </si>
  <si>
    <t>892</t>
  </si>
  <si>
    <t>735 205</t>
  </si>
  <si>
    <t>RV_2.8 - 1"xEK,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</si>
  <si>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493439402</t>
  </si>
  <si>
    <t>893</t>
  </si>
  <si>
    <t>735 206</t>
  </si>
  <si>
    <t>RV_2.8 - 1/2" svěrné šroubení na vícevrstvé potrubí PEX-AL-PEX - 16x2</t>
  </si>
  <si>
    <t>-27110382</t>
  </si>
  <si>
    <t>894</t>
  </si>
  <si>
    <t>735 207</t>
  </si>
  <si>
    <t>RV_2.8 - elektrotermická hlavice 230 V, bez proudu zavřeno</t>
  </si>
  <si>
    <t>-1530947422</t>
  </si>
  <si>
    <t>895</t>
  </si>
  <si>
    <t>735 208</t>
  </si>
  <si>
    <t>RV_2.8 - 3/8" vyvažovací ventil, funkce: vyvažování, měření s aretací, měření průtoku, tlaků a teploty, uzavírání, s vypouštěním, PN25</t>
  </si>
  <si>
    <t>185200951</t>
  </si>
  <si>
    <t>896</t>
  </si>
  <si>
    <t>735 209</t>
  </si>
  <si>
    <t>RV_2.8 - 1/2" regulátor tlakové diference 5-25 kPa, PN16</t>
  </si>
  <si>
    <t>32172197</t>
  </si>
  <si>
    <t>897</t>
  </si>
  <si>
    <t>735 210</t>
  </si>
  <si>
    <t>RV_2.9 - 1"xEK, 8cestný,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</si>
  <si>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-499996590</t>
  </si>
  <si>
    <t>898</t>
  </si>
  <si>
    <t>735 211</t>
  </si>
  <si>
    <t>RV_2.9 - 1/2" svěrné šroubení na vícevrstvé potrubí PEX-AL-PEX - 16x2</t>
  </si>
  <si>
    <t>-479061169</t>
  </si>
  <si>
    <t>899</t>
  </si>
  <si>
    <t>735 212</t>
  </si>
  <si>
    <t>RV_2.9 - elektrotermická hlavice 230 V, bez proudu zavřeno</t>
  </si>
  <si>
    <t>2116232040</t>
  </si>
  <si>
    <t>900</t>
  </si>
  <si>
    <t>735 213</t>
  </si>
  <si>
    <t>RV_2.9 - 1/2" vyvažovací ventil, funkce: vyvažování, měření s aretací, měření průtoku, tlaků a teploty, uzavírání, s vypouštěním, PN25</t>
  </si>
  <si>
    <t>-1854229172</t>
  </si>
  <si>
    <t>901</t>
  </si>
  <si>
    <t>735 214</t>
  </si>
  <si>
    <t>RV_2.9 - 1/2" regulátor tlakové diference 5-25 kPa, PN16</t>
  </si>
  <si>
    <t>1249083325</t>
  </si>
  <si>
    <t>902</t>
  </si>
  <si>
    <t>735 215</t>
  </si>
  <si>
    <t>RV_2.16=2.20 - 1"xEK,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</si>
  <si>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-561531632</t>
  </si>
  <si>
    <t>903</t>
  </si>
  <si>
    <t>735 216</t>
  </si>
  <si>
    <t>RV_2.16=2.20 - 1/2" svěrné šroubení na vícevrstvé potrubí PEX-AL-PEX - 16x2</t>
  </si>
  <si>
    <t>1352556581</t>
  </si>
  <si>
    <t>904</t>
  </si>
  <si>
    <t>735 217</t>
  </si>
  <si>
    <t>RV_2.16=2.20 - elektrotermická hlavice 230 V, bez proudu zavřeno</t>
  </si>
  <si>
    <t>-1185046518</t>
  </si>
  <si>
    <t>905</t>
  </si>
  <si>
    <t>735 218</t>
  </si>
  <si>
    <t>RV_2.16=2.20 - 3/4" vyvažovací ventil, funkce: vyvažování, měření s aretací, měření průtoku, tlaků a teploty, uzavírání, s vypouštěním, PN25</t>
  </si>
  <si>
    <t>63558286</t>
  </si>
  <si>
    <t>906</t>
  </si>
  <si>
    <t>735 219</t>
  </si>
  <si>
    <t>RV_2.16=2.20 - 3/4" regulátor tlakové diference 5-25 kPa, PN16</t>
  </si>
  <si>
    <t>1528192429</t>
  </si>
  <si>
    <t>907</t>
  </si>
  <si>
    <t>735 220</t>
  </si>
  <si>
    <t>RV_2.17=2.19 - 1"xEK, 3cestný,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530x(690-785)x(110-160)</t>
  </si>
  <si>
    <t>-1136795091</t>
  </si>
  <si>
    <t>908</t>
  </si>
  <si>
    <t>735 221</t>
  </si>
  <si>
    <t>RV_2.17=2.19 - 1/2" svěrné šroubení na vícevrstvé potrubí PEX-AL-PEX - 18x2</t>
  </si>
  <si>
    <t>-2020303053</t>
  </si>
  <si>
    <t>909</t>
  </si>
  <si>
    <t>735 222</t>
  </si>
  <si>
    <t>RV_2.17=2.19 - 1/2" svěrné šroubení na vícevrstvé potrubí PEX-AL-PEX - 16x2</t>
  </si>
  <si>
    <t>1778891741</t>
  </si>
  <si>
    <t>910</t>
  </si>
  <si>
    <t>735 223</t>
  </si>
  <si>
    <t>RV_2.17=2.19 - elektrotermická hlavice 230 V, bez proudu zavřeno</t>
  </si>
  <si>
    <t>1723985119</t>
  </si>
  <si>
    <t>911</t>
  </si>
  <si>
    <t>735 224</t>
  </si>
  <si>
    <t>RV_2.17=2.19 - 3/8" vyvažovací ventil, funkce: vyvažování, měření s aretací, měření průtoku, tlaků a teploty, uzavírání, s vypouštěním, PN25</t>
  </si>
  <si>
    <t>-1873089829</t>
  </si>
  <si>
    <t>912</t>
  </si>
  <si>
    <t>735 225</t>
  </si>
  <si>
    <t>RV_2.17=2.19 - 1/2" regulátor tlakové diference 5-25 kPa, PN16</t>
  </si>
  <si>
    <t>595220927</t>
  </si>
  <si>
    <t>913</t>
  </si>
  <si>
    <t>735 226</t>
  </si>
  <si>
    <t>RV_2.18 - 1"xEK, 9cestný,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</si>
  <si>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401421616</t>
  </si>
  <si>
    <t>914</t>
  </si>
  <si>
    <t>735 227</t>
  </si>
  <si>
    <t>RV_2.18 - 1/2" svěrné šroubení na vícevrstvé potrubí PEX-AL-PEX - 16x2</t>
  </si>
  <si>
    <t>-437755721</t>
  </si>
  <si>
    <t>915</t>
  </si>
  <si>
    <t>735 228</t>
  </si>
  <si>
    <t>RV_2.18 - elektrotermická hlavice 230 V, bez proudu zavřeno</t>
  </si>
  <si>
    <t>1797120769</t>
  </si>
  <si>
    <t>916</t>
  </si>
  <si>
    <t>735 229</t>
  </si>
  <si>
    <t>RV_2.18 - 1/2" vyvažovací ventil, funkce: vyvažování, měření s aretací, měření průtoku, tlaků a teploty, uzavírání, s vypouštěním, PN25</t>
  </si>
  <si>
    <t>-653775532</t>
  </si>
  <si>
    <t>917</t>
  </si>
  <si>
    <t>735 230</t>
  </si>
  <si>
    <t>RV_2.18 - 1/2" regulátor tlakové diference 5-25 kPa, PN16</t>
  </si>
  <si>
    <t>-1534552045</t>
  </si>
  <si>
    <t>918</t>
  </si>
  <si>
    <t>735 231</t>
  </si>
  <si>
    <t>RV_3.3=3.8 - 1"xEK, 10cestný,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</si>
  <si>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1943213872</t>
  </si>
  <si>
    <t>919</t>
  </si>
  <si>
    <t>735 232</t>
  </si>
  <si>
    <t>RV_3.3=3.8 - 1/2" svěrné šroubení na vícevrstvé potrubí PEX-AL-PEX - 16x2</t>
  </si>
  <si>
    <t>1061091362</t>
  </si>
  <si>
    <t>920</t>
  </si>
  <si>
    <t>735 233</t>
  </si>
  <si>
    <t>RV_3.3=3.8 - elektrotermická hlavice 230 V, bez proudu zavřeno</t>
  </si>
  <si>
    <t>592374855</t>
  </si>
  <si>
    <t>921</t>
  </si>
  <si>
    <t>735 234</t>
  </si>
  <si>
    <t>RV_3.3=3.8 - 1/2" vyvažovací ventil, funkce: vyvažování, měření s aretací, měření průtoku, tlaků a teploty, uzavírání, s vypouštěním, PN25</t>
  </si>
  <si>
    <t>-1703295554</t>
  </si>
  <si>
    <t>922</t>
  </si>
  <si>
    <t>735 235</t>
  </si>
  <si>
    <t>RV_3.3=3.8 - 1/2" regulátor tlakové diference 5-25 kPa, PN16</t>
  </si>
  <si>
    <t>-991160136</t>
  </si>
  <si>
    <t>923</t>
  </si>
  <si>
    <t>735 236</t>
  </si>
  <si>
    <t>RV_ 3.4 - 1"xEK, 7cestný,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830x(690-785)x(110-160)</t>
  </si>
  <si>
    <t>1309016760</t>
  </si>
  <si>
    <t>924</t>
  </si>
  <si>
    <t>735 237</t>
  </si>
  <si>
    <t>RV_ 3.4 - 1/2" svěrné šroubení na vícevrstvé potrubí PEX-AL-PEX - 16x2</t>
  </si>
  <si>
    <t>-563452645</t>
  </si>
  <si>
    <t>925</t>
  </si>
  <si>
    <t>735 238</t>
  </si>
  <si>
    <t>RV_ 3.4 - elektrotermická hlavice 230 V, bez proudu zavřeno</t>
  </si>
  <si>
    <t>984151519</t>
  </si>
  <si>
    <t>926</t>
  </si>
  <si>
    <t>735 239</t>
  </si>
  <si>
    <t>RV_ 3.4 - 3/8" vyvažovací ventil, funkce: vyvažování, měření s aretací, měření průtoku, tlaků a teploty, uzavírání, s vypouštěním, PN25</t>
  </si>
  <si>
    <t>1067013854</t>
  </si>
  <si>
    <t>927</t>
  </si>
  <si>
    <t>735 240</t>
  </si>
  <si>
    <t>RV_ 3.4 - 1/2" regulátor tlakové diference 5-25 kPa, PN16</t>
  </si>
  <si>
    <t>2076947258</t>
  </si>
  <si>
    <t>928</t>
  </si>
  <si>
    <t>735 241</t>
  </si>
  <si>
    <t>RV_3.5 - 1"xEK, 12cestný,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</si>
  <si>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-752498281</t>
  </si>
  <si>
    <t>929</t>
  </si>
  <si>
    <t>735 242</t>
  </si>
  <si>
    <t>RV_3.5 - 1/2" svěrné šroubení na vícevrstvé potrubí PEX-AL-PEX - 16x2</t>
  </si>
  <si>
    <t>-351537512</t>
  </si>
  <si>
    <t>930</t>
  </si>
  <si>
    <t>735 243</t>
  </si>
  <si>
    <t>RV_3.5 - elektrotermická hlavice 230 V, bez proudu zavřeno</t>
  </si>
  <si>
    <t>-721928348</t>
  </si>
  <si>
    <t>931</t>
  </si>
  <si>
    <t>735 244</t>
  </si>
  <si>
    <t>RV_3.5 - 1/2" vyvažovací ventil, funkce: vyvažování, měření s aretací, měření průtoku, tlaků a teploty, uzavírání, s vypouštěním, PN25</t>
  </si>
  <si>
    <t>369241929</t>
  </si>
  <si>
    <t>932</t>
  </si>
  <si>
    <t>735 245</t>
  </si>
  <si>
    <t>RV_3.5 - 1/2" regulátor tlakové diference 5-25 kPa, PN16</t>
  </si>
  <si>
    <t>-1372795541</t>
  </si>
  <si>
    <t>933</t>
  </si>
  <si>
    <t>735 246</t>
  </si>
  <si>
    <t>RV_3.6 - 1"xEK, 11cestný,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o rozměru (pod omítku) 1030x(690-785)x(110-160)</t>
  </si>
  <si>
    <t>748452219</t>
  </si>
  <si>
    <t>934</t>
  </si>
  <si>
    <t>735 247</t>
  </si>
  <si>
    <t>RV_3.6 - 1/2" svěrné šroubení na vícevrstvé potrubí PEX-AL-PEX - 18x2</t>
  </si>
  <si>
    <t>940989516</t>
  </si>
  <si>
    <t>935</t>
  </si>
  <si>
    <t>735 248</t>
  </si>
  <si>
    <t>RV_3.6 - 1/2" svěrné šroubení na vícevrstvé potrubí PEX-AL-PEX - 16x2</t>
  </si>
  <si>
    <t>-640956308</t>
  </si>
  <si>
    <t>936</t>
  </si>
  <si>
    <t>735 249</t>
  </si>
  <si>
    <t>RV_3.6 - elektrotermická hlavice 230 V, bez proudu zavřeno</t>
  </si>
  <si>
    <t>-912351423</t>
  </si>
  <si>
    <t>937</t>
  </si>
  <si>
    <t>735 250</t>
  </si>
  <si>
    <t>RV_3.6 - 1/2" vyvažovací ventil, funkce: vyvažování, měření s aretací, měření průtoku, tlaků a teploty, uzavírání, s vypouštěním, PN25</t>
  </si>
  <si>
    <t>-338179035</t>
  </si>
  <si>
    <t>938</t>
  </si>
  <si>
    <t>735 251</t>
  </si>
  <si>
    <t>RV_3.6 - 1/2" regulátor tlakové diference 5-25 kPa, PN16</t>
  </si>
  <si>
    <t>10906411</t>
  </si>
  <si>
    <t>939</t>
  </si>
  <si>
    <t>735 252</t>
  </si>
  <si>
    <t>RV_3.7 - 1"xEK, 12cestný, mosaz, sestava rozdělovač/sběrač zahrnuje: rozdělovač s regulačními šroubeními a průtokoměry, sběrač s uzavíracími ventily, upevňovací konzoly, 2 ks kulových uzávěrů se šroubením, 2 ks průchozí mezikus s automatickým odvzdušňovacím ventilem, otočným vypouštěcím ventilem a teploměrem, 2 ks zátka, instalační skříň (pod omítku) o rozměru 1030x(690-785)x(110-160)</t>
  </si>
  <si>
    <t>811184760</t>
  </si>
  <si>
    <t>940</t>
  </si>
  <si>
    <t>735 253</t>
  </si>
  <si>
    <t>RV_3.7 - 1/2" svěrné šroubení na vícevrstvé potrubí PEX-AL-PEX - 16x2</t>
  </si>
  <si>
    <t>413103147</t>
  </si>
  <si>
    <t>941</t>
  </si>
  <si>
    <t>735 254</t>
  </si>
  <si>
    <t>RV_3.7 - elektrotermická hlavice 230 V, bez proudu zavřeno</t>
  </si>
  <si>
    <t>-365523435</t>
  </si>
  <si>
    <t>942</t>
  </si>
  <si>
    <t>735 255</t>
  </si>
  <si>
    <t>RV_3.7 - 1/2" vyvažovací ventil, funkce: vyvažování, měření s aretací, měření průtoku, tlaků a teploty, uzavírání, s vypouštěním, PN25</t>
  </si>
  <si>
    <t>2083911073</t>
  </si>
  <si>
    <t>943</t>
  </si>
  <si>
    <t>735 256</t>
  </si>
  <si>
    <t>RV_3.7 - 1/2" regulátor tlakové diference 5-25 kPa, PN16</t>
  </si>
  <si>
    <t>1763961904</t>
  </si>
  <si>
    <t>Připojení na VZT</t>
  </si>
  <si>
    <t>944</t>
  </si>
  <si>
    <t>736 101</t>
  </si>
  <si>
    <t>289310843</t>
  </si>
  <si>
    <t>945</t>
  </si>
  <si>
    <t>736 102</t>
  </si>
  <si>
    <t>1148361403</t>
  </si>
  <si>
    <t>946</t>
  </si>
  <si>
    <t>736 103</t>
  </si>
  <si>
    <t>559123872</t>
  </si>
  <si>
    <t>947</t>
  </si>
  <si>
    <t>736 104</t>
  </si>
  <si>
    <t>1/2" zpětný ventil závitový</t>
  </si>
  <si>
    <t>485966110</t>
  </si>
  <si>
    <t>948</t>
  </si>
  <si>
    <t>736 105</t>
  </si>
  <si>
    <t>1/2" omezovač teploty zpátečky přímý, mosaz</t>
  </si>
  <si>
    <t>-94438458</t>
  </si>
  <si>
    <t>949</t>
  </si>
  <si>
    <t>736 106</t>
  </si>
  <si>
    <t>1 1/4" kulový uzávěr s pákou, mosaz</t>
  </si>
  <si>
    <t>-873731262</t>
  </si>
  <si>
    <t>950</t>
  </si>
  <si>
    <t>736 107</t>
  </si>
  <si>
    <t>1 1/4" filtr závitový s magnetem</t>
  </si>
  <si>
    <t>1424790632</t>
  </si>
  <si>
    <t>951</t>
  </si>
  <si>
    <t>736 108</t>
  </si>
  <si>
    <t>3/4" vyvažovací ventil, funkce: vyvažování, měření s aretací, měření průtoku, tlaků a teploty, uzavírání, bez vypouštění, PN25</t>
  </si>
  <si>
    <t>-1781050699</t>
  </si>
  <si>
    <t>952</t>
  </si>
  <si>
    <t>736 109</t>
  </si>
  <si>
    <t>3/4" regulátor tlakové diference 10-60 kPa, PN16</t>
  </si>
  <si>
    <t>-1518560503</t>
  </si>
  <si>
    <t>953</t>
  </si>
  <si>
    <t>736 110</t>
  </si>
  <si>
    <t>3/4" regulátor tlakové diference 5-25 kPa, PN16</t>
  </si>
  <si>
    <t>-1546915417</t>
  </si>
  <si>
    <t>954</t>
  </si>
  <si>
    <t>736 111</t>
  </si>
  <si>
    <t>-869810702</t>
  </si>
  <si>
    <t>955</t>
  </si>
  <si>
    <t>736 112</t>
  </si>
  <si>
    <t>-223348286</t>
  </si>
  <si>
    <t>Ostatní společné položky</t>
  </si>
  <si>
    <t>737 101</t>
  </si>
  <si>
    <t>stavební výpomoci (vrtání otvorů do stropů, stěn,…, kotvení nosných prvků do stavebních konstrukcí)</t>
  </si>
  <si>
    <t>1658276936</t>
  </si>
  <si>
    <t>957</t>
  </si>
  <si>
    <t>737 102</t>
  </si>
  <si>
    <t>zhotovení prostupů stěnami a stropem pro rozvody potrubí, vč. oddilatování, vč. zpětného začištění</t>
  </si>
  <si>
    <t>1855473544</t>
  </si>
  <si>
    <t>958</t>
  </si>
  <si>
    <t>737 103</t>
  </si>
  <si>
    <t>zhotovení požárních ucpávek průchodů rozvodného potrubí v požárně dělících konstrukcích</t>
  </si>
  <si>
    <t>-1850477565</t>
  </si>
  <si>
    <t>959</t>
  </si>
  <si>
    <t>737 104</t>
  </si>
  <si>
    <t>pomocný a drobný materiál (fitinky, tvarovky, úchyty, příruby, atp.)</t>
  </si>
  <si>
    <t>1280133746</t>
  </si>
  <si>
    <t>960</t>
  </si>
  <si>
    <t>737 105</t>
  </si>
  <si>
    <t>nátěry ocelového potrubí, další nátěry, případné opravy</t>
  </si>
  <si>
    <t>270657669</t>
  </si>
  <si>
    <t>961</t>
  </si>
  <si>
    <t>737 106</t>
  </si>
  <si>
    <t>blíže nespecifikovaný materiál</t>
  </si>
  <si>
    <t>388228072</t>
  </si>
  <si>
    <t>962</t>
  </si>
  <si>
    <t>737 107</t>
  </si>
  <si>
    <t>vyregulování systému na požadované průtoky, vyvážení soustavy</t>
  </si>
  <si>
    <t>560447844</t>
  </si>
  <si>
    <t>963</t>
  </si>
  <si>
    <t>737 108</t>
  </si>
  <si>
    <t>topné a tlakové zkoušky</t>
  </si>
  <si>
    <t>921675191</t>
  </si>
  <si>
    <t>964</t>
  </si>
  <si>
    <t>737 109</t>
  </si>
  <si>
    <t>kompletní montáž</t>
  </si>
  <si>
    <t>-1166386151</t>
  </si>
  <si>
    <t>965</t>
  </si>
  <si>
    <t>737 110</t>
  </si>
  <si>
    <t>Zaškolení obsluhy</t>
  </si>
  <si>
    <t>-137470064</t>
  </si>
  <si>
    <t>Elektroinstalace - silnoproud</t>
  </si>
  <si>
    <t>741 1</t>
  </si>
  <si>
    <t>Rozvody silnoproud</t>
  </si>
  <si>
    <t>966</t>
  </si>
  <si>
    <t>741 101</t>
  </si>
  <si>
    <t>Spínač jednopólový (ř. 1), vč. rámečku a krytu</t>
  </si>
  <si>
    <t>-1507527073</t>
  </si>
  <si>
    <t>967</t>
  </si>
  <si>
    <t>741 102</t>
  </si>
  <si>
    <t>Spínač dvoupólový (ř. 2), vč. rámečku a krytu</t>
  </si>
  <si>
    <t>-1219382256</t>
  </si>
  <si>
    <t>968</t>
  </si>
  <si>
    <t>741 103</t>
  </si>
  <si>
    <t>Spínač sériový (ř. 5), vč. rámečku a krytu</t>
  </si>
  <si>
    <t>1826318631</t>
  </si>
  <si>
    <t>969</t>
  </si>
  <si>
    <t>741 104</t>
  </si>
  <si>
    <t>Spínač střídavý (ř. 6), vč. rámečku a krytu</t>
  </si>
  <si>
    <t>1987595181</t>
  </si>
  <si>
    <t>970</t>
  </si>
  <si>
    <t>741 105</t>
  </si>
  <si>
    <t>Spínač střídavý dvojitý (ř. 6+6), vč. rámečku a krytu</t>
  </si>
  <si>
    <t>-214642113</t>
  </si>
  <si>
    <t>971</t>
  </si>
  <si>
    <t>741 106</t>
  </si>
  <si>
    <t>Spínač křížový (ř. 7), vč. rámečku a krytu</t>
  </si>
  <si>
    <t>1638876319</t>
  </si>
  <si>
    <t>972</t>
  </si>
  <si>
    <t>741 107</t>
  </si>
  <si>
    <t>Spínač tlačítkový (ř. 1/0), vč. rámečku a krytu</t>
  </si>
  <si>
    <t>-468420164</t>
  </si>
  <si>
    <t>973</t>
  </si>
  <si>
    <t>741 108</t>
  </si>
  <si>
    <t>Spínač automatický se snímačem pohybu, s rovinným snímáním, se dvěma relé, vč. rámečku a krytu</t>
  </si>
  <si>
    <t>948383206</t>
  </si>
  <si>
    <t>974</t>
  </si>
  <si>
    <t>741 109</t>
  </si>
  <si>
    <t>Spínač automatický se snímačem pohybu, venkovní</t>
  </si>
  <si>
    <t>-20342365</t>
  </si>
  <si>
    <t>975</t>
  </si>
  <si>
    <t>741 110</t>
  </si>
  <si>
    <t>Pohybový a světelný IR senzor (chodby) 6 m / 360°</t>
  </si>
  <si>
    <t>683067504</t>
  </si>
  <si>
    <t>976</t>
  </si>
  <si>
    <t>741 111</t>
  </si>
  <si>
    <t>Časové relé multifunkční (doběhové) do krabice, k ventilátoru)</t>
  </si>
  <si>
    <t>527239379</t>
  </si>
  <si>
    <t>977</t>
  </si>
  <si>
    <t>741 112</t>
  </si>
  <si>
    <t>Zásuvka jednonásobná 230V/16A s ochranným kolíkem, s clonkami</t>
  </si>
  <si>
    <t>-453903486</t>
  </si>
  <si>
    <t>978</t>
  </si>
  <si>
    <t>741 113</t>
  </si>
  <si>
    <t>Zásuvka 45x45 230 V/16 A s ochranným kolíkem, s clonkami (do podl. krabic)</t>
  </si>
  <si>
    <t>2050452354</t>
  </si>
  <si>
    <t>979</t>
  </si>
  <si>
    <t>741 114</t>
  </si>
  <si>
    <t>Spínač jednopólový IP 44 (ř. 1)</t>
  </si>
  <si>
    <t>-2070073899</t>
  </si>
  <si>
    <t>980</t>
  </si>
  <si>
    <t>741 115</t>
  </si>
  <si>
    <t>Spínač sériový IP 44 (ř. 5)</t>
  </si>
  <si>
    <t>-1111134657</t>
  </si>
  <si>
    <t>981</t>
  </si>
  <si>
    <t>741 116</t>
  </si>
  <si>
    <t>Spínač střídavý IP 44 (ř. 6)</t>
  </si>
  <si>
    <t>467858072</t>
  </si>
  <si>
    <t>982</t>
  </si>
  <si>
    <t>741 117</t>
  </si>
  <si>
    <t>Zásuvka jednonásobná 230V/16A IP 44, s ochranným kolíkem, s clonkami, s víčkem</t>
  </si>
  <si>
    <t>20953434</t>
  </si>
  <si>
    <t>983</t>
  </si>
  <si>
    <t>741 118</t>
  </si>
  <si>
    <t>949956716</t>
  </si>
  <si>
    <t>984</t>
  </si>
  <si>
    <t>741 119</t>
  </si>
  <si>
    <t>Tlačítko hl. vypínače</t>
  </si>
  <si>
    <t>987757560</t>
  </si>
  <si>
    <t>985</t>
  </si>
  <si>
    <t>741 120</t>
  </si>
  <si>
    <t>Spínač trojpólový 25 A, IP 65</t>
  </si>
  <si>
    <t>-1246073522</t>
  </si>
  <si>
    <t>986</t>
  </si>
  <si>
    <t>741 121</t>
  </si>
  <si>
    <t>Spínač trojpólový 40 A, IP 65</t>
  </si>
  <si>
    <t>1421676554</t>
  </si>
  <si>
    <t>987</t>
  </si>
  <si>
    <t>741 122</t>
  </si>
  <si>
    <t>Spínač trojpólový 63 A, IP 65</t>
  </si>
  <si>
    <t>1720896145</t>
  </si>
  <si>
    <t>988</t>
  </si>
  <si>
    <t>741 123</t>
  </si>
  <si>
    <t>Spínač trojpólový 100 A, IP 65</t>
  </si>
  <si>
    <t>-1377119452</t>
  </si>
  <si>
    <t>989</t>
  </si>
  <si>
    <t>741 124</t>
  </si>
  <si>
    <t>Zásuvka průmyslová 400V/16A IP 44, zapuštěná, s víčkem a instalační krabicí</t>
  </si>
  <si>
    <t>-1909270840</t>
  </si>
  <si>
    <t>990</t>
  </si>
  <si>
    <t>741 125</t>
  </si>
  <si>
    <t>Termostat pro venkovní regulaci vyhřívání střešních vpustí</t>
  </si>
  <si>
    <t>1695170276</t>
  </si>
  <si>
    <t>991</t>
  </si>
  <si>
    <t>741 126</t>
  </si>
  <si>
    <t>Elektroinstalační trubka - stř. mech. namáh. pr. 16</t>
  </si>
  <si>
    <t>-351653115</t>
  </si>
  <si>
    <t>992</t>
  </si>
  <si>
    <t>741 127</t>
  </si>
  <si>
    <t>Příchytka el. tr. - stř. mech. namáh. pr. 16</t>
  </si>
  <si>
    <t>1810663319</t>
  </si>
  <si>
    <t>993</t>
  </si>
  <si>
    <t>741 128</t>
  </si>
  <si>
    <t>Spojka el. tr. - stř. mech. namáh. pr. 16</t>
  </si>
  <si>
    <t>-953291835</t>
  </si>
  <si>
    <t>994</t>
  </si>
  <si>
    <t>741 129</t>
  </si>
  <si>
    <t>Elektroinstalační trubka - stř. mech. namáh. pr. 20</t>
  </si>
  <si>
    <t>-488874750</t>
  </si>
  <si>
    <t>995</t>
  </si>
  <si>
    <t>741 130</t>
  </si>
  <si>
    <t>Příchytka el. tr. - stř. mech. namáh. pr. 20</t>
  </si>
  <si>
    <t>1152728443</t>
  </si>
  <si>
    <t>996</t>
  </si>
  <si>
    <t>741 131</t>
  </si>
  <si>
    <t>Spojka el. tr. - stř. mech. namáh. pr. 20</t>
  </si>
  <si>
    <t>-715109057</t>
  </si>
  <si>
    <t>741 132</t>
  </si>
  <si>
    <t>Elektroinstalační trubka - stř. mech. namáh. pr. 32</t>
  </si>
  <si>
    <t>1831592899</t>
  </si>
  <si>
    <t>741 133</t>
  </si>
  <si>
    <t>Příchytka el. tr. - stř. mech. namáh. pr. 32</t>
  </si>
  <si>
    <t>-1438984171</t>
  </si>
  <si>
    <t>999</t>
  </si>
  <si>
    <t>741 134</t>
  </si>
  <si>
    <t>Spojka el. tr. - stř. mech. namáh. pr. 32</t>
  </si>
  <si>
    <t>802014177</t>
  </si>
  <si>
    <t>1000</t>
  </si>
  <si>
    <t>741 135</t>
  </si>
  <si>
    <t>Elektroinstalační trubka pro instalaci do omítky nebo pod omítku, nízká mechanická odolnost (320 N), pr. 16</t>
  </si>
  <si>
    <t>1170170464</t>
  </si>
  <si>
    <t>1001</t>
  </si>
  <si>
    <t>741 136</t>
  </si>
  <si>
    <t>Elektroinstalační trubka pro instalaci do omítky nebo pod omítku, nízká mechanická odolnost (320 N), pr. 23</t>
  </si>
  <si>
    <t>765376492</t>
  </si>
  <si>
    <t>1002</t>
  </si>
  <si>
    <t>741 137</t>
  </si>
  <si>
    <t>Elektroinstalační trubka pro instalaci do omítky nebo pod omítku, nízká mechanická odolnost (320 N), pr. 29</t>
  </si>
  <si>
    <t>1564137175</t>
  </si>
  <si>
    <t>1003</t>
  </si>
  <si>
    <t>741 138</t>
  </si>
  <si>
    <t>Korugovaná dvouplášťová chránička vnější pr. 50 mm (vnitřní pr. 41 mm)</t>
  </si>
  <si>
    <t>-367634664</t>
  </si>
  <si>
    <t>1004</t>
  </si>
  <si>
    <t>741 139</t>
  </si>
  <si>
    <t>Korugovaná dvouplášťová chránička vnější pr. 75 mm (vnitřní pr. 61 mm)</t>
  </si>
  <si>
    <t>-1090574209</t>
  </si>
  <si>
    <t>1005</t>
  </si>
  <si>
    <t>741 140</t>
  </si>
  <si>
    <t>Korugovaná dvouplášťová chránička vnější pr. 110 mm (vnitřní pr. 94 mm)</t>
  </si>
  <si>
    <t>1032223425</t>
  </si>
  <si>
    <t>1006</t>
  </si>
  <si>
    <t>741 141</t>
  </si>
  <si>
    <t>Oceloplechový kabelový žlab s perforací žlab 50 x 50 mm, vč. ohybů 90°, T-kusů, spojek a držáků</t>
  </si>
  <si>
    <t>2125120119</t>
  </si>
  <si>
    <t>1007</t>
  </si>
  <si>
    <t>741 142</t>
  </si>
  <si>
    <t>Víko žlabu 50 mm</t>
  </si>
  <si>
    <t>-1699979864</t>
  </si>
  <si>
    <t>1008</t>
  </si>
  <si>
    <t>741 143</t>
  </si>
  <si>
    <t>Oceloplechový kabelový žlab s perforací žlab 100 x 50 mm, vč. ohybů 90°, T-kusů, spojek a držáků</t>
  </si>
  <si>
    <t>356198629</t>
  </si>
  <si>
    <t>1009</t>
  </si>
  <si>
    <t>741 144</t>
  </si>
  <si>
    <t>Víko žlabu 100 mm</t>
  </si>
  <si>
    <t>14537006</t>
  </si>
  <si>
    <t>1010</t>
  </si>
  <si>
    <t>741 145</t>
  </si>
  <si>
    <t>Oceloplechový kabelový žlab s perforací žlab 100 x 100 mm, vč. ohybů 90°, T-kusů, spojek a držáků</t>
  </si>
  <si>
    <t>1521323117</t>
  </si>
  <si>
    <t>1011</t>
  </si>
  <si>
    <t>741 146</t>
  </si>
  <si>
    <t>-1597336578</t>
  </si>
  <si>
    <t>1012</t>
  </si>
  <si>
    <t>741 147</t>
  </si>
  <si>
    <t>Oceloplechový kabelový žlab s perforací žlab 200 x 100 mm, vč. ohybů 90°, T-kusů, spojek a držáků</t>
  </si>
  <si>
    <t>1520557</t>
  </si>
  <si>
    <t>1013</t>
  </si>
  <si>
    <t>741 148</t>
  </si>
  <si>
    <t>Víko žlabu 200 mm</t>
  </si>
  <si>
    <t>1542491486</t>
  </si>
  <si>
    <t>1014</t>
  </si>
  <si>
    <t>741 149</t>
  </si>
  <si>
    <t>Drátěný kabelový žlab 100 x 100 mm, vč. ohybů 90°, T-kusů, spojek a držáků</t>
  </si>
  <si>
    <t>2072826412</t>
  </si>
  <si>
    <t>1015</t>
  </si>
  <si>
    <t>741 150</t>
  </si>
  <si>
    <t>Drátěný kabelový žlab 250 x 100 mm, vč. ohybů 90°, T-kusů, spojek a držáků</t>
  </si>
  <si>
    <t>-842923290</t>
  </si>
  <si>
    <t>1016</t>
  </si>
  <si>
    <t>741 151</t>
  </si>
  <si>
    <t>Spojovací a uchycovací části dle technologie výrobce</t>
  </si>
  <si>
    <t>1821731667</t>
  </si>
  <si>
    <t>1017</t>
  </si>
  <si>
    <t>741 152</t>
  </si>
  <si>
    <t>Kabelová příchytka jednostranná pro kabel pr. 6 mm</t>
  </si>
  <si>
    <t>-79399768</t>
  </si>
  <si>
    <t>1018</t>
  </si>
  <si>
    <t>741 153</t>
  </si>
  <si>
    <t>Kabelová příchytka jednostranná pro kabel pr. 8 mm</t>
  </si>
  <si>
    <t>1380856876</t>
  </si>
  <si>
    <t>1019</t>
  </si>
  <si>
    <t>741 154</t>
  </si>
  <si>
    <t>Kabelová příchytka jednostranná pro kabel pr. 10 mm</t>
  </si>
  <si>
    <t>-1396243762</t>
  </si>
  <si>
    <t>1020</t>
  </si>
  <si>
    <t>741 155</t>
  </si>
  <si>
    <t>Kabelová příchytka jednostranná pro kabel pr. 14 mm</t>
  </si>
  <si>
    <t>1942483527</t>
  </si>
  <si>
    <t>1021</t>
  </si>
  <si>
    <t>741 156</t>
  </si>
  <si>
    <t>Kabelová příchytka dvojitá pro kabel pr. 10 mm</t>
  </si>
  <si>
    <t>-1278452555</t>
  </si>
  <si>
    <t>1022</t>
  </si>
  <si>
    <t>741 157</t>
  </si>
  <si>
    <t>Šroub do betonu pr. 6,3 x 35 mm</t>
  </si>
  <si>
    <t>514970729</t>
  </si>
  <si>
    <t>1023</t>
  </si>
  <si>
    <t>741 158</t>
  </si>
  <si>
    <t>Rozvaděč elektroměrový RE</t>
  </si>
  <si>
    <t>-1578670746</t>
  </si>
  <si>
    <t>1024</t>
  </si>
  <si>
    <t>741 159</t>
  </si>
  <si>
    <t>Rozvaděč hlavní RH - viz výkresová dokumentace PD</t>
  </si>
  <si>
    <t>-331390478</t>
  </si>
  <si>
    <t>1025</t>
  </si>
  <si>
    <t>741 160</t>
  </si>
  <si>
    <t>Rozvaděč požární ochrany - RPO - viz výkresová dokumentace PD</t>
  </si>
  <si>
    <t>1528237493</t>
  </si>
  <si>
    <t>1026</t>
  </si>
  <si>
    <t>741 161</t>
  </si>
  <si>
    <t>Rozvaděč podružný RP A0.1 - viz výkresová dokumentace PD</t>
  </si>
  <si>
    <t>-1666540496</t>
  </si>
  <si>
    <t>1027</t>
  </si>
  <si>
    <t>741 162</t>
  </si>
  <si>
    <t>Rozvaděč podružný RP A1.1 - viz výkresová dokumentace PD</t>
  </si>
  <si>
    <t>-1151162115</t>
  </si>
  <si>
    <t>1028</t>
  </si>
  <si>
    <t>741 163</t>
  </si>
  <si>
    <t>Rozvaděč podružný RP A2.1 - viz výkresová dokumentace PD</t>
  </si>
  <si>
    <t>706495624</t>
  </si>
  <si>
    <t>1029</t>
  </si>
  <si>
    <t>741 164</t>
  </si>
  <si>
    <t>Rozvaděč podružný RP A3.1 - viz výkresová dokumentace PD</t>
  </si>
  <si>
    <t>-1499938646</t>
  </si>
  <si>
    <t>1030</t>
  </si>
  <si>
    <t>741 165</t>
  </si>
  <si>
    <t>Rozvaděč podružný RP A3.2 - viz výkresová dokumentace PD</t>
  </si>
  <si>
    <t>1097442431</t>
  </si>
  <si>
    <t>1031</t>
  </si>
  <si>
    <t>741 166</t>
  </si>
  <si>
    <t>Rozvaděč podružný RP K0 - viz výkresová dokumentace PD</t>
  </si>
  <si>
    <t>377869176</t>
  </si>
  <si>
    <t>1032</t>
  </si>
  <si>
    <t>741 167</t>
  </si>
  <si>
    <t>Rozvaděč podružný RP K1 - viz výkresová dokumentace PD</t>
  </si>
  <si>
    <t>2135296964</t>
  </si>
  <si>
    <t>1033</t>
  </si>
  <si>
    <t>741 168</t>
  </si>
  <si>
    <t>Rozvaděč podružný RP P - viz výkresová dokumentace PD</t>
  </si>
  <si>
    <t>1860497206</t>
  </si>
  <si>
    <t>1034</t>
  </si>
  <si>
    <t>741 169</t>
  </si>
  <si>
    <t>Rozvaděč podružný RM K - viz výkresová dokumentace PD</t>
  </si>
  <si>
    <t>-1745217231</t>
  </si>
  <si>
    <t>1035</t>
  </si>
  <si>
    <t>741 170</t>
  </si>
  <si>
    <t>Rozvaděč podružný RP B1.1 - viz výkresová dokumentace PD</t>
  </si>
  <si>
    <t>2046898850</t>
  </si>
  <si>
    <t>1036</t>
  </si>
  <si>
    <t>741 171</t>
  </si>
  <si>
    <t>Rozvaděč podružný RP B1.2 - viz výkresová dokumentace PD</t>
  </si>
  <si>
    <t>1310493850</t>
  </si>
  <si>
    <t>1037</t>
  </si>
  <si>
    <t>741 172</t>
  </si>
  <si>
    <t>Rozvaděč podružný RP B1.3 - viz výkresová dokumentace PD</t>
  </si>
  <si>
    <t>-476779859</t>
  </si>
  <si>
    <t>1038</t>
  </si>
  <si>
    <t>741 173</t>
  </si>
  <si>
    <t>Rozvaděč podružný RP B2.1 - viz výkresová dokumentace PD</t>
  </si>
  <si>
    <t>454706205</t>
  </si>
  <si>
    <t>1039</t>
  </si>
  <si>
    <t>741 174</t>
  </si>
  <si>
    <t>Rozvaděč podružný RP B2.2 - viz výkresová dokumentace PD</t>
  </si>
  <si>
    <t>1662420593</t>
  </si>
  <si>
    <t>1040</t>
  </si>
  <si>
    <t>741 175</t>
  </si>
  <si>
    <t>Rozvaděč podružný RP B3.1 - viz výkresová dokumentace PD</t>
  </si>
  <si>
    <t>63481706</t>
  </si>
  <si>
    <t>1041</t>
  </si>
  <si>
    <t>741 176</t>
  </si>
  <si>
    <t>Rozvaděč podružný RP B3.2 - viz výkresová dokumentace PD</t>
  </si>
  <si>
    <t>550551234</t>
  </si>
  <si>
    <t>1042</t>
  </si>
  <si>
    <t>741 177</t>
  </si>
  <si>
    <t>Rozvaděč podružný RB1 x.y - viz výkresová dokumentace PD</t>
  </si>
  <si>
    <t>215659317</t>
  </si>
  <si>
    <t>1043</t>
  </si>
  <si>
    <t>741 178</t>
  </si>
  <si>
    <t>Rozvaděč podružný RB2 x.y - viz výkresová dokumentace PD</t>
  </si>
  <si>
    <t>43227629</t>
  </si>
  <si>
    <t>1044</t>
  </si>
  <si>
    <t>741 179</t>
  </si>
  <si>
    <t>Rozvaděč venkovních rozvodů (akumulační jímka)</t>
  </si>
  <si>
    <t>-1265477428</t>
  </si>
  <si>
    <t>1045</t>
  </si>
  <si>
    <t>741 180</t>
  </si>
  <si>
    <t>Zásuvková panelová rozvodnice chráněná (4x 16 A / 230 V, 1x 32 A /400 V)</t>
  </si>
  <si>
    <t>-1452676925</t>
  </si>
  <si>
    <t>1046</t>
  </si>
  <si>
    <t>741 181</t>
  </si>
  <si>
    <t>Zásuvková panelová rozvodnice chráněná (2x 16 A / 230 V, 2x 16 A / 400 V, 1x 32 A /400 V)</t>
  </si>
  <si>
    <t>-1559684667</t>
  </si>
  <si>
    <t>1047</t>
  </si>
  <si>
    <t>741 182</t>
  </si>
  <si>
    <t>UPS 20 kW, 400 V/50 Hz, režim dvojité konverze, doba zálohování 10 min</t>
  </si>
  <si>
    <t>-368677689</t>
  </si>
  <si>
    <t>1048</t>
  </si>
  <si>
    <t>741 183</t>
  </si>
  <si>
    <t>Dodávka a montáž UPS</t>
  </si>
  <si>
    <t>1777605188</t>
  </si>
  <si>
    <t>1049</t>
  </si>
  <si>
    <t>741 184</t>
  </si>
  <si>
    <t>Podlahová krabice pro hranaté přístrojové jednotky pro výšku mazaniny 125 mm</t>
  </si>
  <si>
    <t>-2041546738</t>
  </si>
  <si>
    <t>1050</t>
  </si>
  <si>
    <t>741 185</t>
  </si>
  <si>
    <t>Přístrojová jednotka čtvercová, kovová pro 9 modulů s víkem pro dlažbu / lino</t>
  </si>
  <si>
    <t>-1203136481</t>
  </si>
  <si>
    <t>1051</t>
  </si>
  <si>
    <t>741 186</t>
  </si>
  <si>
    <t>Spojovací a upevňovací materiál dle výrobce</t>
  </si>
  <si>
    <t>754450594</t>
  </si>
  <si>
    <t>1052</t>
  </si>
  <si>
    <t>741 187</t>
  </si>
  <si>
    <t>Elektrický přímotop 2000 W</t>
  </si>
  <si>
    <t>1552574346</t>
  </si>
  <si>
    <t>1053</t>
  </si>
  <si>
    <t>741 188</t>
  </si>
  <si>
    <t>Instalační kabel CYKY 2-OJ 1.5</t>
  </si>
  <si>
    <t>-198645402</t>
  </si>
  <si>
    <t>1054</t>
  </si>
  <si>
    <t>741 189</t>
  </si>
  <si>
    <t>Instalační kabel CYKY 3-O 1.5</t>
  </si>
  <si>
    <t>-732113799</t>
  </si>
  <si>
    <t>1055</t>
  </si>
  <si>
    <t>741 190</t>
  </si>
  <si>
    <t>Instalační kabel CYKY 3-J 1.5</t>
  </si>
  <si>
    <t>-1658606227</t>
  </si>
  <si>
    <t>1056</t>
  </si>
  <si>
    <t>741 191</t>
  </si>
  <si>
    <t>Instalační kabel CYKY 3-J 2.5</t>
  </si>
  <si>
    <t>-100280135</t>
  </si>
  <si>
    <t>1057</t>
  </si>
  <si>
    <t>741 192</t>
  </si>
  <si>
    <t>Instalační kabel CYKY 3-J 4</t>
  </si>
  <si>
    <t>1441070574</t>
  </si>
  <si>
    <t>1058</t>
  </si>
  <si>
    <t>741 193</t>
  </si>
  <si>
    <t>Instalační kabel CYKY 3-J 6</t>
  </si>
  <si>
    <t>1224947382</t>
  </si>
  <si>
    <t>1059</t>
  </si>
  <si>
    <t>741 194</t>
  </si>
  <si>
    <t>Instalační kabel CYKY 4-O 2,5</t>
  </si>
  <si>
    <t>-121423316</t>
  </si>
  <si>
    <t>1060</t>
  </si>
  <si>
    <t>741 195</t>
  </si>
  <si>
    <t>Instalační kabel CYKY 4-J 6</t>
  </si>
  <si>
    <t>274059934</t>
  </si>
  <si>
    <t>1061</t>
  </si>
  <si>
    <t>741 196</t>
  </si>
  <si>
    <t>Instalační kabel CYKY 4-J 10</t>
  </si>
  <si>
    <t>-1686930179</t>
  </si>
  <si>
    <t>1062</t>
  </si>
  <si>
    <t>741 197</t>
  </si>
  <si>
    <t>Instalační kabel CYKY 4-J 16</t>
  </si>
  <si>
    <t>1527643400</t>
  </si>
  <si>
    <t>1063</t>
  </si>
  <si>
    <t>741 198</t>
  </si>
  <si>
    <t>Instalační kabel CYKY 4-J 25</t>
  </si>
  <si>
    <t>-1665948160</t>
  </si>
  <si>
    <t>1064</t>
  </si>
  <si>
    <t>741 199</t>
  </si>
  <si>
    <t>Instalační kabel CYKY 4-J 35</t>
  </si>
  <si>
    <t>1123434742</t>
  </si>
  <si>
    <t>1065</t>
  </si>
  <si>
    <t>741 200</t>
  </si>
  <si>
    <t>Instalační kabel CYKY 3-J 50 + 35</t>
  </si>
  <si>
    <t>-846393392</t>
  </si>
  <si>
    <t>1066</t>
  </si>
  <si>
    <t>741 201</t>
  </si>
  <si>
    <t>Instalační kabel CYKY 3-J 70 + 50</t>
  </si>
  <si>
    <t>1302847001</t>
  </si>
  <si>
    <t>1067</t>
  </si>
  <si>
    <t>741 202</t>
  </si>
  <si>
    <t>Instalační kabel CYKY 3-J 120 + 70</t>
  </si>
  <si>
    <t>1183303247</t>
  </si>
  <si>
    <t>1068</t>
  </si>
  <si>
    <t>741 203</t>
  </si>
  <si>
    <t>Instalační kabel CYKY 3-J 185 + 95</t>
  </si>
  <si>
    <t>1354922175</t>
  </si>
  <si>
    <t>1069</t>
  </si>
  <si>
    <t>741 204</t>
  </si>
  <si>
    <t>Instalační kabel CYKY 5-O 1.5</t>
  </si>
  <si>
    <t>-2131538371</t>
  </si>
  <si>
    <t>1070</t>
  </si>
  <si>
    <t>741 205</t>
  </si>
  <si>
    <t>Instalační kabel CYKY 5-J 1.5</t>
  </si>
  <si>
    <t>1538785908</t>
  </si>
  <si>
    <t>1071</t>
  </si>
  <si>
    <t>741 206</t>
  </si>
  <si>
    <t>Instalační kabel CYKY 5-J 2.5</t>
  </si>
  <si>
    <t>-1064034944</t>
  </si>
  <si>
    <t>1072</t>
  </si>
  <si>
    <t>741 207</t>
  </si>
  <si>
    <t>Instalační kabel CYKY 5-J 4</t>
  </si>
  <si>
    <t>-1994897902</t>
  </si>
  <si>
    <t>1073</t>
  </si>
  <si>
    <t>741 208</t>
  </si>
  <si>
    <t>Instalační kabel CYKY 5-J 6</t>
  </si>
  <si>
    <t>159360767</t>
  </si>
  <si>
    <t>1074</t>
  </si>
  <si>
    <t>741 209</t>
  </si>
  <si>
    <t>Instalační kabel CYKY 5-J 10</t>
  </si>
  <si>
    <t>-248594734</t>
  </si>
  <si>
    <t>1075</t>
  </si>
  <si>
    <t>741 210</t>
  </si>
  <si>
    <t>Instalační kabel CYKY 5-J 16</t>
  </si>
  <si>
    <t>1487111976</t>
  </si>
  <si>
    <t>1076</t>
  </si>
  <si>
    <t>741 211</t>
  </si>
  <si>
    <t>Instalační kabel CYKY 5-J 25</t>
  </si>
  <si>
    <t>-1051713037</t>
  </si>
  <si>
    <t>1077</t>
  </si>
  <si>
    <t>741 212</t>
  </si>
  <si>
    <t>Instalační kabel CYKY 7-O 1.5</t>
  </si>
  <si>
    <t>965141676</t>
  </si>
  <si>
    <t>1078</t>
  </si>
  <si>
    <t>741 213</t>
  </si>
  <si>
    <t>Instalační kabel AYKY 3-J 240 + 120</t>
  </si>
  <si>
    <t>676932752</t>
  </si>
  <si>
    <t>1079</t>
  </si>
  <si>
    <t>741 214</t>
  </si>
  <si>
    <t>Pryžový kabel H05RR-F 3-G 2.5 (CGSG)</t>
  </si>
  <si>
    <t>1761089834</t>
  </si>
  <si>
    <t>1080</t>
  </si>
  <si>
    <t>741 215</t>
  </si>
  <si>
    <t>Pryžový kabel H05RR-F 5-G 1.5 (CGSG)</t>
  </si>
  <si>
    <t>386023087</t>
  </si>
  <si>
    <t>1081</t>
  </si>
  <si>
    <t>741 216</t>
  </si>
  <si>
    <t>Pryžový kabel H05RR-F 5-G 2.5 (CGSG)</t>
  </si>
  <si>
    <t>2028991894</t>
  </si>
  <si>
    <t>1082</t>
  </si>
  <si>
    <t>741 217</t>
  </si>
  <si>
    <t>Pryžový kabel H05RR-F 5-G 6 (CGSG)</t>
  </si>
  <si>
    <t>1270055984</t>
  </si>
  <si>
    <t>1083</t>
  </si>
  <si>
    <t>741 218</t>
  </si>
  <si>
    <t>Pryžový kabel H05RR-F 5-G 10 (CGSG)</t>
  </si>
  <si>
    <t>1943415791</t>
  </si>
  <si>
    <t>1084</t>
  </si>
  <si>
    <t>741 219</t>
  </si>
  <si>
    <t>Pryžový kabel H05RR-F 5-G 16 (CGSG)</t>
  </si>
  <si>
    <t>1995438845</t>
  </si>
  <si>
    <t>1085</t>
  </si>
  <si>
    <t>741 220</t>
  </si>
  <si>
    <t>Silový izolovaný vodič H07V-U 4 zž (CY)</t>
  </si>
  <si>
    <t>1329100185</t>
  </si>
  <si>
    <t>1086</t>
  </si>
  <si>
    <t>741 221</t>
  </si>
  <si>
    <t>Silový izolovaný vodič H07V-U 6 zž (CY)</t>
  </si>
  <si>
    <t>-423309301</t>
  </si>
  <si>
    <t>1087</t>
  </si>
  <si>
    <t>741 222</t>
  </si>
  <si>
    <t>Silový izolovaný vodič H07V-U 10 zž (CY)</t>
  </si>
  <si>
    <t>1996421002</t>
  </si>
  <si>
    <t>1088</t>
  </si>
  <si>
    <t>741 223</t>
  </si>
  <si>
    <t>Silový izolovaný vodič H07V-U16 zž (CY)</t>
  </si>
  <si>
    <t>1341123199</t>
  </si>
  <si>
    <t>1089</t>
  </si>
  <si>
    <t>741 224</t>
  </si>
  <si>
    <t>Silový izolovaný vodič H07V-U 25 zž (CY)</t>
  </si>
  <si>
    <t>-1134341559</t>
  </si>
  <si>
    <t>1090</t>
  </si>
  <si>
    <t>741 225</t>
  </si>
  <si>
    <t>Silový izolovaný vodič H07V-U 35 zž (CY)</t>
  </si>
  <si>
    <t>-1484368715</t>
  </si>
  <si>
    <t>1091</t>
  </si>
  <si>
    <t>741 226</t>
  </si>
  <si>
    <t>Silový izolovaný vodič H07V-U 50 zž (CY)</t>
  </si>
  <si>
    <t>174638780</t>
  </si>
  <si>
    <t>1092</t>
  </si>
  <si>
    <t>741 227</t>
  </si>
  <si>
    <t>Silový izolovaný vodič H07V-U 95 zž (CY)</t>
  </si>
  <si>
    <t>1824935895</t>
  </si>
  <si>
    <t>1093</t>
  </si>
  <si>
    <t>741 228</t>
  </si>
  <si>
    <t>Silový izolovaný vodič H07V-K 4 zž (CYA)</t>
  </si>
  <si>
    <t>967393955</t>
  </si>
  <si>
    <t>1094</t>
  </si>
  <si>
    <t>741 229</t>
  </si>
  <si>
    <t>Bezhalogenový silový kabel splňující vyhlášku 23/2008 Sb. 1-CHKE-V B2ca,s1,d0 2x 1.5</t>
  </si>
  <si>
    <t>-566338130</t>
  </si>
  <si>
    <t>1095</t>
  </si>
  <si>
    <t>741 230</t>
  </si>
  <si>
    <t>Bezhalogenový silový kabel splňující vyhlášku 23/2008 Sb. 1-CHKE-V B2ca,s1,d0 3x 1.5</t>
  </si>
  <si>
    <t>-1392207429</t>
  </si>
  <si>
    <t>1096</t>
  </si>
  <si>
    <t>741 231</t>
  </si>
  <si>
    <t>Bezhalogenový silový kabel splňující vyhlášku 23/2008 Sb. 1-CHKE-V B2ca,s1,d0 3x 2.5</t>
  </si>
  <si>
    <t>1448847763</t>
  </si>
  <si>
    <t>1097</t>
  </si>
  <si>
    <t>741 232</t>
  </si>
  <si>
    <t>Bezhalogenový silový kabel 1-CHKE-V 5-J 4</t>
  </si>
  <si>
    <t>1163971215</t>
  </si>
  <si>
    <t>1098</t>
  </si>
  <si>
    <t>741 233</t>
  </si>
  <si>
    <t>Bezhalogenový silový kabel 1-CHKE-V 5-J 10</t>
  </si>
  <si>
    <t>-1162170369</t>
  </si>
  <si>
    <t>1099</t>
  </si>
  <si>
    <t>741 234</t>
  </si>
  <si>
    <t>Průmyslové ovládací kabely s plným jádrem JYTY 4x1</t>
  </si>
  <si>
    <t>590370667</t>
  </si>
  <si>
    <t>1100</t>
  </si>
  <si>
    <t>741 235</t>
  </si>
  <si>
    <t>Instalační krabice pod omítku pr. 73 x 42</t>
  </si>
  <si>
    <t>1690406179</t>
  </si>
  <si>
    <t>1101</t>
  </si>
  <si>
    <t>741 236</t>
  </si>
  <si>
    <t>Instalační krabice pod omítku pr. 73 x 42 s víčkem</t>
  </si>
  <si>
    <t>981685548</t>
  </si>
  <si>
    <t>1102</t>
  </si>
  <si>
    <t>741 237</t>
  </si>
  <si>
    <t>Instalační krabice pod omítku pr. 73 x 42 s víčkem a svorkovnicí</t>
  </si>
  <si>
    <t>-755535171</t>
  </si>
  <si>
    <t>1103</t>
  </si>
  <si>
    <t>741 238</t>
  </si>
  <si>
    <t>Instalační krabice odbočná s víčkem pod omítku pr. 103 x 50</t>
  </si>
  <si>
    <t>-54439722</t>
  </si>
  <si>
    <t>1104</t>
  </si>
  <si>
    <t>741 239</t>
  </si>
  <si>
    <t>Instalační krabice odbočná s víčkem a svorkovnicí pod omítku pr. 103 x 50</t>
  </si>
  <si>
    <t>1223397775</t>
  </si>
  <si>
    <t>1105</t>
  </si>
  <si>
    <t>741 240</t>
  </si>
  <si>
    <t>Instalační krabice přístrojová pod omítku pr. 70 x 45 (pr. 89 včetně spoj. pacek)</t>
  </si>
  <si>
    <t>-737645404</t>
  </si>
  <si>
    <t>1106</t>
  </si>
  <si>
    <t>741 241</t>
  </si>
  <si>
    <t>Instalační krabice pod omítku 234 x 176 x 79 mm s víčkem</t>
  </si>
  <si>
    <t>1315543113</t>
  </si>
  <si>
    <t>1107</t>
  </si>
  <si>
    <t>741 242</t>
  </si>
  <si>
    <t>Instalační krabice na povrch 82 x 82 x 28 mm</t>
  </si>
  <si>
    <t>105811236</t>
  </si>
  <si>
    <t>1108</t>
  </si>
  <si>
    <t>741 243</t>
  </si>
  <si>
    <t>Instalační krabice na povrch 81 x 81 x 24,5 s víčkem</t>
  </si>
  <si>
    <t>909671217</t>
  </si>
  <si>
    <t>1109</t>
  </si>
  <si>
    <t>741 244</t>
  </si>
  <si>
    <t>Instalační krabice na povrch 81 x 81 x 24,5 s víčkem a svorkovnicí</t>
  </si>
  <si>
    <t>-109946895</t>
  </si>
  <si>
    <t>1110</t>
  </si>
  <si>
    <t>741 245</t>
  </si>
  <si>
    <t>Instalační krabice na povrch 161 x 80 x 28 mm</t>
  </si>
  <si>
    <t>-1547302176</t>
  </si>
  <si>
    <t>1111</t>
  </si>
  <si>
    <t>741 246</t>
  </si>
  <si>
    <t>Instalační krabice na povrch 256 x 206 x 112 mm s víčkem</t>
  </si>
  <si>
    <t>761817744</t>
  </si>
  <si>
    <t>1112</t>
  </si>
  <si>
    <t>741 247</t>
  </si>
  <si>
    <t>Instalační krabice na povrch IP 54 (95 x 95 x 50 mm)</t>
  </si>
  <si>
    <t>1489184182</t>
  </si>
  <si>
    <t>1113</t>
  </si>
  <si>
    <t>741 248</t>
  </si>
  <si>
    <t>Instalační krabice na povrch se svorkovnicí IP 54 (95 x 95 x 50 mm)</t>
  </si>
  <si>
    <t>-648470017</t>
  </si>
  <si>
    <t>1114</t>
  </si>
  <si>
    <t>741 249</t>
  </si>
  <si>
    <t>Instalační krabice na povrch se svorkovnicí IP 40 (72 x 72 x 42 mm)</t>
  </si>
  <si>
    <t>1503095292</t>
  </si>
  <si>
    <t>1115</t>
  </si>
  <si>
    <t>741 250</t>
  </si>
  <si>
    <t>Elektroinstalační krabice požárně odolná 105 x 105 x 40 s keramickou svorkovnicí - 5x 1,5-6 mm2, IP 54, pro silové kabely</t>
  </si>
  <si>
    <t>-2114984024</t>
  </si>
  <si>
    <t>1116</t>
  </si>
  <si>
    <t>741 251</t>
  </si>
  <si>
    <t>Ekvipotenciální svorkovnice s krytem - 6 mm2 (2x), 16 mm2 (4x), 95 mm2 (4x), PL30 (1x)</t>
  </si>
  <si>
    <t>-53523178</t>
  </si>
  <si>
    <t>1117</t>
  </si>
  <si>
    <t>741 252</t>
  </si>
  <si>
    <t>Napojení silové rozvaděčů vytápění</t>
  </si>
  <si>
    <t>-1291523332</t>
  </si>
  <si>
    <t>1118</t>
  </si>
  <si>
    <t>741 253</t>
  </si>
  <si>
    <t>Napojení rozvaděče výtahu RV</t>
  </si>
  <si>
    <t>-848623766</t>
  </si>
  <si>
    <t>1119</t>
  </si>
  <si>
    <t>741 254</t>
  </si>
  <si>
    <t>Napojení samostatných VZT jednotek</t>
  </si>
  <si>
    <t>2121676314</t>
  </si>
  <si>
    <t>1120</t>
  </si>
  <si>
    <t>741 255</t>
  </si>
  <si>
    <t>Napojení ventilátorů odvětrání CHÚC vč. přívodních klapek</t>
  </si>
  <si>
    <t>-1140142737</t>
  </si>
  <si>
    <t>1121</t>
  </si>
  <si>
    <t>741 256</t>
  </si>
  <si>
    <t>Napojení rozvaděčů technologie</t>
  </si>
  <si>
    <t>731788100</t>
  </si>
  <si>
    <t>1122</t>
  </si>
  <si>
    <t>741 257</t>
  </si>
  <si>
    <t>Napojení a ovládání venkovních garážových vrat</t>
  </si>
  <si>
    <t>1771717302</t>
  </si>
  <si>
    <t>1123</t>
  </si>
  <si>
    <t>741 258</t>
  </si>
  <si>
    <t>Napojení autonomních ventilátorů vč. doběhového relé</t>
  </si>
  <si>
    <t>1308433775</t>
  </si>
  <si>
    <t>1124</t>
  </si>
  <si>
    <t>741 259</t>
  </si>
  <si>
    <t>Napojení akumulační jímky - čerpadlo</t>
  </si>
  <si>
    <t>-1936750273</t>
  </si>
  <si>
    <t>1125</t>
  </si>
  <si>
    <t>741 260</t>
  </si>
  <si>
    <t>Napojení střešních vpustí</t>
  </si>
  <si>
    <t>793606982</t>
  </si>
  <si>
    <t>1126</t>
  </si>
  <si>
    <t>741 261</t>
  </si>
  <si>
    <t>Protipožární přepážky (prostupy)</t>
  </si>
  <si>
    <t>-2111452570</t>
  </si>
  <si>
    <t>1127</t>
  </si>
  <si>
    <t>741 262</t>
  </si>
  <si>
    <t>Montáž - připojení el. zařízení</t>
  </si>
  <si>
    <t>-1276069523</t>
  </si>
  <si>
    <t>1128</t>
  </si>
  <si>
    <t>741 263</t>
  </si>
  <si>
    <t>Pomocné konstrukce</t>
  </si>
  <si>
    <t>259365486</t>
  </si>
  <si>
    <t>1129</t>
  </si>
  <si>
    <t>741 264</t>
  </si>
  <si>
    <t>Upevňovací materiál</t>
  </si>
  <si>
    <t>-112663496</t>
  </si>
  <si>
    <t>1130</t>
  </si>
  <si>
    <t>741 265</t>
  </si>
  <si>
    <t>Výchozí revize el. zařízení</t>
  </si>
  <si>
    <t>hod</t>
  </si>
  <si>
    <t>-1217335380</t>
  </si>
  <si>
    <t>741 4</t>
  </si>
  <si>
    <t>Svítidla</t>
  </si>
  <si>
    <t>1131</t>
  </si>
  <si>
    <t>741 401</t>
  </si>
  <si>
    <t>Svítidlo *A1 - přesná specifikace v TZ</t>
  </si>
  <si>
    <t>-1620069993</t>
  </si>
  <si>
    <t>1132</t>
  </si>
  <si>
    <t>741 402</t>
  </si>
  <si>
    <t>Svítidlo *A2 - přesná specifikace v TZ</t>
  </si>
  <si>
    <t>-385031947</t>
  </si>
  <si>
    <t>1133</t>
  </si>
  <si>
    <t>741 403</t>
  </si>
  <si>
    <t>Svítidlo *A3 - přesná specifikace v TZ</t>
  </si>
  <si>
    <t>1980174513</t>
  </si>
  <si>
    <t>1134</t>
  </si>
  <si>
    <t>741 404</t>
  </si>
  <si>
    <t>Svítidlo *B1 - přesná specifikace v TZ</t>
  </si>
  <si>
    <t>152532493</t>
  </si>
  <si>
    <t>1135</t>
  </si>
  <si>
    <t>741 405</t>
  </si>
  <si>
    <t>Svítidlo *B2 - přesná specifikace v TZ</t>
  </si>
  <si>
    <t>887586041</t>
  </si>
  <si>
    <t>1136</t>
  </si>
  <si>
    <t>741 406</t>
  </si>
  <si>
    <t>Svítidlo *C1 - přesná specifikace v TZ</t>
  </si>
  <si>
    <t>-902668285</t>
  </si>
  <si>
    <t>1137</t>
  </si>
  <si>
    <t>741 407</t>
  </si>
  <si>
    <t>Svítidlo *D1 - přesná specifikace v TZ</t>
  </si>
  <si>
    <t>1716643185</t>
  </si>
  <si>
    <t>1138</t>
  </si>
  <si>
    <t>741 408</t>
  </si>
  <si>
    <t>Svítidlo *D1N - přesná specifikace v TZ</t>
  </si>
  <si>
    <t>1308937188</t>
  </si>
  <si>
    <t>1139</t>
  </si>
  <si>
    <t>741 409</t>
  </si>
  <si>
    <t>Svítidlo *D2 - přesná specifikace v TZ</t>
  </si>
  <si>
    <t>288501875</t>
  </si>
  <si>
    <t>1140</t>
  </si>
  <si>
    <t>741 410</t>
  </si>
  <si>
    <t>Svítidlo *D3 - přesná specifikace v TZ</t>
  </si>
  <si>
    <t>2031800813</t>
  </si>
  <si>
    <t>1141</t>
  </si>
  <si>
    <t>741 411</t>
  </si>
  <si>
    <t>Svítidlo *E1 - přesná specifikace v TZ</t>
  </si>
  <si>
    <t>-1240416998</t>
  </si>
  <si>
    <t>1142</t>
  </si>
  <si>
    <t>741 412</t>
  </si>
  <si>
    <t>Svítidlo *E2 - přesná specifikace v TZ</t>
  </si>
  <si>
    <t>1706758588</t>
  </si>
  <si>
    <t>1143</t>
  </si>
  <si>
    <t>741 413</t>
  </si>
  <si>
    <t>Svítidlo *F1 - přesná specifikace v TZ</t>
  </si>
  <si>
    <t>735869200</t>
  </si>
  <si>
    <t>1144</t>
  </si>
  <si>
    <t>741 414</t>
  </si>
  <si>
    <t>Svítidlo *G1 - přesná specifikace v TZ</t>
  </si>
  <si>
    <t>-647977202</t>
  </si>
  <si>
    <t>1145</t>
  </si>
  <si>
    <t>741 415</t>
  </si>
  <si>
    <t>Svítidlo *G1P - přesná specifikace v TZ</t>
  </si>
  <si>
    <t>801494369</t>
  </si>
  <si>
    <t>1146</t>
  </si>
  <si>
    <t>741 416</t>
  </si>
  <si>
    <t>Svítidlo *H1 - přesná specifikace v TZ</t>
  </si>
  <si>
    <t>-1311507480</t>
  </si>
  <si>
    <t>1147</t>
  </si>
  <si>
    <t>741 417</t>
  </si>
  <si>
    <t>Svítidlo *K1 - přesná specifikace v TZ</t>
  </si>
  <si>
    <t>-563865659</t>
  </si>
  <si>
    <t>1148</t>
  </si>
  <si>
    <t>741 418</t>
  </si>
  <si>
    <t>Svítidlo *K2 - přesná specifikace v TZ</t>
  </si>
  <si>
    <t>-1042669209</t>
  </si>
  <si>
    <t>1149</t>
  </si>
  <si>
    <t>741 419</t>
  </si>
  <si>
    <t>Svítidlo *N1 - přesná specifikace v TZ</t>
  </si>
  <si>
    <t>922505229</t>
  </si>
  <si>
    <t>1150</t>
  </si>
  <si>
    <t>741 420</t>
  </si>
  <si>
    <t>Svítidlo *N2 - přesná specifikace v TZ</t>
  </si>
  <si>
    <t>-1434135756</t>
  </si>
  <si>
    <t>1151</t>
  </si>
  <si>
    <t>741 421</t>
  </si>
  <si>
    <t>Svítidlo *S1 - přesná specifikace v TZ</t>
  </si>
  <si>
    <t>592387921</t>
  </si>
  <si>
    <t>1152</t>
  </si>
  <si>
    <t>741 422</t>
  </si>
  <si>
    <t>Svítidlo *T1 - přesná specifikace v TZ</t>
  </si>
  <si>
    <t>1876426831</t>
  </si>
  <si>
    <t>1153</t>
  </si>
  <si>
    <t>741 423</t>
  </si>
  <si>
    <t>Svítidlo *V2 - přesná specifikace v TZ</t>
  </si>
  <si>
    <t>-2122188241</t>
  </si>
  <si>
    <t>1154</t>
  </si>
  <si>
    <t>741 424</t>
  </si>
  <si>
    <t>Svítidlo *V3 - přesná specifikace v TZ</t>
  </si>
  <si>
    <t>-1636502898</t>
  </si>
  <si>
    <t>741 5</t>
  </si>
  <si>
    <t>Jímací a uzemňovací soustava</t>
  </si>
  <si>
    <t>1155</t>
  </si>
  <si>
    <t>741 501</t>
  </si>
  <si>
    <t>Vodič AlMgSi ∅ 8 měkký (840 018) s podpěrami na plochou střechu</t>
  </si>
  <si>
    <t>1532238137</t>
  </si>
  <si>
    <t>1156</t>
  </si>
  <si>
    <t>741 502</t>
  </si>
  <si>
    <t>Vodič AlMgSi ∅ 8 měkký (840 018) s držáky na stěnu</t>
  </si>
  <si>
    <t>1668851998</t>
  </si>
  <si>
    <t>1157</t>
  </si>
  <si>
    <t>741 503</t>
  </si>
  <si>
    <t>Podpěra vedení na ploché střechy plastová s betonovou zátěží (1 kg) pro vodiče ∅ 8 mm (253 015)</t>
  </si>
  <si>
    <t>583550616</t>
  </si>
  <si>
    <t>1158</t>
  </si>
  <si>
    <t>741 504</t>
  </si>
  <si>
    <t>Podpěry (držáky) vedení do zateplených zdí pro vodič ∅ 8 mm</t>
  </si>
  <si>
    <t>-2101588819</t>
  </si>
  <si>
    <t>1159</t>
  </si>
  <si>
    <t>741 505</t>
  </si>
  <si>
    <t>Podpěry (držáky) vedení do stěny pro vodič ∅ 8 mm</t>
  </si>
  <si>
    <t>757056513</t>
  </si>
  <si>
    <t>1160</t>
  </si>
  <si>
    <t>741 506</t>
  </si>
  <si>
    <t>Válcová spojka pro ∅ 8 mm</t>
  </si>
  <si>
    <t>940864739</t>
  </si>
  <si>
    <t>1161</t>
  </si>
  <si>
    <t>741 507</t>
  </si>
  <si>
    <t>Univerzální svorka křížová</t>
  </si>
  <si>
    <t>-308483710</t>
  </si>
  <si>
    <t>1162</t>
  </si>
  <si>
    <t>741 508</t>
  </si>
  <si>
    <t>Zkušební svorka</t>
  </si>
  <si>
    <t>1593558805</t>
  </si>
  <si>
    <t>1163</t>
  </si>
  <si>
    <t>741 509</t>
  </si>
  <si>
    <t>Číselné štítky č. 1 až č. 32</t>
  </si>
  <si>
    <t>-463228245</t>
  </si>
  <si>
    <t>1164</t>
  </si>
  <si>
    <t>741 510</t>
  </si>
  <si>
    <t>Jímací tyč 1500 mm, ∅ 16 mm AlMgSi s uchycením pomocí klínu (104 150) vč. betonového podstavce (17 kg, ∅ 337 mm) (102 010) a plastové podložky ∅ 370 mm (102 060)</t>
  </si>
  <si>
    <t>-1130364530</t>
  </si>
  <si>
    <t>1165</t>
  </si>
  <si>
    <t>741 511</t>
  </si>
  <si>
    <t>Jímací stožár samostatně stojící 2500 mm (105 425) vč. 3 ks betonového podstavce (8,5 kg, ∅ 240 mm) (3x 102 075) a 3 ks plastové podložky ∅ 280 mm (102 050)</t>
  </si>
  <si>
    <t>1561916620</t>
  </si>
  <si>
    <t>1166</t>
  </si>
  <si>
    <t>741 512</t>
  </si>
  <si>
    <t>Oddálený tyčový jímač 1500 mm AlMgSi (104 150), vč. izolačního distančního držáku l=690 mm (106 120), betonového podstavce (17 kg, ∅ 337 mm) (102 010) a plastové podložky ∅ 370 mm (102 060)</t>
  </si>
  <si>
    <t>1647422041</t>
  </si>
  <si>
    <t>1167</t>
  </si>
  <si>
    <t>741 513</t>
  </si>
  <si>
    <t>FeZn30x4 (0,95 kg/m), pevně</t>
  </si>
  <si>
    <t>-191968509</t>
  </si>
  <si>
    <t>1168</t>
  </si>
  <si>
    <t>741 514</t>
  </si>
  <si>
    <t>Vodič FeZn Rd 10/13 s izolací</t>
  </si>
  <si>
    <t>-140585587</t>
  </si>
  <si>
    <t>1169</t>
  </si>
  <si>
    <t>741 515</t>
  </si>
  <si>
    <t>Svorka univerzální bez středové desky</t>
  </si>
  <si>
    <t>-742632155</t>
  </si>
  <si>
    <t>1170</t>
  </si>
  <si>
    <t>741 516</t>
  </si>
  <si>
    <t>Svorka páska-páska 30x4mm M6</t>
  </si>
  <si>
    <t>-551594949</t>
  </si>
  <si>
    <t>1171</t>
  </si>
  <si>
    <t>741 517</t>
  </si>
  <si>
    <t>Svorka páska-drát + mezideska</t>
  </si>
  <si>
    <t>207025260</t>
  </si>
  <si>
    <t>1172</t>
  </si>
  <si>
    <t>741 518</t>
  </si>
  <si>
    <t>Zkušební svorka + ochranný úhelník + 3x držák ochranného úhelníku</t>
  </si>
  <si>
    <t>-1583872934</t>
  </si>
  <si>
    <t>1173</t>
  </si>
  <si>
    <t>741 519</t>
  </si>
  <si>
    <t>Antikorozní ochrana – asfaltový sprej</t>
  </si>
  <si>
    <t>1326220435</t>
  </si>
  <si>
    <t>741 520</t>
  </si>
  <si>
    <t>Revize</t>
  </si>
  <si>
    <t>316195272</t>
  </si>
  <si>
    <t>1175</t>
  </si>
  <si>
    <t>741 521</t>
  </si>
  <si>
    <t>Podružný materiál</t>
  </si>
  <si>
    <t>801412221</t>
  </si>
  <si>
    <t>741 6</t>
  </si>
  <si>
    <t>Venkovní osvětlení</t>
  </si>
  <si>
    <t>1176</t>
  </si>
  <si>
    <t>741 601</t>
  </si>
  <si>
    <t>Vytýčení trasy kabelového vedení</t>
  </si>
  <si>
    <t>1001873871</t>
  </si>
  <si>
    <t>1177</t>
  </si>
  <si>
    <t>741 602</t>
  </si>
  <si>
    <t>Korugovaná dvouplášťová chránička vnějšího průměru 50 mm s protahovacím drátem</t>
  </si>
  <si>
    <t>103393244</t>
  </si>
  <si>
    <t>1178</t>
  </si>
  <si>
    <t>741 603</t>
  </si>
  <si>
    <t>Chránička PVC pr. 110 mm, včetně přebetonování</t>
  </si>
  <si>
    <t>892840576</t>
  </si>
  <si>
    <t>1179</t>
  </si>
  <si>
    <t>741 604</t>
  </si>
  <si>
    <t>Deska zákrytová š. 125 mm, tl. 3 mm, d. 1000 mm, se spojovacím zámkem v podélném směru</t>
  </si>
  <si>
    <t>-1378896711</t>
  </si>
  <si>
    <t>1180</t>
  </si>
  <si>
    <t>741 605</t>
  </si>
  <si>
    <t>Stožár, výška 5 m osvětlovací bezpaticový ocelový třístupňový s rozměry 133/89/60, žárově zinkovaný</t>
  </si>
  <si>
    <t>-2111614487</t>
  </si>
  <si>
    <t>1181</t>
  </si>
  <si>
    <t>741 606</t>
  </si>
  <si>
    <t>Ochranná manžeta sloup v místě vetknutí stožáru do základu</t>
  </si>
  <si>
    <t>-602338489</t>
  </si>
  <si>
    <t>1182</t>
  </si>
  <si>
    <t>741 607</t>
  </si>
  <si>
    <t>Svítidlo 20 LED / 400 mA / 5304 / WW 730 / 26 W, rovné sklo, univerzální uchycení</t>
  </si>
  <si>
    <t>-258687293</t>
  </si>
  <si>
    <t>1183</t>
  </si>
  <si>
    <t>741 608</t>
  </si>
  <si>
    <t>Svítidlo 20 LED / 500 mA / 5393 backlight / WW 730 / 33 W, rovné sklo, univerzální uchycení</t>
  </si>
  <si>
    <t>-376241715</t>
  </si>
  <si>
    <t>1184</t>
  </si>
  <si>
    <t>741 609</t>
  </si>
  <si>
    <t>Průchozí, čtyřvodičová svorkovnice s jedním držákem pojistky RSP 4</t>
  </si>
  <si>
    <t>1334238866</t>
  </si>
  <si>
    <t>1185</t>
  </si>
  <si>
    <t>741 610</t>
  </si>
  <si>
    <t>1511064999</t>
  </si>
  <si>
    <t>1186</t>
  </si>
  <si>
    <t>741 611</t>
  </si>
  <si>
    <t>Silový harmonizovaný pryžový kabel H07RN-F 3-G 2.5</t>
  </si>
  <si>
    <t>-1934815392</t>
  </si>
  <si>
    <t>1187</t>
  </si>
  <si>
    <t>741 612</t>
  </si>
  <si>
    <t>Drát FeZn pr 10 mm</t>
  </si>
  <si>
    <t>1291449205</t>
  </si>
  <si>
    <t>1188</t>
  </si>
  <si>
    <t>741 613</t>
  </si>
  <si>
    <t>Montáž zařízení (stožáry, svítidla…)</t>
  </si>
  <si>
    <t>1841949399</t>
  </si>
  <si>
    <t>1189</t>
  </si>
  <si>
    <t>741 614</t>
  </si>
  <si>
    <t>Napojení prodloužené větve VO do stávajícího rozvodu</t>
  </si>
  <si>
    <t>1889221851</t>
  </si>
  <si>
    <t>1190</t>
  </si>
  <si>
    <t>741 615</t>
  </si>
  <si>
    <t>Dokumentace skutečného provedení stavby vč. geodetického zaměření vedení</t>
  </si>
  <si>
    <t>-1767614274</t>
  </si>
  <si>
    <t>1191</t>
  </si>
  <si>
    <t>741 616</t>
  </si>
  <si>
    <t>Výchozí revize elektrického zařízení</t>
  </si>
  <si>
    <t>1265006600</t>
  </si>
  <si>
    <t>Elektroinstalace - slaboproud</t>
  </si>
  <si>
    <t>742 1</t>
  </si>
  <si>
    <t>Strukturovaná kabeláž</t>
  </si>
  <si>
    <t>1192</t>
  </si>
  <si>
    <t>742 101</t>
  </si>
  <si>
    <t>Datový rozváděč stojanový 42U - 600x600</t>
  </si>
  <si>
    <t>984921757</t>
  </si>
  <si>
    <t>1193</t>
  </si>
  <si>
    <t>742 102</t>
  </si>
  <si>
    <t>Podstavec 100 mm</t>
  </si>
  <si>
    <t>-221425953</t>
  </si>
  <si>
    <t>1194</t>
  </si>
  <si>
    <t>742 103</t>
  </si>
  <si>
    <t>Spodní kryt s vyměnitelným modulem filtru</t>
  </si>
  <si>
    <t>1885486592</t>
  </si>
  <si>
    <t>1195</t>
  </si>
  <si>
    <t>742 104</t>
  </si>
  <si>
    <t>Ventilátor</t>
  </si>
  <si>
    <t>480772203</t>
  </si>
  <si>
    <t>1196</t>
  </si>
  <si>
    <t>742 105</t>
  </si>
  <si>
    <t>Elektroinstalace ventilátoru</t>
  </si>
  <si>
    <t>788676294</t>
  </si>
  <si>
    <t>1197</t>
  </si>
  <si>
    <t>742 106</t>
  </si>
  <si>
    <t>Nastavitelný termostat – spínací kontakt</t>
  </si>
  <si>
    <t>2085340836</t>
  </si>
  <si>
    <t>1198</t>
  </si>
  <si>
    <t>742 107</t>
  </si>
  <si>
    <t>Napájecí panel s vypínačem SPD-STL/19 a přepěťovou ochranou</t>
  </si>
  <si>
    <t>878397363</t>
  </si>
  <si>
    <t>1199</t>
  </si>
  <si>
    <t>742 108</t>
  </si>
  <si>
    <t>Vyvazovací panel</t>
  </si>
  <si>
    <t>-2045489485</t>
  </si>
  <si>
    <t>1200</t>
  </si>
  <si>
    <t>742 109</t>
  </si>
  <si>
    <t>19” patch panel 1U cat 5e nestíněný 24xRJ45</t>
  </si>
  <si>
    <t>1827548582</t>
  </si>
  <si>
    <t>1201</t>
  </si>
  <si>
    <t>742 110</t>
  </si>
  <si>
    <t>19” patch panel 1U cat 6 nestíněný 24xRJ45</t>
  </si>
  <si>
    <t>1835317514</t>
  </si>
  <si>
    <t>1202</t>
  </si>
  <si>
    <t>742 111</t>
  </si>
  <si>
    <t>19” patch panel pro optické kabely, 1U, výsuvná varianta s adaptéry a pigtaily</t>
  </si>
  <si>
    <t>1150689197</t>
  </si>
  <si>
    <t>1203</t>
  </si>
  <si>
    <t>742 112</t>
  </si>
  <si>
    <t>Cylindrická vložka (rozdílné klíče)</t>
  </si>
  <si>
    <t>-1254310161</t>
  </si>
  <si>
    <t>1204</t>
  </si>
  <si>
    <t>742 113</t>
  </si>
  <si>
    <t>Uzemňovací lišta</t>
  </si>
  <si>
    <t>-243982710</t>
  </si>
  <si>
    <t>1205</t>
  </si>
  <si>
    <t>742 114</t>
  </si>
  <si>
    <t>Uzemňovací sada</t>
  </si>
  <si>
    <t>1940480680</t>
  </si>
  <si>
    <t>1206</t>
  </si>
  <si>
    <t>742 115</t>
  </si>
  <si>
    <t>Montážní materiál</t>
  </si>
  <si>
    <t>-580578908</t>
  </si>
  <si>
    <t>1207</t>
  </si>
  <si>
    <t>742 116</t>
  </si>
  <si>
    <t>Ostatní výše nespecifikované položky</t>
  </si>
  <si>
    <t>1109850248</t>
  </si>
  <si>
    <t>1208</t>
  </si>
  <si>
    <t>742 117</t>
  </si>
  <si>
    <t>Kusová zkouška rozvaděče</t>
  </si>
  <si>
    <t>-147998089</t>
  </si>
  <si>
    <t>1209</t>
  </si>
  <si>
    <t>742 118</t>
  </si>
  <si>
    <t>Datový rozváděč stojanový 15U - 600x600</t>
  </si>
  <si>
    <t>1795019739</t>
  </si>
  <si>
    <t>1210</t>
  </si>
  <si>
    <t>742 119</t>
  </si>
  <si>
    <t>-1855918725</t>
  </si>
  <si>
    <t>1211</t>
  </si>
  <si>
    <t>742 120</t>
  </si>
  <si>
    <t>2130783051</t>
  </si>
  <si>
    <t>1212</t>
  </si>
  <si>
    <t>742 121</t>
  </si>
  <si>
    <t>939726253</t>
  </si>
  <si>
    <t>1213</t>
  </si>
  <si>
    <t>742 122</t>
  </si>
  <si>
    <t>1886471717</t>
  </si>
  <si>
    <t>1214</t>
  </si>
  <si>
    <t>742 123</t>
  </si>
  <si>
    <t>1392245041</t>
  </si>
  <si>
    <t>1215</t>
  </si>
  <si>
    <t>742 124</t>
  </si>
  <si>
    <t>-874701441</t>
  </si>
  <si>
    <t>1216</t>
  </si>
  <si>
    <t>742 125</t>
  </si>
  <si>
    <t>-2136768386</t>
  </si>
  <si>
    <t>1217</t>
  </si>
  <si>
    <t>742 126</t>
  </si>
  <si>
    <t>-315576666</t>
  </si>
  <si>
    <t>1218</t>
  </si>
  <si>
    <t>742 127</t>
  </si>
  <si>
    <t>-1764875244</t>
  </si>
  <si>
    <t>1219</t>
  </si>
  <si>
    <t>742 128</t>
  </si>
  <si>
    <t>-415711074</t>
  </si>
  <si>
    <t>1220</t>
  </si>
  <si>
    <t>742 129</t>
  </si>
  <si>
    <t>1093733374</t>
  </si>
  <si>
    <t>1221</t>
  </si>
  <si>
    <t>742 130</t>
  </si>
  <si>
    <t>-1242129195</t>
  </si>
  <si>
    <t>1222</t>
  </si>
  <si>
    <t>742 131</t>
  </si>
  <si>
    <t>-934169852</t>
  </si>
  <si>
    <t>1223</t>
  </si>
  <si>
    <t>742 132</t>
  </si>
  <si>
    <t>689175661</t>
  </si>
  <si>
    <t>1224</t>
  </si>
  <si>
    <t>742 133</t>
  </si>
  <si>
    <t>269371719</t>
  </si>
  <si>
    <t>1225</t>
  </si>
  <si>
    <t>742 134</t>
  </si>
  <si>
    <t>615631699</t>
  </si>
  <si>
    <t>1226</t>
  </si>
  <si>
    <t>742 135</t>
  </si>
  <si>
    <t>Rozvaděč telefonní 100P, plast, nástěnný</t>
  </si>
  <si>
    <t>-36653191</t>
  </si>
  <si>
    <t>1227</t>
  </si>
  <si>
    <t>742 136</t>
  </si>
  <si>
    <t>nosník zářezových modulů LSA PLUS 2/10 30+1 pozice</t>
  </si>
  <si>
    <t>-14258025</t>
  </si>
  <si>
    <t>1228</t>
  </si>
  <si>
    <t>742 137</t>
  </si>
  <si>
    <t>svorkovnice spojovací LSA-PLUS 2/10</t>
  </si>
  <si>
    <t>1910096561</t>
  </si>
  <si>
    <t>1229</t>
  </si>
  <si>
    <t>742 138</t>
  </si>
  <si>
    <t>svorkovnice uzemňovací LSA-PLUS 2/38</t>
  </si>
  <si>
    <t>-829171775</t>
  </si>
  <si>
    <t>1230</t>
  </si>
  <si>
    <t>742 139</t>
  </si>
  <si>
    <t>24x Gb Switch, PoE je přepínač, neřízený s 24 porty, montáž do 19" rozvaděče, 12 x 10/100/1000 (PoE) + 12 x 10/100/1000 + 2 x kombinace Gigabit SF, PoE</t>
  </si>
  <si>
    <t>538700284</t>
  </si>
  <si>
    <t>1231</t>
  </si>
  <si>
    <t>742 140</t>
  </si>
  <si>
    <t>Datová zásuvka 1x RJ45 v rámečku cat 5e vč. instalačních krabic, barva bude určena v rámci AD</t>
  </si>
  <si>
    <t>-1925417952</t>
  </si>
  <si>
    <t>1232</t>
  </si>
  <si>
    <t>742 141</t>
  </si>
  <si>
    <t>Datová zásuvka 2x RJ45 v rámečku cat 5e vč. instalačních krabic, barva bude určena v rámci AD</t>
  </si>
  <si>
    <t>-2114660875</t>
  </si>
  <si>
    <t>1233</t>
  </si>
  <si>
    <t>742 142</t>
  </si>
  <si>
    <t>Datová zásuvka 2x RJ45 modul 45x45 cat 5e</t>
  </si>
  <si>
    <t>1221975454</t>
  </si>
  <si>
    <t>1234</t>
  </si>
  <si>
    <t>742 143</t>
  </si>
  <si>
    <t>Instalační kabel datový Solarix Cat.5e UTP, metalický</t>
  </si>
  <si>
    <t>963879291</t>
  </si>
  <si>
    <t>1235</t>
  </si>
  <si>
    <t>742 144</t>
  </si>
  <si>
    <t>Instalační kabel datový Solarix Cat.6 UTP, metalický</t>
  </si>
  <si>
    <t>-2066540465</t>
  </si>
  <si>
    <t>1236</t>
  </si>
  <si>
    <t>742 145</t>
  </si>
  <si>
    <t>Stíněný sdělovací kabel pro vnitřní použití SYKFY 20x2x0,5</t>
  </si>
  <si>
    <t>-1562811691</t>
  </si>
  <si>
    <t>1237</t>
  </si>
  <si>
    <t>742 146</t>
  </si>
  <si>
    <t>Univerzální optický kabel konstrukce CLT s LSOH pláštěm a třídou reakce na oheň Eca 8 vláken SM 09/125</t>
  </si>
  <si>
    <t>293024762</t>
  </si>
  <si>
    <t>1238</t>
  </si>
  <si>
    <t>742 147</t>
  </si>
  <si>
    <t>161244245</t>
  </si>
  <si>
    <t>1239</t>
  </si>
  <si>
    <t>742 148</t>
  </si>
  <si>
    <t>539824543</t>
  </si>
  <si>
    <t>1240</t>
  </si>
  <si>
    <t>742 149</t>
  </si>
  <si>
    <t>Instalační krabice přístrojová pod omítku pr. 70 x 45 (pr.89 včetně spoj. pacek)</t>
  </si>
  <si>
    <t>1332906585</t>
  </si>
  <si>
    <t>1241</t>
  </si>
  <si>
    <t>742 150</t>
  </si>
  <si>
    <t>44236797</t>
  </si>
  <si>
    <t>1242</t>
  </si>
  <si>
    <t>742 151</t>
  </si>
  <si>
    <t>52398894</t>
  </si>
  <si>
    <t>1243</t>
  </si>
  <si>
    <t>742 152</t>
  </si>
  <si>
    <t>2123285982</t>
  </si>
  <si>
    <t>1244</t>
  </si>
  <si>
    <t>742 153</t>
  </si>
  <si>
    <t>1617310473</t>
  </si>
  <si>
    <t>1245</t>
  </si>
  <si>
    <t>742 154</t>
  </si>
  <si>
    <t>571912677</t>
  </si>
  <si>
    <t>742 155</t>
  </si>
  <si>
    <t>1002399941</t>
  </si>
  <si>
    <t>1247</t>
  </si>
  <si>
    <t>742 156</t>
  </si>
  <si>
    <t>242652989</t>
  </si>
  <si>
    <t>1248</t>
  </si>
  <si>
    <t>742 157</t>
  </si>
  <si>
    <t>-1068595442</t>
  </si>
  <si>
    <t>1249</t>
  </si>
  <si>
    <t>742 158</t>
  </si>
  <si>
    <t>-1989187324</t>
  </si>
  <si>
    <t>1250</t>
  </si>
  <si>
    <t>742 159</t>
  </si>
  <si>
    <t>1661425502</t>
  </si>
  <si>
    <t>1251</t>
  </si>
  <si>
    <t>742 160</t>
  </si>
  <si>
    <t>-1049536108</t>
  </si>
  <si>
    <t>1252</t>
  </si>
  <si>
    <t>742 161</t>
  </si>
  <si>
    <t>201440278</t>
  </si>
  <si>
    <t>1253</t>
  </si>
  <si>
    <t>742 162</t>
  </si>
  <si>
    <t>178519366</t>
  </si>
  <si>
    <t>1254</t>
  </si>
  <si>
    <t>742 163</t>
  </si>
  <si>
    <t>920755606</t>
  </si>
  <si>
    <t>1255</t>
  </si>
  <si>
    <t>742 164</t>
  </si>
  <si>
    <t>Oceloplechový kabelový žlab s perforací žlab 50 x 50 mm</t>
  </si>
  <si>
    <t>1392547240</t>
  </si>
  <si>
    <t>1256</t>
  </si>
  <si>
    <t>742 165</t>
  </si>
  <si>
    <t>1900830546</t>
  </si>
  <si>
    <t>1257</t>
  </si>
  <si>
    <t>742 166</t>
  </si>
  <si>
    <t>Oceloplechový kabelový žlab s perforací žlab 100 x 50 mm</t>
  </si>
  <si>
    <t>306293582</t>
  </si>
  <si>
    <t>1258</t>
  </si>
  <si>
    <t>742 167</t>
  </si>
  <si>
    <t>-1631699931</t>
  </si>
  <si>
    <t>1259</t>
  </si>
  <si>
    <t>742 168</t>
  </si>
  <si>
    <t>soubor</t>
  </si>
  <si>
    <t>1271413443</t>
  </si>
  <si>
    <t>1260</t>
  </si>
  <si>
    <t>742 169</t>
  </si>
  <si>
    <t>Montáž zařízení</t>
  </si>
  <si>
    <t>777945283</t>
  </si>
  <si>
    <t>1261</t>
  </si>
  <si>
    <t>742 170</t>
  </si>
  <si>
    <t>Měření metalické kabeláže, měřící protokoly</t>
  </si>
  <si>
    <t>1338415030</t>
  </si>
  <si>
    <t>1262</t>
  </si>
  <si>
    <t>742 171</t>
  </si>
  <si>
    <t>Popisky rozvaděčů, zásuvek, patch panelů, svorkovnic</t>
  </si>
  <si>
    <t>196966286</t>
  </si>
  <si>
    <t>1263</t>
  </si>
  <si>
    <t>742 172</t>
  </si>
  <si>
    <t>Stavební přípomoce (vrtání, bourání prostupů žb. konstrukcemi, následné zazdění a začištění, apod.)</t>
  </si>
  <si>
    <t>1266594105</t>
  </si>
  <si>
    <t>1264</t>
  </si>
  <si>
    <t>742 173</t>
  </si>
  <si>
    <t>Protipožární ucpávka průrazu mezi požárními úseky</t>
  </si>
  <si>
    <t>-543690130</t>
  </si>
  <si>
    <t>1265</t>
  </si>
  <si>
    <t>742 174</t>
  </si>
  <si>
    <t>Drobný montážní, úložný + podružný materiál</t>
  </si>
  <si>
    <t>-898488210</t>
  </si>
  <si>
    <t>1266</t>
  </si>
  <si>
    <t>742 175</t>
  </si>
  <si>
    <t>1839695682</t>
  </si>
  <si>
    <t>742 2</t>
  </si>
  <si>
    <t>Telefonní ústředna</t>
  </si>
  <si>
    <t>1267</t>
  </si>
  <si>
    <t>742 201</t>
  </si>
  <si>
    <t>IP PBX ústředna - základní specifikace: VoIP protokoly SIP/SIPS/RTP/SRTP/IAX, 100 uživatelů (klapek) a 30 souběžných hovorů (možnosti rozšíření na 200 klapek a 60 hovorů), montáž do 19" rozvaděče možnost rozšířit o S2/O2/SO/BRI nebo GSM moduly</t>
  </si>
  <si>
    <t>-1781380948</t>
  </si>
  <si>
    <t>1268</t>
  </si>
  <si>
    <t>742 202</t>
  </si>
  <si>
    <t>Montáž, programování, uvedení do provozu, zaškolení obsluhy</t>
  </si>
  <si>
    <t>1005472086</t>
  </si>
  <si>
    <t>742 3</t>
  </si>
  <si>
    <t>Interkom</t>
  </si>
  <si>
    <t>1269</t>
  </si>
  <si>
    <t>742 301</t>
  </si>
  <si>
    <t>IP interkom, 6 základních tlačítek, tlačítková klávesnice, TFT displej, SD kamera, PoE napájení nebo 12 V/2 A DC, SIP 2.0, NC/NO kontakty, max 30 V/1 A AC/DC, IP53</t>
  </si>
  <si>
    <t>-1283134260</t>
  </si>
  <si>
    <t>1270</t>
  </si>
  <si>
    <t>742 302</t>
  </si>
  <si>
    <t>Extender 8 tlačítek</t>
  </si>
  <si>
    <t>108378609</t>
  </si>
  <si>
    <t>1271</t>
  </si>
  <si>
    <t>742 303</t>
  </si>
  <si>
    <t>Zápustná stříška a krabice pro 2 moduly</t>
  </si>
  <si>
    <t>1861543923</t>
  </si>
  <si>
    <t>1272</t>
  </si>
  <si>
    <t>742 304</t>
  </si>
  <si>
    <t>Interní čtečka RFID karet pro montáž do základního modulu interkomu</t>
  </si>
  <si>
    <t>983147437</t>
  </si>
  <si>
    <t>1273</t>
  </si>
  <si>
    <t>742 305</t>
  </si>
  <si>
    <t>1707129092</t>
  </si>
  <si>
    <t>1274</t>
  </si>
  <si>
    <t>742 306</t>
  </si>
  <si>
    <t>Zápustná stříška a krabice pro 1 modul</t>
  </si>
  <si>
    <t>1197898314</t>
  </si>
  <si>
    <t>1275</t>
  </si>
  <si>
    <t>742 307</t>
  </si>
  <si>
    <t>6114611</t>
  </si>
  <si>
    <t>1276</t>
  </si>
  <si>
    <t>742 308</t>
  </si>
  <si>
    <t>Elektrický otevírač dveří s nastavitelnou západkou - elektrický dveřní zámek 12 V/230 mA DC</t>
  </si>
  <si>
    <t>-548414491</t>
  </si>
  <si>
    <t>1277</t>
  </si>
  <si>
    <t>742 309</t>
  </si>
  <si>
    <t>Trafo pro externí napájení zámku</t>
  </si>
  <si>
    <t>189827242</t>
  </si>
  <si>
    <t>1278</t>
  </si>
  <si>
    <t>742 310</t>
  </si>
  <si>
    <t>Kompaktní IP interkom, 1 tlačítko, skrytá HD kamera, PoE napájení nebo 12 V/2 A DC, SIP 2.0, NC/NO kontakty, max 30 V/1 A AC/DC, IP54, IK08</t>
  </si>
  <si>
    <t>-1539099672</t>
  </si>
  <si>
    <t>1279</t>
  </si>
  <si>
    <t>742 311</t>
  </si>
  <si>
    <t>Krabice pro instalaci do zdi 108x136x45 mm</t>
  </si>
  <si>
    <t>188182271</t>
  </si>
  <si>
    <t>1280</t>
  </si>
  <si>
    <t>742 312</t>
  </si>
  <si>
    <t>-2119629017</t>
  </si>
  <si>
    <t>1281</t>
  </si>
  <si>
    <t>742 313</t>
  </si>
  <si>
    <t>741213389</t>
  </si>
  <si>
    <t>1282</t>
  </si>
  <si>
    <t>742 314</t>
  </si>
  <si>
    <t>Multifunkční komunikátor (dotykový displej pro komunikaci a otevření dveří)</t>
  </si>
  <si>
    <t>1028006524</t>
  </si>
  <si>
    <t>1283</t>
  </si>
  <si>
    <t>742 315</t>
  </si>
  <si>
    <t>IP video-telefon, Android, PoE, WiFi, 4.3" dotykové LCD, mini HDMI, SD card, USB</t>
  </si>
  <si>
    <t>482204998</t>
  </si>
  <si>
    <t>1284</t>
  </si>
  <si>
    <t>742 316</t>
  </si>
  <si>
    <t>603610048</t>
  </si>
  <si>
    <t>742 4</t>
  </si>
  <si>
    <t>Nouzové přivolání pomoci</t>
  </si>
  <si>
    <t>1285</t>
  </si>
  <si>
    <t>742 401</t>
  </si>
  <si>
    <t>Transformátor 2 VA, 230 V AC pro signalizační systém (zabudování do instalační krabice), napájecí zdroj pro signalizační moduly, sekundární napětí: 15 V</t>
  </si>
  <si>
    <t>-2133293655</t>
  </si>
  <si>
    <t>1286</t>
  </si>
  <si>
    <t>742 402</t>
  </si>
  <si>
    <t>"Modul kontrolní s alarmem - kontrolní proudovou smyčku, bzučák a blikající signální světlo, reset, 15 - 28 V AC / 18 - 35 V DC"</t>
  </si>
  <si>
    <t>-1939511471</t>
  </si>
  <si>
    <t>1287</t>
  </si>
  <si>
    <t>742 403</t>
  </si>
  <si>
    <t>Tlačítko signální tahové pro signalizační systém, se zapínacím kontaktem, jedno zapínací prosvětlené tlačítko na čelní ploše modulu a jedno zapínací tahové tlačítko se šňůrou o délce 2,5 m, 15-28 V AC / 18-35 V DC</t>
  </si>
  <si>
    <t>-102237951</t>
  </si>
  <si>
    <t>1288</t>
  </si>
  <si>
    <t>742 404</t>
  </si>
  <si>
    <t>Resetovací (kvitovací) tlačítko (tlačítko prosvětlené signální), pro signalizační systém, se zapínacím kontaktem, 15-28 V AC / 18-35 V DC</t>
  </si>
  <si>
    <t>1071062932</t>
  </si>
  <si>
    <t>1289</t>
  </si>
  <si>
    <t>742 405</t>
  </si>
  <si>
    <t>Instalační kabel CYKY 4-O 1,5</t>
  </si>
  <si>
    <t>-823549461</t>
  </si>
  <si>
    <t>1290</t>
  </si>
  <si>
    <t>742 406</t>
  </si>
  <si>
    <t>Instalační krabice pod omítku pr.73 x 42</t>
  </si>
  <si>
    <t>2044429320</t>
  </si>
  <si>
    <t>1291</t>
  </si>
  <si>
    <t>742 407</t>
  </si>
  <si>
    <t>Instalační krabice pod omítku pr.73 x 42 s víčkem</t>
  </si>
  <si>
    <t>-229609421</t>
  </si>
  <si>
    <t>1292</t>
  </si>
  <si>
    <t>742 408</t>
  </si>
  <si>
    <t>1807650104</t>
  </si>
  <si>
    <t>1293</t>
  </si>
  <si>
    <t>742 409</t>
  </si>
  <si>
    <t>-908969097</t>
  </si>
  <si>
    <t>1294</t>
  </si>
  <si>
    <t>742 410</t>
  </si>
  <si>
    <t>Instalační a upevňovací materiál</t>
  </si>
  <si>
    <t>57184970</t>
  </si>
  <si>
    <t>1295</t>
  </si>
  <si>
    <t>742 411</t>
  </si>
  <si>
    <t>134520765</t>
  </si>
  <si>
    <t>1296</t>
  </si>
  <si>
    <t>742 412</t>
  </si>
  <si>
    <t>1406821212</t>
  </si>
  <si>
    <t>1297</t>
  </si>
  <si>
    <t>742 413</t>
  </si>
  <si>
    <t>Montáž, seřízení, naprogramování, zkušební provoz, revize, zaškolení obsluhy</t>
  </si>
  <si>
    <t>1966369988</t>
  </si>
  <si>
    <t>742 5</t>
  </si>
  <si>
    <t>Společná TV anténa</t>
  </si>
  <si>
    <t>1298</t>
  </si>
  <si>
    <t>742 501</t>
  </si>
  <si>
    <t>Rozvodnice (plechová skříň) pro hlavní stanice rozměry 805x600x228 mm, skříň je určená pro instalaci na zeď</t>
  </si>
  <si>
    <t>126673839</t>
  </si>
  <si>
    <t>1299</t>
  </si>
  <si>
    <t>742 502</t>
  </si>
  <si>
    <t>Rám o velikosti 520x345x27 mm pro 12 modulů a zdroj</t>
  </si>
  <si>
    <t>-2003426188</t>
  </si>
  <si>
    <t>1300</t>
  </si>
  <si>
    <t>742 503</t>
  </si>
  <si>
    <t>Napájecí zdroj pro STA (+3,3 V, +5,2 V, +12 V, +24 V / 230 V)</t>
  </si>
  <si>
    <t>-1816833777</t>
  </si>
  <si>
    <t>1301</t>
  </si>
  <si>
    <t>742 504</t>
  </si>
  <si>
    <t>Slučovač FM-I-III-UHF</t>
  </si>
  <si>
    <t>1129253555</t>
  </si>
  <si>
    <t>1302</t>
  </si>
  <si>
    <t>742 505</t>
  </si>
  <si>
    <t>Rozbočovač, 8 výstupů, průchozí pro napájení</t>
  </si>
  <si>
    <t>-439952773</t>
  </si>
  <si>
    <t>1303</t>
  </si>
  <si>
    <t>742 506</t>
  </si>
  <si>
    <t>Zesilovač FMII, 30 dB</t>
  </si>
  <si>
    <t>-833927632</t>
  </si>
  <si>
    <t>1304</t>
  </si>
  <si>
    <t>742 507</t>
  </si>
  <si>
    <t>Kanálový zesilovač VHF, 52 dB</t>
  </si>
  <si>
    <t>-210879911</t>
  </si>
  <si>
    <t>1305</t>
  </si>
  <si>
    <t>742 508</t>
  </si>
  <si>
    <t>Montážní příslušenství</t>
  </si>
  <si>
    <t>-1104437709</t>
  </si>
  <si>
    <t>1306</t>
  </si>
  <si>
    <t>742 509</t>
  </si>
  <si>
    <t>Zemnící lišta</t>
  </si>
  <si>
    <t>-1279973148</t>
  </si>
  <si>
    <t>1307</t>
  </si>
  <si>
    <t>742 510</t>
  </si>
  <si>
    <t>Zásuvka dvojnásobná 250V AC/16 A, s ochranou před přepětím</t>
  </si>
  <si>
    <t>1579445072</t>
  </si>
  <si>
    <t>1308</t>
  </si>
  <si>
    <t>742 511</t>
  </si>
  <si>
    <t>Přístrojová krabice panelová</t>
  </si>
  <si>
    <t>-1949701081</t>
  </si>
  <si>
    <t>1309</t>
  </si>
  <si>
    <t>742 512</t>
  </si>
  <si>
    <t>Vodič CY 4 zž</t>
  </si>
  <si>
    <t>1996392126</t>
  </si>
  <si>
    <t>1310</t>
  </si>
  <si>
    <t>742 513</t>
  </si>
  <si>
    <t>Kusová zkouška rozvaděče, protokol</t>
  </si>
  <si>
    <t>17961328</t>
  </si>
  <si>
    <t>1311</t>
  </si>
  <si>
    <t>742 514</t>
  </si>
  <si>
    <t>Zásuvka anténní TV/R STA</t>
  </si>
  <si>
    <t>1800914797</t>
  </si>
  <si>
    <t>1312</t>
  </si>
  <si>
    <t>742 515</t>
  </si>
  <si>
    <t>Zásuvka HDMI (adaptér pro přístroje Profil 45, kryt adaptéru Profil 45, zásuvka HDMI 45x45 mm, připojení konektorem HDMI, bílá)</t>
  </si>
  <si>
    <t>1137544782</t>
  </si>
  <si>
    <t>1313</t>
  </si>
  <si>
    <t>742 516</t>
  </si>
  <si>
    <t>Kabel koaxiální, pro vnitřní instalace 75 Ohm, průměr 5 mm, útlum 3 dB / 10MHz, AL fólie, opletení 40%</t>
  </si>
  <si>
    <t>1350367463</t>
  </si>
  <si>
    <t>1314</t>
  </si>
  <si>
    <t>742 517</t>
  </si>
  <si>
    <t>Propojovací HDMI kabel 15 m</t>
  </si>
  <si>
    <t>-1223093023</t>
  </si>
  <si>
    <t>1315</t>
  </si>
  <si>
    <t>742 518</t>
  </si>
  <si>
    <t>1684834132</t>
  </si>
  <si>
    <t>1316</t>
  </si>
  <si>
    <t>742 519</t>
  </si>
  <si>
    <t>133712111</t>
  </si>
  <si>
    <t>1317</t>
  </si>
  <si>
    <t>742 520</t>
  </si>
  <si>
    <t>-383575280</t>
  </si>
  <si>
    <t>1318</t>
  </si>
  <si>
    <t>742 521</t>
  </si>
  <si>
    <t>956948715</t>
  </si>
  <si>
    <t>1319</t>
  </si>
  <si>
    <t>742 522</t>
  </si>
  <si>
    <t>Instalační krabice pod omítku pr.103 x 50 s víčkem</t>
  </si>
  <si>
    <t>1656449314</t>
  </si>
  <si>
    <t>1320</t>
  </si>
  <si>
    <t>742 523</t>
  </si>
  <si>
    <t>Instalační krabice pod omítku 234 x 176 x 79 s víčkem</t>
  </si>
  <si>
    <t>-359875452</t>
  </si>
  <si>
    <t>1321</t>
  </si>
  <si>
    <t>742 524</t>
  </si>
  <si>
    <t>Stožár teleskopický dvojdílný (2x2 m) o průměrech trubek 28 a 35 mm s maximální výškou po vysunutí 3,75 m a čtyřmi šrouby pro zajištění vysouvané části. Povrchově upraveno galvanickým zinkem.</t>
  </si>
  <si>
    <t>-68493883</t>
  </si>
  <si>
    <t>1322</t>
  </si>
  <si>
    <t>742 525</t>
  </si>
  <si>
    <t>Držák výsuvný pro stožár o průměru 35 mm s jedním zajišťovací šroubem stožáru a dvěma zajišťovacími šrouby pro zajištění vysouvané části s odsazením 110 až 170 mm od zdi či krovu a možností natočení. Základna (200x50mm) pro kotvení je opatřena dvěma otvory o průměru 11 mm pro šrouby. Povrchově upraveno galvanickým zinkem.</t>
  </si>
  <si>
    <t>-1603598494</t>
  </si>
  <si>
    <t>1323</t>
  </si>
  <si>
    <t>742 526</t>
  </si>
  <si>
    <t>Držák antén 35 pro uchycení na stožár (vertikál), celková délka od upevňovacího třmene 350 mm, pracovní výška 160 mm, držák lze uchytit na tyč o průměru 25 - 75 mm, průměr trubky 42 mm, povrchově upraveno galvanickým zinkem</t>
  </si>
  <si>
    <t>-185433479</t>
  </si>
  <si>
    <t>1324</t>
  </si>
  <si>
    <t>742 527</t>
  </si>
  <si>
    <t>Držák antén 20 pro uchycení na stožár (vertikál), celková délka od upevňovacího třmene 200 mm, pracovní výška 160 mm, držák lze uchytit na tyč o průměru 25 - 75 mm, průměr trubky 42 mm, povrchově upraveno galvanickým zinkem</t>
  </si>
  <si>
    <t>260826997</t>
  </si>
  <si>
    <t>1325</t>
  </si>
  <si>
    <t>742 528</t>
  </si>
  <si>
    <t>Vodič CYA 6 zž</t>
  </si>
  <si>
    <t>-483973515</t>
  </si>
  <si>
    <t>1326</t>
  </si>
  <si>
    <t>742 529</t>
  </si>
  <si>
    <t>Anténa pro příjem digitálního DVB-T pozemního vysílání, pásmo UHF 21 - 60 K, frekvenční rozsah antény 470 - 790 MHz, LTE filtr - 4G kompatibilní</t>
  </si>
  <si>
    <t>163928082</t>
  </si>
  <si>
    <t>1327</t>
  </si>
  <si>
    <t>742 530</t>
  </si>
  <si>
    <t>Základní venkovní anténa pro příjem v pásmu VKV/FM. Možnost příjmu ze všech směrů, zisk 1,5 dB. Materiál - hliník, v kombinaci s plastovými prvky. Kovový pozinkovaný třmen s možností upevnění na trubku do průměru 42 mm. Plastová krabice, symetrizační člen, možnost vložení předzesilovače.</t>
  </si>
  <si>
    <t>1339146971</t>
  </si>
  <si>
    <t>1328</t>
  </si>
  <si>
    <t>742 531</t>
  </si>
  <si>
    <t>Koaxiální kabel RG6 Cu PE s měděným jádrem a s PE pláštěm, který chrání proti vlhkosti a vodě. V prostoru mezi opletením a vnějším obalem je naplněná zvláštními gely. Obal je odolný proti UV.</t>
  </si>
  <si>
    <t>168656944</t>
  </si>
  <si>
    <t>1329</t>
  </si>
  <si>
    <t>742 532</t>
  </si>
  <si>
    <t>Konektor F, vidlice, přímý</t>
  </si>
  <si>
    <t>1850074381</t>
  </si>
  <si>
    <t>1330</t>
  </si>
  <si>
    <t>742 533</t>
  </si>
  <si>
    <t>1071288442</t>
  </si>
  <si>
    <t>1331</t>
  </si>
  <si>
    <t>742 534</t>
  </si>
  <si>
    <t>490147477</t>
  </si>
  <si>
    <t>1332</t>
  </si>
  <si>
    <t>742 535</t>
  </si>
  <si>
    <t>Výstupní měření STA na zásuvkách, měřící protokol</t>
  </si>
  <si>
    <t>2100504110</t>
  </si>
  <si>
    <t>1333</t>
  </si>
  <si>
    <t>742 536</t>
  </si>
  <si>
    <t>Uvedení systému STA do provozu</t>
  </si>
  <si>
    <t>-527552342</t>
  </si>
  <si>
    <t>1334</t>
  </si>
  <si>
    <t>742 537</t>
  </si>
  <si>
    <t>779287339</t>
  </si>
  <si>
    <t>1335</t>
  </si>
  <si>
    <t>742 538</t>
  </si>
  <si>
    <t>Protipožární ucpávky průrazu mezi požárními úseky</t>
  </si>
  <si>
    <t>1333019087</t>
  </si>
  <si>
    <t>742 6</t>
  </si>
  <si>
    <t>Venkovní rozvody</t>
  </si>
  <si>
    <t>1336</t>
  </si>
  <si>
    <t>742 601</t>
  </si>
  <si>
    <t>641791442</t>
  </si>
  <si>
    <t>1337</t>
  </si>
  <si>
    <t>742 602</t>
  </si>
  <si>
    <t>Výstražná folie šíře 22 cm pro krytí</t>
  </si>
  <si>
    <t>-691782867</t>
  </si>
  <si>
    <t>1338</t>
  </si>
  <si>
    <t>742 603</t>
  </si>
  <si>
    <t>795985414</t>
  </si>
  <si>
    <t>1339</t>
  </si>
  <si>
    <t>742 604</t>
  </si>
  <si>
    <t>-1518142455</t>
  </si>
  <si>
    <t>1340</t>
  </si>
  <si>
    <t>742 605</t>
  </si>
  <si>
    <t>Sdělovací kabel TCEPKPFLE 25x4x0,6</t>
  </si>
  <si>
    <t>380667824</t>
  </si>
  <si>
    <t>1341</t>
  </si>
  <si>
    <t>742 606</t>
  </si>
  <si>
    <t>Napojení kabelu v rozvaděčích</t>
  </si>
  <si>
    <t>758936857</t>
  </si>
  <si>
    <t>1342</t>
  </si>
  <si>
    <t>742 607</t>
  </si>
  <si>
    <t>-443042255</t>
  </si>
  <si>
    <t>EPS</t>
  </si>
  <si>
    <t>1343</t>
  </si>
  <si>
    <t>743 101</t>
  </si>
  <si>
    <t>Skříň B1, 540 x 540 x 243 mm (V x Š x H), pro 6 karet B01265-00, max. 2 aku 40 Ah</t>
  </si>
  <si>
    <t>-1674681270</t>
  </si>
  <si>
    <t>1344</t>
  </si>
  <si>
    <t>743 102</t>
  </si>
  <si>
    <t>Řídící deska "Apollo F1-6" pro 1 až 6 kruhových linek</t>
  </si>
  <si>
    <t>-2127528701</t>
  </si>
  <si>
    <t>1345</t>
  </si>
  <si>
    <t>743 103</t>
  </si>
  <si>
    <t>Deska se 2 kruhovými hlásícími linkami Apollo</t>
  </si>
  <si>
    <t>-1185194495</t>
  </si>
  <si>
    <t>1346</t>
  </si>
  <si>
    <t>743 104</t>
  </si>
  <si>
    <t>ARCNET rozhraní pro síťování ústředen a externích klávesnic</t>
  </si>
  <si>
    <t>572884436</t>
  </si>
  <si>
    <t>1347</t>
  </si>
  <si>
    <t>743 105</t>
  </si>
  <si>
    <t>Akumulátor 12 V / 17 Ah</t>
  </si>
  <si>
    <t>-1838651278</t>
  </si>
  <si>
    <t>1348</t>
  </si>
  <si>
    <t>743 106</t>
  </si>
  <si>
    <t>Integrovaná tiskárna pro Apollo F1 a F2, RS 232, termotisk</t>
  </si>
  <si>
    <t>410959191</t>
  </si>
  <si>
    <t>1349</t>
  </si>
  <si>
    <t>743 107</t>
  </si>
  <si>
    <t>Papír do tiskárny B01230-00, 1 role</t>
  </si>
  <si>
    <t>-1466856500</t>
  </si>
  <si>
    <t>1350</t>
  </si>
  <si>
    <t>743 108</t>
  </si>
  <si>
    <t>Klíčový trezor požární ochrany, KTPO, 24V, motýlkový zámek CISA, číslo klíče "40"</t>
  </si>
  <si>
    <t>458508543</t>
  </si>
  <si>
    <t>1351</t>
  </si>
  <si>
    <t>743 109</t>
  </si>
  <si>
    <t>Obslužné Pole Požární Ochrany (OPPO) dle DIN 14661:2001, český popis, kompatibilní s ústřednou Apollo F1 - včetně originální půlcylindrické vložky</t>
  </si>
  <si>
    <t>-137451379</t>
  </si>
  <si>
    <t>1352</t>
  </si>
  <si>
    <t>743 110</t>
  </si>
  <si>
    <t>Externí plnohodnotná klávesnice k ústřednám F1</t>
  </si>
  <si>
    <t>993127353</t>
  </si>
  <si>
    <t>1353</t>
  </si>
  <si>
    <t>743 111</t>
  </si>
  <si>
    <t>Spínaný zdroj 24 V/5 A, certifikovaný dle EN54-4, plechový kryt, místo pro 2x18 Ah aku</t>
  </si>
  <si>
    <t>-366989948</t>
  </si>
  <si>
    <t>1354</t>
  </si>
  <si>
    <t>743 112</t>
  </si>
  <si>
    <t>1346805248</t>
  </si>
  <si>
    <t>1355</t>
  </si>
  <si>
    <t>743 113</t>
  </si>
  <si>
    <t>Tříkanálová I/O jednotka, XP95 I/O 3, 3-kanálová vstupní/výstupní jednotka, včetně krabičky, s izolátorem</t>
  </si>
  <si>
    <t>1009480757</t>
  </si>
  <si>
    <t>1356</t>
  </si>
  <si>
    <t>743 114</t>
  </si>
  <si>
    <t>Jednokanálová I/O jednotka, XP95 I/O 1, na DIN lištu</t>
  </si>
  <si>
    <t>1122438169</t>
  </si>
  <si>
    <t>1357</t>
  </si>
  <si>
    <t>743 115</t>
  </si>
  <si>
    <t>Analogový hlásič požáru XP 95 - multisenzor, bodový, kombinace optického a teplotního senzoru</t>
  </si>
  <si>
    <t>-741879422</t>
  </si>
  <si>
    <t>1358</t>
  </si>
  <si>
    <t>743 116</t>
  </si>
  <si>
    <t>Analogový hlásič požáru XP95 - hlásič teplot 55°C</t>
  </si>
  <si>
    <t>-2119031323</t>
  </si>
  <si>
    <t>1359</t>
  </si>
  <si>
    <t>743 117</t>
  </si>
  <si>
    <t>Patice pro hlásiče XP 95 s XPERT kartou</t>
  </si>
  <si>
    <t>2018740640</t>
  </si>
  <si>
    <t>1360</t>
  </si>
  <si>
    <t>743 118</t>
  </si>
  <si>
    <t>Izolační patice pro hlásiče XP 95</t>
  </si>
  <si>
    <t>-1099080523</t>
  </si>
  <si>
    <t>1361</t>
  </si>
  <si>
    <t>743 119</t>
  </si>
  <si>
    <t>Červený tlačítkový hlásič červený (povrchový) se zadním krytem, s izolátorem</t>
  </si>
  <si>
    <t>-112505875</t>
  </si>
  <si>
    <t>1362</t>
  </si>
  <si>
    <t>743 120</t>
  </si>
  <si>
    <t>Vnitřní siréna, pr. 104, červená, Sonos</t>
  </si>
  <si>
    <t>977981134</t>
  </si>
  <si>
    <t>1363</t>
  </si>
  <si>
    <t>743 121</t>
  </si>
  <si>
    <t>Přídržný magnet do 50 kg, s tlačítkem a konzolou 30 cm, 24 V / 60 mA, hliníkový</t>
  </si>
  <si>
    <t>183774976</t>
  </si>
  <si>
    <t>1364</t>
  </si>
  <si>
    <t>743 122</t>
  </si>
  <si>
    <t>Bezhalogenový silový ohniodolné (180 min) kabel, plamen nešířící, stíněný, dle ZP27/2010 - PH120-R, EN 50399 - B2cas1d0, splňující vyhlášku 23/2008 Sb. 2x1.0</t>
  </si>
  <si>
    <t>1780294808</t>
  </si>
  <si>
    <t>1365</t>
  </si>
  <si>
    <t>743 123</t>
  </si>
  <si>
    <t>Bezhalogenový silový ohniodolné (180 min) kabel, plamen nešířící, stíněný, dle ZP27/2010 - PH120-R, EN 50399 - B2cas1d0, splňující vyhlášku 23/2008 Sb. 4x1.0</t>
  </si>
  <si>
    <t>-1539369297</t>
  </si>
  <si>
    <t>1366</t>
  </si>
  <si>
    <t>743 124</t>
  </si>
  <si>
    <t>EUROFIRE E30/E60 JE-H(St)H, kabel s omezenou funkčností E30-E60min. při požáru, 100V dle DIN VDE 4102, EN 1363 - stíněné</t>
  </si>
  <si>
    <t>-496453560</t>
  </si>
  <si>
    <t>1367</t>
  </si>
  <si>
    <t>743 125</t>
  </si>
  <si>
    <t>Sdělovací kabel nízkofrekvenční, odolný proti šíření plamene (linky) J-Y(St)Y 2x 2x 0.8, plné jádro, stíněný, červený plášť</t>
  </si>
  <si>
    <t>1713903265</t>
  </si>
  <si>
    <t>1368</t>
  </si>
  <si>
    <t>743 126</t>
  </si>
  <si>
    <t>1033901021</t>
  </si>
  <si>
    <t>1369</t>
  </si>
  <si>
    <t>743 127</t>
  </si>
  <si>
    <t>-1913602930</t>
  </si>
  <si>
    <t>1370</t>
  </si>
  <si>
    <t>743 128</t>
  </si>
  <si>
    <t>807356868</t>
  </si>
  <si>
    <t>1371</t>
  </si>
  <si>
    <t>743 129</t>
  </si>
  <si>
    <t>Instalační krabice na povrch se zachováním funkčnosti při požáru, 126 x 126 x 74 mm s víčkem, klasifikovaná dle ZP 27/2008, DIN 4102-12, STN 920205, vč. 8 ks svorkovnic</t>
  </si>
  <si>
    <t>1098430686</t>
  </si>
  <si>
    <t>1372</t>
  </si>
  <si>
    <t>743 130</t>
  </si>
  <si>
    <t>-1186869256</t>
  </si>
  <si>
    <t>1373</t>
  </si>
  <si>
    <t>743 131</t>
  </si>
  <si>
    <t>-1064034792</t>
  </si>
  <si>
    <t>1374</t>
  </si>
  <si>
    <t>743 132</t>
  </si>
  <si>
    <t>-1723082319</t>
  </si>
  <si>
    <t>1375</t>
  </si>
  <si>
    <t>743 133</t>
  </si>
  <si>
    <t>2061398715</t>
  </si>
  <si>
    <t>1376</t>
  </si>
  <si>
    <t>743 134</t>
  </si>
  <si>
    <t>Kabelová příchytka pro kabel do 5 mm, včetně turbošroubu</t>
  </si>
  <si>
    <t>-2140261612</t>
  </si>
  <si>
    <t>1377</t>
  </si>
  <si>
    <t>743 135</t>
  </si>
  <si>
    <t>Kabelová příchytka pro kabel do 8 mm, včetně turbošroubu</t>
  </si>
  <si>
    <t>1238814480</t>
  </si>
  <si>
    <t>1378</t>
  </si>
  <si>
    <t>743 136</t>
  </si>
  <si>
    <t>Kabelová příchytka pro kabel do 11 mm, včetně turbošroubu</t>
  </si>
  <si>
    <t>-805714808</t>
  </si>
  <si>
    <t>1379</t>
  </si>
  <si>
    <t>743 137</t>
  </si>
  <si>
    <t>775320643</t>
  </si>
  <si>
    <t>1380</t>
  </si>
  <si>
    <t>743 138</t>
  </si>
  <si>
    <t>-358458824</t>
  </si>
  <si>
    <t>1381</t>
  </si>
  <si>
    <t>743 139</t>
  </si>
  <si>
    <t>Napojení ovládaných prvků (pohony, magnety, zámky, VZT…)</t>
  </si>
  <si>
    <t>-1440055749</t>
  </si>
  <si>
    <t>1382</t>
  </si>
  <si>
    <t>743 140</t>
  </si>
  <si>
    <t>Stavební přípomoce (vrtání, bourání prostupů konstrukcemi, následné zazdění a začištění, apod.)</t>
  </si>
  <si>
    <t>-1715388624</t>
  </si>
  <si>
    <t>1383</t>
  </si>
  <si>
    <t>743 141</t>
  </si>
  <si>
    <t>-930037049</t>
  </si>
  <si>
    <t>1384</t>
  </si>
  <si>
    <t>743 142</t>
  </si>
  <si>
    <t>Provozní kniha EPS, schválená Cechem EPS ČR a MV GŘ HZS ČR - v souladu s vyhláškou MV č. 246/2001 Sb.</t>
  </si>
  <si>
    <t>-1028051957</t>
  </si>
  <si>
    <t>1385</t>
  </si>
  <si>
    <t>743 143</t>
  </si>
  <si>
    <t>Dokumentace skutečného provedení stavby</t>
  </si>
  <si>
    <t>-1429180414</t>
  </si>
  <si>
    <t>MaR</t>
  </si>
  <si>
    <t>744 1</t>
  </si>
  <si>
    <t>MaR pro termostaty</t>
  </si>
  <si>
    <t>1386</t>
  </si>
  <si>
    <t>744 101</t>
  </si>
  <si>
    <t>Prostorový termostat elektronický 230 V, rozsah 5-30 °C</t>
  </si>
  <si>
    <t>-1490191806</t>
  </si>
  <si>
    <t>1387</t>
  </si>
  <si>
    <t>744 102</t>
  </si>
  <si>
    <t>Průmyslový ovládací kabel s plným jádrem JYTY 4x1</t>
  </si>
  <si>
    <t>-650938750</t>
  </si>
  <si>
    <t>1388</t>
  </si>
  <si>
    <t>744 103</t>
  </si>
  <si>
    <t>Zapojení rozdělovače topení RV x.x</t>
  </si>
  <si>
    <t>-1700066345</t>
  </si>
  <si>
    <t>1389</t>
  </si>
  <si>
    <t>744 104</t>
  </si>
  <si>
    <t>-675585308</t>
  </si>
  <si>
    <t>1390</t>
  </si>
  <si>
    <t>744 105</t>
  </si>
  <si>
    <t>1246396795</t>
  </si>
  <si>
    <t>1391</t>
  </si>
  <si>
    <t>744 106</t>
  </si>
  <si>
    <t>instalační žlab oceloplech s přepážkou 50x62,5</t>
  </si>
  <si>
    <t>1455637271</t>
  </si>
  <si>
    <t>1392</t>
  </si>
  <si>
    <t>744 107</t>
  </si>
  <si>
    <t>-353279945</t>
  </si>
  <si>
    <t>1393</t>
  </si>
  <si>
    <t>744 108</t>
  </si>
  <si>
    <t>90250313</t>
  </si>
  <si>
    <t>1394</t>
  </si>
  <si>
    <t>744 109</t>
  </si>
  <si>
    <t>Revizní zpráva</t>
  </si>
  <si>
    <t>-863016553</t>
  </si>
  <si>
    <t>1395</t>
  </si>
  <si>
    <t>744 110</t>
  </si>
  <si>
    <t>kč</t>
  </si>
  <si>
    <t>247079940</t>
  </si>
  <si>
    <t>744 2</t>
  </si>
  <si>
    <t>MaR pro kotelnu</t>
  </si>
  <si>
    <t>1396</t>
  </si>
  <si>
    <t>744 201</t>
  </si>
  <si>
    <t>Ovládací panel, grafický LCD displej</t>
  </si>
  <si>
    <t>-1230242223</t>
  </si>
  <si>
    <t>1397</t>
  </si>
  <si>
    <t>744 202</t>
  </si>
  <si>
    <t>Propojovací kabel</t>
  </si>
  <si>
    <t>-526161430</t>
  </si>
  <si>
    <t>1398</t>
  </si>
  <si>
    <t>744 203</t>
  </si>
  <si>
    <t>Podstanice DESIGO PX, modulární</t>
  </si>
  <si>
    <t>1010057059</t>
  </si>
  <si>
    <t>1399</t>
  </si>
  <si>
    <t>744 204</t>
  </si>
  <si>
    <t>Napájecí modul</t>
  </si>
  <si>
    <t>-1136353095</t>
  </si>
  <si>
    <t>1400</t>
  </si>
  <si>
    <t>744 205</t>
  </si>
  <si>
    <t>Modul 8UI</t>
  </si>
  <si>
    <t>-1870086736</t>
  </si>
  <si>
    <t>1401</t>
  </si>
  <si>
    <t>744 206</t>
  </si>
  <si>
    <t>Modul 16DI</t>
  </si>
  <si>
    <t>-1200058844</t>
  </si>
  <si>
    <t>1402</t>
  </si>
  <si>
    <t>744 207</t>
  </si>
  <si>
    <t>Modul 6DO relé</t>
  </si>
  <si>
    <t>-1677296848</t>
  </si>
  <si>
    <t>1403</t>
  </si>
  <si>
    <t>744 208</t>
  </si>
  <si>
    <t>Poruchová signalizace, napájení 230V , 8 vstupů 230VAC</t>
  </si>
  <si>
    <t>1064577748</t>
  </si>
  <si>
    <t>1404</t>
  </si>
  <si>
    <t>744 209</t>
  </si>
  <si>
    <t>Jistič 6A, 1 pól, charakteristika C</t>
  </si>
  <si>
    <t>-2120740333</t>
  </si>
  <si>
    <t>1405</t>
  </si>
  <si>
    <t>744 210</t>
  </si>
  <si>
    <t>Jistič 2A, 3 pól, charakteristika C</t>
  </si>
  <si>
    <t>1548249771</t>
  </si>
  <si>
    <t>1406</t>
  </si>
  <si>
    <t>744 211</t>
  </si>
  <si>
    <t>Jistič 10A, 1 pól, charakteristika C</t>
  </si>
  <si>
    <t>1367292552</t>
  </si>
  <si>
    <t>1407</t>
  </si>
  <si>
    <t>744 212</t>
  </si>
  <si>
    <t>Pomocný kontakt 1NO, 1NC pro jističe BMS a mot. spínače MP</t>
  </si>
  <si>
    <t>-175647057</t>
  </si>
  <si>
    <t>1408</t>
  </si>
  <si>
    <t>744 213</t>
  </si>
  <si>
    <t>Pojistkový odpínač 125A, 3pólový+N</t>
  </si>
  <si>
    <t>-1102672453</t>
  </si>
  <si>
    <t>1409</t>
  </si>
  <si>
    <t>744 214</t>
  </si>
  <si>
    <t>Pojistkový odpínač 32A, 2pólový</t>
  </si>
  <si>
    <t>-30794555</t>
  </si>
  <si>
    <t>1410</t>
  </si>
  <si>
    <t>744 215</t>
  </si>
  <si>
    <t>Řadová svorka pojistková (24V/10 A; 0,5-6 mm2)</t>
  </si>
  <si>
    <t>-747325098</t>
  </si>
  <si>
    <t>1411</t>
  </si>
  <si>
    <t>744 216</t>
  </si>
  <si>
    <t>Řadová svorka pojistková (250V/10 A; 0,5-6 mm2)</t>
  </si>
  <si>
    <t>1953996514</t>
  </si>
  <si>
    <t>1412</t>
  </si>
  <si>
    <t>744 217</t>
  </si>
  <si>
    <t>4 pólový svodič přepětí, výměnné moduly</t>
  </si>
  <si>
    <t>459212643</t>
  </si>
  <si>
    <t>1413</t>
  </si>
  <si>
    <t>744 218</t>
  </si>
  <si>
    <t>Rázová oddělovací tlumivka 16A</t>
  </si>
  <si>
    <t>-996420844</t>
  </si>
  <si>
    <t>1414</t>
  </si>
  <si>
    <t>744 219</t>
  </si>
  <si>
    <t>Přepěťová ochrana 1 fázová, VF filtr, 230V/16A</t>
  </si>
  <si>
    <t>-1637229100</t>
  </si>
  <si>
    <t>1415</t>
  </si>
  <si>
    <t>744 220</t>
  </si>
  <si>
    <t>Hlídací napěťové relé trojfázové</t>
  </si>
  <si>
    <t>725339964</t>
  </si>
  <si>
    <t>1416</t>
  </si>
  <si>
    <t>744 221</t>
  </si>
  <si>
    <t>Stykač 9A 3P+1NO 230V AC</t>
  </si>
  <si>
    <t>1383471795</t>
  </si>
  <si>
    <t>1417</t>
  </si>
  <si>
    <t>744 222</t>
  </si>
  <si>
    <t>Motorový spínač dvojpólový 2,5-4,0A</t>
  </si>
  <si>
    <t>-175378217</t>
  </si>
  <si>
    <t>1418</t>
  </si>
  <si>
    <t>744 223</t>
  </si>
  <si>
    <t>Motorový spínač dvojpólový 1,6-2,5A</t>
  </si>
  <si>
    <t>-1136737161</t>
  </si>
  <si>
    <t>1419</t>
  </si>
  <si>
    <t>744 224</t>
  </si>
  <si>
    <t>Motorový spínač třípólový 2,5-4,0A</t>
  </si>
  <si>
    <t>2133043547</t>
  </si>
  <si>
    <t>1420</t>
  </si>
  <si>
    <t>744 225</t>
  </si>
  <si>
    <t>Signálka zelená 24V AC/DC</t>
  </si>
  <si>
    <t>-213608818</t>
  </si>
  <si>
    <t>1421</t>
  </si>
  <si>
    <t>744 226</t>
  </si>
  <si>
    <t>Signálka červená 24V AC/DC</t>
  </si>
  <si>
    <t>517757470</t>
  </si>
  <si>
    <t>1422</t>
  </si>
  <si>
    <t>744 227</t>
  </si>
  <si>
    <t>Hlavní vypínač 40A</t>
  </si>
  <si>
    <t>-1444536547</t>
  </si>
  <si>
    <t>1423</t>
  </si>
  <si>
    <t>744 228</t>
  </si>
  <si>
    <t>Osvětlení + dveřní spínač</t>
  </si>
  <si>
    <t>sada</t>
  </si>
  <si>
    <t>-489145832</t>
  </si>
  <si>
    <t>1424</t>
  </si>
  <si>
    <t>744 229</t>
  </si>
  <si>
    <t>Oceloplechový rozvaděč 2000x800x400mm, mont. desky, bočnice, sokl 200mm</t>
  </si>
  <si>
    <t>660685810</t>
  </si>
  <si>
    <t>1425</t>
  </si>
  <si>
    <t>744 230</t>
  </si>
  <si>
    <t>Relé 24VAC, 4 kontakty, vč. patice</t>
  </si>
  <si>
    <t>1002206921</t>
  </si>
  <si>
    <t>1426</t>
  </si>
  <si>
    <t>744 231</t>
  </si>
  <si>
    <t>Transformátor 250VA, 400V / 230V</t>
  </si>
  <si>
    <t>116119959</t>
  </si>
  <si>
    <t>1427</t>
  </si>
  <si>
    <t>744 232</t>
  </si>
  <si>
    <t>Transformátor 100VA, 230V /24V</t>
  </si>
  <si>
    <t>-1063687340</t>
  </si>
  <si>
    <t>1428</t>
  </si>
  <si>
    <t>744 233</t>
  </si>
  <si>
    <t>Svorky</t>
  </si>
  <si>
    <t>548407849</t>
  </si>
  <si>
    <t>1429</t>
  </si>
  <si>
    <t>744 234</t>
  </si>
  <si>
    <t>Rozbočovací můstek N, 15x16mm2</t>
  </si>
  <si>
    <t>2033426407</t>
  </si>
  <si>
    <t>1430</t>
  </si>
  <si>
    <t>744 235</t>
  </si>
  <si>
    <t>Rozbočovací můstek PEN, PE, 15x16mm2</t>
  </si>
  <si>
    <t>1519415621</t>
  </si>
  <si>
    <t>1431</t>
  </si>
  <si>
    <t>744 236</t>
  </si>
  <si>
    <t>Zásuvka na DIN lištu</t>
  </si>
  <si>
    <t>1752754966</t>
  </si>
  <si>
    <t>1432</t>
  </si>
  <si>
    <t>744 237</t>
  </si>
  <si>
    <t>Označovací štítky</t>
  </si>
  <si>
    <t>-1053435763</t>
  </si>
  <si>
    <t>1433</t>
  </si>
  <si>
    <t>744 238</t>
  </si>
  <si>
    <t>Výroba rozvaděče, montážní materiál, pojistky</t>
  </si>
  <si>
    <t>-331659595</t>
  </si>
  <si>
    <t>1434</t>
  </si>
  <si>
    <t>744 239</t>
  </si>
  <si>
    <t>Doprava a montáž rozvaděče, zapojení</t>
  </si>
  <si>
    <t>-1658213043</t>
  </si>
  <si>
    <t>1435</t>
  </si>
  <si>
    <t>744 240</t>
  </si>
  <si>
    <t>Snímač teploty venkovní, Ni1000</t>
  </si>
  <si>
    <t>1181429219</t>
  </si>
  <si>
    <t>1436</t>
  </si>
  <si>
    <t>744 241</t>
  </si>
  <si>
    <t>Snímač teploty ponorný 100mm + jímka, 0-100°C, 0-10V</t>
  </si>
  <si>
    <t>843466354</t>
  </si>
  <si>
    <t>1437</t>
  </si>
  <si>
    <t>744 242</t>
  </si>
  <si>
    <t>Snímač teploty příložný, Ni1000</t>
  </si>
  <si>
    <t>-572760433</t>
  </si>
  <si>
    <t>1438</t>
  </si>
  <si>
    <t>744 243</t>
  </si>
  <si>
    <t>Presostat 40-400kPa</t>
  </si>
  <si>
    <t>1725558861</t>
  </si>
  <si>
    <t>1439</t>
  </si>
  <si>
    <t>744 244</t>
  </si>
  <si>
    <t>Presostat 63-630kPa</t>
  </si>
  <si>
    <t>258047923</t>
  </si>
  <si>
    <t>1440</t>
  </si>
  <si>
    <t>744 245</t>
  </si>
  <si>
    <t>Termostat kapilárový 1,6m, 70°C - 140°C</t>
  </si>
  <si>
    <t>1147152782</t>
  </si>
  <si>
    <t>1441</t>
  </si>
  <si>
    <t>744 246</t>
  </si>
  <si>
    <t>Čidlo tlaku pro kapaliny a plyny, 0-10bar (0-1MPa), 0-10V</t>
  </si>
  <si>
    <t>737884576</t>
  </si>
  <si>
    <t>1442</t>
  </si>
  <si>
    <t>744 247</t>
  </si>
  <si>
    <t>Vačkový spínač servisní 10A, 2 póly, v krytu IP65</t>
  </si>
  <si>
    <t>-378477225</t>
  </si>
  <si>
    <t>1443</t>
  </si>
  <si>
    <t>744 248</t>
  </si>
  <si>
    <t>Vačkový spínač servisní 10A, 3 póly, v krytu IP65</t>
  </si>
  <si>
    <t>1198923489</t>
  </si>
  <si>
    <t>1444</t>
  </si>
  <si>
    <t>744 249</t>
  </si>
  <si>
    <t>Servopohon zdvihový pro trojcestný ventil, zdvih 20mm, spojitý 0-10V</t>
  </si>
  <si>
    <t>-1939912378</t>
  </si>
  <si>
    <t>1445</t>
  </si>
  <si>
    <t>744 250</t>
  </si>
  <si>
    <t>Servopohon zdvihový pro trojcestný ventil, zdvih 5,5mm, spojitý 0-10V</t>
  </si>
  <si>
    <t>-266037771</t>
  </si>
  <si>
    <t>1446</t>
  </si>
  <si>
    <t>744 251</t>
  </si>
  <si>
    <t>2073977059</t>
  </si>
  <si>
    <t>1447</t>
  </si>
  <si>
    <t>744 252</t>
  </si>
  <si>
    <t>Termostat kapilárový 1,6m, 30°C - 90°C</t>
  </si>
  <si>
    <t>1022155225</t>
  </si>
  <si>
    <t>1448</t>
  </si>
  <si>
    <t>744 253</t>
  </si>
  <si>
    <t>Termostat prostorový 0°C - 40°C</t>
  </si>
  <si>
    <t>-121680576</t>
  </si>
  <si>
    <t>1449</t>
  </si>
  <si>
    <t>744 254</t>
  </si>
  <si>
    <t>Tlačítko STOP v plastové skřínce, 1NC</t>
  </si>
  <si>
    <t>406348386</t>
  </si>
  <si>
    <t>1450</t>
  </si>
  <si>
    <t>744 255</t>
  </si>
  <si>
    <t>Hlásič GSM vč. zálohovacího AKU a antény, 4 vstupy</t>
  </si>
  <si>
    <t>1567945526</t>
  </si>
  <si>
    <t>1451</t>
  </si>
  <si>
    <t>744 256</t>
  </si>
  <si>
    <t>Snímač zaplavení - hladinové relé vč. sondy</t>
  </si>
  <si>
    <t>1469930227</t>
  </si>
  <si>
    <t>1452</t>
  </si>
  <si>
    <t>744 257</t>
  </si>
  <si>
    <t>Ústředna detekce plynu, 8 vstupů, 2 výstupy</t>
  </si>
  <si>
    <t>-513362821</t>
  </si>
  <si>
    <t>1453</t>
  </si>
  <si>
    <t>744 258</t>
  </si>
  <si>
    <t>Detektor CO</t>
  </si>
  <si>
    <t>2009917008</t>
  </si>
  <si>
    <t>1454</t>
  </si>
  <si>
    <t>744 259</t>
  </si>
  <si>
    <t>Detektor zemního plynu</t>
  </si>
  <si>
    <t>-1816283799</t>
  </si>
  <si>
    <t>1455</t>
  </si>
  <si>
    <t>744 260</t>
  </si>
  <si>
    <t>Siréna 230 V / 80 dB</t>
  </si>
  <si>
    <t>-566240091</t>
  </si>
  <si>
    <t>1456</t>
  </si>
  <si>
    <t>744 261</t>
  </si>
  <si>
    <t>Světelná výstražná tabule "PORUCHA, HAVARIJNÍ STAV"</t>
  </si>
  <si>
    <t>1564666527</t>
  </si>
  <si>
    <t>1457</t>
  </si>
  <si>
    <t>744 262</t>
  </si>
  <si>
    <t>Označovací štítky, pomocný materiál</t>
  </si>
  <si>
    <t>1411426697</t>
  </si>
  <si>
    <t>1458</t>
  </si>
  <si>
    <t>744 263</t>
  </si>
  <si>
    <t>Montáž periferií</t>
  </si>
  <si>
    <t>396482205</t>
  </si>
  <si>
    <t>1459</t>
  </si>
  <si>
    <t>744 264</t>
  </si>
  <si>
    <t>Silový kabel CYKY-J 3x1,5</t>
  </si>
  <si>
    <t>2066388181</t>
  </si>
  <si>
    <t>1460</t>
  </si>
  <si>
    <t>744 265</t>
  </si>
  <si>
    <t>Silový kabel CYKY-J 5x1,5</t>
  </si>
  <si>
    <t>-1187233550</t>
  </si>
  <si>
    <t>1461</t>
  </si>
  <si>
    <t>744 266</t>
  </si>
  <si>
    <t>Instalační kabel JYTY 2Ax1</t>
  </si>
  <si>
    <t>-174602281</t>
  </si>
  <si>
    <t>1462</t>
  </si>
  <si>
    <t>744 267</t>
  </si>
  <si>
    <t>Instalační kabel JYTY 4Dx1</t>
  </si>
  <si>
    <t>1842318549</t>
  </si>
  <si>
    <t>1463</t>
  </si>
  <si>
    <t>744 268</t>
  </si>
  <si>
    <t>Bezhalogenový instalační kabel B2ca, s1, d0 2x2x0,8</t>
  </si>
  <si>
    <t>-1109934460</t>
  </si>
  <si>
    <t>1464</t>
  </si>
  <si>
    <t>744 269</t>
  </si>
  <si>
    <t>Bezhalogenový instalační kabel B2ca, s1, d0 4x2x0,8</t>
  </si>
  <si>
    <t>509541629</t>
  </si>
  <si>
    <t>1465</t>
  </si>
  <si>
    <t>744 270</t>
  </si>
  <si>
    <t>Vodič CYA 6</t>
  </si>
  <si>
    <t>-1841643882</t>
  </si>
  <si>
    <t>1466</t>
  </si>
  <si>
    <t>744 271</t>
  </si>
  <si>
    <t>instalační žlab oceloplech s přepážkou 100x125</t>
  </si>
  <si>
    <t>-2078045983</t>
  </si>
  <si>
    <t>1467</t>
  </si>
  <si>
    <t>744 272</t>
  </si>
  <si>
    <t>kryt instalačního žlabu 100x125</t>
  </si>
  <si>
    <t>-547391533</t>
  </si>
  <si>
    <t>1468</t>
  </si>
  <si>
    <t>744 273</t>
  </si>
  <si>
    <t>211808859</t>
  </si>
  <si>
    <t>1469</t>
  </si>
  <si>
    <t>744 274</t>
  </si>
  <si>
    <t>kryt instalačního žlabu 50x62,5</t>
  </si>
  <si>
    <t>155887143</t>
  </si>
  <si>
    <t>1470</t>
  </si>
  <si>
    <t>744 275</t>
  </si>
  <si>
    <t>systém kotvení žlabu (podpěry, výložníky)</t>
  </si>
  <si>
    <t>-1563822760</t>
  </si>
  <si>
    <t>1471</t>
  </si>
  <si>
    <t>744 276</t>
  </si>
  <si>
    <t>Ohebná kabelová chránička fi=40mm včetně příchytek</t>
  </si>
  <si>
    <t>1865045725</t>
  </si>
  <si>
    <t>1472</t>
  </si>
  <si>
    <t>744 277</t>
  </si>
  <si>
    <t>Ohebná kabelová chránička fi=25mm včetně příchytek</t>
  </si>
  <si>
    <t>503401404</t>
  </si>
  <si>
    <t>1473</t>
  </si>
  <si>
    <t>744 278</t>
  </si>
  <si>
    <t>Pevná pevná kabelová chránička fi=25mm včetně příchytek</t>
  </si>
  <si>
    <t>1716980566</t>
  </si>
  <si>
    <t>1474</t>
  </si>
  <si>
    <t>744 279</t>
  </si>
  <si>
    <t>Protipožární ucpávka</t>
  </si>
  <si>
    <t>-1201476009</t>
  </si>
  <si>
    <t>1475</t>
  </si>
  <si>
    <t>744 280</t>
  </si>
  <si>
    <t>Pomocný mont. materiál</t>
  </si>
  <si>
    <t>-1383980604</t>
  </si>
  <si>
    <t>1476</t>
  </si>
  <si>
    <t>744 281</t>
  </si>
  <si>
    <t>Montáže</t>
  </si>
  <si>
    <t>-1830929129</t>
  </si>
  <si>
    <t>1477</t>
  </si>
  <si>
    <t>744 282</t>
  </si>
  <si>
    <t>1816025489</t>
  </si>
  <si>
    <t>Konstrukce prosvětlovací</t>
  </si>
  <si>
    <t>1478</t>
  </si>
  <si>
    <t>761611113</t>
  </si>
  <si>
    <t>Okna ze skleněných tvárnic zděné rozměr 190 x 190 x 80 mm bezbarvé lesklé dezén vlna</t>
  </si>
  <si>
    <t>2966</t>
  </si>
  <si>
    <t>https://podminky.urs.cz/item/CS_URS_2022_01/761611113</t>
  </si>
  <si>
    <t>"1.NP" (2,0*0,6)+(3,4*0,6)</t>
  </si>
  <si>
    <t>1479</t>
  </si>
  <si>
    <t>998761101</t>
  </si>
  <si>
    <t>Přesun hmot pro konstrukce prosvětlovací stanovený z hmotnosti přesunovaného materiálu vodorovná dopravní vzdálenost do 50 m v objektech výšky do 6 m</t>
  </si>
  <si>
    <t>2968</t>
  </si>
  <si>
    <t>https://podminky.urs.cz/item/CS_URS_2022_01/998761101</t>
  </si>
  <si>
    <t>Konstrukce tesařské</t>
  </si>
  <si>
    <t>1480</t>
  </si>
  <si>
    <t>762361312</t>
  </si>
  <si>
    <t>Konstrukční vrstva pod klempířské prvky pro oplechování horních ploch zdí a nadezdívek (atik) z desek dřevoštěpkových šroubovaných do podkladu, tloušťky desky 22 mm</t>
  </si>
  <si>
    <t>2970</t>
  </si>
  <si>
    <t>https://podminky.urs.cz/item/CS_URS_2022_01/762361312</t>
  </si>
  <si>
    <t>"S2" (4,3+3,6)*2*0,6*2</t>
  </si>
  <si>
    <t>1481</t>
  </si>
  <si>
    <t>762361313</t>
  </si>
  <si>
    <t>Konstrukční vrstva pod klempířské prvky pro oplechování horních ploch zdí a nadezdívek (atik) z desek dřevoštěpkových šroubovaných do podkladu, tloušťky desky 25 mm</t>
  </si>
  <si>
    <t>2972</t>
  </si>
  <si>
    <t>https://podminky.urs.cz/item/CS_URS_2022_01/762361313</t>
  </si>
  <si>
    <t>"Det A" (0,7+0,3)*(17,2+68,0+17,2+12,6+11,4+12,6+2,4+5,2+6,5+30,0+6,5+5,2+2,4+1,2+3,0+50,0+18,8+43,6+18,8+3,0+1,2)</t>
  </si>
  <si>
    <t>"Det B" (0,3*3,2*22)+(0,3*6,1*4)+(0,4*1,1*24)+(0,4*2,1*4)+(0,6*8,2*2)</t>
  </si>
  <si>
    <t>"Det D" 0,6*4,0*4</t>
  </si>
  <si>
    <t>"Det F" (0,7+0,3)*2,4*6</t>
  </si>
  <si>
    <t>1482</t>
  </si>
  <si>
    <t>998762102</t>
  </si>
  <si>
    <t>Přesun hmot pro konstrukce tesařské stanovený z hmotnosti přesunovaného materiálu vodorovná dopravní vzdálenost do 50 m v objektech výšky přes 6 do 12 m</t>
  </si>
  <si>
    <t>2974</t>
  </si>
  <si>
    <t>https://podminky.urs.cz/item/CS_URS_2022_01/998762102</t>
  </si>
  <si>
    <t>Konstrukce suché výstavby</t>
  </si>
  <si>
    <t>1483</t>
  </si>
  <si>
    <t>763 102</t>
  </si>
  <si>
    <t>Protipožární obklad stropu kalcium-silikátovými deskami tl. 25 mm, aby celá konstrukce splňovala požární odolnost REI 120DP1 - přesná spc viz výkres č.15</t>
  </si>
  <si>
    <t>1679496413</t>
  </si>
  <si>
    <t>"1.PP" 55,4+26,6+17,3+21,0+61,4+34,0+42,7+35,9+49,1+74,1+35,6+35,6+35,6+35,6+35,6</t>
  </si>
  <si>
    <t>1484</t>
  </si>
  <si>
    <t>763 103</t>
  </si>
  <si>
    <t>Protipožární obklad stropu kalcium-silikátovými deskami tl. 25+10 mm, aby celá konstrukce splňovala požární odolnost REI 180DP1 - přesná spc viz výkres č.15</t>
  </si>
  <si>
    <t>-1431074831</t>
  </si>
  <si>
    <t>"1.PP" 162,0+58,2+70,4</t>
  </si>
  <si>
    <t>1485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</si>
  <si>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</si>
  <si>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</si>
  <si>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2980</t>
  </si>
  <si>
    <t>https://podminky.urs.cz/item/CS_URS_2022_01/763111414</t>
  </si>
  <si>
    <t>"3.NP" (5,7+6,1+4,8+5,7+4,6)*3,3+(2,1*3,3*11)+(1,2*3,3*6)+(1,4+5,5+2,5)*3,3</t>
  </si>
  <si>
    <t>1486</t>
  </si>
  <si>
    <t>763111424</t>
  </si>
  <si>
    <t>Příčka ze sádrokartonových desek s nosnou konstrukcí z jednoduchých ocelových profilů UW, CW dvojitě opláštěná deskami protipožárními DF tl. 2 x 12,5 mm EI 90, příčka tl. 125 mm, profil 75, s izolací, Rw do 57 dB</t>
  </si>
  <si>
    <t>2982</t>
  </si>
  <si>
    <t>https://podminky.urs.cz/item/CS_URS_2022_01/763111424</t>
  </si>
  <si>
    <t>"2.NP" 2,4*3,3*2</t>
  </si>
  <si>
    <t>"3.NP" (9,2*3,3*2)+(5,2+6,5)*3,3*2</t>
  </si>
  <si>
    <t>1487</t>
  </si>
  <si>
    <t>763111434R</t>
  </si>
  <si>
    <t>Příčka ze sádrokartonových desek s nosnou konstrukcí z jednoduchých ocelových profilů UW, CW dvojitě opláštěná deskami impregnovanými H2 tl. 2 x 12,5 mm, EI 60, příčka tl. 125 mm, profil 75 TI tl. 75 mm, Rw 53 dB</t>
  </si>
  <si>
    <t>1978383861</t>
  </si>
  <si>
    <t>"2.NP" (2,5+2,8)*3,3*8</t>
  </si>
  <si>
    <t>"3.NP" (2,5+2,8)*3,3*15+(2,8+3,0)*3,3*7</t>
  </si>
  <si>
    <t>1488</t>
  </si>
  <si>
    <t>763112321R</t>
  </si>
  <si>
    <t>Příčka mezibytová ze sádrokartonových desek s nosnou konstrukcí ze zdvojených ocelových profilů UW, CW dvojitě opláštěná deskami protipožárními DF tl. 2 x 12,5 mm, příčka tl. 155 mm, profil 50 TI tl. 40 mm, EI 120, Rw 59 dB</t>
  </si>
  <si>
    <t>-1196380567</t>
  </si>
  <si>
    <t>"2.NP" 16,4*3,4*2</t>
  </si>
  <si>
    <t>"3.NP" 16,4*3,4*2</t>
  </si>
  <si>
    <t>1489</t>
  </si>
  <si>
    <t>763112324R</t>
  </si>
  <si>
    <t>Příčka mezibytová ze sádrokartonových desek s nosnou konstrukcí ze zdvojených ocelových profilů UW, CW dvojitě opláštěná deskami protipožárními DF tl. 2 x 12,5 mm, příčka tl. 205 mm, profil 75 TI tl. 60 mm, EI 120, Rw 60 dB</t>
  </si>
  <si>
    <t>624353577</t>
  </si>
  <si>
    <t>"2.NP" (8,2*3,3*4)+(9,2*3,3*2)</t>
  </si>
  <si>
    <t>"3.NP" (8,2*3,3*9)+(9,2*3,3*2)+(25,4+43,0+2,5+14)*3,3+(5,5*3,3*7)</t>
  </si>
  <si>
    <t>1490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</si>
  <si>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</si>
  <si>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</si>
  <si>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2990</t>
  </si>
  <si>
    <t>https://podminky.urs.cz/item/CS_URS_2022_01/763121465</t>
  </si>
  <si>
    <t>"W5" (9,2*3,3)</t>
  </si>
  <si>
    <t>1491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</si>
  <si>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</si>
  <si>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</si>
  <si>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2992</t>
  </si>
  <si>
    <t>https://podminky.urs.cz/item/CS_URS_2022_01/763121467</t>
  </si>
  <si>
    <t>"2.NP" (2,3*3,3*8)</t>
  </si>
  <si>
    <t>"3.NP" (2,3*3,3*8)+(2,6*3,3*2)+(1,0*3,0*11)+(2,0*3,3)</t>
  </si>
  <si>
    <t>"obklad sítí" (0,4+0,3)*3,3*2+(0,6+0,2)*3,3*3</t>
  </si>
  <si>
    <t>1492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</si>
  <si>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</si>
  <si>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</si>
  <si>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2994</t>
  </si>
  <si>
    <t>https://podminky.urs.cz/item/CS_URS_2022_01/763122425</t>
  </si>
  <si>
    <t>"2.NP" (0,6+1,0)*2*3,3*4</t>
  </si>
  <si>
    <t>"3.NP" (0,6+1,0)*2*3,3*4+(2,6*3,3)</t>
  </si>
  <si>
    <t>1493</t>
  </si>
  <si>
    <t>763131411</t>
  </si>
  <si>
    <t>Podhled ze sádrokartonových desek dvouvrstvá zavěšená spodní konstrukce z ocelových profilů CD, UD jednoduše opláštěná deskou standardní A, tl. 12,5 mm, bez izolace</t>
  </si>
  <si>
    <t>2996</t>
  </si>
  <si>
    <t>https://podminky.urs.cz/item/CS_URS_2022_01/763131411</t>
  </si>
  <si>
    <t>"1.NP" (22,5*11*2)+(7,3+22,8+16,7)*2*2</t>
  </si>
  <si>
    <t>"2.NP" (22,5*11*2)+(29,5*4*2)+(7,3+22,8+16,7)*2*2</t>
  </si>
  <si>
    <t>"3.NP" (29,5*4*2)+(27,9+25,2+44,9+31,1+26,8+33,0+24,8+16,1+26,6+41,5+25,1+27,9)+(22,5*11*2)+(7,3+22,8+16,7)*2*2</t>
  </si>
  <si>
    <t>1494</t>
  </si>
  <si>
    <t>763131433R</t>
  </si>
  <si>
    <t>Podhled ze sádrokartonových desek dvouvrstvá zavěšená spodní konstrukce z ocelových profilů CD, UD jednoduše opláštěná deskou protipožární DF, tl. 15 mm, TI tl. 60 mm 50 kg/m3</t>
  </si>
  <si>
    <t>-209530523</t>
  </si>
  <si>
    <t>"2.NP" 29,3</t>
  </si>
  <si>
    <t>1495</t>
  </si>
  <si>
    <t>763131451</t>
  </si>
  <si>
    <t>Podhled ze sádrokartonových desek dvouvrstvá zavěšená spodní konstrukce z ocelových profilů CD, UD jednoduše opláštěná deskou impregnovanou H2, tl. 12,5 mm, bez izolace</t>
  </si>
  <si>
    <t>3000</t>
  </si>
  <si>
    <t>https://podminky.urs.cz/item/CS_URS_2022_01/763131451</t>
  </si>
  <si>
    <t>"1.NP" (5,5*11*2)+(5,6*2*2)</t>
  </si>
  <si>
    <t>"2.NP" (5,5*15*2)+(5,6*2*2)</t>
  </si>
  <si>
    <t>"3.NP" (5,5*15*2)+(5,6*2*2)+(6,9+6,0+6,8+6,8+6,0+6,0+6,8+5,6+7,5+6,4+6,9)</t>
  </si>
  <si>
    <t>1496</t>
  </si>
  <si>
    <t>763131731</t>
  </si>
  <si>
    <t>Podhled ze sádrokartonových desek ostatní práce a konstrukce na podhledech ze sádrokartonových desek čelo pro kazetové pohledy (F lišta) tl. 12,5 mm</t>
  </si>
  <si>
    <t>3002</t>
  </si>
  <si>
    <t>https://podminky.urs.cz/item/CS_URS_2022_01/763131731</t>
  </si>
  <si>
    <t>"1.PP" (1,5+3,5)*2</t>
  </si>
  <si>
    <t>"1.NP" (2,0+3,5)*2+(5,5+4,6+5,5+2,5)+(10,8*2)</t>
  </si>
  <si>
    <t>"2.NP" (2,0+3,5)*2+(10,8*2)+3,5</t>
  </si>
  <si>
    <t>"3.NP" (2,0+3,5)*2+(10,8*2)</t>
  </si>
  <si>
    <t>1497</t>
  </si>
  <si>
    <t>763135101</t>
  </si>
  <si>
    <t>Montáž sádrokartonového podhledu kazetového demontovatelného, velikosti kazet 600x600 mm včetně zavěšené nosné konstrukce viditelné</t>
  </si>
  <si>
    <t>3004</t>
  </si>
  <si>
    <t>https://podminky.urs.cz/item/CS_URS_2022_01/763135101</t>
  </si>
  <si>
    <t>1498</t>
  </si>
  <si>
    <t>59030570R</t>
  </si>
  <si>
    <t>podhled kazetový bez děrování viditelný rastr tl 10mm 600x600mm</t>
  </si>
  <si>
    <t>3006</t>
  </si>
  <si>
    <t>3454,7*1,05 "Přepočtené koeficientem množství</t>
  </si>
  <si>
    <t>1499</t>
  </si>
  <si>
    <t>763181311</t>
  </si>
  <si>
    <t>Výplně otvorů konstrukcí ze sádrokartonových desek montáž zárubně kovové s konstrukcí jednokřídlové</t>
  </si>
  <si>
    <t>3008</t>
  </si>
  <si>
    <t>https://podminky.urs.cz/item/CS_URS_2022_01/763181311</t>
  </si>
  <si>
    <t>27+1</t>
  </si>
  <si>
    <t>"s PO" 15+11</t>
  </si>
  <si>
    <t>1500</t>
  </si>
  <si>
    <t>553315331R</t>
  </si>
  <si>
    <t>zárubeň ocelová proSDK konstrukce pro jednokřídlové dveře š. 700 - 900 mm - přesná spc viz výkres č. D.1.1.25</t>
  </si>
  <si>
    <t>-1073541649</t>
  </si>
  <si>
    <t>1501</t>
  </si>
  <si>
    <t>553315332R</t>
  </si>
  <si>
    <t>zárubeň ocelová proSDK konstrukce pro jednokřídlové dveře s požární odolností š. 700 - 900 mm - přesná spc viz výkres č. D.1.1.25</t>
  </si>
  <si>
    <t>995193212</t>
  </si>
  <si>
    <t>1502</t>
  </si>
  <si>
    <t>763181312</t>
  </si>
  <si>
    <t>Výplně otvorů konstrukcí ze sádrokartonových desek montáž zárubně kovové s konstrukcí dvoukřídlové</t>
  </si>
  <si>
    <t>3014</t>
  </si>
  <si>
    <t>https://podminky.urs.cz/item/CS_URS_2022_01/763181312</t>
  </si>
  <si>
    <t>1503</t>
  </si>
  <si>
    <t>553315351R</t>
  </si>
  <si>
    <t>zárubeň ocelová pro SDK konstrukce pro dvoukřídlové dveře š. 1200 - 1800 mm - přesná spc viz výkres č. D.1.1.25</t>
  </si>
  <si>
    <t>-1721835271</t>
  </si>
  <si>
    <t>1504</t>
  </si>
  <si>
    <t>553315352R</t>
  </si>
  <si>
    <t>zárubeň ocelová pro SDK konstrukce pro dvoukřídlové dveře s požární odolností š. 1200 - 1800 mm - přesná spc viz výkres č. D.1.1.25</t>
  </si>
  <si>
    <t>-586410652</t>
  </si>
  <si>
    <t>1505</t>
  </si>
  <si>
    <t>998763101</t>
  </si>
  <si>
    <t>Přesun hmot pro dřevostavby stanovený z hmotnosti přesunovaného materiálu vodorovná dopravní vzdálenost do 50 m v objektech výšky přes 6 do 12 m</t>
  </si>
  <si>
    <t>3020</t>
  </si>
  <si>
    <t>https://podminky.urs.cz/item/CS_URS_2022_01/998763101</t>
  </si>
  <si>
    <t>Konstrukce klempířské</t>
  </si>
  <si>
    <t>1506</t>
  </si>
  <si>
    <t>764 101</t>
  </si>
  <si>
    <t>Dodávka a montáž systémového balkónového okapního systému hliníkového vč. všech doplňků</t>
  </si>
  <si>
    <t>-192015974</t>
  </si>
  <si>
    <t>(3,2*22*3)+(3,0*8*3)</t>
  </si>
  <si>
    <t>1507</t>
  </si>
  <si>
    <t>764 102</t>
  </si>
  <si>
    <t>-501558669</t>
  </si>
  <si>
    <t>"detail D" 3,2*8</t>
  </si>
  <si>
    <t>1508</t>
  </si>
  <si>
    <t>764 103</t>
  </si>
  <si>
    <t>Dodávka a montáž úhelníku z kašírovaného plechu 40x40 mm</t>
  </si>
  <si>
    <t>80555931</t>
  </si>
  <si>
    <t>"S2" (4,3+3,6)*2*2*2</t>
  </si>
  <si>
    <t>"Det A" (17,2+68,0+17,2+12,6+11,4+12,6+2,4+5,2+6,5+30,0+6,5+5,2+2,4+1,2+3,0+50,0+18,8+43,6+18,8+3,0+1,2)*2</t>
  </si>
  <si>
    <t>"Det B" ((3,2*22)+(6,1*4)+(1,1*24)+(2,1*4)+(8,2*2))*2</t>
  </si>
  <si>
    <t>"Det F" 2,4*6*2</t>
  </si>
  <si>
    <t>1509</t>
  </si>
  <si>
    <t>764 104</t>
  </si>
  <si>
    <t>Dodávka a montáž oplechování více prostupů potrubí střešním pláštěm v jednom místě</t>
  </si>
  <si>
    <t>-1717514964</t>
  </si>
  <si>
    <t>1510</t>
  </si>
  <si>
    <t>764011419</t>
  </si>
  <si>
    <t>Dilatační lišta z pozinkovaného plechu připojovací, včetně tmelení rš 200 mm</t>
  </si>
  <si>
    <t>3030</t>
  </si>
  <si>
    <t>https://podminky.urs.cz/item/CS_URS_2022_01/764011419</t>
  </si>
  <si>
    <t>"01/K" (68,0+64,0)*2+(42,5+17,5+2,3+11,1+4,6+6,0+28,8+6,0+4,6+11,1+2,3+17,5)</t>
  </si>
  <si>
    <t>1511</t>
  </si>
  <si>
    <t>764212635</t>
  </si>
  <si>
    <t>Oplechování střešních prvků z pozinkovaného plechu s povrchovou úpravou štítu závětrnou lištou rš 400 mm</t>
  </si>
  <si>
    <t>3032</t>
  </si>
  <si>
    <t>https://podminky.urs.cz/item/CS_URS_2022_01/764212635</t>
  </si>
  <si>
    <t>1512</t>
  </si>
  <si>
    <t>764213615</t>
  </si>
  <si>
    <t>Oplechování střešních prvků z pozinkovaného plechu s povrchovou úpravou střešní dilatace jednodílná rš 400 mm</t>
  </si>
  <si>
    <t>3034</t>
  </si>
  <si>
    <t>https://podminky.urs.cz/item/CS_URS_2022_01/764213615</t>
  </si>
  <si>
    <t>"02/K" 17,5+13,0+12,5+13,0</t>
  </si>
  <si>
    <t>1513</t>
  </si>
  <si>
    <t>998764102</t>
  </si>
  <si>
    <t>Přesun hmot pro konstrukce klempířské stanovený z hmotnosti přesunovaného materiálu vodorovná dopravní vzdálenost do 50 m v objektech výšky přes 6 do 12 m</t>
  </si>
  <si>
    <t>3036</t>
  </si>
  <si>
    <t>https://podminky.urs.cz/item/CS_URS_2022_01/998764102</t>
  </si>
  <si>
    <t>Konstrukce truhlářské</t>
  </si>
  <si>
    <t>7661</t>
  </si>
  <si>
    <t>Vnitřní dveře</t>
  </si>
  <si>
    <t>1514</t>
  </si>
  <si>
    <t>766 101</t>
  </si>
  <si>
    <t>Dodávka a montáž dveří jednokřídlových plných 700/1970, přesná spc. viz. výkres D.1.1.25, pol. D/71</t>
  </si>
  <si>
    <t>-980540613</t>
  </si>
  <si>
    <t>1515</t>
  </si>
  <si>
    <t>766 102</t>
  </si>
  <si>
    <t>Dodávka a montáž dveří jednokřídlových plných 700/1970, přesná spc. viz. výkres D.1.1.25, pol. D/72</t>
  </si>
  <si>
    <t>-1970289438</t>
  </si>
  <si>
    <t>1516</t>
  </si>
  <si>
    <t>766 103</t>
  </si>
  <si>
    <t>Dodávka a montáž dveří jednokřídlových plných 700/1970, EW30DP3, přesná spc. viz. výkres D.1.1.25, pol. D/73</t>
  </si>
  <si>
    <t>1116936531</t>
  </si>
  <si>
    <t>1517</t>
  </si>
  <si>
    <t>766 104</t>
  </si>
  <si>
    <t>Dodávka a montáž dveří jednokřídlových plných 700/1970, přesná spc. viz. výkres D.1.1.25, pol. D/74</t>
  </si>
  <si>
    <t>360957897</t>
  </si>
  <si>
    <t>1518</t>
  </si>
  <si>
    <t>766 105</t>
  </si>
  <si>
    <t>Dodávka a montáž dveří jednokřídlových plných 700/1970, EI30DP3-S200, přesná spc. viz. výkres D.1.1.25, pol. D/75</t>
  </si>
  <si>
    <t>1303748786</t>
  </si>
  <si>
    <t>1519</t>
  </si>
  <si>
    <t>766 106</t>
  </si>
  <si>
    <t>Dodávka a montáž dveří jednokřídlových plných 800/1970, EI30DP3-C2, přesná spc. viz. výkres D.1.1.25, pol. D/81</t>
  </si>
  <si>
    <t>-379417728</t>
  </si>
  <si>
    <t>1520</t>
  </si>
  <si>
    <t>766 107</t>
  </si>
  <si>
    <t>Dodávka a montáž dveří jednokřídlových plných 800/1970, přesná spc. viz. výkres D.1.1.25, pol. D/82</t>
  </si>
  <si>
    <t>7836083</t>
  </si>
  <si>
    <t>1521</t>
  </si>
  <si>
    <t>766 108</t>
  </si>
  <si>
    <t>Dodávka a montáž dveří jednokřídlových plných 800/1970, přesná spc. viz. výkres D.1.1.25, pol. D/83</t>
  </si>
  <si>
    <t>1202205113</t>
  </si>
  <si>
    <t>1522</t>
  </si>
  <si>
    <t>766 109</t>
  </si>
  <si>
    <t>Dodávka a montáž dveří jednokřídlových plných 800/1970, EI30DP1-C2, přesná spc. viz. výkres D.1.1.25, pol. D/84</t>
  </si>
  <si>
    <t>863853603</t>
  </si>
  <si>
    <t>1523</t>
  </si>
  <si>
    <t>766 110</t>
  </si>
  <si>
    <t>Dodávka a montáž dveří jednokřídlových plných 800/1970, EI30DP3-C2, přesná spc. viz. výkres D.1.1.25, pol. D/85</t>
  </si>
  <si>
    <t>602060596</t>
  </si>
  <si>
    <t>1524</t>
  </si>
  <si>
    <t>766 111</t>
  </si>
  <si>
    <t>Dodávka a montáž dveří jednokřídlových plných 900/1970, přesná spc. viz. výkres D.1.1.25, pol. D/91</t>
  </si>
  <si>
    <t>-930999811</t>
  </si>
  <si>
    <t>1525</t>
  </si>
  <si>
    <t>766 112</t>
  </si>
  <si>
    <t>Dodávka a montáž dveří jednokřídlových plných 900/1970, přesná spc. viz. výkres D.1.1.25, pol. D/92</t>
  </si>
  <si>
    <t>1219897843</t>
  </si>
  <si>
    <t>1526</t>
  </si>
  <si>
    <t>766 113</t>
  </si>
  <si>
    <t>Dodávka a montáž dveří jednokřídlových plných 900/1970, EI30DP3-C2, přesná spc. viz. výkres D.1.1.25, pol. D/93</t>
  </si>
  <si>
    <t>1315595135</t>
  </si>
  <si>
    <t>1527</t>
  </si>
  <si>
    <t>766 114</t>
  </si>
  <si>
    <t>Dodávka a montáž dveří jednokřídlových plných 900/1970, přesná spc. viz. výkres D.1.1.25, pol. D/94</t>
  </si>
  <si>
    <t>-1610866818</t>
  </si>
  <si>
    <t>1528</t>
  </si>
  <si>
    <t>766 115</t>
  </si>
  <si>
    <t>Dodávka a montáž dveří jednokřídlových plných 900/1970, přesná spc. viz. výkres D.1.1.25, pol. D/95</t>
  </si>
  <si>
    <t>-9322421</t>
  </si>
  <si>
    <t>1529</t>
  </si>
  <si>
    <t>766 116</t>
  </si>
  <si>
    <t>Dodávka a montáž dveří jednokřídlových plných 900/1970, EI30DP3, přesná spc. viz. výkres D.1.1.25, pol. D/96</t>
  </si>
  <si>
    <t>-87245802</t>
  </si>
  <si>
    <t>1530</t>
  </si>
  <si>
    <t>766 117</t>
  </si>
  <si>
    <t>Dodávka a montáž dveří jednokřídlových plných 900/1970, EI60DP1-C2, přesná spc. viz. výkres D.1.1.25, pol. D/97</t>
  </si>
  <si>
    <t>-82381661</t>
  </si>
  <si>
    <t>1531</t>
  </si>
  <si>
    <t>766 118</t>
  </si>
  <si>
    <t>Dodávka a montáž dveří jednokřídlových plných 900/1970, EI45DP2-C2, přesná spc. viz. výkres D.1.1.25, pol. D/98</t>
  </si>
  <si>
    <t>-1967913092</t>
  </si>
  <si>
    <t>1532</t>
  </si>
  <si>
    <t>766 119</t>
  </si>
  <si>
    <t>Dodávka a montáž dveří jednokřídlových plných 900/1970, EI60DP1, přesná spc. viz. výkres D.1.1.25, pol. D/99</t>
  </si>
  <si>
    <t>17469452</t>
  </si>
  <si>
    <t>1533</t>
  </si>
  <si>
    <t>766 120</t>
  </si>
  <si>
    <t>Dodávka a montáž dveří jednokřídlových plných 900/1970, přesná spc. viz. výkres D.1.1.25, pol. D/910</t>
  </si>
  <si>
    <t>741558987</t>
  </si>
  <si>
    <t>1534</t>
  </si>
  <si>
    <t>766 121</t>
  </si>
  <si>
    <t>Dodávka a montáž dveří jednokřídlových plných 900/1970, přesná spc. viz. výkres D.1.1.25, pol. D/911</t>
  </si>
  <si>
    <t>-1720064162</t>
  </si>
  <si>
    <t>1535</t>
  </si>
  <si>
    <t>766 122</t>
  </si>
  <si>
    <t>Dodávka a montáž dveří jednokřídlových plných 900/1970, EI30DP3-S200, přesná spc. viz. výkres D.1.1.25, pol. D/912</t>
  </si>
  <si>
    <t>751253931</t>
  </si>
  <si>
    <t>1536</t>
  </si>
  <si>
    <t>766 123</t>
  </si>
  <si>
    <t>Dodávka a montáž dveří jednokřídlových plných 900/1970, přesná spc. viz. výkres D.1.1.25, pol. D/913</t>
  </si>
  <si>
    <t>-571305059</t>
  </si>
  <si>
    <t>1537</t>
  </si>
  <si>
    <t>766 124</t>
  </si>
  <si>
    <t>Dodávka a montáž dveří jednokřídlových plných 900/1970, přesná spc. viz. výkres D.1.1.25, pol. D/914</t>
  </si>
  <si>
    <t>724676775</t>
  </si>
  <si>
    <t>1538</t>
  </si>
  <si>
    <t>766 125</t>
  </si>
  <si>
    <t>Dodávka a montáž dveří dvoukřídlových plných 900+300/1970, EI30DP3-S200, přesná spc. viz. výkres D.1.1.25, pol. D/121</t>
  </si>
  <si>
    <t>483574421</t>
  </si>
  <si>
    <t>1539</t>
  </si>
  <si>
    <t>766 126</t>
  </si>
  <si>
    <t>Dodávka a montáž dveří dvoukřídlových plných 900+300/1970, EI30DP3-S200, přesná spc. viz. výkres D.1.1.25, pol. D/122</t>
  </si>
  <si>
    <t>-722456626</t>
  </si>
  <si>
    <t>1540</t>
  </si>
  <si>
    <t>766 127</t>
  </si>
  <si>
    <t>Dodávka a montáž dveří dvoukřídlových plných 900+500/1970, EI90DP1-C2, přesná spc. viz. výkres D.1.1.25, pol. D/141</t>
  </si>
  <si>
    <t>890583339</t>
  </si>
  <si>
    <t>1541</t>
  </si>
  <si>
    <t>766 128</t>
  </si>
  <si>
    <t>Dodávka a montáž dveří dvoukřídlových plných 900+500/1970, EI90DP1, přesná spc. viz. výkres D.1.1.25, pol. D/142</t>
  </si>
  <si>
    <t>538225950</t>
  </si>
  <si>
    <t>1542</t>
  </si>
  <si>
    <t>766 129</t>
  </si>
  <si>
    <t>Dodávka a montáž dveří dvoukřídlových plných 900+900/1970, EI30DP3-C2, přesná spc. viz. výkres D.1.1.25, pol. D/181</t>
  </si>
  <si>
    <t>-412921360</t>
  </si>
  <si>
    <t>1543</t>
  </si>
  <si>
    <t>766 130</t>
  </si>
  <si>
    <t>Dodávka a montáž dveří dvoukřídlových plných 900+900/1970, přesná spc. viz. výkres D.1.1.25, pol. D/182</t>
  </si>
  <si>
    <t>142052750</t>
  </si>
  <si>
    <t>1544</t>
  </si>
  <si>
    <t>766 131</t>
  </si>
  <si>
    <t>Dodávka a montáž dveří dvoukřídlových plných 900+900/1970, přesná spc. viz. výkres D.1.1.25, pol. D/183</t>
  </si>
  <si>
    <t>984735408</t>
  </si>
  <si>
    <t>1545</t>
  </si>
  <si>
    <t>766 132</t>
  </si>
  <si>
    <t>Dodávka a montáž dveří dvoukřídlových plných 900+900/1970, EI30DP3-C2, přesná spc. viz. výkres D.1.1.25, pol. D/184</t>
  </si>
  <si>
    <t>1678219724</t>
  </si>
  <si>
    <t>1546</t>
  </si>
  <si>
    <t>766 133</t>
  </si>
  <si>
    <t>Dodávka a montáž dveří dvoukřídlových plných 900+900/1970, přesná spc. viz. výkres D.1.1.25, pol. D/185</t>
  </si>
  <si>
    <t>-1629242573</t>
  </si>
  <si>
    <t>1547</t>
  </si>
  <si>
    <t>766 134</t>
  </si>
  <si>
    <t>Dodávka a montáž dveří dvoukřídlových plných 900+900/1970, EI30DP3-S200, přesná spc. viz. výkres D.1.1.25, pol. D/186</t>
  </si>
  <si>
    <t>-152320095</t>
  </si>
  <si>
    <t>1548</t>
  </si>
  <si>
    <t>766 135</t>
  </si>
  <si>
    <t>Dodávka a montáž dveří dvoukřídlových plných 900+900/1970, EI30DP3, přesná spc. viz. výkres D.1.1.25, pol. D/187</t>
  </si>
  <si>
    <t>203140272</t>
  </si>
  <si>
    <t>1549</t>
  </si>
  <si>
    <t>766 136</t>
  </si>
  <si>
    <t>Dodávka a montáž dveří dvoukřídlových plných 900+900/1970, přesná spc. viz. výkres D.1.1.25, pol. D/188</t>
  </si>
  <si>
    <t>287925614</t>
  </si>
  <si>
    <t>1550</t>
  </si>
  <si>
    <t>766 137</t>
  </si>
  <si>
    <t>Dodávka a montáž dveří dvoukřídlových plných 900+900/1970, přesná spc. viz. výkres D.1.1.25, pol. D/189</t>
  </si>
  <si>
    <t>308483213</t>
  </si>
  <si>
    <t>1551</t>
  </si>
  <si>
    <t>766 138</t>
  </si>
  <si>
    <t>Dodávka a montáž dveří dvoukřídlových plných 900+900/1970, EI30DP3-S200, přesná spc. viz. výkres D.1.1.25, pol. D/1810</t>
  </si>
  <si>
    <t>694455978</t>
  </si>
  <si>
    <t>1552</t>
  </si>
  <si>
    <t>766 139</t>
  </si>
  <si>
    <t>Dodávka a montáž dveří dvoukřídlových plných 900+900/1970, přesná spc. viz. výkres D.1.1.25, pol. D/1811</t>
  </si>
  <si>
    <t>-1409960847</t>
  </si>
  <si>
    <t>1553</t>
  </si>
  <si>
    <t>766 140</t>
  </si>
  <si>
    <t>Dodávka a montáž dveří dvoukřídlových plných 900+900/1970, EI60DP1-C2, přesná spc. viz. výkres D.1.1.25, pol. D/1812</t>
  </si>
  <si>
    <t>-1150289925</t>
  </si>
  <si>
    <t>1554</t>
  </si>
  <si>
    <t>766 141</t>
  </si>
  <si>
    <t>Dodávka a montáž dveří dvoukřídlových plných 900+900/1970, EI90DP1-C2, přesná spc. viz. výkres D.1.1.25, pol. D/1813</t>
  </si>
  <si>
    <t>-190031459</t>
  </si>
  <si>
    <t>1555</t>
  </si>
  <si>
    <t>766 142</t>
  </si>
  <si>
    <t>Dodávka a montáž dveří dvoukřídlových plných 900+900/1970, EI30DP3-S200, přesná spc. viz. výkres D.1.1.25, pol. D/1814</t>
  </si>
  <si>
    <t>2074252886</t>
  </si>
  <si>
    <t>1556</t>
  </si>
  <si>
    <t>766 143</t>
  </si>
  <si>
    <t>Dodávka a montáž dveří dvoukřídlových plných 900+900/1970, přesná spc. viz. výkres D.1.1.25, pol. D/1815</t>
  </si>
  <si>
    <t>-1980790139</t>
  </si>
  <si>
    <t>1557</t>
  </si>
  <si>
    <t>766 144</t>
  </si>
  <si>
    <t>Vypracování návrhu systému generálního klíče</t>
  </si>
  <si>
    <t>496153135</t>
  </si>
  <si>
    <t>1558</t>
  </si>
  <si>
    <t>766 145</t>
  </si>
  <si>
    <t>Dodávka a montáž dveří dvoukřídlových plných 900+900/1970, EI30DP3-C2-S200, přesná spc. viz. výkres D.1.1.25, pol. D/1817</t>
  </si>
  <si>
    <t>-33901891</t>
  </si>
  <si>
    <t>1559</t>
  </si>
  <si>
    <t>766 151</t>
  </si>
  <si>
    <t>2117023355</t>
  </si>
  <si>
    <t>1560</t>
  </si>
  <si>
    <t>998766202</t>
  </si>
  <si>
    <t>Přesun hmot pro konstrukce truhlářské stanovený procentní sazbou (%) z ceny vodorovná dopravní vzdálenost do 50 m v objektech výšky přes 6 do 12 m</t>
  </si>
  <si>
    <t>3130</t>
  </si>
  <si>
    <t>https://podminky.urs.cz/item/CS_URS_2022_01/998766202</t>
  </si>
  <si>
    <t>7662</t>
  </si>
  <si>
    <t>Prvky PSV</t>
  </si>
  <si>
    <t>1561</t>
  </si>
  <si>
    <t>766 201</t>
  </si>
  <si>
    <t>Dodávka a montáž interiérové čistící zóny 2000x800 mm, přesná spc. viz. výkres D.1.1.30, pol. P/01</t>
  </si>
  <si>
    <t>-1896492594</t>
  </si>
  <si>
    <t>1562</t>
  </si>
  <si>
    <t>766 202</t>
  </si>
  <si>
    <t>Dodávka a montáž sestava skládacích příček 6750x3160 mm, přesná spc. viz. výkres D.1.1.30, pol. P/02</t>
  </si>
  <si>
    <t>847521566</t>
  </si>
  <si>
    <t>1563</t>
  </si>
  <si>
    <t>766 203</t>
  </si>
  <si>
    <t>Dodávka a montáž kovové lamelové rolety 3000x1500 mm, přesná spc. viz. výkres D.1.1.30, pol. P/03</t>
  </si>
  <si>
    <t>-1227413349</t>
  </si>
  <si>
    <t>1564</t>
  </si>
  <si>
    <t>766 204</t>
  </si>
  <si>
    <t>Dodávka a montáž kovové lamelové rolety 2500x1500 mm, přesná spc. viz. výkres D.1.1.30, pol. P/04</t>
  </si>
  <si>
    <t>597090993</t>
  </si>
  <si>
    <t>1565</t>
  </si>
  <si>
    <t>766 205</t>
  </si>
  <si>
    <t>Dodávka a montáž bezrámového systému zasklení lodžie 3175x2185 mm, přesná spc. viz. výkres D.1.1.30, pol. P/05</t>
  </si>
  <si>
    <t>-771379503</t>
  </si>
  <si>
    <t>1566</t>
  </si>
  <si>
    <t>766 206</t>
  </si>
  <si>
    <t>Dodávka a montáž bezrámového systému zasklení lodžie 2875x2185 mm, přesná spc. viz. výkres D.1.1.30, pol. P/06</t>
  </si>
  <si>
    <t>-428883877</t>
  </si>
  <si>
    <t>1567</t>
  </si>
  <si>
    <t>766 207</t>
  </si>
  <si>
    <t>Dodávka a montáž skleněné markýzy půdorysného rozměru 1200x11500 mm, přesná spc. viz. výkres D.1.1.30, pol. P/07</t>
  </si>
  <si>
    <t>-730413810</t>
  </si>
  <si>
    <t>1568</t>
  </si>
  <si>
    <t>766 208</t>
  </si>
  <si>
    <t>Dodávka a montáž skleněné markýzy půdorysného rozměru 1000x3200 mm, přesná spc. viz. výkres D.1.1.30, pol. P/08</t>
  </si>
  <si>
    <t>674245599</t>
  </si>
  <si>
    <t>1569</t>
  </si>
  <si>
    <t>766 209</t>
  </si>
  <si>
    <t>Dodávka a montáž výlezu na střechu se skládacími schody, světlý rozměr otvoru 1400x700 mm, přesná spc. viz. výkres D.1.1.30, pol. P/09</t>
  </si>
  <si>
    <t>1316484947</t>
  </si>
  <si>
    <t>1570</t>
  </si>
  <si>
    <t>766 210</t>
  </si>
  <si>
    <t>Dodávka a montáž systémového sklepního světlíku 1350x1000x400 mm, přesná spc. viz. výkres D.1.1.30, pol. P/10</t>
  </si>
  <si>
    <t>-82972419</t>
  </si>
  <si>
    <t>1571</t>
  </si>
  <si>
    <t>766 211</t>
  </si>
  <si>
    <t>Dodávka a montáž garážových rolovacích automatických vrat 2500x2550 mm, přesná spc. viz. výkres D.1.1.30, pol. P/11</t>
  </si>
  <si>
    <t>-1114274881</t>
  </si>
  <si>
    <t>1572</t>
  </si>
  <si>
    <t>766 212</t>
  </si>
  <si>
    <t>Dodávka a montáž garážových rolovacích automatických vrat 2500x2725 mm, přesná spc. viz. výkres D.1.1.30, pol. P/12</t>
  </si>
  <si>
    <t>-2062274238</t>
  </si>
  <si>
    <t>1573</t>
  </si>
  <si>
    <t>766 213</t>
  </si>
  <si>
    <t>Dodávka a montáž garážových rolovacích automatických vrat 2500x2725 mm, EW30DP1, přesná spc. viz. výkres D.1.1.30, pol. P/13</t>
  </si>
  <si>
    <t>-1740669024</t>
  </si>
  <si>
    <t>1574</t>
  </si>
  <si>
    <t>766 214</t>
  </si>
  <si>
    <t>Dodávka a montáž revizních dvířek do zděné stěny 300x300 mm, EW15DP1, přesná spc. viz. výkres D.1.1.30, pol. P/14</t>
  </si>
  <si>
    <t>-1644165335</t>
  </si>
  <si>
    <t>1575</t>
  </si>
  <si>
    <t>766 215</t>
  </si>
  <si>
    <t>Dodávka a montáž revizních dvířek do SDK stěny 300x300 mm, EW15DP1, přesná spc. viz. výkres D.1.1.30, pol. P/15</t>
  </si>
  <si>
    <t>-694326619</t>
  </si>
  <si>
    <t>1576</t>
  </si>
  <si>
    <t>766 216</t>
  </si>
  <si>
    <t>Dodávka a montáž dřevěná příčková konstrukce vymezující sklepní kóje, vč. dveří, přesná spc. viz. výkres D.1.1.30, pol. P/16</t>
  </si>
  <si>
    <t>-942554711</t>
  </si>
  <si>
    <t>1577</t>
  </si>
  <si>
    <t>766 217</t>
  </si>
  <si>
    <t>Dodávka a montáž revizních dvířek do SDK podhledu 500x500 mm, přesná spc. viz. výkres D.1.1.30, pol. P/17</t>
  </si>
  <si>
    <t>-1460997110</t>
  </si>
  <si>
    <t>1578</t>
  </si>
  <si>
    <t>998766202.1</t>
  </si>
  <si>
    <t>3166</t>
  </si>
  <si>
    <t>https://podminky.urs.cz/item/CS_URS_2022_01/998766202.1</t>
  </si>
  <si>
    <t>7663</t>
  </si>
  <si>
    <t>Konstrukce plastové</t>
  </si>
  <si>
    <t>1579</t>
  </si>
  <si>
    <t>766 301</t>
  </si>
  <si>
    <t>Dodávka a montáž plastového okna 2125/1875, přesná spc. viz. výkres č. D.1.1.27, pol. EP/01</t>
  </si>
  <si>
    <t>-214398588</t>
  </si>
  <si>
    <t>1580</t>
  </si>
  <si>
    <t>766 302</t>
  </si>
  <si>
    <t>Dodávka a montáž plastového okna a dveří 2300/2750, přesná spc. viz. výkres č. D.1.1.27, pol. EP/02</t>
  </si>
  <si>
    <t>1808166536</t>
  </si>
  <si>
    <t>1581</t>
  </si>
  <si>
    <t>766 303</t>
  </si>
  <si>
    <t>Dodávka a montáž plastového okna a dveří 2300/2750, přesná spc. viz. výkres č. D.1.1.27, pol. EP/03</t>
  </si>
  <si>
    <t>-1139395776</t>
  </si>
  <si>
    <t>1582</t>
  </si>
  <si>
    <t>766 304</t>
  </si>
  <si>
    <t>Dodávka a montáž plastového okna a dveří 2300/2800, přesná spc. viz. výkres č. D.1.1.27, pol. EP/04</t>
  </si>
  <si>
    <t>-1140862921</t>
  </si>
  <si>
    <t>1583</t>
  </si>
  <si>
    <t>766 305</t>
  </si>
  <si>
    <t>Dodávka a montáž plastového okna a dveří 2300/2800, přesná spc. viz. výkres č. D.1.1.27, pol. EP/05</t>
  </si>
  <si>
    <t>288122438</t>
  </si>
  <si>
    <t>1584</t>
  </si>
  <si>
    <t>766 306</t>
  </si>
  <si>
    <t>Dodávka a montáž plastového okna 1750/1875, přesná spc. viz. výkres č. D.1.1.27, pol. EP/06</t>
  </si>
  <si>
    <t>43491302</t>
  </si>
  <si>
    <t>1585</t>
  </si>
  <si>
    <t>766 307</t>
  </si>
  <si>
    <t>Dodávka a montáž plastového okna 1750/1550, přesná spc. viz. výkres č. D.1.1.27, pol. EP/07</t>
  </si>
  <si>
    <t>-572944050</t>
  </si>
  <si>
    <t>1586</t>
  </si>
  <si>
    <t>766 308</t>
  </si>
  <si>
    <t>Dodávka a montáž plastové prosklené stěny 3925/2975, přesná spc. viz. výkres č. D.1.1.27, pol. EP/08</t>
  </si>
  <si>
    <t>-314692696</t>
  </si>
  <si>
    <t>1587</t>
  </si>
  <si>
    <t>766 309</t>
  </si>
  <si>
    <t>Dodávka a montáž plastového okna 750/500, přesná spc. viz. výkres č. D.1.1.27, pol. EP/09</t>
  </si>
  <si>
    <t>-869193118</t>
  </si>
  <si>
    <t>Konstrukce zámečnické</t>
  </si>
  <si>
    <t>1588</t>
  </si>
  <si>
    <t>767 101</t>
  </si>
  <si>
    <t>Dodávka a montáž nosné konstrukce pro výlez na střechu, přesná spc. viz. výkres č. D.1.1.29, pol. Z/01</t>
  </si>
  <si>
    <t>1637447869</t>
  </si>
  <si>
    <t>1589</t>
  </si>
  <si>
    <t>767 102</t>
  </si>
  <si>
    <t>Dodávka a montáž dilatačního profilu podlahového a omítkového, přesná spc. viz. výkres č. D.1.1.29, pol. Z/02</t>
  </si>
  <si>
    <t>465389018</t>
  </si>
  <si>
    <t>1590</t>
  </si>
  <si>
    <t>767 103</t>
  </si>
  <si>
    <t>Dodávka a montáž žárově zinkovaného zakrytí sklepního světlíku 1700x850 mm, přesná spc. viz. výkres č. D.1.1.29, pol. Z/03</t>
  </si>
  <si>
    <t>1183716269</t>
  </si>
  <si>
    <t>1591</t>
  </si>
  <si>
    <t>767 104</t>
  </si>
  <si>
    <t>Dodávka a montáž žárově zinkovaného nosného rámu pro solární panely, přesná spc. viz. výkres č. D.1.1.29, pol. Z/04</t>
  </si>
  <si>
    <t>673473271</t>
  </si>
  <si>
    <t>1592</t>
  </si>
  <si>
    <t>767 105</t>
  </si>
  <si>
    <t>Dodávka a montáž nosné zábradlí lodžií 3175x1050 mm, přesná spc. viz. výkres č. D.1.1.29, pol. Z/05</t>
  </si>
  <si>
    <t>-1298668635</t>
  </si>
  <si>
    <t>1593</t>
  </si>
  <si>
    <t>767 106</t>
  </si>
  <si>
    <t>Dodávka a montáž litinové mříže ke stromu, přesná spc. viz. výkres č. D.1.1.29, pol. Z/06</t>
  </si>
  <si>
    <t>-1756728197</t>
  </si>
  <si>
    <t>1594</t>
  </si>
  <si>
    <t>767 107</t>
  </si>
  <si>
    <t>Dodávka a montáž VZT prvku 1400x800 mm, přesná spc. viz. výkres č. D.1.1.29, pol. Z/07</t>
  </si>
  <si>
    <t>-1095174700</t>
  </si>
  <si>
    <t>1595</t>
  </si>
  <si>
    <t>767 108</t>
  </si>
  <si>
    <t>Dodávka a montáž žebříku a zábradlí v přečerpávací šachtě, přesná spc. viz. výkres č. D.1.1.29, pol. Z/08</t>
  </si>
  <si>
    <t>1451416384</t>
  </si>
  <si>
    <t>1596</t>
  </si>
  <si>
    <t>767 109</t>
  </si>
  <si>
    <t>Dodávka a montáž zábradlí lodžií 2875x1050 mm, přesná spc. viz. výkres č. D.1.1.29, pol. Z/09</t>
  </si>
  <si>
    <t>1266637294</t>
  </si>
  <si>
    <t>1597</t>
  </si>
  <si>
    <t>767 110</t>
  </si>
  <si>
    <t>Dodávka a montáž nerezového zábradlí schodiště, přesná spc. viz. výkres č. D.1.1.29, pol. Z/10</t>
  </si>
  <si>
    <t>1633752363</t>
  </si>
  <si>
    <t>1598</t>
  </si>
  <si>
    <t>767 111</t>
  </si>
  <si>
    <t>Dodávka a montáž nerezového madla na schodišti, přesná spc. viz. výkres č. D.1.1.29, pol. Z/11</t>
  </si>
  <si>
    <t>-446084727</t>
  </si>
  <si>
    <t>1599</t>
  </si>
  <si>
    <t>767 112</t>
  </si>
  <si>
    <t>Dodávka a montáž poklopu na RŠ 600x900 mm vč. rámu, přesná spc. viz. výkres č. D.1.1.29, pol. Z/12</t>
  </si>
  <si>
    <t>-854953583</t>
  </si>
  <si>
    <t>1600</t>
  </si>
  <si>
    <t>767 113</t>
  </si>
  <si>
    <t>Dodávka a montáž žárově zinkovaného zábradlí na opěrné stěne, přesná spc. viz. výkres č. D.1.1.29, pol. Z/13</t>
  </si>
  <si>
    <t>1479715680</t>
  </si>
  <si>
    <t>1601</t>
  </si>
  <si>
    <t>776 121</t>
  </si>
  <si>
    <t>Dodávka a montáž systémové těsnící manžety na prostup kanalizačního potrubí DN 50 obvodovými konstrukcemi, přesná spc. viz. výkres č. 03</t>
  </si>
  <si>
    <t>-401953813</t>
  </si>
  <si>
    <t>1602</t>
  </si>
  <si>
    <t>776 122</t>
  </si>
  <si>
    <t>Dodávka a montáž systémové těsnící manžety na prostup kanalizačního potrubí DN 100 obvodovými konstrukcemi, přesná spc. viz. výkres č. 03</t>
  </si>
  <si>
    <t>1155659655</t>
  </si>
  <si>
    <t>1603</t>
  </si>
  <si>
    <t>776 123</t>
  </si>
  <si>
    <t>Dodávka a montáž systémové těsnící manžety na prostup kanalizačního potrubí DN 125 obvodovými konstrukcemi, přesná spc. viz. výkres č. 03</t>
  </si>
  <si>
    <t>2016330505</t>
  </si>
  <si>
    <t>1604</t>
  </si>
  <si>
    <t>776 124</t>
  </si>
  <si>
    <t>Dodávka a montáž systémové těsnící manžety na prostup kanalizačního potrubí DN 150 obvodovými konstrukcemi, přesná spc. viz. výkres č. 03</t>
  </si>
  <si>
    <t>-1947533441</t>
  </si>
  <si>
    <t>1605</t>
  </si>
  <si>
    <t>776 125</t>
  </si>
  <si>
    <t>Dodávka a montáž systémové těsnící manžety na prostup kanalizačního potrubí DN 200 obvodovými konstrukcemi, přesná spc. viz. výkres č. 03</t>
  </si>
  <si>
    <t>-698081198</t>
  </si>
  <si>
    <t>1606</t>
  </si>
  <si>
    <t>998767202</t>
  </si>
  <si>
    <t>Přesun hmot pro zámečnické konstrukce stanovený procentní sazbou (%) z ceny vodorovná dopravní vzdálenost do 50 m v objektech výšky přes 6 do 12 m</t>
  </si>
  <si>
    <t>3222</t>
  </si>
  <si>
    <t>https://podminky.urs.cz/item/CS_URS_2022_01/998767202</t>
  </si>
  <si>
    <t>7671</t>
  </si>
  <si>
    <t>Bezpečnostní záchytný systém</t>
  </si>
  <si>
    <t>1607</t>
  </si>
  <si>
    <t>7671 101</t>
  </si>
  <si>
    <t>Koptvící bod nerezový , únosnost min. 11kN zateplený - přesná spc.viz.PD</t>
  </si>
  <si>
    <t>-1280939925</t>
  </si>
  <si>
    <t>1608</t>
  </si>
  <si>
    <t>7671 102</t>
  </si>
  <si>
    <t>Nerezové lano dimenzované na ukotvení min. 2 pracovníků - přesná spc.viz.PD</t>
  </si>
  <si>
    <t>-281751852</t>
  </si>
  <si>
    <t>(4,5+56,5+4,5+4,5+52,5+4,5)*2+(36,5+2,5+4,5+4,5+4,0+27,0+2,5+2,5+2,5+2,0+4,0+4,5+4,5+2,0+36,5+20,0+2,0+4,0+3,0+17,0)</t>
  </si>
  <si>
    <t>1609</t>
  </si>
  <si>
    <t>7671 103</t>
  </si>
  <si>
    <t>Závěrečná revize vč. všech protokolů od certifikovaných míst o upevnění ke komstrukci</t>
  </si>
  <si>
    <t>-138601281</t>
  </si>
  <si>
    <t>7672</t>
  </si>
  <si>
    <t>Konstrukce hliníkové</t>
  </si>
  <si>
    <t>1610</t>
  </si>
  <si>
    <t>767 201</t>
  </si>
  <si>
    <t>Dodávka a montáž hliníkových prosklených dveří 2400x3160 mm, EI30DP1-C2, přesná spc. viz. výkres D.1.1.24, pol. IH/01</t>
  </si>
  <si>
    <t>556486774</t>
  </si>
  <si>
    <t>1611</t>
  </si>
  <si>
    <t>767 202</t>
  </si>
  <si>
    <t>Dodávka a montáž hliníkové prosklené stěny 5945x3160 mm s dvoukřídlovými dveřmi 1800x2000 mm, přesná spc. viz. výkres D.1.1.24, pol. IH/02</t>
  </si>
  <si>
    <t>1301710901</t>
  </si>
  <si>
    <t>1612</t>
  </si>
  <si>
    <t>767 203</t>
  </si>
  <si>
    <t>Dodávka a montáž hliníkové prosklené stěny 5150x2810 mm s dveřmi 900x2000 mm, přesná spc. viz. výkres D.1.1.24, pol. IH/03</t>
  </si>
  <si>
    <t>1303615752</t>
  </si>
  <si>
    <t>1613</t>
  </si>
  <si>
    <t>767 204</t>
  </si>
  <si>
    <t>Dodávka a montáž hliníkové prosklené stěny 4595x3160 mm, EI45DP1, přesná spc. viz. výkres D.1.1.24, pol. IH/04</t>
  </si>
  <si>
    <t>738782080</t>
  </si>
  <si>
    <t>1614</t>
  </si>
  <si>
    <t>767 205</t>
  </si>
  <si>
    <t>Dodávka a montáž hliníkové prosklené stěny 4570x3160 mm EI45DP1 s dvoukřídlovými dveřmi 1800x2000 mm EI30DP1-C2, přesná spc. viz. výkres D.1.1.24, pol. IH/05</t>
  </si>
  <si>
    <t>-529447307</t>
  </si>
  <si>
    <t>1615</t>
  </si>
  <si>
    <t>767 206</t>
  </si>
  <si>
    <t>Dodávka a montáž hliníkové prosklené stěny 8315x3160 mm EI45DP1 s dvoukřídlovými dveřmi 1800x2000 mm EI30DP1-C2, přesná spc. viz. výkres D.1.1.24, pol. IH/06</t>
  </si>
  <si>
    <t>-406470191</t>
  </si>
  <si>
    <t>1616</t>
  </si>
  <si>
    <t>767 211</t>
  </si>
  <si>
    <t>Dodávka a montáž hliníkových prosklených dveří 2125x2760 mm, přesná spc. viz. výkres D.1.1.26, pol. EH/01</t>
  </si>
  <si>
    <t>-1076564870</t>
  </si>
  <si>
    <t>1617</t>
  </si>
  <si>
    <t>767 212</t>
  </si>
  <si>
    <t>Dodávka a montáž hliníkových prosklených dveří 2125x2875 mm, přesná spc. viz. výkres D.1.1.26, pol. EH/02</t>
  </si>
  <si>
    <t>1895852391</t>
  </si>
  <si>
    <t>1618</t>
  </si>
  <si>
    <t>767 213</t>
  </si>
  <si>
    <t>Dodávka a montáž hliníkových prosklených dveří 2125x2875 mm, přesná spc. viz. výkres D.1.1.26, pol. EH/03</t>
  </si>
  <si>
    <t>-10218421</t>
  </si>
  <si>
    <t>1619</t>
  </si>
  <si>
    <t>767 214</t>
  </si>
  <si>
    <t>Dodávka a montáž hliníkových prosklených dveří 2125x2925 mm, přesná spc. viz. výkres D.1.1.26, pol. EH/04</t>
  </si>
  <si>
    <t>1339453503</t>
  </si>
  <si>
    <t>1620</t>
  </si>
  <si>
    <t>767 215</t>
  </si>
  <si>
    <t>Dodávka a montáž hliníkových prosklených dveří 2125x2875 mm, přesná spc. viz. výkres D.1.1.26, pol. EH/05</t>
  </si>
  <si>
    <t>-1813298857</t>
  </si>
  <si>
    <t>1621</t>
  </si>
  <si>
    <t>767 216</t>
  </si>
  <si>
    <t>Dodávka a montáž hliníkových prosklených dveří 2125x2420 mm, přesná spc. viz. výkres D.1.1.26, pol. EH/06</t>
  </si>
  <si>
    <t>-1993610455</t>
  </si>
  <si>
    <t>1622</t>
  </si>
  <si>
    <t>767 217</t>
  </si>
  <si>
    <t>Dodávka a montáž hliníkových prosklených dveří 2125x2875 mm, přesná spc. viz. výkres D.1.1.26, pol. EH/07</t>
  </si>
  <si>
    <t>-1505477073</t>
  </si>
  <si>
    <t>1623</t>
  </si>
  <si>
    <t>767 221</t>
  </si>
  <si>
    <t>Dodávka a montáž hliníkové prosklené stěny 2250x11035 mm, přesná spc. viz. výkres D.1.1.28, pol. PSE/01</t>
  </si>
  <si>
    <t>1076311267</t>
  </si>
  <si>
    <t>1624</t>
  </si>
  <si>
    <t>767 222</t>
  </si>
  <si>
    <t>Dodávka a montáž hliníkové prosklené stěny 2400x11065 mm, přesná spc. viz. výkres D.1.1.28, pol. PSE/02</t>
  </si>
  <si>
    <t>-1497615820</t>
  </si>
  <si>
    <t>Podlahy z dlaždic</t>
  </si>
  <si>
    <t>1625</t>
  </si>
  <si>
    <t>771121011</t>
  </si>
  <si>
    <t>Příprava podkladu před provedením dlažby nátěr penetrační na podlahu</t>
  </si>
  <si>
    <t>3260</t>
  </si>
  <si>
    <t>https://podminky.urs.cz/item/CS_URS_2022_01/771121011</t>
  </si>
  <si>
    <t>29,2+153,9+20,6+7,0+20,6+7,0+3,7+3,8+1,9+16,1+3,0+6,9+3,4+6,9+3,4+11,8+162,0+70,4+41,7+19,1+42,9+19,1+21,0+61,4+34,0+42,7+35,9+49,1</t>
  </si>
  <si>
    <t>8,9+113,3+18,4+11,6+11,7+4,2+22,2+50,3+15,0+33,9+8,7+19,3+8,2+22,7+6,8+9,6+57,3+4,1+6,4+7,4+130,2+7,0+7,0+3,0+0,5+1,9</t>
  </si>
  <si>
    <t>(5,5+6,7)*11*2+(5,6+12,4)*2*2+28,5+31,2+26,3+26,3</t>
  </si>
  <si>
    <t>5,2+56,9+11,6+11,7+4,2+16,0+29,3+16,0+24,1+21,9+7,8+5,2+7,9+5,3+5,5+3,8+1,6+5,6+118,0+7,0+7,0+(5,5*15*2)+(6,7*11*2)+(5,6+12,4)*2*2+39,9+26,3+26,3</t>
  </si>
  <si>
    <t>31,9*2</t>
  </si>
  <si>
    <t>29,4+6,9+6,0+6,8+6,8+6,0+6,0+6,8+172,2+5,6+7,5+6,4+6,9+29,4+(5,5*15*2)+(6,7*11*2)+(5,6+12,4)*2*2+39,9+26,3+26,3</t>
  </si>
  <si>
    <t>1626</t>
  </si>
  <si>
    <t>771151012</t>
  </si>
  <si>
    <t>Příprava podkladu před provedením dlažby samonivelační stěrka min.pevnosti 20 MPa, tloušťky přes 3 do 5 mm</t>
  </si>
  <si>
    <t>3262</t>
  </si>
  <si>
    <t>https://podminky.urs.cz/item/CS_URS_2022_01/771151012</t>
  </si>
  <si>
    <t>1627</t>
  </si>
  <si>
    <t>771274123</t>
  </si>
  <si>
    <t>Montáž obkladů schodišť z dlaždic keramických lepených flexibilním lepidlem stupnic protiskluzných nebo reliéfních, šířky přes 250 do 300 mm</t>
  </si>
  <si>
    <t>3264</t>
  </si>
  <si>
    <t>https://podminky.urs.cz/item/CS_URS_2022_01/771274123</t>
  </si>
  <si>
    <t>"SCH1, SCH2" 1,6*70*2</t>
  </si>
  <si>
    <t>"SCH3" 1,6*24</t>
  </si>
  <si>
    <t>"SCH4" 1,6*46</t>
  </si>
  <si>
    <t>1628</t>
  </si>
  <si>
    <t>771 104</t>
  </si>
  <si>
    <t>Keramická dlažba protiskluzná - nástupnice</t>
  </si>
  <si>
    <t>-2094176140</t>
  </si>
  <si>
    <t>336,0*1,15</t>
  </si>
  <si>
    <t>1629</t>
  </si>
  <si>
    <t>771274242</t>
  </si>
  <si>
    <t>Montáž obkladů schodišť z dlaždic keramických lepených flexibilním lepidlem podstupnic protiskluzních nebo reliéfních, výšky přes 150 do 200 mm</t>
  </si>
  <si>
    <t>3268</t>
  </si>
  <si>
    <t>https://podminky.urs.cz/item/CS_URS_2022_01/771274242</t>
  </si>
  <si>
    <t>1630</t>
  </si>
  <si>
    <t>771474113</t>
  </si>
  <si>
    <t>Montáž soklů z dlaždic keramických lepených flexibilním lepidlem rovných, výšky přes 90 do 120 mm</t>
  </si>
  <si>
    <t>3270</t>
  </si>
  <si>
    <t>https://podminky.urs.cz/item/CS_URS_2022_01/771474113</t>
  </si>
  <si>
    <t>"m 0.01" (7,8+4,0)*2-(2,0)-(1,8*3)</t>
  </si>
  <si>
    <t>"m 0.02" (3,0+2,5+4,8+8,5+2,4+11,0+50,0+5,0+3,0+29,8)-(1,8*5)-(1,4)-(0,9*10)-(0,8*4)-(1,3*2)</t>
  </si>
  <si>
    <t>"m 0.03, 0.05" (4,5+3,5+6,2+2,0+3,5+2,0)*2</t>
  </si>
  <si>
    <t>"m 0.07" (14,0+4,0+0,6+0,6)*2-(2,5)-(1,8)</t>
  </si>
  <si>
    <t>"m 0.08" (6,8+4,0+0,6+0,6)*2-(1,8)</t>
  </si>
  <si>
    <t>"m 0.09" (6,8+4,2)*2-(0,9)</t>
  </si>
  <si>
    <t>"m 0.13" (2,4+3,9)*2-(0,9)</t>
  </si>
  <si>
    <t>"m 0.14, 0.15" (5,2+4,0+1,2)*2-(0,9)</t>
  </si>
  <si>
    <t>"m 0.16, 0.18" ((3,1+1,9)*2-(0,9)-(0,7))*2</t>
  </si>
  <si>
    <t>"m 0.20" (5,0+2,4)*2-(0,9)</t>
  </si>
  <si>
    <t>"m 0.21" (11,8+13,8)*2-(1,4)</t>
  </si>
  <si>
    <t>"m 0.22" (10,6+13,8)*2-(1,8)</t>
  </si>
  <si>
    <t>"m 0.24" (5,2+13,8)*2-(1,8)</t>
  </si>
  <si>
    <t>"m 0.25" (5,0+13,8)*2-(1,4)</t>
  </si>
  <si>
    <t>"m 0.26" (1,6+2,4)*2-(0,9)</t>
  </si>
  <si>
    <t>"m 0.27" (5,0+13,8)*2-(1,8)</t>
  </si>
  <si>
    <t>"m 0.28, 0.30" ((4,6+9,3)*2-(0,9*2))*2</t>
  </si>
  <si>
    <t>"m 0.38" (20,8+4,7)*2-(1,8)-(1,2*5)</t>
  </si>
  <si>
    <t>"m 0.39-0.43" ((9,3+4,0)*2-(1,2))*5</t>
  </si>
  <si>
    <t>"m 1.101 - 1.104, 1.112" (6,0+5,8+2,4+9,5+6,0+5,8+5,8+2,5+6,0+2,5)-(1,8*2)-(1,8*3)-(0,8*5)</t>
  </si>
  <si>
    <t>"m 1.111" (9,5+5,5+9,5)-(1,8)</t>
  </si>
  <si>
    <t>"m 1.114" (6,3+5,5)*2-(1,8)-(0,8)</t>
  </si>
  <si>
    <t>"m 1.115" (9,4+4,4+4,4+2,0+2,5)-(0,8*5)-(2,4)</t>
  </si>
  <si>
    <t>"m 1.116" (5,7+4,5)*2-(0,9)</t>
  </si>
  <si>
    <t>"m 1.124" (4,5+5,5)*2-(0,8*2)</t>
  </si>
  <si>
    <t>"m 1.125" (2,7+2,4)*2-(2,1)-(1,8)</t>
  </si>
  <si>
    <t>"m 1.127" (3,7+2,6)*2-(0,8*2)</t>
  </si>
  <si>
    <t>"m 1.128" (17,3+8,4)*2-(2,4)-(1,8*2)-(0,8*12)</t>
  </si>
  <si>
    <t>"m 1.132" (2,8+2,4+18,8+20,0+2,4+2,8+28,8)-(1,8*5)-(0,8*3)</t>
  </si>
  <si>
    <t>"m 1.133, 1.135" (1,8+3,5+1,8)*2</t>
  </si>
  <si>
    <t>"m 1.139" (0,6+0,7)*2-(0,7)</t>
  </si>
  <si>
    <t>"m 1.401" (11,4+2,4)*2-(2,5*4)-(2,1)-(1,8*3)</t>
  </si>
  <si>
    <t>"m 1.402" (9,0+3,5)*2-(2,1)-(1,8)</t>
  </si>
  <si>
    <t>"lodžie malé" ((1,8+4,0+1,6+0,8+0,3)-(1,1))*22</t>
  </si>
  <si>
    <t>"lodžie velké" ((0,3+0,9+1,6+7,7+1,6+0,9+0,3)-(1,1*2))*4</t>
  </si>
  <si>
    <t>"sklady" ((8,7+3,0)*2-(2,5*2))*2</t>
  </si>
  <si>
    <t>"m 2.101 - 2.103" (6,0+5,6+2,4+14,0+8,4)-(1,8*2)-(0,8*9)</t>
  </si>
  <si>
    <t>"m 2.107" (5,7+2,8)*2-(0,8)</t>
  </si>
  <si>
    <t>"m 2.108" (5,7+5,2)*2-(0,8)</t>
  </si>
  <si>
    <t>"m 2.109" (2,4+6,6)*2-(0,8*4)-(1,8*2)</t>
  </si>
  <si>
    <t>"m 2.120" (2,4+10,0)*2-(0,8*8)-(1,8*2)</t>
  </si>
  <si>
    <t>"m 2.124, 2.126" ((3,3+2,4)*2-(0,8*2))*2</t>
  </si>
  <si>
    <t>"m 2.128" (3,8+1,5)*2-(0,8)</t>
  </si>
  <si>
    <t>"m 2.131" (1,8+3,2)*2-(0,8)</t>
  </si>
  <si>
    <t>"m 2.132, 2.133, 2.135" (43,2+8,3+6,0)*2-(1,8*2)-(1,3*2)-(8,3)</t>
  </si>
  <si>
    <t>"m 2.253, 2.353" (13,6+2,4)*2*2</t>
  </si>
  <si>
    <t>"m 2.401" (12,0+3,5)*2-(1,8*2)</t>
  </si>
  <si>
    <t>"sklady" ((8,7+3,0)*2-(1,8))*2</t>
  </si>
  <si>
    <t>"m 3.101, 3.102, 3.153, 3.154" ((8,3+9,2)*2-(2,2)-(1,8*3)-(1,3))*2</t>
  </si>
  <si>
    <t>"m 3.104 - 3.112" (3,5+5,6)*2+(2,0+1,4)*2*8-(1,8)-(0,7*8)</t>
  </si>
  <si>
    <t>"m 3.136" (14,0+2,4+5,8+43,4+5,8+2,4+14,0+2,4+5,8+43,4+5,8+2,4)-(1,8*2)-(0,9*11)-(0,7*15)</t>
  </si>
  <si>
    <t>"m 3.156 - 3.163" (3,5+4,6)*2+(2,0+1,4)*2*7-(1,8)-(0,7*7)</t>
  </si>
  <si>
    <t>"m 3.401" (12,0+3,5)*2-(1,8*2)</t>
  </si>
  <si>
    <t>1631</t>
  </si>
  <si>
    <t>771474133</t>
  </si>
  <si>
    <t>Montáž soklů z dlaždic keramických lepených flexibilním lepidlem schodišťových stupňovitých, výšky přes 90 do 120 mm</t>
  </si>
  <si>
    <t>3272</t>
  </si>
  <si>
    <t>https://podminky.urs.cz/item/CS_URS_2022_01/771474133</t>
  </si>
  <si>
    <t>"SCH1, SCH2" 0,6*70*2</t>
  </si>
  <si>
    <t>"SCH3" 0,6*6</t>
  </si>
  <si>
    <t>"SCH4" 0,6*46</t>
  </si>
  <si>
    <t>1632</t>
  </si>
  <si>
    <t>771494110R</t>
  </si>
  <si>
    <t>Obklad - dokončující práce profily ukončovací lepené flexibilním lepidlem rohové</t>
  </si>
  <si>
    <t>3274</t>
  </si>
  <si>
    <t>https://podminky.urs.cz/item/CS_URS_2022_01/771494110R</t>
  </si>
  <si>
    <t>"sokly" 2480,68+115,2</t>
  </si>
  <si>
    <t>1633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</si>
  <si>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</si>
  <si>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</si>
  <si>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3276</t>
  </si>
  <si>
    <t>https://podminky.urs.cz/item/CS_URS_2022_01/771574262</t>
  </si>
  <si>
    <t>1634</t>
  </si>
  <si>
    <t>771 101</t>
  </si>
  <si>
    <t>Keramická dlažba protiskluzná - přesná spc. viz výkrs č.33, pol. M01</t>
  </si>
  <si>
    <t>1206141804</t>
  </si>
  <si>
    <t>880,9*1,1</t>
  </si>
  <si>
    <t>1635</t>
  </si>
  <si>
    <t>771 102</t>
  </si>
  <si>
    <t>Keramická dlažba protiskluzná - přesná spc. viz výkrs č.33, pol. M02</t>
  </si>
  <si>
    <t>-1604863197</t>
  </si>
  <si>
    <t>"plocha" 2507,7*1,1</t>
  </si>
  <si>
    <t>"sokl" (2480,68+115,2)*0,1*1,3</t>
  </si>
  <si>
    <t>"podstupnice" 336,0*0,2*1,1</t>
  </si>
  <si>
    <t>1636</t>
  </si>
  <si>
    <t>771 103</t>
  </si>
  <si>
    <t>Keramická dlažba protiskluzná - přesná spc. viz výkrs č.33, pol. M03</t>
  </si>
  <si>
    <t>-1414559049</t>
  </si>
  <si>
    <t>244,1*1,1</t>
  </si>
  <si>
    <t>1637</t>
  </si>
  <si>
    <t>771577111</t>
  </si>
  <si>
    <t>Montáž podlah z dlaždic keramických lepených flexibilním lepidlem Příplatek k cenám za plochu do 5 m2 jednotlivě</t>
  </si>
  <si>
    <t>3284</t>
  </si>
  <si>
    <t>https://podminky.urs.cz/item/CS_URS_2022_01/771577111</t>
  </si>
  <si>
    <t>3,7+3,8+1,9+3,0+3,4+3,4</t>
  </si>
  <si>
    <t>4,2+4,1+3,0+0,5+1,9</t>
  </si>
  <si>
    <t>4,2+3,8+1,6</t>
  </si>
  <si>
    <t>1638</t>
  </si>
  <si>
    <t>771591112</t>
  </si>
  <si>
    <t>Izolace podlahy pod dlažbu nátěrem nebo stěrkou ve dvou vrstvách</t>
  </si>
  <si>
    <t>3286</t>
  </si>
  <si>
    <t>https://podminky.urs.cz/item/CS_URS_2022_01/771591112</t>
  </si>
  <si>
    <t>3,7+3,8+1,9+3,4+3,4+70,4+19,1+19,1+21,0+61,4+34,0+42,7+35,9+49,1</t>
  </si>
  <si>
    <t>11,6+11,7+4,2+22,2+8,2+4,1+6,4+7,4+3,0+1,9+(5,5+6,7)*11*2+(5,6+12,4)*2*2</t>
  </si>
  <si>
    <t>11,6+11,7+4,2+21,9+5,2+5,3+3,8+1,6+(5,5*15*2)+(6,7*11*2)+(5,6+12,4)*2*2</t>
  </si>
  <si>
    <t>6,9+6,0+6,8+6,8+6,0+6,0+6,8+5,6+7,5+6,4+6,9+(5,5*15*2)+(6,7*11*2)+(5,6+12,4)*2*2</t>
  </si>
  <si>
    <t>"sokl lodžie" (1,7+4,0+1,6+0,8+0,3)*0,2*66+(0,3+0,7+1,5+7,6+1,5+0,7+0,3)*12</t>
  </si>
  <si>
    <t>1639</t>
  </si>
  <si>
    <t>771591115</t>
  </si>
  <si>
    <t>Podlahy - dokončovací práce spárování silikonem</t>
  </si>
  <si>
    <t>3288</t>
  </si>
  <si>
    <t>https://podminky.urs.cz/item/CS_URS_2022_01/771591115</t>
  </si>
  <si>
    <t>Dilatace</t>
  </si>
  <si>
    <t>"1.PP" (2,4*9)+13,0+12,0+(7,4*2)+3,8+4,1+3,6+4,2+(4,0*5)</t>
  </si>
  <si>
    <t>"1.NP" (2,4*10)+5,0+6,0+(3,0*2)</t>
  </si>
  <si>
    <t>"2.NP" (2,4*8)+4,0+(3,0*2)</t>
  </si>
  <si>
    <t>"3.NP" (2,4*12)+(3,0*2)</t>
  </si>
  <si>
    <t>1640</t>
  </si>
  <si>
    <t>771591264</t>
  </si>
  <si>
    <t>Izolace podlahy pod dlažbu těsnícími izolačními pásy mezi podlahou a stěnu</t>
  </si>
  <si>
    <t>3290</t>
  </si>
  <si>
    <t>https://podminky.urs.cz/item/CS_URS_2022_01/771591264</t>
  </si>
  <si>
    <t>"sokl lodžie" (1,7+4,0+1,6+0,8+0,3)*0,1*66+(0,3+0,7+1,5+7,6+1,5+0,7+0,3)*12</t>
  </si>
  <si>
    <t>1641</t>
  </si>
  <si>
    <t>998771102</t>
  </si>
  <si>
    <t>Přesun hmot pro podlahy z dlaždic stanovený z hmotnosti přesunovaného materiálu vodorovná dopravní vzdálenost do 50 m v objektech výšky přes 6 do 12 m</t>
  </si>
  <si>
    <t>3292</t>
  </si>
  <si>
    <t>https://podminky.urs.cz/item/CS_URS_2022_01/998771102</t>
  </si>
  <si>
    <t>Podlahy povlakové</t>
  </si>
  <si>
    <t>1642</t>
  </si>
  <si>
    <t>776121111</t>
  </si>
  <si>
    <t>Příprava podkladu penetrace vodou ředitelná podlah</t>
  </si>
  <si>
    <t>3294</t>
  </si>
  <si>
    <t>https://podminky.urs.cz/item/CS_URS_2022_01/776121111</t>
  </si>
  <si>
    <t>128,6+164,9+12,1+15,2+21,0+7,5+21,0+18,8+18,8+65,7+(181,1*2)+(22,5*11*2)+(7,3+22,8+16,7)*2*2</t>
  </si>
  <si>
    <t>29,5+19,2+16,2+(16,3*6)+17,5+77,2+(230,5*2)+(22,5*11*2)+(29,5*4*2)+(7,3+22,8+16,7)*2*2</t>
  </si>
  <si>
    <t>(29,5*4*2)+27,9+25,2+44,9+31,1+26,8+33,0+24,8+16,1+26,6+41,5+25,1+27,9+(187,8*2)+(22,5*11*2)+(7,3+22,8+16,7)*2*2</t>
  </si>
  <si>
    <t>1643</t>
  </si>
  <si>
    <t>776141112</t>
  </si>
  <si>
    <t>Příprava podkladu vyrovnání samonivelační stěrkou podlah min.pevnosti 20 MPa, tloušťky přes 3 do 5 mm</t>
  </si>
  <si>
    <t>3296</t>
  </si>
  <si>
    <t>https://podminky.urs.cz/item/CS_URS_2022_01/776141112</t>
  </si>
  <si>
    <t>1644</t>
  </si>
  <si>
    <t>776211111</t>
  </si>
  <si>
    <t>Montáž textilních podlahovin lepením pásů standardních</t>
  </si>
  <si>
    <t>3298</t>
  </si>
  <si>
    <t>https://podminky.urs.cz/item/CS_URS_2022_01/776211111</t>
  </si>
  <si>
    <t>"2.NP" 19,2</t>
  </si>
  <si>
    <t>1645</t>
  </si>
  <si>
    <t>697510501R</t>
  </si>
  <si>
    <t>zátěžový koberec v rolích, hořlavost Bfl S1 - přesná spc viz výkres č. 33, pol. M12</t>
  </si>
  <si>
    <t>-527140161</t>
  </si>
  <si>
    <t>"plocha" 19,2*1,1</t>
  </si>
  <si>
    <t>"sokl" 16,4*0,05*1,1</t>
  </si>
  <si>
    <t>1646</t>
  </si>
  <si>
    <t>776221111</t>
  </si>
  <si>
    <t>Montáž podlahovin z PVC lepením standardním lepidlem z pásů standardních</t>
  </si>
  <si>
    <t>3302</t>
  </si>
  <si>
    <t>https://podminky.urs.cz/item/CS_URS_2022_01/776221111</t>
  </si>
  <si>
    <t>29,5+16,2+(16,3*6)+17,5+77,2+(230,5*2)+(22,5*11*2)+(29,5*4*2)+(7,3+22,8+16,7)*2*2</t>
  </si>
  <si>
    <t>1647</t>
  </si>
  <si>
    <t>284122851R</t>
  </si>
  <si>
    <t>krytina podlahová heterogenní tl 2mm, hořlavost Bfl S1 - přesná spc viz výkres č. 33, pol. M11</t>
  </si>
  <si>
    <t>1182354959</t>
  </si>
  <si>
    <t>"plocha" 4780,1*1,1</t>
  </si>
  <si>
    <t>"sokl" 3730,4*0,05*1,1</t>
  </si>
  <si>
    <t>1648</t>
  </si>
  <si>
    <t>776421111</t>
  </si>
  <si>
    <t>Montáž lišt obvodových lepených</t>
  </si>
  <si>
    <t>3306</t>
  </si>
  <si>
    <t>https://podminky.urs.cz/item/CS_URS_2022_01/776421111</t>
  </si>
  <si>
    <t>"koberec" (5,4+3,6)*2-(0,8*2)</t>
  </si>
  <si>
    <t>PVC</t>
  </si>
  <si>
    <t>"m 1.108, 1.109" (22,4+14,0)*2+(0,4+1,1)*2*2-(2,1)-(5,1)-(1,8*2)</t>
  </si>
  <si>
    <t>"m 1.113" (5,7+2,3)*2-(0,8)</t>
  </si>
  <si>
    <t>"m 1.117" (2,9+5,5)*2-(0,9)</t>
  </si>
  <si>
    <t>"m 1.118" (3,9+5,5)*2-(0,9*2)</t>
  </si>
  <si>
    <t>"m 1.120" (2,1+3,9)*2-(0,8)</t>
  </si>
  <si>
    <t>"m 1.121" (3,9+5,5)*2-(0,8*2)</t>
  </si>
  <si>
    <t>"m 1.122" (3,6+5,5)*2-(0,8*2)</t>
  </si>
  <si>
    <t>"m 1.123" (3,6+5,5)*2-(0,8*2)</t>
  </si>
  <si>
    <t>"m 1.126" (8,2+9,5)*2-(0,8*3)</t>
  </si>
  <si>
    <t xml:space="preserve">"m 1.201, 1.301" ((47,0+18,5+2,3)*2-(1,8*2)-(1,2*13))*2 </t>
  </si>
  <si>
    <t>" byty malé" ((4,0+7,8)*2-(1,2)-(1,1)-(0,9))*22</t>
  </si>
  <si>
    <t>"byty velké" ((2,7+3,0+7,0+3,8+4,5+3,8)*2-(1,1*2)-(0,9*5)-(1,2))*4</t>
  </si>
  <si>
    <t>"m 2.110" (8,0+3,8)*2-(1,8)</t>
  </si>
  <si>
    <t>"m 2.112 - 2.119" ((5,8+3,0)*2-(0,8))*8</t>
  </si>
  <si>
    <t>"m 2.121" (8,0+10,2+0,7+0,7)*2-(1,8)</t>
  </si>
  <si>
    <t xml:space="preserve">"m 2.201, 2.301" ((64,0+22,5+2,3)*2-(1,8*3)-(1,2*17))*2 </t>
  </si>
  <si>
    <t>"byty sever" ((4,0+9,5)*2-(1,2)-(1,1)-(0,9))*8</t>
  </si>
  <si>
    <t>"byty sever" ((5,4+6,8+1,2)*2-(0,9*2))*6+(5,4+3,0)*2-(0,9)+(8,2+9,4)*2-(0,9*2)+((8,2+4,8)*2-(0,9*2))*3+(8,2+6,2+0,8)*2-(0,9*2)</t>
  </si>
  <si>
    <t xml:space="preserve">"m 3.201, 3.301" ((47,0+22,5+2,3)*2-(1,8*3)-(1,2*13))*2 </t>
  </si>
  <si>
    <t>" byty malé" ((4,0+7,8)*2-(1,2)-(1,1)-(0,9))*22+((4,0+9,5)*2-(1,2)-(1,1)-(0,9))*8</t>
  </si>
  <si>
    <t>1649</t>
  </si>
  <si>
    <t>28411007</t>
  </si>
  <si>
    <t>lišta soklová PVC 15x50mm</t>
  </si>
  <si>
    <t>3308</t>
  </si>
  <si>
    <t>"koberec" 16,4*1,1</t>
  </si>
  <si>
    <t>"PVC" 3730,4*1,1</t>
  </si>
  <si>
    <t>1650</t>
  </si>
  <si>
    <t>776421711</t>
  </si>
  <si>
    <t>Montáž lišt vložení pásků z podlahoviny do lišt včetně nařezání</t>
  </si>
  <si>
    <t>3310</t>
  </si>
  <si>
    <t>https://podminky.urs.cz/item/CS_URS_2022_01/776421711</t>
  </si>
  <si>
    <t>1651</t>
  </si>
  <si>
    <t>998776102</t>
  </si>
  <si>
    <t>Přesun hmot pro podlahy povlakové stanovený z hmotnosti přesunovaného materiálu vodorovná dopravní vzdálenost do 50 m v objektech výšky přes 6 do 12 m</t>
  </si>
  <si>
    <t>3312</t>
  </si>
  <si>
    <t>https://podminky.urs.cz/item/CS_URS_2022_01/998776102</t>
  </si>
  <si>
    <t>Podlahy lité</t>
  </si>
  <si>
    <t>1652</t>
  </si>
  <si>
    <t>776 104</t>
  </si>
  <si>
    <t>Dodávka a montáž sportovního vícevrstvého sdruženého povrchu - přesná spc viz výkres č. 33, pol. M41</t>
  </si>
  <si>
    <t>-1350691152</t>
  </si>
  <si>
    <t>"2.NP" 35,1</t>
  </si>
  <si>
    <t>1653</t>
  </si>
  <si>
    <t>777131111</t>
  </si>
  <si>
    <t>Penetrační nátěr podlahy epoxidový předem plněný pískem</t>
  </si>
  <si>
    <t>3316</t>
  </si>
  <si>
    <t>https://podminky.urs.cz/item/CS_URS_2022_01/777131111</t>
  </si>
  <si>
    <t>"1.PP" 55,4+26,6+17,3+9,4+130,5+71,4+58,2+4,5+74,1+(35,6*5)</t>
  </si>
  <si>
    <t>"3.NP" 20,6+2,5+2,6+2,6+2,7+2,7+2,7+2,7+3,5+20,6+2,6+2,6+2,6+2,7+3,0+3,0+3,0</t>
  </si>
  <si>
    <t>1654</t>
  </si>
  <si>
    <t>777511105</t>
  </si>
  <si>
    <t>Krycí stěrka dekorativní epoxidová, tloušťky přes 2 do 3 mm</t>
  </si>
  <si>
    <t>3318</t>
  </si>
  <si>
    <t>https://podminky.urs.cz/item/CS_URS_2022_01/777511105</t>
  </si>
  <si>
    <t>1655</t>
  </si>
  <si>
    <t>777612101</t>
  </si>
  <si>
    <t>Uzavírací nátěr podlahy epoxidový barevný</t>
  </si>
  <si>
    <t>3320</t>
  </si>
  <si>
    <t>https://podminky.urs.cz/item/CS_URS_2022_01/777612101</t>
  </si>
  <si>
    <t>1656</t>
  </si>
  <si>
    <t>998777102</t>
  </si>
  <si>
    <t>Přesun hmot pro podlahy lité stanovený z hmotnosti přesunovaného materiálu vodorovná dopravní vzdálenost do 50 m v objektech výšky přes 6 do 12 m</t>
  </si>
  <si>
    <t>3322</t>
  </si>
  <si>
    <t>https://podminky.urs.cz/item/CS_URS_2022_01/998777102</t>
  </si>
  <si>
    <t>Dokončovací práce - obklady</t>
  </si>
  <si>
    <t>1657</t>
  </si>
  <si>
    <t>781121011</t>
  </si>
  <si>
    <t>Příprava podkladu před provedením obkladu nátěr penetrační na stěnu</t>
  </si>
  <si>
    <t>3324</t>
  </si>
  <si>
    <t>https://podminky.urs.cz/item/CS_URS_2022_01/781121011</t>
  </si>
  <si>
    <t>"m 0.15" (0,6*1,4*2)+(2,5*0,6)</t>
  </si>
  <si>
    <t>"m 0.29, 0.31" ((4,6+2,5+0,9+1,8+0,9+1,8+1,2+1,8+1,4+1,8)*2*2,0-(0,7*2,0*4)-(0,8*2,0))*2</t>
  </si>
  <si>
    <t>"m 0.34" (8,1+5,5+0,4)*2*2,0-(0,8*2,0*4)</t>
  </si>
  <si>
    <t>"m 1.111" (3,5+0,2+0,8)*0,6+(0,8*0,8*2)</t>
  </si>
  <si>
    <t>"m 1.116" (0,9+0,6)*1,5</t>
  </si>
  <si>
    <t>"m 1.127" (0,6*1,4*2)+(3,8*0,6)</t>
  </si>
  <si>
    <t>"byty malé" ((2,4+0,9)*0,6)*22+(0,9*0,8*2*22)</t>
  </si>
  <si>
    <t>"byty velké" ((0,9+2,4+0,9)*0,6)*4+(0,9*0,8*2*4)</t>
  </si>
  <si>
    <t>"m 2.110" (0,6+2,7+0,6)*1,5</t>
  </si>
  <si>
    <t>"m 2.112" (1,8+0,6)*1,5</t>
  </si>
  <si>
    <t>"m 2.121" (1,9+1,5)*1,5</t>
  </si>
  <si>
    <t>"m 2.131" (2,4+0,6)*1,5</t>
  </si>
  <si>
    <t>"byty malé" ((2,4+0,9)*0,6)*30+(0,9*0,8*2*30)</t>
  </si>
  <si>
    <t>"koupelny" ((2,3+3,5)*2*2,0-(0,9*2,0))*34</t>
  </si>
  <si>
    <t>"byty sever kuch" (0,6+2,6+0,6)*0,6*6+(3,1+0,6)*0,6*5+(0,9*0,8*2*11)</t>
  </si>
  <si>
    <t>"byty sever koup" (2,6+2,6)*2*2,0*11</t>
  </si>
  <si>
    <t>1658</t>
  </si>
  <si>
    <t>781131112</t>
  </si>
  <si>
    <t>Izolace stěny pod obklad izolace nátěrem nebo stěrkou ve dvou vrstvách</t>
  </si>
  <si>
    <t>3326</t>
  </si>
  <si>
    <t>https://podminky.urs.cz/item/CS_URS_2022_01/781131112</t>
  </si>
  <si>
    <t>"m 0.10" (1,5+1,5+1,5+0,9)*2*0,3-(0,7*0,3*3)</t>
  </si>
  <si>
    <t>"m 0.11" (1,5+0,9+1,5+1,5)*2*0,3-(0,7*0,3*3)</t>
  </si>
  <si>
    <t>"m 0.12" (1,5+1,3)*2*0,3-(0,8*0,3)</t>
  </si>
  <si>
    <t>"m 0.17, 0.19" ((1,8+1,9-1,0)*2*0,3-(0,7*0,3)+(1,0+1,0)*2,0)*2</t>
  </si>
  <si>
    <t>"m 0.29, 0.31" ((4,6+2,5+0,9+1,8+0,9+1,8+1,2+1,8+1,4+1,8)*2*0,3+(0,9*3*2,0*2)-(0,7*0,3*4)-(0,8*0,3))*2</t>
  </si>
  <si>
    <t>"m 0.32, 0.33" (13,7+9,3+2,4+0,4)*2*0,3-(0,8*0,3*4)</t>
  </si>
  <si>
    <t>"m 0.34" (8,1+5,5+0,4)*2*0,3-(0,8*0,3*4)</t>
  </si>
  <si>
    <t>"m 0.35" (10,1+4,3)*2*0,3-(0,8*0,3*2)</t>
  </si>
  <si>
    <t>"m 0.36" (10,1+3,6)*2*0,3-(0,8*0,3*4)</t>
  </si>
  <si>
    <t>"m 0.37" (11,7+4,2)*2*0,3-(0,8*0,3*2)</t>
  </si>
  <si>
    <t>"m 1.105" (3,8+2,1+1,8+2,1+1,3+0,9)*2*0,3-(0,8*0,3*3)-(0,7*0,3*2)</t>
  </si>
  <si>
    <t>"m 1.106" (3,8+2,9+1,8+0,9+1,8+0,9)*2*0,3-(0,8*0,3)-(0,7*0,3*4)</t>
  </si>
  <si>
    <t>"m 1.107" (1,8+2,2)*2*0,3-(0,8*0,3)</t>
  </si>
  <si>
    <t>"m 1.110" (2,4+9,5)*2*0,3-(1,8*0,3)</t>
  </si>
  <si>
    <t>"m 1.129" (2,4+1,3+0,9+1,3)*2*0,3-(0,7*0,3*3)</t>
  </si>
  <si>
    <t>"m 1.130" (1,8+2,0+1,1+0,9+1,1+0,9)*2*0,3-(0,7*0,3*5)</t>
  </si>
  <si>
    <t>"m 1.131" (2,3+3,4)*2*0,3-(0,8*0,3)</t>
  </si>
  <si>
    <t>"m 1.137" (1,6+0,9+1,6+0,9)*2*0,3-(0,7*0,3*3)</t>
  </si>
  <si>
    <t>"m 1.140" (1,0+1,9)*2*0,3-(0,8*0,3)</t>
  </si>
  <si>
    <t>"koupelny" ((2,3+3,5-1,0)*2*0,3+(1,0*2*2,0)-(0,9*0,3))*26</t>
  </si>
  <si>
    <t>"m 2.104" (3,8+2,1+1,8+2,1+0,9+1,3)*2*0,3-(0,8*0,3*3)-(0,7*0,3*2)</t>
  </si>
  <si>
    <t>"m 2.105" (3,8+3,0+1,8+0,9+1,8+0,9)*2*0,3-(0,8*0,3)-(0,7*0,3*4)</t>
  </si>
  <si>
    <t>"m 2.106" (1,8+2,2)*2*0,3-(0,8*0,3)</t>
  </si>
  <si>
    <t>"m 2.123" (5,7+3,9-1,0)*2*0,3+(1,0*2*2,0)-(0,9*0,3)</t>
  </si>
  <si>
    <t>"m 2.125, 2.127" ((2,3+2,4+0,9)*2*0,3+(0,9*3*2,0)-(0,8*0,3))*2</t>
  </si>
  <si>
    <t>"m 2.129" (1,3+1,6+0,9+1,6)*2*0,3-(0,7*0,3*3)</t>
  </si>
  <si>
    <t>"m 2.130" (1,0+1,6)*2*0,3-(0,8*0,3)</t>
  </si>
  <si>
    <t>"koupelny" ((2,3+3,5-1,0)*2*0,3+(1,0*2*2,0)-(0,9*0,3))*34</t>
  </si>
  <si>
    <t>"byty sever koup" ((2,6+2,6)*2*0,3+(1,0*2*2,0)-(0,9*0,3))*11</t>
  </si>
  <si>
    <t>"koupelny" ((2,3+3,5)*2*0,3+(1,0*2*2,0)-(0,9*0,3))*34</t>
  </si>
  <si>
    <t>1659</t>
  </si>
  <si>
    <t>781131241</t>
  </si>
  <si>
    <t>Izolace stěny pod obklad izolace těsnícími izolačními pásy vnitřní kout</t>
  </si>
  <si>
    <t>3328</t>
  </si>
  <si>
    <t>https://podminky.urs.cz/item/CS_URS_2022_01/781131241</t>
  </si>
  <si>
    <t>29+36+34</t>
  </si>
  <si>
    <t>37+40+130</t>
  </si>
  <si>
    <t>32+32+170</t>
  </si>
  <si>
    <t>55+170</t>
  </si>
  <si>
    <t>1660</t>
  </si>
  <si>
    <t>781131242</t>
  </si>
  <si>
    <t>Izolace stěny pod obklad izolace těsnícími izolačními pásy vnější roh</t>
  </si>
  <si>
    <t>3330</t>
  </si>
  <si>
    <t>https://podminky.urs.cz/item/CS_URS_2022_01/781131242</t>
  </si>
  <si>
    <t>12+14</t>
  </si>
  <si>
    <t>5+3+26</t>
  </si>
  <si>
    <t>11+34</t>
  </si>
  <si>
    <t>1661</t>
  </si>
  <si>
    <t>781131251</t>
  </si>
  <si>
    <t>Izolace stěny pod obklad izolace těsnícími izolačními pásy z manžety pro prostupy potrubí</t>
  </si>
  <si>
    <t>3332</t>
  </si>
  <si>
    <t>https://podminky.urs.cz/item/CS_URS_2022_01/781131251</t>
  </si>
  <si>
    <t>12+52+70+90</t>
  </si>
  <si>
    <t>1662</t>
  </si>
  <si>
    <t>781131264</t>
  </si>
  <si>
    <t>Izolace stěny pod obklad izolace těsnícími izolačními pásy mezi podlahou a stěnu</t>
  </si>
  <si>
    <t>3334</t>
  </si>
  <si>
    <t>https://podminky.urs.cz/item/CS_URS_2022_01/781131264</t>
  </si>
  <si>
    <t>"m 0.10" (1,5+1,5+1,5+0,9)*2-(0,7*3)</t>
  </si>
  <si>
    <t>"m 0.11" (1,5+0,9+1,5+1,5)*2-(0,7*3)</t>
  </si>
  <si>
    <t>"m 0.12" (1,5+1,3)*2-(0,8)</t>
  </si>
  <si>
    <t>"m 0.17, 0.19" ((1,8+1,9)*2-(0,7))*2</t>
  </si>
  <si>
    <t>"m 0.27" (2,2+2,5)</t>
  </si>
  <si>
    <t>"m 0.29, 0.31" ((4,6+2,5+0,9+1,8+0,9+1,8+1,2+1,8+1,4+1,8)*2-(0,7*4)-(0,8))*2</t>
  </si>
  <si>
    <t>"m 0.32, 0.33" (13,7+9,3+2,4+0,4)*2-(0,8*4)</t>
  </si>
  <si>
    <t>"m 0.34" (8,1+5,5+0,4)*2-(0,8*4)</t>
  </si>
  <si>
    <t>"m 0.35" (10,1+4,3)*2-(0,8*2)</t>
  </si>
  <si>
    <t>"m 0.36" (10,1+3,6)*2-(0,8*4)</t>
  </si>
  <si>
    <t>"m 0.37" (11,7+4,2)*2-(0,8*2)</t>
  </si>
  <si>
    <t>"m 1.105" (3,8+2,1+1,8+2,1+1,3+0,9)*2-(0,8*3)-(0,7*2)</t>
  </si>
  <si>
    <t>"m 1.106" (3,8+2,9+1,8+0,9+1,8+0,9)*2-(0,8)-(0,7*4)</t>
  </si>
  <si>
    <t>"m 1.107" (1,8+2,2)*2-(0,8)</t>
  </si>
  <si>
    <t>"m 1.110" (2,4+9,5)*2-(1,8)</t>
  </si>
  <si>
    <t>"m 1.129" (2,4+1,3+0,9+1,3)*2-(0,7*3)</t>
  </si>
  <si>
    <t>"m 1.130" (1,8+2,0+1,1+0,9+1,1+0,9)*2-(0,7*5)</t>
  </si>
  <si>
    <t>"m 1.131" (2,3+3,4)*2-(0,8)</t>
  </si>
  <si>
    <t>"m 1.137" (1,6+0,9+1,6+0,9)*2-(0,7*3)</t>
  </si>
  <si>
    <t>"m 1.140" (1,0+1,9)*2-(0,8)</t>
  </si>
  <si>
    <t>"koupelny" ((2,3+3,5)*2-(0,9))*26</t>
  </si>
  <si>
    <t>"m 2.104" (3,8+2,1+1,8+2,1+0,9+1,3)*2-(0,8*3)-(0,7*2)</t>
  </si>
  <si>
    <t>"m 2.105" (3,8+3,0+1,8+0,9+1,8+0,9)*2-(0,8)-(0,7*4)</t>
  </si>
  <si>
    <t>"m 2.106" (1,8+2,2)*2-(0,8)</t>
  </si>
  <si>
    <t>"m 2.123" (5,7+3,9-1,0)*2+(1,0*2)-(0,9)</t>
  </si>
  <si>
    <t>"m 2.125, 2.127" ((2,3+2,4+0,9)*2-(0,8))*2</t>
  </si>
  <si>
    <t>"m 2.129" (1,3+1,6+0,9+1,6)*2-(0,7*3)</t>
  </si>
  <si>
    <t>"m 2.130" (1,0+1,6)*2-(0,8)</t>
  </si>
  <si>
    <t>"koupelny" ((2,3+3,5)*2-(0,9))*34</t>
  </si>
  <si>
    <t>"byty sever koup" ((2,6+2,6)*2-(0,9))*11</t>
  </si>
  <si>
    <t>1663</t>
  </si>
  <si>
    <t>781474113</t>
  </si>
  <si>
    <t>Montáž obkladů vnitřních stěn z dlaždic keramických lepených flexibilním lepidlem maloformátových hladkých přes 12 do 19 ks/m2</t>
  </si>
  <si>
    <t>3336</t>
  </si>
  <si>
    <t>https://podminky.urs.cz/item/CS_URS_2022_01/781474113</t>
  </si>
  <si>
    <t>1664</t>
  </si>
  <si>
    <t>59761071</t>
  </si>
  <si>
    <t>obklad keramický hladký přes 12 do 19ks/m2</t>
  </si>
  <si>
    <t>3338</t>
  </si>
  <si>
    <t>3644,9*1,1 "Přepočtené koeficientem množství</t>
  </si>
  <si>
    <t>1665</t>
  </si>
  <si>
    <t>781477111</t>
  </si>
  <si>
    <t>Montáž obkladů vnitřních stěn z dlaždic keramických Příplatek k cenám za plochu do 10 m2 jednotlivě</t>
  </si>
  <si>
    <t>3340</t>
  </si>
  <si>
    <t>https://podminky.urs.cz/item/CS_URS_2022_01/781477111</t>
  </si>
  <si>
    <t>"m 1.111" (3,5+0,2+0,8)*0,6</t>
  </si>
  <si>
    <t>"byty malé" ((2,4+0,9)*0,6)*30</t>
  </si>
  <si>
    <t>"byty sever kuch" (0,6+2,6+0,6)*0,6*6+(3,1+0,6)*0,6*5</t>
  </si>
  <si>
    <t>1666</t>
  </si>
  <si>
    <t>781494110R</t>
  </si>
  <si>
    <t>3342</t>
  </si>
  <si>
    <t>https://podminky.urs.cz/item/CS_URS_2022_01/781494110R</t>
  </si>
  <si>
    <t>"rohové profily" 315,5</t>
  </si>
  <si>
    <t>"ukončující profily" 2157,0</t>
  </si>
  <si>
    <t>1667</t>
  </si>
  <si>
    <t>781495115</t>
  </si>
  <si>
    <t>Obklad - dokončující práce ostatní práce spárování silikonem</t>
  </si>
  <si>
    <t>3344</t>
  </si>
  <si>
    <t>https://podminky.urs.cz/item/CS_URS_2022_01/781495115</t>
  </si>
  <si>
    <t>"m 0.10" (1,5+1,5+1,5+0,9)*2+(0,3*8)-(0,7*3)</t>
  </si>
  <si>
    <t>"m 0.11" (1,5+0,9+1,5+1,5)*2*+(0,3*8)-(0,7*3)</t>
  </si>
  <si>
    <t>"m 0.12" (1,5+1,3)*2*+(0,3*4)-(0,8)</t>
  </si>
  <si>
    <t>"m 0.17, 0.19" ((1,8+1,9)*2+(0,3*3)+(2,0)-(0,7))*2</t>
  </si>
  <si>
    <t>"m 0.27" 2,2+2,5+2,0</t>
  </si>
  <si>
    <t>"m 0.29, 0.31" ((4,6+2,5+0,9+1,8+0,9+1,8+1,2+1,8+1,4+1,8)*2+(0,3*14)+(2,0*4)-(0,7*4)-(0,8))*2</t>
  </si>
  <si>
    <t>"m 0.32, 0.33" (13,7+9,3+2,4+0,4)*2+(0,3*12)-(0,8*4)</t>
  </si>
  <si>
    <t>"m 0.34" (8,1+5,5+0,4)*2+(0,3*8)-(0,8*4)</t>
  </si>
  <si>
    <t>"m 0.35" (10,1+4,3)*2+(0,3*4)-(0,8*2)</t>
  </si>
  <si>
    <t>"m 0.36" (10,1+3,6)*2+(0,3*4)-(0,8*4)</t>
  </si>
  <si>
    <t>"m 0.37" (11,7+4,2)*2+(0,3*6)-(0,8*2)</t>
  </si>
  <si>
    <t>"m 1.105" (3,8+2,1+1,8+2,1+1,3+0,9)*2+(0,3*14)-(0,8*3)-(0,7*2)</t>
  </si>
  <si>
    <t>"m 1.106" (3,8+2,9+1,8+0,9+1,8+0,9)*2+(0,3*14)-(0,8)-(0,7*4)</t>
  </si>
  <si>
    <t>"m 1.107" (1,8+2,2)*2+(0,3*4)-(0,8)</t>
  </si>
  <si>
    <t>"m 1.110" (2,4+9,5)*2+(0,3*5)-(1,8)</t>
  </si>
  <si>
    <t>"m 1.129" (2,4+1,3+0,9+1,3)*2+(0,3*8)-(0,7*3)</t>
  </si>
  <si>
    <t>"m 1.130" (1,8+2,0+1,1+0,9+1,1+0,9)*2+(0,3*13)-(0,7*5)</t>
  </si>
  <si>
    <t>"m 1.131" (2,3+3,4)*2+(0,3*6)-(0,8)</t>
  </si>
  <si>
    <t>"m 1.137" (1,6+0,9+1,6+0,9)*2+(0,3*8)-(0,7*3)</t>
  </si>
  <si>
    <t>"m 1.140" (1,0+1,9)*2+(0,3*5)-(0,8)</t>
  </si>
  <si>
    <t>"koupelny" ((2,3+3,5)*2+(0,3*4)+(2,0)-(0,9))*26</t>
  </si>
  <si>
    <t>"m 2.104" (3,8+2,1+1,8+2,1+0,9+1,3)*2+(0,3*14)-(0,8*3)-(0,7*2)</t>
  </si>
  <si>
    <t>"m 2.105" (3,8+3,0+1,8+0,9+1,8+0,9)*2+(0,3*14)-(0,8)-(0,7*4)</t>
  </si>
  <si>
    <t>"m 2.106" (1,8+2,2)*2+(0,3*4)-(0,8)</t>
  </si>
  <si>
    <t>"m 2.123" (5,7+3,9)*2+(0,3*4)+(2,0)-(0,9)</t>
  </si>
  <si>
    <t>"m 2.125, 2.127" ((2,3+2,4+0,9)*2+(0,3*5)+(2,0*2)-(0,8))*2</t>
  </si>
  <si>
    <t>"m 2.129" (1,3+1,6+0,9+1,6)*2+(0,3*10)-(0,7*3)</t>
  </si>
  <si>
    <t>"m 2.130" (1,0+1,6)*2+(0,3*4)-(0,8)</t>
  </si>
  <si>
    <t>"koupelny" ((2,3+3,5)*2+(0,3*4)+(2,0)-(0,9))*34</t>
  </si>
  <si>
    <t>"byty sever koup" ((2,6+2,6)*2+(0,3*4)+(2,0)-(0,9))*11</t>
  </si>
  <si>
    <t>1668</t>
  </si>
  <si>
    <t>781571131</t>
  </si>
  <si>
    <t>Montáž obkladů ostění z obkladaček keramických lepených flexibilním lepidlem šířky ostění do 200 mm</t>
  </si>
  <si>
    <t>3346</t>
  </si>
  <si>
    <t>https://podminky.urs.cz/item/CS_URS_2022_01/781571131</t>
  </si>
  <si>
    <t>"m 1.110" (1,3*2)+(0,7*4)</t>
  </si>
  <si>
    <t>1669</t>
  </si>
  <si>
    <t>781674113</t>
  </si>
  <si>
    <t>Montáž obkladů parapetů z dlaždic keramických lepených flexibilním lepidlem, šířky parapetu přes 150 do 200 mm</t>
  </si>
  <si>
    <t>3348</t>
  </si>
  <si>
    <t>https://podminky.urs.cz/item/CS_URS_2022_01/781674113</t>
  </si>
  <si>
    <t>"m 1.110" 2,2+3,0+2,5</t>
  </si>
  <si>
    <t>1670</t>
  </si>
  <si>
    <t>998781102</t>
  </si>
  <si>
    <t>Přesun hmot pro obklady keramické stanovený z hmotnosti přesunovaného materiálu vodorovná dopravní vzdálenost do 50 m v objektech výšky přes 6 do 12 m</t>
  </si>
  <si>
    <t>3350</t>
  </si>
  <si>
    <t>https://podminky.urs.cz/item/CS_URS_2022_01/998781102</t>
  </si>
  <si>
    <t>Dokončovací práce - nátěry</t>
  </si>
  <si>
    <t>1671</t>
  </si>
  <si>
    <t>783 101</t>
  </si>
  <si>
    <t>Stěnový omyvatelný a otěruvzdorný nátěr dvojnásobný vč. penetrace - přesná spc viz výkres č. 33, pol. M33</t>
  </si>
  <si>
    <t>-510300034</t>
  </si>
  <si>
    <t>"stropy" 20,6+20,6+18,4+20,6+20,6+31,2+20,6+20,6+39,9</t>
  </si>
  <si>
    <t>"m 0.07" (14,0+4,0+0,6+0,6)*2*1,8-(2,5*1,8)-(1,8*1,8)</t>
  </si>
  <si>
    <t>"m 0.26" (1,6+2,4)*2*1,8-(0,9*1,8)</t>
  </si>
  <si>
    <t>"m 2.121" (8,2+10,1+8,2)*1,4-(1,8*1,4)</t>
  </si>
  <si>
    <t>"boky schodišť" (4,0+0,2+4,0)*0,3*3*2+(3,0+2,2+3,0)*0,3+(5,5+0,2)*2*0,3*2</t>
  </si>
  <si>
    <t>1672</t>
  </si>
  <si>
    <t>783314101</t>
  </si>
  <si>
    <t>Základní nátěr zámečnických konstrukcí jednonásobný syntetický</t>
  </si>
  <si>
    <t>3354</t>
  </si>
  <si>
    <t>https://podminky.urs.cz/item/CS_URS_2022_01/783314101</t>
  </si>
  <si>
    <t>"IPE 80" 3,5*2*0,328</t>
  </si>
  <si>
    <t>"IPE 200" (2,65*4*0,768*3)+(2,3*4*0,768*3)+(1,55*2*0,768)+(1,75*2*0,768)+(2,6*0,768)+(1,3*0,768)+(1,25*2*0,768)</t>
  </si>
  <si>
    <t>"HEB 300" (4,8*1,8)+(2,0*1,8*2)+(1,25*1,8*2)</t>
  </si>
  <si>
    <t>"ostatní drobné prvky a konstrukce" 100</t>
  </si>
  <si>
    <t>"zárubně" (4,0+0,7)*0,2*36+(4,0+0,8)*0,2*45+(4,0+0,9)*0,2*172+(4,0+1,2)*0,2*94+(4,0+1,4)*0,2*2+(4,0+1,8)*0,2*39</t>
  </si>
  <si>
    <t>1673</t>
  </si>
  <si>
    <t>783317101</t>
  </si>
  <si>
    <t>Krycí nátěr (email) zámečnických konstrukcí jednonásobný syntetický standardní</t>
  </si>
  <si>
    <t>3356</t>
  </si>
  <si>
    <t>https://podminky.urs.cz/item/CS_URS_2022_01/783317101</t>
  </si>
  <si>
    <t>"zárubně" ((4,0+0,7)*0,2*36+(4,0+0,8)*0,2*45+(4,0+0,9)*0,2*172+(4,0+1,2)*0,2*94+(4,0+1,4)*0,2*2+(4,0+1,8)*0,2*39)*2</t>
  </si>
  <si>
    <t>Dokončovací práce - malby a tapety</t>
  </si>
  <si>
    <t>1674</t>
  </si>
  <si>
    <t>784221101</t>
  </si>
  <si>
    <t>Malby z malířských směsí otěruvzdorných za sucha dvojnásobné, bílé za sucha otěruvzdorné dobře v místnostech výšky do 3,80 m</t>
  </si>
  <si>
    <t>3358</t>
  </si>
  <si>
    <t>https://podminky.urs.cz/item/CS_URS_2022_01/784221101</t>
  </si>
  <si>
    <t>"omítky" 543,3+3,8+17570,07+200,32</t>
  </si>
  <si>
    <t>"SDK" 595,5+290,6+2869,5+29,3+589,9+129,4+(204,6+137,94+483,78+216,48+838,86)*2</t>
  </si>
  <si>
    <t>Práce a dodávky M</t>
  </si>
  <si>
    <t>24-M</t>
  </si>
  <si>
    <t>Montáže vzduchotechnických zařízení</t>
  </si>
  <si>
    <t>240 1</t>
  </si>
  <si>
    <t>VZT zařízení č. 1 - Teplovzdušné větrání - archiv, technické místnosti a chodby</t>
  </si>
  <si>
    <t>1675</t>
  </si>
  <si>
    <t>240 101</t>
  </si>
  <si>
    <t>Kompaktní jednotka s protiproudým výměníkem, filtry F7 a M5, vodním ohřívačem (spád 70/50°C). Vp=2500 m3/h, Vo= 2500 m3/h, externí tlaková ztráta na přívodu i odvodu 450 Pa. Ventilátory s EC motory. Zprovoznění jednotky odborným zástupcem výrobce. Dodávka včetně integrované kompletně propojené regulace vč. externího ovladače a s 3-cestným ventilem + servopohonem.</t>
  </si>
  <si>
    <t>-1878017836</t>
  </si>
  <si>
    <t>1676</t>
  </si>
  <si>
    <t>240 102</t>
  </si>
  <si>
    <t>instalační rozměr potrubí 500x500-1000, buňkový tlumič hluku s děrovaným plechem, kostra z pozinkovaného plechu, vložená absorpční výplň je z nehořlavého, zvukově pohltivého materiálu, oddělená od proudícího vzduchu pozinkovaným děrovaným plechem s netkanou kašírovanou textilií, 2 buňky</t>
  </si>
  <si>
    <t>-10222504</t>
  </si>
  <si>
    <t>1677</t>
  </si>
  <si>
    <t>240 103</t>
  </si>
  <si>
    <t>500x250 přetlaková zpětná klapka</t>
  </si>
  <si>
    <t>1265748136</t>
  </si>
  <si>
    <t>1678</t>
  </si>
  <si>
    <t>240 104</t>
  </si>
  <si>
    <t>280x280 požární klapka do čtyřhranného potrubí se servopohonem - napájecí napětí AC/DC 24 V</t>
  </si>
  <si>
    <t>665305409</t>
  </si>
  <si>
    <t>1679</t>
  </si>
  <si>
    <t>240 105</t>
  </si>
  <si>
    <t>průměr 250 mechanický samočinný regulátor průtoku vzduchu s konstatním průtokem, kruhový, ovládání ruční, tepelná izolace, rozsah průtoku 500 - 2000 m3/h</t>
  </si>
  <si>
    <t>-1986438400</t>
  </si>
  <si>
    <t>1680</t>
  </si>
  <si>
    <t>240 106</t>
  </si>
  <si>
    <t>průměr 125 mechanický samočinný regulátor průtoku vzduchu s konstatním průtokem, kruhový, ovládání ruční, tepelná izolace, rozsah průtoku 125 - 500 m3/h</t>
  </si>
  <si>
    <t>-1503938077</t>
  </si>
  <si>
    <t>1681</t>
  </si>
  <si>
    <t>240 107</t>
  </si>
  <si>
    <t>200x150 průmyslová přívodní/odvodní vyústka s nastavitelnými listy, dvouřadá, regulační klapka z pozinkované oceli opatřená regulačními listy s protiběžnými pohybem</t>
  </si>
  <si>
    <t>-1023871814</t>
  </si>
  <si>
    <t>1682</t>
  </si>
  <si>
    <t>240 108</t>
  </si>
  <si>
    <t>průměr 200 přívodní kovový talířový ventil včetně montážního kroužku</t>
  </si>
  <si>
    <t>2022645206</t>
  </si>
  <si>
    <t>1683</t>
  </si>
  <si>
    <t>240 109</t>
  </si>
  <si>
    <t>průměr 200 odvodní kovový talířový ventil včetně montážního kroužku</t>
  </si>
  <si>
    <t>-939552948</t>
  </si>
  <si>
    <t>1684</t>
  </si>
  <si>
    <t>240 110</t>
  </si>
  <si>
    <t>průměr 125 přívodní kovový talířový ventil včetně montážního kroužku</t>
  </si>
  <si>
    <t>-1428968338</t>
  </si>
  <si>
    <t>1685</t>
  </si>
  <si>
    <t>240 111</t>
  </si>
  <si>
    <t>průměr 125 odvodní kovový talířový ventil včetně montážního kroužku</t>
  </si>
  <si>
    <t>-166599404</t>
  </si>
  <si>
    <t>1686</t>
  </si>
  <si>
    <t>240 112</t>
  </si>
  <si>
    <t>čtyřhranné potrubí pozink sk. I. včetně všech potřebných tvarovek (oblouky, odbočky,atd.) velikost do obvodu 650 mm, 19 % tvarovek</t>
  </si>
  <si>
    <t>-1016196440</t>
  </si>
  <si>
    <t>1687</t>
  </si>
  <si>
    <t>240 113</t>
  </si>
  <si>
    <t>čtyřhranné potrubí pozink sk. I. včetně všech potřebných tvarovek (oblouky, odbočky,atd.) velikost do obvodu 1050 mm, 30 % tvarovek</t>
  </si>
  <si>
    <t>-1438391097</t>
  </si>
  <si>
    <t>1688</t>
  </si>
  <si>
    <t>240 114</t>
  </si>
  <si>
    <t>čtyřhranné potrubí pozink sk. I. včetně všech potřebných tvarovek (oblouky, odbočky,atd.) velikost do obvodu 1500 mm, 53 % tvarovek</t>
  </si>
  <si>
    <t>855917381</t>
  </si>
  <si>
    <t>1689</t>
  </si>
  <si>
    <t>240 115</t>
  </si>
  <si>
    <t>čtyřhranné potrubí pozink sk. I. včetně všech potřebných tvarovek (oblouky, odbočky,atd.) velikost do obvodu 1890 mm, 100 % tvarovek</t>
  </si>
  <si>
    <t>-1387524799</t>
  </si>
  <si>
    <t>1690</t>
  </si>
  <si>
    <t>240 116</t>
  </si>
  <si>
    <t>čtyřhranné potrubí pozink sk. I. včetně všech potřebných tvarovek (oblouky, odbočky,atd.) velikost do obvodu 2630 mm, 100 % tvarovek</t>
  </si>
  <si>
    <t>403624262</t>
  </si>
  <si>
    <t>1691</t>
  </si>
  <si>
    <t>240 117</t>
  </si>
  <si>
    <t>tepelná izolace 4-hran. potrubí, minerální vata tl. 50 mm s hliníkovou folií</t>
  </si>
  <si>
    <t>1563213392</t>
  </si>
  <si>
    <t>1692</t>
  </si>
  <si>
    <t>240 118</t>
  </si>
  <si>
    <t>kruhové potrubí pozinkované SPIRO DN125 vč. tvarovek, spojek a všech prvků, do 100% tvarovek</t>
  </si>
  <si>
    <t>-1656856280</t>
  </si>
  <si>
    <t>1693</t>
  </si>
  <si>
    <t>240 119</t>
  </si>
  <si>
    <t>kruhové potrubí pozinkované SPIRO DN200 vč. tvarovek, spojek a všech prvků, do 100% tvarovek</t>
  </si>
  <si>
    <t>97611887</t>
  </si>
  <si>
    <t>1694</t>
  </si>
  <si>
    <t>240 120</t>
  </si>
  <si>
    <t>kruhové potrubí pozinkované SPIRO DN250 vč. tvarovek, spojek a všech prvků, do 100% tvarovek</t>
  </si>
  <si>
    <t>-1629139327</t>
  </si>
  <si>
    <t>1695</t>
  </si>
  <si>
    <t>240 121</t>
  </si>
  <si>
    <t>ohebná Al laminátová hadice s tepelnou a hlukovou izolací tl. 25 mm, včetně parozábrany DN125 vč. tvarovek, spojek a všech prvků</t>
  </si>
  <si>
    <t>-483951055</t>
  </si>
  <si>
    <t>1696</t>
  </si>
  <si>
    <t>240 122</t>
  </si>
  <si>
    <t>ohebná Al laminátová hadice s tepelnou a hlukovou izolací tl. 25 mm, včetně parozábrany DN200 vč. tvarovek, spojek a všech prvků</t>
  </si>
  <si>
    <t>-417305345</t>
  </si>
  <si>
    <t>240 2</t>
  </si>
  <si>
    <t>VZT zařízení č. 2 - Teplovzdušné větrání - sociální zařízení</t>
  </si>
  <si>
    <t>1697</t>
  </si>
  <si>
    <t>240 201</t>
  </si>
  <si>
    <t>Kompaktní jednotka s protiproudým výměníkem, filtry F7 a M5, vodním ohřívačem (spád 70/50°C). Vp=4500 m3/h, Vo= 4500 m3/h, externí tlaková ztráta na přívodu i odvodu 550 Pa. Ventilátory s EC motory. Zprovoznění jednotky odborným zástupcem výrobce. Dodávka včetně integrované kompletně propojené regulace vč. externího ovladače a s 3-cestným ventilem + servopohonem.</t>
  </si>
  <si>
    <t>-806372558</t>
  </si>
  <si>
    <t>1698</t>
  </si>
  <si>
    <t>240 202</t>
  </si>
  <si>
    <t>instalační rozměr potrubí 1000x500-1000, buňkový tlumič hluku s děrovaným plechem, kostra z pozinkovaného plechu, vložená absorpční výplň je z nehořlavého, zvukově pohltivého materiálu, oddělená od proudícího vzduchu pozinkovaným děrovaným plechem s netkanou kašírovanou textilií, 5 buněk</t>
  </si>
  <si>
    <t>1211237754</t>
  </si>
  <si>
    <t>1699</t>
  </si>
  <si>
    <t>240 203</t>
  </si>
  <si>
    <t>800x250 přetlaková zpětná klapka</t>
  </si>
  <si>
    <t>-1838942088</t>
  </si>
  <si>
    <t>1700</t>
  </si>
  <si>
    <t>240 204</t>
  </si>
  <si>
    <t>průměr 250 požární klapka do kruhového potrubí se servopohonem - napájecí napětí AC/DC 24 V</t>
  </si>
  <si>
    <t>1957692386</t>
  </si>
  <si>
    <t>1701</t>
  </si>
  <si>
    <t>240 205</t>
  </si>
  <si>
    <t>315x200 požární klapka do čtyřhranného potrubí se servopohonem - napájecí napětí AC/DC 24 V</t>
  </si>
  <si>
    <t>622329614</t>
  </si>
  <si>
    <t>1702</t>
  </si>
  <si>
    <t>240 206</t>
  </si>
  <si>
    <t>225x180 požární klapka do čtyřhranného potrubí se servopohonem - napájecí napětí AC/DC 24 V</t>
  </si>
  <si>
    <t>1526578106</t>
  </si>
  <si>
    <t>1703</t>
  </si>
  <si>
    <t>240 207</t>
  </si>
  <si>
    <t>710x200 požární klapka do čtyřhranného potrubí se servopohonem - napájecí napětí AC/DC 24 V</t>
  </si>
  <si>
    <t>-1338840915</t>
  </si>
  <si>
    <t>1704</t>
  </si>
  <si>
    <t>240 208</t>
  </si>
  <si>
    <t>průměr 160 mechanický samočinný regulátor průtoku vzduchu s konstatním průtokem, kruhový, ovládání ruční, tepelná izolace, rozsah průtoku 200 - 900 m3/h</t>
  </si>
  <si>
    <t>-66079495</t>
  </si>
  <si>
    <t>1705</t>
  </si>
  <si>
    <t>240 209</t>
  </si>
  <si>
    <t>průměr 200 mechanický samočinný regulátor průtoku vzduchu s konstatním průtokem, kruhový, ovládání ruční, tepelná izolace, rozsah průtoku 300 - 1300 m3/h</t>
  </si>
  <si>
    <t>-1489444618</t>
  </si>
  <si>
    <t>1706</t>
  </si>
  <si>
    <t>240 210</t>
  </si>
  <si>
    <t>průměr 315 mechanický samočinný regulátor průtoku vzduchu s konstatním průtokem, kruhový, ovládání ruční, tepelná izolace, rozsah průtoku 800 - 2800 m3/h</t>
  </si>
  <si>
    <t>-368027021</t>
  </si>
  <si>
    <t>1707</t>
  </si>
  <si>
    <t>240 211</t>
  </si>
  <si>
    <t>700x200 stěnová mřížka, nastavitelná se svislými lamelami a regulací s protiběžnými listy</t>
  </si>
  <si>
    <t>51967161</t>
  </si>
  <si>
    <t>1708</t>
  </si>
  <si>
    <t>240 212</t>
  </si>
  <si>
    <t>325x80 stěnová mřížka, nastavitelná se svislými lamelami a regulací s protiběžnými listy</t>
  </si>
  <si>
    <t>-1335901465</t>
  </si>
  <si>
    <t>1709</t>
  </si>
  <si>
    <t>240 213</t>
  </si>
  <si>
    <t>375x375 vířivý anemostat s pevnými lamelami, volitelná konfigurace výtlaku nebo sání, s demontovatelnou středovou částí, plenum box z pozinkované oceli - horizontální napojení, včetně regulační klapky</t>
  </si>
  <si>
    <t>1631513168</t>
  </si>
  <si>
    <t>1710</t>
  </si>
  <si>
    <t>240 214</t>
  </si>
  <si>
    <t>500x150 průmyslová přívodní/odvodní vyústka s nastavitelnými listy, dvouřadá, regulační klapka z pozinkované oceli opatřená regulačními listy s protiběžnými pohybem</t>
  </si>
  <si>
    <t>1030066873</t>
  </si>
  <si>
    <t>1711</t>
  </si>
  <si>
    <t>240 215</t>
  </si>
  <si>
    <t>400x150 průmyslová přívodní/odvodní vyústka s nastavitelnými listy, dvouřadá, regulační klapka z pozinkované oceli opatřená regulačními listy s protiběžnými pohybem</t>
  </si>
  <si>
    <t>-1452357425</t>
  </si>
  <si>
    <t>1712</t>
  </si>
  <si>
    <t>240 216</t>
  </si>
  <si>
    <t>800x100 průmyslová přívodní/odvodní vyústka s nastavitelnými listy, dvouřadá, regulační klapka z pozinkované oceli opatřená regulačními listy s protiběžnými pohybem</t>
  </si>
  <si>
    <t>-668176879</t>
  </si>
  <si>
    <t>1713</t>
  </si>
  <si>
    <t>240 217</t>
  </si>
  <si>
    <t>1304195548</t>
  </si>
  <si>
    <t>1714</t>
  </si>
  <si>
    <t>240 218</t>
  </si>
  <si>
    <t>1490921435</t>
  </si>
  <si>
    <t>1715</t>
  </si>
  <si>
    <t>240 219</t>
  </si>
  <si>
    <t>-2053003115</t>
  </si>
  <si>
    <t>1716</t>
  </si>
  <si>
    <t>240 220</t>
  </si>
  <si>
    <t>1273907462</t>
  </si>
  <si>
    <t>1717</t>
  </si>
  <si>
    <t>240 221</t>
  </si>
  <si>
    <t>čtyřhranné potrubí pozink sk. I. včetně všech potřebných tvarovek (oblouky, odbočky,atd.) velikost do obvodu 1050 mm, 26 % tvarovek</t>
  </si>
  <si>
    <t>-693643437</t>
  </si>
  <si>
    <t>1718</t>
  </si>
  <si>
    <t>240 222</t>
  </si>
  <si>
    <t>čtyřhranné potrubí pozink sk. I. včetně všech potřebných tvarovek (oblouky, odbočky,atd.) velikost do obvodu 1500 mm, 22 % tvarovek</t>
  </si>
  <si>
    <t>161171459</t>
  </si>
  <si>
    <t>1719</t>
  </si>
  <si>
    <t>240 223</t>
  </si>
  <si>
    <t>čtyřhranné potrubí pozink sk. I. včetně všech potřebných tvarovek (oblouky, odbočky,atd.) velikost do obvodu 1890 mm, 31 % tvarovek</t>
  </si>
  <si>
    <t>-633822101</t>
  </si>
  <si>
    <t>1720</t>
  </si>
  <si>
    <t>240 224</t>
  </si>
  <si>
    <t>-1316890608</t>
  </si>
  <si>
    <t>1721</t>
  </si>
  <si>
    <t>240 225</t>
  </si>
  <si>
    <t>čtyřhranné potrubí pozink sk. I. včetně všech potřebných tvarovek (oblouky, odbočky,atd.) velikost do obvodu 3500 mm, 100 % tvarovek</t>
  </si>
  <si>
    <t>1672469747</t>
  </si>
  <si>
    <t>1722</t>
  </si>
  <si>
    <t>240 226</t>
  </si>
  <si>
    <t>-152362238</t>
  </si>
  <si>
    <t>1723</t>
  </si>
  <si>
    <t>240 227</t>
  </si>
  <si>
    <t>-1243557609</t>
  </si>
  <si>
    <t>1724</t>
  </si>
  <si>
    <t>240 228</t>
  </si>
  <si>
    <t>kruhové potrubí pozinkované SPIRO DN160 vč. tvarovek, spojek a všech prvků, do 100% tvarovek</t>
  </si>
  <si>
    <t>28987374</t>
  </si>
  <si>
    <t>1725</t>
  </si>
  <si>
    <t>240 229</t>
  </si>
  <si>
    <t>-1268016688</t>
  </si>
  <si>
    <t>1726</t>
  </si>
  <si>
    <t>240 230</t>
  </si>
  <si>
    <t>kruhové potrubí pozinkované SPIRO DN225 vč. tvarovek, spojek a všech prvků, do 100% tvarovek</t>
  </si>
  <si>
    <t>518813166</t>
  </si>
  <si>
    <t>1727</t>
  </si>
  <si>
    <t>240 231</t>
  </si>
  <si>
    <t>1186990541</t>
  </si>
  <si>
    <t>1728</t>
  </si>
  <si>
    <t>240 232</t>
  </si>
  <si>
    <t>kruhové potrubí pozinkované SPIRO DN315 vč. tvarovek, spojek a všech prvků, do 100% tvarovek</t>
  </si>
  <si>
    <t>293808852</t>
  </si>
  <si>
    <t>1729</t>
  </si>
  <si>
    <t>240 233</t>
  </si>
  <si>
    <t>972255180</t>
  </si>
  <si>
    <t>1730</t>
  </si>
  <si>
    <t>240 234</t>
  </si>
  <si>
    <t>1847513582</t>
  </si>
  <si>
    <t>240 3</t>
  </si>
  <si>
    <t>VZT zařízení č. 3 - Teplovzdušné větrání - prádelna</t>
  </si>
  <si>
    <t>1731</t>
  </si>
  <si>
    <t>240 301</t>
  </si>
  <si>
    <t>Kompaktní jednotka s protiproudým výměníkem, filtry F7 a M5, vodním ohřívačem (spád 70/50°C). Vp=5500 m3/h, Vo= 5500 m3/h, externí tlaková ztráta na přívodu i odvodu 350 Pa. Ventilátory s EC motory. Jednotka splňující hygienické požadavky. Zprovoznění jednotky odborným zástupcem výrobce. Dodávka včetně integrované kompletně propojené regulace vč. externího ovladače a s 3-cestným ventilem + servopohonem.</t>
  </si>
  <si>
    <t>249888605</t>
  </si>
  <si>
    <t>1732</t>
  </si>
  <si>
    <t>240 302</t>
  </si>
  <si>
    <t>odtah z interiéru - instalační rozměr potrubí 1000x500-1000, buňkový tlumič hluku v hygienickém provedení, kostra kulisy z pozinkovaného plechu, vložená absorpční z nehořlavého, zvukově pohltivého materiálu, vzduchotěsně zavařená do v plastové folii a oddělená od proudícího vzduchu pozinkovaným děrovaným plechem a netkanou kašírovanou textili, 5 buněk</t>
  </si>
  <si>
    <t>343811588</t>
  </si>
  <si>
    <t>1733</t>
  </si>
  <si>
    <t>240 303</t>
  </si>
  <si>
    <t>-296171675</t>
  </si>
  <si>
    <t>1734</t>
  </si>
  <si>
    <t>240 304</t>
  </si>
  <si>
    <t>630x400 přetlaková zpětná klapka</t>
  </si>
  <si>
    <t>-866049157</t>
  </si>
  <si>
    <t>1735</t>
  </si>
  <si>
    <t>240 305</t>
  </si>
  <si>
    <t>900x500 požární klapka do čtyřhranného potrubí se servopohonem - napájecí napětí AC/DC 24 V</t>
  </si>
  <si>
    <t>290633976</t>
  </si>
  <si>
    <t>1736</t>
  </si>
  <si>
    <t>240 306</t>
  </si>
  <si>
    <t>900x315 požární klapka do čtyřhranného potrubí se servopohonem - napájecí napětí AC/DC 24 V</t>
  </si>
  <si>
    <t>-1524102945</t>
  </si>
  <si>
    <t>1737</t>
  </si>
  <si>
    <t>240 307</t>
  </si>
  <si>
    <t>1000x300 průmyslová přívodní/odvodní vyústka s nastavitelnými listy, dvouřadá, regulační klapka z pozinkované oceli opatřená regulačními listy s protiběžnými pohybem</t>
  </si>
  <si>
    <t>-828267048</t>
  </si>
  <si>
    <t>1738</t>
  </si>
  <si>
    <t>240 308</t>
  </si>
  <si>
    <t>600x300 průmyslová přívodní/odvodní vyústka s nastavitelnými listy, dvouřadá, regulační klapka z pozinkované oceli opatřená regulačními listy s protiběžnými pohybem</t>
  </si>
  <si>
    <t>259584167</t>
  </si>
  <si>
    <t>1739</t>
  </si>
  <si>
    <t>240 309</t>
  </si>
  <si>
    <t>500x300 průmyslová přívodní/odvodní vyústka s nastavitelnými listy, dvouřadá, regulační klapka z pozinkované oceli opatřená regulačními listy s protiběžnými pohybem</t>
  </si>
  <si>
    <t>1331335480</t>
  </si>
  <si>
    <t>1740</t>
  </si>
  <si>
    <t>240 310</t>
  </si>
  <si>
    <t>-2021369627</t>
  </si>
  <si>
    <t>1741</t>
  </si>
  <si>
    <t>240 311</t>
  </si>
  <si>
    <t>400x200 průmyslová přívodní/odvodní vyústka s nastavitelnými listy, dvouřadá, regulační klapka z pozinkované oceli opatřená regulačními listy s protiběžnými pohybem</t>
  </si>
  <si>
    <t>-1506876505</t>
  </si>
  <si>
    <t>1742</t>
  </si>
  <si>
    <t>240 312</t>
  </si>
  <si>
    <t>průměr 160 přívodní kovový talířový ventil včetně montážního kroužku</t>
  </si>
  <si>
    <t>-1166414930</t>
  </si>
  <si>
    <t>1743</t>
  </si>
  <si>
    <t>240 313</t>
  </si>
  <si>
    <t>průměr 160 odvodní kovový talířový ventil včetně montážního kroužku</t>
  </si>
  <si>
    <t>-54161901</t>
  </si>
  <si>
    <t>1744</t>
  </si>
  <si>
    <t>240 314</t>
  </si>
  <si>
    <t>čtyřhranné potrubí pozink sk. I. včetně všech potřebných tvarovek (oblouky, odbočky,atd.) velikost do obvodu 1500 mm, 5 % tvarovek</t>
  </si>
  <si>
    <t>-1682800451</t>
  </si>
  <si>
    <t>1745</t>
  </si>
  <si>
    <t>240 315</t>
  </si>
  <si>
    <t>čtyřhranné potrubí pozink sk. I. včetně všech potřebných tvarovek (oblouky, odbočky,atd.) velikost do obvodu 2630 mm, 26 % tvarovek</t>
  </si>
  <si>
    <t>1602766457</t>
  </si>
  <si>
    <t>1746</t>
  </si>
  <si>
    <t>240 316</t>
  </si>
  <si>
    <t>čtyřhranné potrubí pozink sk. I. včetně všech potřebných tvarovek (oblouky, odbočky,atd.) velikost do obvodu 3500 mm, 28 % tvarovek</t>
  </si>
  <si>
    <t>-866763031</t>
  </si>
  <si>
    <t>1747</t>
  </si>
  <si>
    <t>240 317</t>
  </si>
  <si>
    <t>385741849</t>
  </si>
  <si>
    <t>1748</t>
  </si>
  <si>
    <t>240 318</t>
  </si>
  <si>
    <t>-728727452</t>
  </si>
  <si>
    <t>240 4</t>
  </si>
  <si>
    <t>VZT zařízení č. 4 - Teplovzdušné větrání - společné prostory</t>
  </si>
  <si>
    <t>1749</t>
  </si>
  <si>
    <t>240 401</t>
  </si>
  <si>
    <t>Kompaktní jednotka s rotačním regeneračním výměníkem, filtry F7 a M5, vodním ohřívačem (spád 70/50°C). Vp=3600 m3/h, Vo= 3600 m3/h, externí tlaková ztráta na přívodu i odvodu 450 Pa. Ventilátory s EC motory. Zprovoznění jednotky odborným zástupcem výrobce. Dodávka včetně integrované kompletně propojené regulace vč. externího ovladače a s 3-cestným ventilem + servopohonem.</t>
  </si>
  <si>
    <t>-1489428137</t>
  </si>
  <si>
    <t>1750</t>
  </si>
  <si>
    <t>240 402</t>
  </si>
  <si>
    <t>-281152135</t>
  </si>
  <si>
    <t>1751</t>
  </si>
  <si>
    <t>240 403</t>
  </si>
  <si>
    <t>1833682353</t>
  </si>
  <si>
    <t>1752</t>
  </si>
  <si>
    <t>240 404</t>
  </si>
  <si>
    <t>500x200 požární klapka do čtyřhranného potrubí se servopohonem - napájecí napětí AC/DC 24 V</t>
  </si>
  <si>
    <t>425806491</t>
  </si>
  <si>
    <t>1753</t>
  </si>
  <si>
    <t>240 405</t>
  </si>
  <si>
    <t>450x200 požární klapka do čtyřhranného potrubí se servopohonem - napájecí napětí AC/DC 24 V</t>
  </si>
  <si>
    <t>-851047804</t>
  </si>
  <si>
    <t>1754</t>
  </si>
  <si>
    <t>240 406</t>
  </si>
  <si>
    <t>200x200 požární klapka do čtyřhranného potrubí se servopohonem - napájecí napětí AC/DC 24 V</t>
  </si>
  <si>
    <t>-1533899734</t>
  </si>
  <si>
    <t>1755</t>
  </si>
  <si>
    <t>240 407</t>
  </si>
  <si>
    <t>416586225</t>
  </si>
  <si>
    <t>1756</t>
  </si>
  <si>
    <t>240 408</t>
  </si>
  <si>
    <t>průměr 250 mechanický samočinný regulátor průtoku vzduchu s konstatním průtokem, kruhový, ovládání ruční, tepelná izolace, rozsah průtoku 300 - 1300 m3/h</t>
  </si>
  <si>
    <t>-12559566</t>
  </si>
  <si>
    <t>1757</t>
  </si>
  <si>
    <t>240 409</t>
  </si>
  <si>
    <t>-1930848054</t>
  </si>
  <si>
    <t>1758</t>
  </si>
  <si>
    <t>240 410</t>
  </si>
  <si>
    <t>300x300 vířivý anemostat s pevnými lamelami, volitelná konfigurace výtlaku nebo sání, s demontovatelnou středovou částí, plenum box z pozinkované oceli - horizontální napojení, včetně regulační klapky</t>
  </si>
  <si>
    <t>-1566673955</t>
  </si>
  <si>
    <t>1759</t>
  </si>
  <si>
    <t>240 411</t>
  </si>
  <si>
    <t>300x150 průmyslová přívodní/odvodní vyústka s nastavitelnými listy, dvouřadá, regulační klapka z pozinkované oceli opatřená regulačními listy s protiběžnými pohybem</t>
  </si>
  <si>
    <t>451629528</t>
  </si>
  <si>
    <t>1760</t>
  </si>
  <si>
    <t>240 412</t>
  </si>
  <si>
    <t>200x100 průmyslová přívodní/odvodní vyústka s nastavitelnými listy, dvouřadá, regulační klapka z pozinkované oceli opatřená regulačními listy s protiběžnými pohybem</t>
  </si>
  <si>
    <t>963005746</t>
  </si>
  <si>
    <t>1761</t>
  </si>
  <si>
    <t>240 413</t>
  </si>
  <si>
    <t>1769537924</t>
  </si>
  <si>
    <t>1762</t>
  </si>
  <si>
    <t>240 414</t>
  </si>
  <si>
    <t>-888438559</t>
  </si>
  <si>
    <t>1763</t>
  </si>
  <si>
    <t>240 415</t>
  </si>
  <si>
    <t>1644177465</t>
  </si>
  <si>
    <t>1764</t>
  </si>
  <si>
    <t>240 416</t>
  </si>
  <si>
    <t>-1527731523</t>
  </si>
  <si>
    <t>1765</t>
  </si>
  <si>
    <t>240 417</t>
  </si>
  <si>
    <t>čtyřhranné potrubí pozink sk. I. včetně všech potřebných tvarovek (oblouky, odbočky,atd.) velikost do obvodu 650 mm, 50 % tvarovek</t>
  </si>
  <si>
    <t>-496096093</t>
  </si>
  <si>
    <t>1766</t>
  </si>
  <si>
    <t>240 418</t>
  </si>
  <si>
    <t>čtyřhranné potrubí pozink sk. I. včetně všech potřebných tvarovek (oblouky, odbočky,atd.) velikost do obvodu 1050 mm, 14 % tvarovek</t>
  </si>
  <si>
    <t>-992315068</t>
  </si>
  <si>
    <t>1767</t>
  </si>
  <si>
    <t>240 419</t>
  </si>
  <si>
    <t>čtyřhranné potrubí pozink sk. I. včetně všech potřebných tvarovek (oblouky, odbočky,atd.) velikost do obvodu 1500 mm, 19 % tvarovek</t>
  </si>
  <si>
    <t>-2082238695</t>
  </si>
  <si>
    <t>1768</t>
  </si>
  <si>
    <t>240 420</t>
  </si>
  <si>
    <t>čtyřhranné potrubí pozink sk. I. včetně všech potřebných tvarovek (oblouky, odbočky,atd.) velikost do obvodu 1890 mm, 61 % tvarovek</t>
  </si>
  <si>
    <t>582781098</t>
  </si>
  <si>
    <t>1769</t>
  </si>
  <si>
    <t>240 421</t>
  </si>
  <si>
    <t>867213750</t>
  </si>
  <si>
    <t>1770</t>
  </si>
  <si>
    <t>240 422</t>
  </si>
  <si>
    <t>-914282803</t>
  </si>
  <si>
    <t>1771</t>
  </si>
  <si>
    <t>240 423</t>
  </si>
  <si>
    <t>protipožární izolace pro kruhové potrubí, minerální vata tl. 40 mm s hliníkovou fólií vyztuženou skleněnou mřížkou, konstrukce jako celek bude vykazovat požární odolnost 30 min.</t>
  </si>
  <si>
    <t>-203420328</t>
  </si>
  <si>
    <t>1772</t>
  </si>
  <si>
    <t>240 424</t>
  </si>
  <si>
    <t>-1613270890</t>
  </si>
  <si>
    <t>1773</t>
  </si>
  <si>
    <t>240 425</t>
  </si>
  <si>
    <t>1984337863</t>
  </si>
  <si>
    <t>1774</t>
  </si>
  <si>
    <t>240 426</t>
  </si>
  <si>
    <t>1435811905</t>
  </si>
  <si>
    <t>1775</t>
  </si>
  <si>
    <t>240 427</t>
  </si>
  <si>
    <t>-1912987381</t>
  </si>
  <si>
    <t>1776</t>
  </si>
  <si>
    <t>240 428</t>
  </si>
  <si>
    <t>-1913769968</t>
  </si>
  <si>
    <t>1777</t>
  </si>
  <si>
    <t>240 429</t>
  </si>
  <si>
    <t>291673112</t>
  </si>
  <si>
    <t>1778</t>
  </si>
  <si>
    <t>240 430</t>
  </si>
  <si>
    <t>581656942</t>
  </si>
  <si>
    <t>240 5</t>
  </si>
  <si>
    <t>VZT zařízení č. 5 - Teplovzdušné větrání - jídelna</t>
  </si>
  <si>
    <t>1779</t>
  </si>
  <si>
    <t>240 501</t>
  </si>
  <si>
    <t>Kompaktní jednotka s protiproudým výměníkem, filtry F7 a M5, vodním ohřívačem (spád 70/50°C). Vp=3600 m3/h, Vo= 3600 m3/h, externí tlaková ztráta na přívodu i odvodu 400 Pa. Ventilátory s EC motory. Zprovoznění jednotky odborným zástupcem výrobce. Dodávka včetně integrované kompletně propojené regulace vč. externího ovladače a s 3-cestným ventilem + servopohonem.</t>
  </si>
  <si>
    <t>-2133934084</t>
  </si>
  <si>
    <t>1780</t>
  </si>
  <si>
    <t>240 502</t>
  </si>
  <si>
    <t>-1253374089</t>
  </si>
  <si>
    <t>1781</t>
  </si>
  <si>
    <t>240 503</t>
  </si>
  <si>
    <t>1072435820</t>
  </si>
  <si>
    <t>1782</t>
  </si>
  <si>
    <t>240 504</t>
  </si>
  <si>
    <t>400x250 požární klapka do čtyřhranného potrubí se servopohonem - napájecí napětí AC/DC 24 V</t>
  </si>
  <si>
    <t>-130886807</t>
  </si>
  <si>
    <t>1783</t>
  </si>
  <si>
    <t>240 505</t>
  </si>
  <si>
    <t>250x400 požární klapka do čtyřhranného potrubí se servopohonem - napájecí napětí AC/DC 24 V</t>
  </si>
  <si>
    <t>1393527096</t>
  </si>
  <si>
    <t>1784</t>
  </si>
  <si>
    <t>240 506</t>
  </si>
  <si>
    <t>315x315 požární klapka do čtyřhranného potrubí se servopohonem - napájecí napětí AC/DC 24 V</t>
  </si>
  <si>
    <t>-1940670636</t>
  </si>
  <si>
    <t>1785</t>
  </si>
  <si>
    <t>240 507</t>
  </si>
  <si>
    <t>1664131827</t>
  </si>
  <si>
    <t>1786</t>
  </si>
  <si>
    <t>240 508</t>
  </si>
  <si>
    <t>433901083</t>
  </si>
  <si>
    <t>1787</t>
  </si>
  <si>
    <t>240 509</t>
  </si>
  <si>
    <t>přívodní čtvtkruhová textilní výústka - mikroperforace Tvar čtvrtkruhový, Rozměr 200 mm, Celková délka 4700 mm , První konec Začátek, Druhý konec Zaslepení, Průtok 500 m3/h, Použitelný přetlak 100 Pa, Tlaková ztráta třením = 12,4 Pa, Přechod na čtyřhranný 200x200/100, Začátek 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 Seznam montážního materiálu: 4ks 2000mm Hliníkový profil, 2ks 500mm Hliníkový profil, 4ks Hliníková spojka profilů přímá, 4ks Napínač v profilu, 1ks Čtyřhranný 200x200 mm Nerez příruba</t>
  </si>
  <si>
    <t>-429050916</t>
  </si>
  <si>
    <t>1788</t>
  </si>
  <si>
    <t>240 510</t>
  </si>
  <si>
    <t>přívodní čtvtkruhová textilní výústka - mikroperforace Tvar čtvrtkruhový, Rozměr 355 mm, Celková délka 6950 mm , První konec Začátek, Druhý konec Zaslepení, 1ks Zip 355, Průtok 1500 m3/h, Použitelný přetlak 100 Pa, Tlaková ztráta třením = 11,0 Pa, Přechod na čtyřhranný 355x315/150, Začátek 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 Seznam montážního materiálu: 6ks 2000mm Hliníkový profil, 2ks 650mm Hliníkový profil, 6ks Hliníková spojka profilů</t>
  </si>
  <si>
    <t>1760853918</t>
  </si>
  <si>
    <t>1789</t>
  </si>
  <si>
    <t>240 511</t>
  </si>
  <si>
    <t>přívodní čtvtkruhová textilní výústka - mikroperforace Tvar čtvrtkruhový, Rozměr 355 mm, Celková délka 11500 mm , První konec Zaslepení, Druhý konec Zaslepení, 2ks Zip 355, Průtok 1600 m3/h, Použitelný přetlak 100 Pa, Tlaková ztráta třením = 21,1 Pa, Počet vstupů vzduchu 1, 1 Nástavec Čtyřhranný 400, Začátek Tkanina PMS - 100 % polyester, nekonečné vlákno (multifilament), hmotnost 200 g/m², tloušťka 0,30 mm, prodyšnost 55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 Seznam montážního materiálu: 10ks 2000mm Hliníkový profil, 2ks 1500mm Hliníkový profil, 10ks Hliníková spojka profilů přímá, 4ks Napínač v profilu, 1ks Čtyřhranný 400x250 mm Nerez příruba</t>
  </si>
  <si>
    <t>-271813499</t>
  </si>
  <si>
    <t>1790</t>
  </si>
  <si>
    <t>240 512</t>
  </si>
  <si>
    <t>400x525 stěnová mřížka, nastavitelná se svislými lamelami a regulací s protiběžnými listy</t>
  </si>
  <si>
    <t>258634859</t>
  </si>
  <si>
    <t>1791</t>
  </si>
  <si>
    <t>240 513</t>
  </si>
  <si>
    <t>600x200 průmyslová přívodní/odvodní vyústka s nastavitelnými listy, dvouřadá, regulační klapka z pozinkované oceli opatřená regulačními listy s protiběžnými pohybem</t>
  </si>
  <si>
    <t>-798533801</t>
  </si>
  <si>
    <t>1792</t>
  </si>
  <si>
    <t>240 514</t>
  </si>
  <si>
    <t>600x150 průmyslová přívodní/odvodní vyústka s nastavitelnými listy, dvouřadá, regulační klapka z pozinkované oceli opatřená regulačními listy s protiběžnými pohybem</t>
  </si>
  <si>
    <t>-889845950</t>
  </si>
  <si>
    <t>1793</t>
  </si>
  <si>
    <t>240 515</t>
  </si>
  <si>
    <t>čtyřhranné potrubí pozink sk. I. včetně všech potřebných tvarovek (oblouky, odbočky,atd.) velikost do obvodu 1050 mm, 24 % tvarovek</t>
  </si>
  <si>
    <t>-207069659</t>
  </si>
  <si>
    <t>1794</t>
  </si>
  <si>
    <t>240 516</t>
  </si>
  <si>
    <t>čtyřhranné potrubí pozink sk. I. včetně všech potřebných tvarovek (oblouky, odbočky,atd.) velikost do obvodu 1500 mm, 35 % tvarovek</t>
  </si>
  <si>
    <t>1127431088</t>
  </si>
  <si>
    <t>1795</t>
  </si>
  <si>
    <t>240 517</t>
  </si>
  <si>
    <t>čtyřhranné potrubí pozink sk. I. včetně všech potřebných tvarovek (oblouky, odbočky,atd.) velikost do obvodu 1890 mm, 74 % tvarovek</t>
  </si>
  <si>
    <t>1756111116</t>
  </si>
  <si>
    <t>1796</t>
  </si>
  <si>
    <t>240 518</t>
  </si>
  <si>
    <t>čtyřhranné potrubí pozink sk. I. včetně všech potřebných tvarovek (oblouky, odbočky,atd.) velikost do obvodu 2630 mm, 92 % tvarovek</t>
  </si>
  <si>
    <t>1034283121</t>
  </si>
  <si>
    <t>1797</t>
  </si>
  <si>
    <t>240 519</t>
  </si>
  <si>
    <t>čtyřhranné potrubí pozink sk. I. včetně všech potřebných tvarovek (oblouky, odbočky,atd.) velikost do obvodu 3500 mm, 79 % tvarovek</t>
  </si>
  <si>
    <t>1393284876</t>
  </si>
  <si>
    <t>1798</t>
  </si>
  <si>
    <t>240 520</t>
  </si>
  <si>
    <t>1412515085</t>
  </si>
  <si>
    <t>1799</t>
  </si>
  <si>
    <t>240 521</t>
  </si>
  <si>
    <t>protipožární izolace hranatého potrubí, minerální vata tl. 40 mm s hliníkovou fólií vyztuženou skleněnou mřížkou, konstrukce jako celek bude vykazovat požární odolnost 30 min.</t>
  </si>
  <si>
    <t>-1314219047</t>
  </si>
  <si>
    <t>1800</t>
  </si>
  <si>
    <t>240 522</t>
  </si>
  <si>
    <t>1581546795</t>
  </si>
  <si>
    <t>1801</t>
  </si>
  <si>
    <t>240 523</t>
  </si>
  <si>
    <t>681481239</t>
  </si>
  <si>
    <t>240 6</t>
  </si>
  <si>
    <t>Společné sání a odvod z VZT jednotek</t>
  </si>
  <si>
    <t>1802</t>
  </si>
  <si>
    <t>240 601</t>
  </si>
  <si>
    <t>protidešťová žaluzie včetně ochranného síta a okapního nosu, rozměr potrubí 1600x1600</t>
  </si>
  <si>
    <t>-1309447792</t>
  </si>
  <si>
    <t>1803</t>
  </si>
  <si>
    <t>240 602</t>
  </si>
  <si>
    <t>instalační rozměr potrubí 1600x1600-1000, buňkový tlumič hluku s děrovaným plechem, kostra z pozinkovaného plechu, vložená absorpční výplň je z nehořlavého, zvukově pohltivého materiálu, oddělená od proudícího vzduchu pozinkovaným děrovaným plechem s netkanou kašírovanou textilií, 5 buněk</t>
  </si>
  <si>
    <t>-990295685</t>
  </si>
  <si>
    <t>1804</t>
  </si>
  <si>
    <t>240 603</t>
  </si>
  <si>
    <t>-1249606415</t>
  </si>
  <si>
    <t>1805</t>
  </si>
  <si>
    <t>240 604</t>
  </si>
  <si>
    <t>-130584643</t>
  </si>
  <si>
    <t>1806</t>
  </si>
  <si>
    <t>240 605</t>
  </si>
  <si>
    <t>čtyřhranné potrubí pozink sk. I. včetně všech potřebných tvarovek (oblouky, odbočky,atd.) velikost do obvodu 4000 mm, 100 % tvarovek</t>
  </si>
  <si>
    <t>1401874549</t>
  </si>
  <si>
    <t>1807</t>
  </si>
  <si>
    <t>240 606</t>
  </si>
  <si>
    <t>čtyřhranné potrubí pozink sk. I. včetně všech potřebných tvarovek (oblouky, odbočky,atd.) velikost do obvodu 5600 mm, 19 % tvarovek</t>
  </si>
  <si>
    <t>-292540693</t>
  </si>
  <si>
    <t>1808</t>
  </si>
  <si>
    <t>240 607</t>
  </si>
  <si>
    <t>čtyřhranné potrubí pozink sk. I. včetně všech potřebných tvarovek (oblouky, odbočky,atd.) velikost do obvodu 6800 mm, 100 % tvarovek</t>
  </si>
  <si>
    <t>1001670882</t>
  </si>
  <si>
    <t>1809</t>
  </si>
  <si>
    <t>240 608</t>
  </si>
  <si>
    <t>2053187380</t>
  </si>
  <si>
    <t>1810</t>
  </si>
  <si>
    <t>240 609</t>
  </si>
  <si>
    <t>tepelná izolace 4-hran. potrubí, minerální vata tl. 80 mm s hliníkovou folií</t>
  </si>
  <si>
    <t>-1763642540</t>
  </si>
  <si>
    <t>240 7</t>
  </si>
  <si>
    <t>Větrání - CHÚC</t>
  </si>
  <si>
    <t>1811</t>
  </si>
  <si>
    <t>240 701</t>
  </si>
  <si>
    <t>11600 m3/h / 150 Pa; axiální ventilátor, průměr připojení 560 mm, včetně prokabelování a monážních konzol</t>
  </si>
  <si>
    <t>-766250056</t>
  </si>
  <si>
    <t>1812</t>
  </si>
  <si>
    <t>240 702</t>
  </si>
  <si>
    <t>průměr 560 pružná manžeta</t>
  </si>
  <si>
    <t>-1501300775</t>
  </si>
  <si>
    <t>1813</t>
  </si>
  <si>
    <t>240 703</t>
  </si>
  <si>
    <t>1250x1000 regulační klapka čtyřhranná, servopohon 230 V - se signalizací jedné polohy</t>
  </si>
  <si>
    <t>-334613665</t>
  </si>
  <si>
    <t>1814</t>
  </si>
  <si>
    <t>240 704</t>
  </si>
  <si>
    <t>síto 800x800</t>
  </si>
  <si>
    <t>-1805681073</t>
  </si>
  <si>
    <t>1815</t>
  </si>
  <si>
    <t>240 705</t>
  </si>
  <si>
    <t>1000 m3/h / 105 Pa; axiální ventilátor, průměr připojení 250 mm, včetně prokabelování a monážních konzol</t>
  </si>
  <si>
    <t>622314710</t>
  </si>
  <si>
    <t>1816</t>
  </si>
  <si>
    <t>240 706</t>
  </si>
  <si>
    <t>průměr 250 pružná manžeta</t>
  </si>
  <si>
    <t>1401076508</t>
  </si>
  <si>
    <t>1817</t>
  </si>
  <si>
    <t>240 707</t>
  </si>
  <si>
    <t>1600 m3/h / 230 Pa; diagonální ventilátor do kruhového potrubí, průměr připojení 400 mm, včetně prokabelování a rychloupínacích spon</t>
  </si>
  <si>
    <t>515745414</t>
  </si>
  <si>
    <t>1818</t>
  </si>
  <si>
    <t>240 708</t>
  </si>
  <si>
    <t>průměr 400 pružná spojka se sponou</t>
  </si>
  <si>
    <t>-542922094</t>
  </si>
  <si>
    <t>1819</t>
  </si>
  <si>
    <t>240 709</t>
  </si>
  <si>
    <t>725x200 stěnová mřížka, nastavitelná se svislými lamelami a regulací s protiběžnými listy</t>
  </si>
  <si>
    <t>-1203354181</t>
  </si>
  <si>
    <t>1820</t>
  </si>
  <si>
    <t>240 710</t>
  </si>
  <si>
    <t>700x300 průmyslová přívodní/odvodní vyústka s nastavitelnými listy, dvouřadá, regulační klapka z pozinkované oceli opatřená regulačními listy s protiběžnými pohybem</t>
  </si>
  <si>
    <t>-722554780</t>
  </si>
  <si>
    <t>1821</t>
  </si>
  <si>
    <t>240 711</t>
  </si>
  <si>
    <t>500x200 průmyslová přívodní/odvodní vyústka s nastavitelnými listy, dvouřadá, regulační klapka z pozinkované oceli opatřená regulačními listy s protiběžnými pohybem</t>
  </si>
  <si>
    <t>700916959</t>
  </si>
  <si>
    <t>1822</t>
  </si>
  <si>
    <t>240 712</t>
  </si>
  <si>
    <t>300x200 průmyslová přívodní/odvodní vyústka s nastavitelnými listy, dvouřadá, regulační klapka z pozinkované oceli opatřená regulačními listy s protiběžnými pohybem</t>
  </si>
  <si>
    <t>994433366</t>
  </si>
  <si>
    <t>1823</t>
  </si>
  <si>
    <t>240 713</t>
  </si>
  <si>
    <t>1200x1000 mechanická přetlaková klapka s přesným nastavením tlaku</t>
  </si>
  <si>
    <t>1398513045</t>
  </si>
  <si>
    <t>1824</t>
  </si>
  <si>
    <t>240 714</t>
  </si>
  <si>
    <t>1000x200 mechanická přetlaková klapka s přesným nastavením tlaku</t>
  </si>
  <si>
    <t>-592695540</t>
  </si>
  <si>
    <t>1825</t>
  </si>
  <si>
    <t>240 715</t>
  </si>
  <si>
    <t>protidešťová žaluzie včetně ochranného síta a okapního nosu, rozměr potrubí 1250x1000</t>
  </si>
  <si>
    <t>1031836779</t>
  </si>
  <si>
    <t>1826</t>
  </si>
  <si>
    <t>240 716</t>
  </si>
  <si>
    <t>protidešťová žaluzie včetně ochranného síta a okapního nosu, rozměr potrubí 1000x200</t>
  </si>
  <si>
    <t>-237926055</t>
  </si>
  <si>
    <t>1827</t>
  </si>
  <si>
    <t>240 717</t>
  </si>
  <si>
    <t>čtyřhranné potrubí pozink sk. I. včetně všech potřebných tvarovek (oblouky, odbočky,atd.) velikost do obvodu 1050 mm, 52 % tvarovek</t>
  </si>
  <si>
    <t>1739351110</t>
  </si>
  <si>
    <t>1828</t>
  </si>
  <si>
    <t>240 718</t>
  </si>
  <si>
    <t>čtyřhranné potrubí pozink sk. I. včetně všech potřebných tvarovek (oblouky, odbočky,atd.) velikost do obvodu 1500 mm, 26 % tvarovek</t>
  </si>
  <si>
    <t>-977506740</t>
  </si>
  <si>
    <t>1829</t>
  </si>
  <si>
    <t>240 719</t>
  </si>
  <si>
    <t>čtyřhranné potrubí pozink sk. I. včetně všech potřebných tvarovek (oblouky, odbočky,atd.) velikost do obvodu 1890 mm, 43 % tvarovek</t>
  </si>
  <si>
    <t>1854023706</t>
  </si>
  <si>
    <t>1830</t>
  </si>
  <si>
    <t>240 720</t>
  </si>
  <si>
    <t>čtyřhranné potrubí pozink sk. I. včetně všech potřebných tvarovek (oblouky, odbočky,atd.) velikost do obvodu 2630 mm, 5 % tvarovek</t>
  </si>
  <si>
    <t>1333174520</t>
  </si>
  <si>
    <t>1831</t>
  </si>
  <si>
    <t>240 721</t>
  </si>
  <si>
    <t>čtyřhranné potrubí pozink sk. I. včetně všech potřebných tvarovek (oblouky, odbočky,atd.) velikost do obvodu 3500 mm, 83 % tvarovek</t>
  </si>
  <si>
    <t>1402370056</t>
  </si>
  <si>
    <t>1832</t>
  </si>
  <si>
    <t>240 722</t>
  </si>
  <si>
    <t>čtyřhranné potrubí pozink sk. I. včetně všech potřebných tvarovek (oblouky, odbočky,atd.) velikost do obvodu 4460 mm, 5 % tvarovek</t>
  </si>
  <si>
    <t>281622254</t>
  </si>
  <si>
    <t>1833</t>
  </si>
  <si>
    <t>240 723</t>
  </si>
  <si>
    <t>čtyřhranné potrubí pozink sk. I. včetně všech potřebných tvarovek (oblouky, odbočky,atd.) velikost do obvodu 5600 mm, 68 % tvarovek</t>
  </si>
  <si>
    <t>-791418704</t>
  </si>
  <si>
    <t>1834</t>
  </si>
  <si>
    <t>240 724</t>
  </si>
  <si>
    <t>228785065</t>
  </si>
  <si>
    <t>1835</t>
  </si>
  <si>
    <t>240 725</t>
  </si>
  <si>
    <t>695828144</t>
  </si>
  <si>
    <t>240 8</t>
  </si>
  <si>
    <t>Větrání - hygienické zázemí</t>
  </si>
  <si>
    <t>1836</t>
  </si>
  <si>
    <t>240 801</t>
  </si>
  <si>
    <t>radiální ventilátor s filtrem, 280/210/140 m3/h při 0Pa, skříň je z nárazuvzdorného plastu, montáž na stěnu nebo strop, ve výtlaku ventilátoru je zpětná klapka, čelní panel obsahuje nerezovou filtrační mřížku</t>
  </si>
  <si>
    <t>-138476501</t>
  </si>
  <si>
    <t>1837</t>
  </si>
  <si>
    <t>240 802</t>
  </si>
  <si>
    <t>regulátor otáček na omítku, 230 V/50 Hz</t>
  </si>
  <si>
    <t>-7259367</t>
  </si>
  <si>
    <t>1838</t>
  </si>
  <si>
    <t>240 803</t>
  </si>
  <si>
    <t>průměr 160 požární klapka do kruhového potrubí, s mechanickým ovládáním a signalizací polohy listu klapky</t>
  </si>
  <si>
    <t>-602930740</t>
  </si>
  <si>
    <t>1839</t>
  </si>
  <si>
    <t>240 804</t>
  </si>
  <si>
    <t>DN160 odvodňovací kus</t>
  </si>
  <si>
    <t>-1985253644</t>
  </si>
  <si>
    <t>1840</t>
  </si>
  <si>
    <t>240 805</t>
  </si>
  <si>
    <t>průměr 160, protidešťová stříška, pozink, včetně ochranné síťky</t>
  </si>
  <si>
    <t>208341364</t>
  </si>
  <si>
    <t>1841</t>
  </si>
  <si>
    <t>240 806</t>
  </si>
  <si>
    <t>804412904</t>
  </si>
  <si>
    <t>1842</t>
  </si>
  <si>
    <t>240 807</t>
  </si>
  <si>
    <t>tepelná izolace kruhového potrubí, minerální vata tl. 20 mm s hliníkovou folií</t>
  </si>
  <si>
    <t>178522684</t>
  </si>
  <si>
    <t>1843</t>
  </si>
  <si>
    <t>240 808</t>
  </si>
  <si>
    <t>tepelná izolace kruhového potrubí, minerální vata tl. 50 mm s hliníkovou folií</t>
  </si>
  <si>
    <t>1160839526</t>
  </si>
  <si>
    <t>1844</t>
  </si>
  <si>
    <t>240 809</t>
  </si>
  <si>
    <t>ohebná Al laminátová hadice s tepelnou a hlukovou izolací tl. 25 mm, včetně parozábrany DN100 vč. tvarovek, spojek a všech prvků</t>
  </si>
  <si>
    <t>-127673298</t>
  </si>
  <si>
    <t>240 9</t>
  </si>
  <si>
    <t>Větrání - hlavní rozvaděč</t>
  </si>
  <si>
    <t>1845</t>
  </si>
  <si>
    <t>240 901</t>
  </si>
  <si>
    <t>560 m3/h při 0 Pa; diagonální ventilátor do kruhového potrubí, průměr připojení 160 mm, včetně prokabelování a rychloupínacích spon</t>
  </si>
  <si>
    <t>1824583345</t>
  </si>
  <si>
    <t>1846</t>
  </si>
  <si>
    <t>240 902</t>
  </si>
  <si>
    <t>245677581</t>
  </si>
  <si>
    <t>1847</t>
  </si>
  <si>
    <t>240 903</t>
  </si>
  <si>
    <t>průměr 160 spojovací manžeta</t>
  </si>
  <si>
    <t>-156581113</t>
  </si>
  <si>
    <t>1848</t>
  </si>
  <si>
    <t>240 904</t>
  </si>
  <si>
    <t>-1643376551</t>
  </si>
  <si>
    <t>1849</t>
  </si>
  <si>
    <t>240 905</t>
  </si>
  <si>
    <t>-1877389885</t>
  </si>
  <si>
    <t>1850</t>
  </si>
  <si>
    <t>240 906</t>
  </si>
  <si>
    <t>1157598668</t>
  </si>
  <si>
    <t>1851</t>
  </si>
  <si>
    <t>240 907</t>
  </si>
  <si>
    <t>634332641</t>
  </si>
  <si>
    <t>1852</t>
  </si>
  <si>
    <t>240 908</t>
  </si>
  <si>
    <t>932680332</t>
  </si>
  <si>
    <t>241 1</t>
  </si>
  <si>
    <t>Větrání - sklad odpadu</t>
  </si>
  <si>
    <t>1853</t>
  </si>
  <si>
    <t>241 101</t>
  </si>
  <si>
    <t>1830 m3/h při 0 Pa; diagonální ventilátor do kruhového potrubí, průměr připojení 315 mm, včetně prokabelování a rychloupínacích spon</t>
  </si>
  <si>
    <t>570615891</t>
  </si>
  <si>
    <t>1854</t>
  </si>
  <si>
    <t>241 102</t>
  </si>
  <si>
    <t>581978275</t>
  </si>
  <si>
    <t>1855</t>
  </si>
  <si>
    <t>241 103</t>
  </si>
  <si>
    <t>průměr 315 spojovací manžeta</t>
  </si>
  <si>
    <t>-1568041892</t>
  </si>
  <si>
    <t>1856</t>
  </si>
  <si>
    <t>241 104</t>
  </si>
  <si>
    <t>767336044</t>
  </si>
  <si>
    <t>1857</t>
  </si>
  <si>
    <t>241 105</t>
  </si>
  <si>
    <t>čtyřhranné potrubí pozink sk. I. včetně všech potřebných tvarovek (oblouky, odbočky,atd.) velikost do obvodu 1890 mm, 32 % tvarovek</t>
  </si>
  <si>
    <t>1818916927</t>
  </si>
  <si>
    <t>1858</t>
  </si>
  <si>
    <t>241 106</t>
  </si>
  <si>
    <t>-176176136</t>
  </si>
  <si>
    <t>1859</t>
  </si>
  <si>
    <t>241 107</t>
  </si>
  <si>
    <t>-1423213762</t>
  </si>
  <si>
    <t>1860</t>
  </si>
  <si>
    <t>241 108</t>
  </si>
  <si>
    <t>-1991039139</t>
  </si>
  <si>
    <t>1861</t>
  </si>
  <si>
    <t>241 109</t>
  </si>
  <si>
    <t>kruhové potrubí pozinkované SPIRO DN355 vč. tvarovek, spojek a všech prvků, do 100% tvarovek</t>
  </si>
  <si>
    <t>85490204</t>
  </si>
  <si>
    <t>1862</t>
  </si>
  <si>
    <t>241 110</t>
  </si>
  <si>
    <t>2012496432</t>
  </si>
  <si>
    <t>241 2</t>
  </si>
  <si>
    <t>Větrání - kolárny, kóje</t>
  </si>
  <si>
    <t>1863</t>
  </si>
  <si>
    <t>241 201</t>
  </si>
  <si>
    <t>radiální ventilátor s filtrem, 130/75 m3/h při 0Pa, skříň je z nárazuvzdorného plastu, montáž na stěnu nebo strop, ve výtlaku ventilátoru je zpětná klapka, čelní panel obsahuje nerezovou filtrační mřížku, včetně konstrukce uchycení</t>
  </si>
  <si>
    <t>-1271532486</t>
  </si>
  <si>
    <t>1864</t>
  </si>
  <si>
    <t>241 202</t>
  </si>
  <si>
    <t>1418115423</t>
  </si>
  <si>
    <t>1865</t>
  </si>
  <si>
    <t>241 203</t>
  </si>
  <si>
    <t>průměr 80, protidešťová stříška, pozink, včetně ochranné síťky</t>
  </si>
  <si>
    <t>-526898047</t>
  </si>
  <si>
    <t>1866</t>
  </si>
  <si>
    <t>241 204</t>
  </si>
  <si>
    <t>kruhové potrubí pozinkované SPIRO DN80 vč. tvarovek, spojek a všech prvků, do 100% tvarovek</t>
  </si>
  <si>
    <t>-1054193130</t>
  </si>
  <si>
    <t>1867</t>
  </si>
  <si>
    <t>241 205</t>
  </si>
  <si>
    <t>-1710566477</t>
  </si>
  <si>
    <t>241 3</t>
  </si>
  <si>
    <t>Větrání - výtahové šachty</t>
  </si>
  <si>
    <t>1868</t>
  </si>
  <si>
    <t>241 301</t>
  </si>
  <si>
    <t>průměr 250, protidešťová stříška, pozink, včetně ochranné síťky</t>
  </si>
  <si>
    <t>248004860</t>
  </si>
  <si>
    <t>1869</t>
  </si>
  <si>
    <t>241 302</t>
  </si>
  <si>
    <t>průměr 315, protidešťová stříška, pozink, včetně ochranné síťky</t>
  </si>
  <si>
    <t>-1957022433</t>
  </si>
  <si>
    <t>1870</t>
  </si>
  <si>
    <t>241 303</t>
  </si>
  <si>
    <t>709929731</t>
  </si>
  <si>
    <t>1871</t>
  </si>
  <si>
    <t>241 304</t>
  </si>
  <si>
    <t>1921944762</t>
  </si>
  <si>
    <t>1872</t>
  </si>
  <si>
    <t>241 305</t>
  </si>
  <si>
    <t>-347508816</t>
  </si>
  <si>
    <t>241 4</t>
  </si>
  <si>
    <t>Větrání kotelny a instalační šachty</t>
  </si>
  <si>
    <t>1873</t>
  </si>
  <si>
    <t>241 401</t>
  </si>
  <si>
    <t>protidešťová žaluzie včetně ochranného síta a okapního nosu, rozměr potrubí 200x500; efektivní plocha min. 0,081 m2</t>
  </si>
  <si>
    <t>-63303082</t>
  </si>
  <si>
    <t>1874</t>
  </si>
  <si>
    <t>241 402</t>
  </si>
  <si>
    <t>protidešťová žaluzie včetně ochranného síta a okapního nosu, průměr 200</t>
  </si>
  <si>
    <t>-73640073</t>
  </si>
  <si>
    <t>1875</t>
  </si>
  <si>
    <t>241 403</t>
  </si>
  <si>
    <t>síto 200x500</t>
  </si>
  <si>
    <t>919414160</t>
  </si>
  <si>
    <t>1876</t>
  </si>
  <si>
    <t>241 404</t>
  </si>
  <si>
    <t>400x400 stěnová mřížka, efektivní plocha min. 0,12 m2</t>
  </si>
  <si>
    <t>387972687</t>
  </si>
  <si>
    <t>1877</t>
  </si>
  <si>
    <t>241 405</t>
  </si>
  <si>
    <t>čtyřhranné potrubí pozink sk. I. včetně všech potřebných tvarovek (oblouky, odbočky,atd.) velikost do obvodu 1500 mm, 27 % tvarovek</t>
  </si>
  <si>
    <t>-598020496</t>
  </si>
  <si>
    <t>1878</t>
  </si>
  <si>
    <t>241 406</t>
  </si>
  <si>
    <t>čtyřhranné potrubí pozink sk. I. včetně všech potřebných tvarovek (oblouky, odbočky,atd.) velikost do obvodu 1890 mm, 5 % tvarovek</t>
  </si>
  <si>
    <t>-727729422</t>
  </si>
  <si>
    <t>1879</t>
  </si>
  <si>
    <t>241 407</t>
  </si>
  <si>
    <t>297230596</t>
  </si>
  <si>
    <t>1880</t>
  </si>
  <si>
    <t>241 408</t>
  </si>
  <si>
    <t>-671047337</t>
  </si>
  <si>
    <t>241 5</t>
  </si>
  <si>
    <t>1881</t>
  </si>
  <si>
    <t>241 501</t>
  </si>
  <si>
    <t>-2061693349</t>
  </si>
  <si>
    <t>1882</t>
  </si>
  <si>
    <t>241 502</t>
  </si>
  <si>
    <t>pomocné konstrukce pro VZT potrubí</t>
  </si>
  <si>
    <t>-167060326</t>
  </si>
  <si>
    <t>1883</t>
  </si>
  <si>
    <t>241 503</t>
  </si>
  <si>
    <t>-582178669</t>
  </si>
  <si>
    <t>1884</t>
  </si>
  <si>
    <t>241 504</t>
  </si>
  <si>
    <t>-1839019088</t>
  </si>
  <si>
    <t>1885</t>
  </si>
  <si>
    <t>241 505</t>
  </si>
  <si>
    <t>127743009</t>
  </si>
  <si>
    <t>1886</t>
  </si>
  <si>
    <t>241 506</t>
  </si>
  <si>
    <t>zkoušky vzduchotechniky, vyregulování soustavy</t>
  </si>
  <si>
    <t>-1900823559</t>
  </si>
  <si>
    <t>1887</t>
  </si>
  <si>
    <t>241 507</t>
  </si>
  <si>
    <t>741018905</t>
  </si>
  <si>
    <t>SUB</t>
  </si>
  <si>
    <t>Subdodávky</t>
  </si>
  <si>
    <t>1888</t>
  </si>
  <si>
    <t>SUB 101</t>
  </si>
  <si>
    <t>Dodávka a montáž osobního výtahu - přesná spc viz PD</t>
  </si>
  <si>
    <t>-322608622</t>
  </si>
  <si>
    <t>1889</t>
  </si>
  <si>
    <t>SUB 102</t>
  </si>
  <si>
    <t>1368264529</t>
  </si>
  <si>
    <t>SO 02 - Altán</t>
  </si>
  <si>
    <t xml:space="preserve">    9 - Ostatní konstrukce a práce, bourání</t>
  </si>
  <si>
    <t xml:space="preserve">    765 - Krytina skládaná</t>
  </si>
  <si>
    <t>133251101</t>
  </si>
  <si>
    <t>Hloubení nezapažených šachet strojně v hornině třídy těžitelnosti I skupiny 3 do 20 m3</t>
  </si>
  <si>
    <t>https://podminky.urs.cz/item/CS_URS_2022_01/133251101</t>
  </si>
  <si>
    <t>0,6*0,6*0,75*8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</si>
  <si>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</si>
  <si>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</si>
  <si>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</si>
  <si>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171201221</t>
  </si>
  <si>
    <t>Poplatek za uložení stavebního odpadu na skládce (skládkovné) zeminy a kamení zatříděného do Katalogu odpadů pod kódem 17 05 04</t>
  </si>
  <si>
    <t>https://podminky.urs.cz/item/CS_URS_2022_01/171201221</t>
  </si>
  <si>
    <t>2,16*1,6</t>
  </si>
  <si>
    <t>002 202</t>
  </si>
  <si>
    <t>Dodávka a montáž Pz kotevní patky patky sloupku</t>
  </si>
  <si>
    <t>"E02" 3,14*2,5*2,5</t>
  </si>
  <si>
    <t>275313711</t>
  </si>
  <si>
    <t>Základy z betonu prostého patky a bloky z betonu kamenem neprokládaného tř. C 20/25</t>
  </si>
  <si>
    <t>https://podminky.urs.cz/item/CS_URS_2022_01/275313711</t>
  </si>
  <si>
    <t>0,6*0,6*1,0*8</t>
  </si>
  <si>
    <t>0,6*4*1,0*8</t>
  </si>
  <si>
    <t>19,625*1,02 "Přepočtené koeficientem množství</t>
  </si>
  <si>
    <t>Ostatní konstrukce a práce, bourání</t>
  </si>
  <si>
    <t>"E02" 3,14*5,0</t>
  </si>
  <si>
    <t>59217017</t>
  </si>
  <si>
    <t>obrubník betonový chodníkový 1000x100x250mm</t>
  </si>
  <si>
    <t>15,7*1,01 "Přepočtené koeficientem množství</t>
  </si>
  <si>
    <t>"E02" 3,14*5,0*0,3*0,3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</si>
  <si>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</si>
  <si>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</si>
  <si>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</si>
  <si>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762083122</t>
  </si>
  <si>
    <t>Impregnace řeziva máčením proti dřevokaznému hmyzu, houbám a plísním, třída ohrožení 3 a 4 (dřevo v exteriéru)</t>
  </si>
  <si>
    <t>https://podminky.urs.cz/item/CS_URS_2022_01/762083122</t>
  </si>
  <si>
    <t>3,533+0,660</t>
  </si>
  <si>
    <t>762085103</t>
  </si>
  <si>
    <t>Montáž ocelových spojovacích prostředků (materiál ve specifikaci) kotevních želez příložek, patek, táhel</t>
  </si>
  <si>
    <t>https://podminky.urs.cz/item/CS_URS_2022_01/762085103</t>
  </si>
  <si>
    <t>762 201</t>
  </si>
  <si>
    <t>Kotevní železa, příložky, táhla, a pod</t>
  </si>
  <si>
    <t>762085113</t>
  </si>
  <si>
    <t>Montáž ocelových spojovacích prostředků (materiál ve specifikaci) svorníků nebo šroubů délky přes 300 do 450 mm</t>
  </si>
  <si>
    <t>https://podminky.urs.cz/item/CS_URS_2022_01/762085113</t>
  </si>
  <si>
    <t>762 202</t>
  </si>
  <si>
    <t>Ocelové svorníky M20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</si>
  <si>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</si>
  <si>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</si>
  <si>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https://podminky.urs.cz/item/CS_URS_2022_01/762332132</t>
  </si>
  <si>
    <t>"kleštiny" 5,0*4</t>
  </si>
  <si>
    <t>"pásek" 1,1*20</t>
  </si>
  <si>
    <t>"krokve" 4,0*16</t>
  </si>
  <si>
    <t>"paždíky" 2,0*2*8</t>
  </si>
  <si>
    <t>"parapet" 2,0*8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</si>
  <si>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</si>
  <si>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</si>
  <si>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https://podminky.urs.cz/item/CS_URS_2022_01/762332133</t>
  </si>
  <si>
    <t>"sloupky" (2,7*8)+(1,5*1)</t>
  </si>
  <si>
    <t>"vaznice" 2,0*8</t>
  </si>
  <si>
    <t>60512135</t>
  </si>
  <si>
    <t>hranol stavební řezivo průřezu do 288cm2 do dl 6m</t>
  </si>
  <si>
    <t>"kleštiny" 5,0*4*0,08*0,16*1,1</t>
  </si>
  <si>
    <t>"pásek" 1,1*20*0,12*0,12*1,1</t>
  </si>
  <si>
    <t>"krokve" 4,0*16*0,12*0,14*1,1</t>
  </si>
  <si>
    <t>"paždíky" 2,0*2*8*0,2*0,1*1,1</t>
  </si>
  <si>
    <t>"parapet" 2,0*8*0,3*0,04*1,1</t>
  </si>
  <si>
    <t>"sloupky" (2,7*8*0,16*0,16*1,1)+(1,5*1*0,16*0,16*1,1)</t>
  </si>
  <si>
    <t>"vaznice" 2,0*8*0,16*0,16*1,1</t>
  </si>
  <si>
    <t>762341250</t>
  </si>
  <si>
    <t>Montáž bednění střech rovných a šikmých sklonu do 60° s vyřezáním otvorů z prken hoblovaných</t>
  </si>
  <si>
    <t>https://podminky.urs.cz/item/CS_URS_2022_01/762341250</t>
  </si>
  <si>
    <t>4,0*1,0*0,5*16</t>
  </si>
  <si>
    <t>60516100</t>
  </si>
  <si>
    <t>řezivo smrkové sušené tl 30mm</t>
  </si>
  <si>
    <t>32,0*0,025*1,1</t>
  </si>
  <si>
    <t>762395000</t>
  </si>
  <si>
    <t>Spojovací prostředky krovů, bednění a laťování, nadstřešních konstrukcí svory, prkna, hřebíky, pásová ocel, vruty</t>
  </si>
  <si>
    <t>https://podminky.urs.cz/item/CS_URS_2022_01/762395000</t>
  </si>
  <si>
    <t>3,829+0,880</t>
  </si>
  <si>
    <t>998762101</t>
  </si>
  <si>
    <t>Přesun hmot pro konstrukce tesařské stanovený z hmotnosti přesunovaného materiálu vodorovná dopravní vzdálenost do 50 m v objektech výšky do 6 m</t>
  </si>
  <si>
    <t>https://podminky.urs.cz/item/CS_URS_2022_01/998762101</t>
  </si>
  <si>
    <t>764141311</t>
  </si>
  <si>
    <t>Krytina ze svitků nebo tabulí z titanzinkového lesklého válcovaného plechu s úpravou u okapů, prostupů a výčnělků střechy rovné drážkováním ze svitků rš 670 mm, sklon střechy do 30°</t>
  </si>
  <si>
    <t>https://podminky.urs.cz/item/CS_URS_2022_01/764141311</t>
  </si>
  <si>
    <t>764541305</t>
  </si>
  <si>
    <t>Žlab podokapní z titanzinkového lesklého válcovaného plechu včetně háků a čel půlkruhový rš 330 mm</t>
  </si>
  <si>
    <t>https://podminky.urs.cz/item/CS_URS_2022_01/764541305</t>
  </si>
  <si>
    <t>2,0*8</t>
  </si>
  <si>
    <t>764541346</t>
  </si>
  <si>
    <t>Žlab podokapní z titanzinkového lesklého válcovaného plechu včetně háků a čel kotlík oválný (trychtýřový), rš žlabu/průměr svodu 330/100 mm</t>
  </si>
  <si>
    <t>https://podminky.urs.cz/item/CS_URS_2022_01/764541346</t>
  </si>
  <si>
    <t>764548323</t>
  </si>
  <si>
    <t>Svod z titanzinkového lesklého válcovaného plechu včetně objímek, kolen a odskoků kruhový, průměru 100 mm</t>
  </si>
  <si>
    <t>https://podminky.urs.cz/item/CS_URS_2022_01/764548323</t>
  </si>
  <si>
    <t>3,0*2</t>
  </si>
  <si>
    <t>998764101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</si>
  <si>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</si>
  <si>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</si>
  <si>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Krytina skládaná</t>
  </si>
  <si>
    <t>765191023</t>
  </si>
  <si>
    <t>Montáž pojistné hydroizolační nebo parotěsné fólie kladené ve sklonu přes 20° s lepenými přesahy na bednění nebo tepelnou izolaci</t>
  </si>
  <si>
    <t>https://podminky.urs.cz/item/CS_URS_2022_01/765191023</t>
  </si>
  <si>
    <t>28329036</t>
  </si>
  <si>
    <t>fólie kontaktní difuzně propustná pro doplňkovou hydroizolační vrstvu, třívrstvá mikroporézní PP 150g/m2 s integrovanou samolepící páskou</t>
  </si>
  <si>
    <t>32*1,1 "Přepočtené koeficientem množství</t>
  </si>
  <si>
    <t>998765101</t>
  </si>
  <si>
    <t>Přesun hmot pro krytiny skládané stanovený z hmotnosti přesunovaného materiálu vodorovná dopravní vzdálenost do 50 m na objektech výšky do 6 m</t>
  </si>
  <si>
    <t>https://podminky.urs.cz/item/CS_URS_2022_01/998765101</t>
  </si>
  <si>
    <t>766411212</t>
  </si>
  <si>
    <t>Montáž obložení stěn plochy do 1 m2 palubkami na pero a drážku z měkkého dřeva, šířky přes 60 do 80 mm</t>
  </si>
  <si>
    <t>https://podminky.urs.cz/item/CS_URS_2022_01/766411212</t>
  </si>
  <si>
    <t>2,0*0,9*8</t>
  </si>
  <si>
    <t>61191155</t>
  </si>
  <si>
    <t>palubky obkladové smrk profil klasický 19x116mm jakost A/B</t>
  </si>
  <si>
    <t>14,4*1,05 "Přepočtené koeficientem množství</t>
  </si>
  <si>
    <t>998766101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</si>
  <si>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</si>
  <si>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</si>
  <si>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783218111</t>
  </si>
  <si>
    <t>Lazurovací nátěr tesařských konstrukcí dvojnásobný syntetický</t>
  </si>
  <si>
    <t>https://podminky.urs.cz/item/CS_URS_2022_01/783218111</t>
  </si>
  <si>
    <t>"kleštiny" (0,08+0,16)*2*5,0*4</t>
  </si>
  <si>
    <t>"pásek" 0,12*4*1,1*20</t>
  </si>
  <si>
    <t>"krokve" (0,12+0,14)*2*4,0*16</t>
  </si>
  <si>
    <t>"paždíky" (0,2+0,1)*2*2,0*2*8</t>
  </si>
  <si>
    <t>"parapet" (0,3+0,04)*2*2,0*8</t>
  </si>
  <si>
    <t>"sloupky" (0,16*4*2,7*8)+(0,16*4*1,5)</t>
  </si>
  <si>
    <t>"vaznice" (0,16*4*2,0*8)</t>
  </si>
  <si>
    <t>"bednění střechy" 3,0*1,0*0,5*16</t>
  </si>
  <si>
    <t>"palubky" 2,0*0,9*2*8</t>
  </si>
  <si>
    <t>SO 03 - Plynovod</t>
  </si>
  <si>
    <t xml:space="preserve">    723 - Zdravotechnika - vnitřní plynovod</t>
  </si>
  <si>
    <t xml:space="preserve">    21-M - Elektromontáže</t>
  </si>
  <si>
    <t xml:space="preserve">    23-M - Montáže potrubí</t>
  </si>
  <si>
    <t xml:space="preserve">    46-M - Zemní práce při extr.mont.pracích</t>
  </si>
  <si>
    <t>OST - Ostatní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</si>
  <si>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</si>
  <si>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</si>
  <si>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https://podminky.urs.cz/item/CS_URS_2022_01/113107183</t>
  </si>
  <si>
    <t>119002411</t>
  </si>
  <si>
    <t>Pomocné konstrukce při zabezpečení výkopu vodorovné pojízdné z tlustého ocelového plechu šířky výkopu do 1 m zřízení</t>
  </si>
  <si>
    <t>https://podminky.urs.cz/item/CS_URS_2022_01/119002411</t>
  </si>
  <si>
    <t>119002412</t>
  </si>
  <si>
    <t>Pomocné konstrukce při zabezpečení výkopu vodorovné pojízdné z tlustého ocelového plechu šířky výkopu do 1 m odstranění</t>
  </si>
  <si>
    <t>https://podminky.urs.cz/item/CS_URS_2022_01/119002412</t>
  </si>
  <si>
    <t>129001101</t>
  </si>
  <si>
    <t>Příplatek k cenám vykopávek za ztížení vykopávky v blízkosti podzemního vedení nebo výbušnin v horninách jakékoliv třídy</t>
  </si>
  <si>
    <t>https://podminky.urs.cz/item/CS_URS_2022_01/129001101</t>
  </si>
  <si>
    <t>121151103</t>
  </si>
  <si>
    <t>Sejmutí ornice strojně při souvislé ploše do 100 m2, tl. vrstvy do 200 mm</t>
  </si>
  <si>
    <t>https://podminky.urs.cz/item/CS_URS_2022_01/121151103</t>
  </si>
  <si>
    <t>131213701</t>
  </si>
  <si>
    <t>Hloubení nezapažených jam ručně s urovnáním dna do předepsaného profilu a spádu v hornině třídy těžitelnosti I skupiny 3 soudržných</t>
  </si>
  <si>
    <t>https://podminky.urs.cz/item/CS_URS_2022_01/131213701</t>
  </si>
  <si>
    <t>132251253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</si>
  <si>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</si>
  <si>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https://podminky.urs.cz/item/CS_URS_2022_01/132251253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</si>
  <si>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</si>
  <si>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</si>
  <si>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</si>
  <si>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</si>
  <si>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</si>
  <si>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</si>
  <si>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</si>
  <si>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</si>
  <si>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</si>
  <si>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37,536*2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</si>
  <si>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</si>
  <si>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</si>
  <si>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https://podminky.urs.cz/item/CS_URS_2022_01/181351103</t>
  </si>
  <si>
    <t>30,66*0,03 "Přepočtené koeficientem množství</t>
  </si>
  <si>
    <t>360365132</t>
  </si>
  <si>
    <t>Svařované nosné spoje výztuže pro železobetonové konstrukce tupé aluminotermické, pruty průměru přes 22 mm</t>
  </si>
  <si>
    <t>https://podminky.urs.cz/item/CS_URS_2022_01/360365132</t>
  </si>
  <si>
    <t>312164417R</t>
  </si>
  <si>
    <t>Aluminothermické připojení</t>
  </si>
  <si>
    <t>564861111</t>
  </si>
  <si>
    <t>Podklad ze štěrkodrti ŠD s rozprostřením a zhutněním plochy přes 100 m2, po zhutnění tl. 200 mm</t>
  </si>
  <si>
    <t>https://podminky.urs.cz/item/CS_URS_2022_01/564861111</t>
  </si>
  <si>
    <t>565175111</t>
  </si>
  <si>
    <t>Asfaltový beton vrstva podkladní ACP 16 (obalované kamenivo střednězrnné - OKS) s rozprostřením a zhutněním v pruhu šířky přes 1,5 do 3 m, po zhutnění tl. 100 mm</t>
  </si>
  <si>
    <t>https://podminky.urs.cz/item/CS_URS_2022_01/565175111</t>
  </si>
  <si>
    <t>573211112</t>
  </si>
  <si>
    <t>Postřik spojovací PS bez posypu kamenivem z asfaltu silničního, v množství 0,70 kg/m2</t>
  </si>
  <si>
    <t>https://podminky.urs.cz/item/CS_URS_2022_01/573211112</t>
  </si>
  <si>
    <t>577144111</t>
  </si>
  <si>
    <t>Asfaltový beton vrstva obrusná ACO 11 (ABS) s rozprostřením a se zhutněním z nemodifikovaného asfaltu v pruhu šířky do 3 m tř. I, po zhutnění tl. 50 mm</t>
  </si>
  <si>
    <t>https://podminky.urs.cz/item/CS_URS_2022_01/577144111</t>
  </si>
  <si>
    <t>919731123</t>
  </si>
  <si>
    <t>Zarovnání styčné plochy podkladu nebo krytu podél vybourané části komunikace nebo zpevněné plochy živičné tl. přes 100 do 200 mm</t>
  </si>
  <si>
    <t>https://podminky.urs.cz/item/CS_URS_2022_01/919731123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</si>
  <si>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</si>
  <si>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</si>
  <si>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https://podminky.urs.cz/item/CS_URS_2022_01/979024442</t>
  </si>
  <si>
    <t>997221551</t>
  </si>
  <si>
    <t>Vodorovná doprava suti bez naložení, ale se složením a s hrubým urovnáním ze sypkých materiálů, na vzdálenost do 1 km</t>
  </si>
  <si>
    <t>https://podminky.urs.cz/item/CS_URS_2022_01/997221551</t>
  </si>
  <si>
    <t>997221559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</si>
  <si>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</si>
  <si>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</si>
  <si>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Zdravotechnika - vnitřní plynovod</t>
  </si>
  <si>
    <t>723111206</t>
  </si>
  <si>
    <t>Potrubí z ocelových trubek závitových černých spojovaných svařováním, bezešvých běžných DN 40</t>
  </si>
  <si>
    <t>https://podminky.urs.cz/item/CS_URS_2022_01/723111206</t>
  </si>
  <si>
    <t>723150304</t>
  </si>
  <si>
    <t>Potrubí z ocelových trubek hladkých černých spojovaných svařováním tvářených za tepla Ø 31,8/2,6</t>
  </si>
  <si>
    <t>https://podminky.urs.cz/item/CS_URS_2022_01/723150304</t>
  </si>
  <si>
    <t>723150306</t>
  </si>
  <si>
    <t>Potrubí z ocelových trubek hladkých černých spojovaných svařováním tvářených za tepla Ø 44,5/3,2</t>
  </si>
  <si>
    <t>https://podminky.urs.cz/item/CS_URS_2022_01/723150306</t>
  </si>
  <si>
    <t>723150314</t>
  </si>
  <si>
    <t>Potrubí z ocelových trubek hladkých černých spojovaných svařováním tvářených za tepla Ø 89/3,6</t>
  </si>
  <si>
    <t>https://podminky.urs.cz/item/CS_URS_2022_01/723150314</t>
  </si>
  <si>
    <t>723150343</t>
  </si>
  <si>
    <t>Potrubí z ocelových trubek hladkých černých spojovaných redukce - zhotovení kováním přes 1 DN DN 50/ 32</t>
  </si>
  <si>
    <t>https://podminky.urs.cz/item/CS_URS_2022_01/723150343</t>
  </si>
  <si>
    <t>723150345</t>
  </si>
  <si>
    <t>Potrubí z ocelových trubek hladkých černých spojovaných redukce - zhotovení kováním přes 1 DN DN 80/ 50</t>
  </si>
  <si>
    <t>https://podminky.urs.cz/item/CS_URS_2022_01/723150345</t>
  </si>
  <si>
    <t>723150352</t>
  </si>
  <si>
    <t>Potrubí z ocelových trubek hladkých černých spojovaných redukce - zhotovení kováním přes 2 DN DN 50/25</t>
  </si>
  <si>
    <t>https://podminky.urs.cz/item/CS_URS_2022_01/723150352</t>
  </si>
  <si>
    <t>723150371</t>
  </si>
  <si>
    <t>Potrubí z ocelových trubek hladkých černých spojovaných chráničky Ø 108/4</t>
  </si>
  <si>
    <t>https://podminky.urs.cz/item/CS_URS_2022_01/723150371</t>
  </si>
  <si>
    <t>723160217</t>
  </si>
  <si>
    <t>Přípojky k plynoměrům spojované na závit s ochozem G 2"</t>
  </si>
  <si>
    <t>https://podminky.urs.cz/item/CS_URS_2022_01/723160217</t>
  </si>
  <si>
    <t>723190204</t>
  </si>
  <si>
    <t>Přípojky plynovodní ke strojům a zařízením z trubek ocelových závitových černých spojovaných na závit, bezešvých, běžných DN 25</t>
  </si>
  <si>
    <t>https://podminky.urs.cz/item/CS_URS_2022_01/723190204</t>
  </si>
  <si>
    <t>723190205</t>
  </si>
  <si>
    <t>Přípojky plynovodní ke strojům a zařízením z trubek ocelových závitových černých spojovaných na závit, bezešvých, běžných DN 32</t>
  </si>
  <si>
    <t>https://podminky.urs.cz/item/CS_URS_2022_01/723190205</t>
  </si>
  <si>
    <t>723190907</t>
  </si>
  <si>
    <t>Opravy plynovodního potrubí odvzdušnění a napuštění potrubí</t>
  </si>
  <si>
    <t>https://podminky.urs.cz/item/CS_URS_2022_01/723190907</t>
  </si>
  <si>
    <t>723190909</t>
  </si>
  <si>
    <t>Opravy plynovodního potrubí neúřední zkouška těsnosti dosavadního potrubí</t>
  </si>
  <si>
    <t>https://podminky.urs.cz/item/CS_URS_2022_01/723190909</t>
  </si>
  <si>
    <t>723231165</t>
  </si>
  <si>
    <t>Armatury se dvěma závity kohouty kulové PN 42 do 185°C plnoprůtokové vnitřní závit těžká řada G 1 1/4"</t>
  </si>
  <si>
    <t>https://podminky.urs.cz/item/CS_URS_2022_01/723231165</t>
  </si>
  <si>
    <t>723231167</t>
  </si>
  <si>
    <t>Armatury se dvěma závity kohouty kulové PN 42 do 185°C plnoprůtokové vnitřní závit těžká řada G 2"</t>
  </si>
  <si>
    <t>https://podminky.urs.cz/item/CS_URS_2022_01/723231167</t>
  </si>
  <si>
    <t>723234314</t>
  </si>
  <si>
    <t>Armatury se dvěma závity středotlaké regulátory tlaku plynu jednostupňové pro zemní plyn, výkon do 60 m3/hod</t>
  </si>
  <si>
    <t>https://podminky.urs.cz/item/CS_URS_2022_01/723234314</t>
  </si>
  <si>
    <t>723234351R</t>
  </si>
  <si>
    <t>Armatury se dvěma závity středotlaké regulátory tlaku plynu zařízení pro regulátory plynu skříňka</t>
  </si>
  <si>
    <t>https://podminky.urs.cz/item/CS_URS_2022_01/723234351R</t>
  </si>
  <si>
    <t>723234352R</t>
  </si>
  <si>
    <t>Armatury se dvěma závity středotlaké regulátory tlaku plynu zařízení pro regulátory plynu sokl pod skříňku</t>
  </si>
  <si>
    <t>https://podminky.urs.cz/item/CS_URS_2022_01/723234352R</t>
  </si>
  <si>
    <t>723239106</t>
  </si>
  <si>
    <t>Armatury se dvěma závity montáž armatur se dvěma závity ostatních typů G 2"</t>
  </si>
  <si>
    <t>https://podminky.urs.cz/item/CS_URS_2022_01/723239106</t>
  </si>
  <si>
    <t>551389670R</t>
  </si>
  <si>
    <t>Plynový filtr 2"</t>
  </si>
  <si>
    <t>551389890R</t>
  </si>
  <si>
    <t>Havarijní elektromagnetický ventil 2"</t>
  </si>
  <si>
    <t>734411127</t>
  </si>
  <si>
    <t>Teploměry technické s pevným stonkem a jímkou zadní připojení (axiální) průměr 100 mm délka stonku 100 mm</t>
  </si>
  <si>
    <t>https://podminky.urs.cz/item/CS_URS_2022_01/734411127</t>
  </si>
  <si>
    <t>734421112</t>
  </si>
  <si>
    <t>Tlakoměry s pevným stonkem a zpětnou klapkou zadní připojení (axiální) tlaku 0–16 bar průměru 63 mm</t>
  </si>
  <si>
    <t>https://podminky.urs.cz/item/CS_URS_2022_01/734421112</t>
  </si>
  <si>
    <t>21-M</t>
  </si>
  <si>
    <t>Elektromontáže</t>
  </si>
  <si>
    <t>210800524R</t>
  </si>
  <si>
    <t>Montáž měděných vodičů CY, HO5V, HO7V, NYY, YY 1,5 mm2 uložených volně</t>
  </si>
  <si>
    <t>341095110</t>
  </si>
  <si>
    <t>kabel silový s Cu jádrem plochý 1kV  2x1,5mm2</t>
  </si>
  <si>
    <t>23-M</t>
  </si>
  <si>
    <t>Montáže potrubí</t>
  </si>
  <si>
    <t>230024058</t>
  </si>
  <si>
    <t>Montáž trubních dílů přivařovacích hmotnosti přes 10 do 50 kg tř. 11 až 13 Ø 89 mm, tl. 4,0 mm</t>
  </si>
  <si>
    <t>https://podminky.urs.cz/item/CS_URS_2022_01/230024058</t>
  </si>
  <si>
    <t>422R00002</t>
  </si>
  <si>
    <t>zemní přechodka d 90 - DN 80 - standard</t>
  </si>
  <si>
    <t>422R00003</t>
  </si>
  <si>
    <t>T kus ocel DN 80/80</t>
  </si>
  <si>
    <t>230040009</t>
  </si>
  <si>
    <t>Montáž trubních dílů závitových DN 2"</t>
  </si>
  <si>
    <t>https://podminky.urs.cz/item/CS_URS_2022_01/230040009</t>
  </si>
  <si>
    <t>551389660.1</t>
  </si>
  <si>
    <t>kohout kulový PN35, T 185°C, plnoprůtokový, nikl, páčka, (EN 331, MOP 5) R950 2" žlutý</t>
  </si>
  <si>
    <t>319444090</t>
  </si>
  <si>
    <t>zátka s vnitřním závitem č.290 DN 2" zinkovaná</t>
  </si>
  <si>
    <t>230082057</t>
  </si>
  <si>
    <t>Demontáž ocelového potrubí do šrotu hmotnosti přes 10 do 50 kg připojovací rozměr Ø 89, tl. 4,0 mm</t>
  </si>
  <si>
    <t>https://podminky.urs.cz/item/CS_URS_2022_01/230082057</t>
  </si>
  <si>
    <t>230170002</t>
  </si>
  <si>
    <t>Příprava pro zkoušku těsnosti potrubí DN přes 40 do 80</t>
  </si>
  <si>
    <t>https://podminky.urs.cz/item/CS_URS_2022_01/230170002</t>
  </si>
  <si>
    <t>23020030R</t>
  </si>
  <si>
    <t>Odpoj - dozor vedoucí akce, požární hlídka</t>
  </si>
  <si>
    <t>230200311</t>
  </si>
  <si>
    <t>Přerušení průtoku plynu balony vloženými pomocí zaváděcích komor jednostranné v ocelovém potrubí DN do 125 mm</t>
  </si>
  <si>
    <t>https://podminky.urs.cz/item/CS_URS_2022_01/230200311</t>
  </si>
  <si>
    <t>422R00001</t>
  </si>
  <si>
    <t>Balonovací, navrtávací hrdla    FHX PN 16    pro DN 200</t>
  </si>
  <si>
    <t>230205041</t>
  </si>
  <si>
    <t>Montáž potrubí PE průměru do 110 mm návin nebo tyč, svařované na tupo nebo elektrospojkou Ø 63, tl. stěny 3,6 mm</t>
  </si>
  <si>
    <t>https://podminky.urs.cz/item/CS_URS_2022_01/230205041</t>
  </si>
  <si>
    <t>286139240</t>
  </si>
  <si>
    <t>potrubí plynovodní ROBUST PIPE z PE 100+, SDR 11, 63 x 5,8 mm</t>
  </si>
  <si>
    <t>16*1,02</t>
  </si>
  <si>
    <t>286159720</t>
  </si>
  <si>
    <t>elektrospojka SDR 11, PE 100, PN 16 d 63</t>
  </si>
  <si>
    <t>230205051</t>
  </si>
  <si>
    <t>Montáž potrubí PE průměru do 110 mm návin nebo tyč, svařované na tupo nebo elektrospojkou Ø 90, tl. stěny 5,2 mm</t>
  </si>
  <si>
    <t>https://podminky.urs.cz/item/CS_URS_2022_01/230205051</t>
  </si>
  <si>
    <t>286134600</t>
  </si>
  <si>
    <t>potrubí plynovodní PE100 SDR 17, návin 100 m, se signalizační vrstvou, 90 x 5,4 mm</t>
  </si>
  <si>
    <t>98,3*1,02</t>
  </si>
  <si>
    <t>286159740</t>
  </si>
  <si>
    <t>elektrospojka SDR 11, PE 100, PN 16 d 90</t>
  </si>
  <si>
    <t>230205241</t>
  </si>
  <si>
    <t>Montáž trubních dílů PE průměru do 110 mm elektrotvarovky nebo svařované na tupo Ø 63, tl. stěny 3,6 mm</t>
  </si>
  <si>
    <t>https://podminky.urs.cz/item/CS_URS_2022_01/230205241</t>
  </si>
  <si>
    <t>286149340</t>
  </si>
  <si>
    <t>elektrokoleno 90°, PE 100, PN 16, d 63</t>
  </si>
  <si>
    <t>422R00005</t>
  </si>
  <si>
    <t>závitová přechodka dn 63 - R 2" s ochranným pláštěm, odvzdušněním, držákem</t>
  </si>
  <si>
    <t>230205251</t>
  </si>
  <si>
    <t>Montáž trubních dílů PE průměru do 110 mm elektrotvarovky nebo svařované na tupo Ø 90, tl. stěny 5,2 mm</t>
  </si>
  <si>
    <t>https://podminky.urs.cz/item/CS_URS_2022_01/230205251</t>
  </si>
  <si>
    <t>286140090</t>
  </si>
  <si>
    <t>tvarovka navrtávací T-kus s 360° odbočkou, d 90-63</t>
  </si>
  <si>
    <t>286150250</t>
  </si>
  <si>
    <t>elektrozáslepka,  PE 100, d 90</t>
  </si>
  <si>
    <t>230230017</t>
  </si>
  <si>
    <t>Tlakové zkoušky hlavní vzduchem 0,6 MPa DN 80</t>
  </si>
  <si>
    <t>https://podminky.urs.cz/item/CS_URS_2022_01/230230017</t>
  </si>
  <si>
    <t>98,3+16</t>
  </si>
  <si>
    <t>230230076</t>
  </si>
  <si>
    <t>Čištění potrubí DN 200</t>
  </si>
  <si>
    <t>https://podminky.urs.cz/item/CS_URS_2022_01/230230076</t>
  </si>
  <si>
    <t>2303000R</t>
  </si>
  <si>
    <t>T-kus ocel DN 40/40</t>
  </si>
  <si>
    <t>2303001R</t>
  </si>
  <si>
    <t>Koleno 90°ocel DN 40</t>
  </si>
  <si>
    <t>2303002R</t>
  </si>
  <si>
    <t>Oblouk 180° DN 40 nad střechou</t>
  </si>
  <si>
    <t>2303003R</t>
  </si>
  <si>
    <t>Průchodka plynotěsná ocel DN 65</t>
  </si>
  <si>
    <t>46-M</t>
  </si>
  <si>
    <t>Zemní práce při extr.mont.pracích</t>
  </si>
  <si>
    <t>460490014</t>
  </si>
  <si>
    <t>Výstražná fólie z PVC pro krytí kabelů včetně vyrovnání povrchu rýhy, rozvinutí a uložení fólie šířky do 40 cm</t>
  </si>
  <si>
    <t>https://podminky.urs.cz/item/CS_URS_2022_01/460490014</t>
  </si>
  <si>
    <t>OST</t>
  </si>
  <si>
    <t>Ostatní</t>
  </si>
  <si>
    <t>012002000</t>
  </si>
  <si>
    <t>Geodetické práce</t>
  </si>
  <si>
    <t>262144</t>
  </si>
  <si>
    <t>https://podminky.urs.cz/item/CS_URS_2022_01/012002000</t>
  </si>
  <si>
    <t>012103000</t>
  </si>
  <si>
    <t>Geodetické práce před výstavbou</t>
  </si>
  <si>
    <t>https://podminky.urs.cz/item/CS_URS_2022_01/012103000</t>
  </si>
  <si>
    <t>031002000</t>
  </si>
  <si>
    <t>Související práce pro zařízení staveniště</t>
  </si>
  <si>
    <t>https://podminky.urs.cz/item/CS_URS_2022_01/031002000</t>
  </si>
  <si>
    <t>032002000</t>
  </si>
  <si>
    <t>Vybavení staveniště</t>
  </si>
  <si>
    <t>https://podminky.urs.cz/item/CS_URS_2022_01/032002000</t>
  </si>
  <si>
    <t>043002000</t>
  </si>
  <si>
    <t>Zkoušky a ostatní měření</t>
  </si>
  <si>
    <t>https://podminky.urs.cz/item/CS_URS_2022_01/043002000</t>
  </si>
  <si>
    <t>044002000</t>
  </si>
  <si>
    <t>https://podminky.urs.cz/item/CS_URS_2022_01/044002000</t>
  </si>
  <si>
    <t>045002000</t>
  </si>
  <si>
    <t>Kompletační a koordinační činnost</t>
  </si>
  <si>
    <t>https://podminky.urs.cz/item/CS_URS_2022_01/045002000</t>
  </si>
  <si>
    <t>059002000</t>
  </si>
  <si>
    <t>Ostatní finance</t>
  </si>
  <si>
    <t>https://podminky.urs.cz/item/CS_URS_2022_01/059002000</t>
  </si>
  <si>
    <t>SO 10 - VRN</t>
  </si>
  <si>
    <t>VRN - Vedlejší rozpočtové náklady</t>
  </si>
  <si>
    <t>Vedlejší rozpočtové náklady</t>
  </si>
  <si>
    <t>VRN 101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</si>
  <si>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</si>
  <si>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VRN 102</t>
  </si>
  <si>
    <t>Dílenská dokumentace</t>
  </si>
  <si>
    <t>VRN 103</t>
  </si>
  <si>
    <t>Dokumentace skutečného provedení v digitální podobě + 3 paré v tištěné podobě</t>
  </si>
  <si>
    <t>VRN 104</t>
  </si>
  <si>
    <t>Zkouška únosnosti zemní pláně 10x</t>
  </si>
  <si>
    <t>VRN 105</t>
  </si>
  <si>
    <t>Impedanční defektoskopie 2x</t>
  </si>
  <si>
    <t>VRN 106</t>
  </si>
  <si>
    <t>Geodetické vytýčení objektů, hranic pozemku, skutečného provedení stavby</t>
  </si>
  <si>
    <t>VRN 107</t>
  </si>
  <si>
    <t>Vytýčení a ochrana stávajících inženýrských sítí - prověření existence stávajících podzemních i vzdušných vedení a zařízení, zajištění vytýčení a provedení opatření pro jejich zajištění a ochranu po dobu výstavby</t>
  </si>
  <si>
    <t>VRN 108</t>
  </si>
  <si>
    <t>Dopravní opatření po dobu stavby - vybavení povolení zvláštního užívání, návrh DIO a zajištění dopravních opatření po dobu stavby včetně průběžné kontroly a udržování</t>
  </si>
  <si>
    <t>VRN 109</t>
  </si>
  <si>
    <t>Opatření pro zajištění bezpečnosti, ochrany zdraví a požární bezpečnosti</t>
  </si>
  <si>
    <t>VRN 110</t>
  </si>
  <si>
    <t>Zkušební vzorky betonu</t>
  </si>
  <si>
    <t>VRN 111</t>
  </si>
  <si>
    <t>Provedení zkoušek materiálů, zařízení a hutnění, komplexní vyzkoušení a zaškolení obsluhy v minimálním rozsahu daným ČSN neuvedených v jiných položkách zadávacího výkazu výměr</t>
  </si>
  <si>
    <t>VRN 112</t>
  </si>
  <si>
    <t>Pořízení kompletní dokladové části stavby dle podmínek smlouvy o dílo (zejména kontroly, zkoušky, revize, atesty, prohlášení atd. )</t>
  </si>
  <si>
    <t>VRN 113</t>
  </si>
  <si>
    <t>Provedení rozborů stávajících bouraných asfaltových ploch dle vyhlášky č. 130/2019 MŽP</t>
  </si>
  <si>
    <t>Kč</t>
  </si>
  <si>
    <t>VRN 114</t>
  </si>
  <si>
    <t>Náklady spojené se zajištěním kolaudace vč. staveb podmíněných (plynovod, .......)</t>
  </si>
  <si>
    <t>VRN 115</t>
  </si>
  <si>
    <t>Náklady spojené se splněním podmínek uvedených v ÚR a SP (měření umělého osvětlení, ...............)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</si>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</sst>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413351121" TargetMode="External"/><Relationship Id="rId299" Type="http://schemas.openxmlformats.org/officeDocument/2006/relationships/hyperlink" Target="https://podminky.urs.cz/item/CS_URS_2022_01/781121011" TargetMode="External"/><Relationship Id="rId21" Type="http://schemas.openxmlformats.org/officeDocument/2006/relationships/hyperlink" Target="https://podminky.urs.cz/item/CS_URS_2022_01/131451107" TargetMode="External"/><Relationship Id="rId63" Type="http://schemas.openxmlformats.org/officeDocument/2006/relationships/hyperlink" Target="https://podminky.urs.cz/item/CS_URS_2022_01/279113145" TargetMode="External"/><Relationship Id="rId159" Type="http://schemas.openxmlformats.org/officeDocument/2006/relationships/hyperlink" Target="https://podminky.urs.cz/item/CS_URS_2022_01/621321321" TargetMode="External"/><Relationship Id="rId170" Type="http://schemas.openxmlformats.org/officeDocument/2006/relationships/hyperlink" Target="https://podminky.urs.cz/item/CS_URS_2022_01/622321321" TargetMode="External"/><Relationship Id="rId226" Type="http://schemas.openxmlformats.org/officeDocument/2006/relationships/hyperlink" Target="https://podminky.urs.cz/item/CS_URS_2022_01/998011002" TargetMode="External"/><Relationship Id="rId268" Type="http://schemas.openxmlformats.org/officeDocument/2006/relationships/hyperlink" Target="https://podminky.urs.cz/item/CS_URS_2022_01/764011419" TargetMode="External"/><Relationship Id="rId32" Type="http://schemas.openxmlformats.org/officeDocument/2006/relationships/hyperlink" Target="https://podminky.urs.cz/item/CS_URS_2022_01/151101113" TargetMode="External"/><Relationship Id="rId74" Type="http://schemas.openxmlformats.org/officeDocument/2006/relationships/hyperlink" Target="https://podminky.urs.cz/item/CS_URS_2022_01/311234281" TargetMode="External"/><Relationship Id="rId128" Type="http://schemas.openxmlformats.org/officeDocument/2006/relationships/hyperlink" Target="https://podminky.urs.cz/item/CS_URS_2022_01/564811112" TargetMode="External"/><Relationship Id="rId5" Type="http://schemas.openxmlformats.org/officeDocument/2006/relationships/hyperlink" Target="https://podminky.urs.cz/item/CS_URS_2022_01/112251103" TargetMode="External"/><Relationship Id="rId181" Type="http://schemas.openxmlformats.org/officeDocument/2006/relationships/hyperlink" Target="https://podminky.urs.cz/item/CS_URS_2022_01/632441293" TargetMode="External"/><Relationship Id="rId237" Type="http://schemas.openxmlformats.org/officeDocument/2006/relationships/hyperlink" Target="https://podminky.urs.cz/item/CS_URS_2022_01/712391171" TargetMode="External"/><Relationship Id="rId279" Type="http://schemas.openxmlformats.org/officeDocument/2006/relationships/hyperlink" Target="https://podminky.urs.cz/item/CS_URS_2022_01/771474113" TargetMode="External"/><Relationship Id="rId43" Type="http://schemas.openxmlformats.org/officeDocument/2006/relationships/hyperlink" Target="https://podminky.urs.cz/item/CS_URS_2022_01/273313611" TargetMode="External"/><Relationship Id="rId139" Type="http://schemas.openxmlformats.org/officeDocument/2006/relationships/hyperlink" Target="https://podminky.urs.cz/item/CS_URS_2022_01/637121111" TargetMode="External"/><Relationship Id="rId290" Type="http://schemas.openxmlformats.org/officeDocument/2006/relationships/hyperlink" Target="https://podminky.urs.cz/item/CS_URS_2022_01/776211111" TargetMode="External"/><Relationship Id="rId304" Type="http://schemas.openxmlformats.org/officeDocument/2006/relationships/hyperlink" Target="https://podminky.urs.cz/item/CS_URS_2022_01/781131264" TargetMode="External"/><Relationship Id="rId85" Type="http://schemas.openxmlformats.org/officeDocument/2006/relationships/hyperlink" Target="https://podminky.urs.cz/item/CS_URS_2022_01/317168026" TargetMode="External"/><Relationship Id="rId150" Type="http://schemas.openxmlformats.org/officeDocument/2006/relationships/hyperlink" Target="https://podminky.urs.cz/item/CS_URS_2022_01/611381016" TargetMode="External"/><Relationship Id="rId192" Type="http://schemas.openxmlformats.org/officeDocument/2006/relationships/hyperlink" Target="https://podminky.urs.cz/item/CS_URS_2022_01/183151113" TargetMode="External"/><Relationship Id="rId206" Type="http://schemas.openxmlformats.org/officeDocument/2006/relationships/hyperlink" Target="https://podminky.urs.cz/item/CS_URS_2022_01/949311111" TargetMode="External"/><Relationship Id="rId248" Type="http://schemas.openxmlformats.org/officeDocument/2006/relationships/hyperlink" Target="https://podminky.urs.cz/item/CS_URS_2022_01/998721201" TargetMode="External"/><Relationship Id="rId12" Type="http://schemas.openxmlformats.org/officeDocument/2006/relationships/hyperlink" Target="https://podminky.urs.cz/item/CS_URS_2022_01/113107342" TargetMode="External"/><Relationship Id="rId108" Type="http://schemas.openxmlformats.org/officeDocument/2006/relationships/hyperlink" Target="https://podminky.urs.cz/item/CS_URS_2022_01/411321414" TargetMode="External"/><Relationship Id="rId315" Type="http://schemas.openxmlformats.org/officeDocument/2006/relationships/printerSettings" Target="../printerSettings/printerSettings2.bin"/><Relationship Id="rId54" Type="http://schemas.openxmlformats.org/officeDocument/2006/relationships/hyperlink" Target="https://podminky.urs.cz/item/CS_URS_2022_01/274361821" TargetMode="External"/><Relationship Id="rId96" Type="http://schemas.openxmlformats.org/officeDocument/2006/relationships/hyperlink" Target="https://podminky.urs.cz/item/CS_URS_2022_01/330321410" TargetMode="External"/><Relationship Id="rId161" Type="http://schemas.openxmlformats.org/officeDocument/2006/relationships/hyperlink" Target="https://podminky.urs.cz/item/CS_URS_2022_01/622131321" TargetMode="External"/><Relationship Id="rId217" Type="http://schemas.openxmlformats.org/officeDocument/2006/relationships/hyperlink" Target="https://podminky.urs.cz/item/CS_URS_2022_01/977151123" TargetMode="External"/><Relationship Id="rId259" Type="http://schemas.openxmlformats.org/officeDocument/2006/relationships/hyperlink" Target="https://podminky.urs.cz/item/CS_URS_2022_01/763121467" TargetMode="External"/><Relationship Id="rId23" Type="http://schemas.openxmlformats.org/officeDocument/2006/relationships/hyperlink" Target="https://podminky.urs.cz/item/CS_URS_2022_01/132254203" TargetMode="External"/><Relationship Id="rId119" Type="http://schemas.openxmlformats.org/officeDocument/2006/relationships/hyperlink" Target="https://podminky.urs.cz/item/CS_URS_2022_01/413361821" TargetMode="External"/><Relationship Id="rId270" Type="http://schemas.openxmlformats.org/officeDocument/2006/relationships/hyperlink" Target="https://podminky.urs.cz/item/CS_URS_2022_01/764213615" TargetMode="External"/><Relationship Id="rId65" Type="http://schemas.openxmlformats.org/officeDocument/2006/relationships/hyperlink" Target="https://podminky.urs.cz/item/CS_URS_2022_01/279321348" TargetMode="External"/><Relationship Id="rId130" Type="http://schemas.openxmlformats.org/officeDocument/2006/relationships/hyperlink" Target="https://podminky.urs.cz/item/CS_URS_2022_01/564932111" TargetMode="External"/><Relationship Id="rId172" Type="http://schemas.openxmlformats.org/officeDocument/2006/relationships/hyperlink" Target="https://podminky.urs.cz/item/CS_URS_2022_01/622531022" TargetMode="External"/><Relationship Id="rId193" Type="http://schemas.openxmlformats.org/officeDocument/2006/relationships/hyperlink" Target="https://podminky.urs.cz/item/CS_URS_2022_01/183151115" TargetMode="External"/><Relationship Id="rId207" Type="http://schemas.openxmlformats.org/officeDocument/2006/relationships/hyperlink" Target="https://podminky.urs.cz/item/CS_URS_2022_01/949311211" TargetMode="External"/><Relationship Id="rId228" Type="http://schemas.openxmlformats.org/officeDocument/2006/relationships/hyperlink" Target="https://podminky.urs.cz/item/CS_URS_2022_01/711112001" TargetMode="External"/><Relationship Id="rId249" Type="http://schemas.openxmlformats.org/officeDocument/2006/relationships/hyperlink" Target="https://podminky.urs.cz/item/CS_URS_2022_01/998722201" TargetMode="External"/><Relationship Id="rId13" Type="http://schemas.openxmlformats.org/officeDocument/2006/relationships/hyperlink" Target="https://podminky.urs.cz/item/CS_URS_2022_01/113107224" TargetMode="External"/><Relationship Id="rId109" Type="http://schemas.openxmlformats.org/officeDocument/2006/relationships/hyperlink" Target="https://podminky.urs.cz/item/CS_URS_2022_01/411351011" TargetMode="External"/><Relationship Id="rId260" Type="http://schemas.openxmlformats.org/officeDocument/2006/relationships/hyperlink" Target="https://podminky.urs.cz/item/CS_URS_2022_01/763122425" TargetMode="External"/><Relationship Id="rId281" Type="http://schemas.openxmlformats.org/officeDocument/2006/relationships/hyperlink" Target="https://podminky.urs.cz/item/CS_URS_2022_01/771494110R" TargetMode="External"/><Relationship Id="rId316" Type="http://schemas.openxmlformats.org/officeDocument/2006/relationships/drawing" Target="../drawings/drawing2.xml"/><Relationship Id="rId34" Type="http://schemas.openxmlformats.org/officeDocument/2006/relationships/hyperlink" Target="https://podminky.urs.cz/item/CS_URS_2022_01/162751134" TargetMode="External"/><Relationship Id="rId55" Type="http://schemas.openxmlformats.org/officeDocument/2006/relationships/hyperlink" Target="https://podminky.urs.cz/item/CS_URS_2022_01/275313611" TargetMode="External"/><Relationship Id="rId76" Type="http://schemas.openxmlformats.org/officeDocument/2006/relationships/hyperlink" Target="https://podminky.urs.cz/item/CS_URS_2022_01/311321411" TargetMode="External"/><Relationship Id="rId97" Type="http://schemas.openxmlformats.org/officeDocument/2006/relationships/hyperlink" Target="https://podminky.urs.cz/item/CS_URS_2022_01/331351115" TargetMode="External"/><Relationship Id="rId120" Type="http://schemas.openxmlformats.org/officeDocument/2006/relationships/hyperlink" Target="https://podminky.urs.cz/item/CS_URS_2022_01/417321515" TargetMode="External"/><Relationship Id="rId141" Type="http://schemas.openxmlformats.org/officeDocument/2006/relationships/hyperlink" Target="https://podminky.urs.cz/item/CS_URS_2022_01/916131213" TargetMode="External"/><Relationship Id="rId7" Type="http://schemas.openxmlformats.org/officeDocument/2006/relationships/hyperlink" Target="https://podminky.urs.cz/item/CS_URS_2022_01/112251105" TargetMode="External"/><Relationship Id="rId162" Type="http://schemas.openxmlformats.org/officeDocument/2006/relationships/hyperlink" Target="https://podminky.urs.cz/item/CS_URS_2022_01/622142001" TargetMode="External"/><Relationship Id="rId183" Type="http://schemas.openxmlformats.org/officeDocument/2006/relationships/hyperlink" Target="https://podminky.urs.cz/item/CS_URS_2022_01/632451292" TargetMode="External"/><Relationship Id="rId218" Type="http://schemas.openxmlformats.org/officeDocument/2006/relationships/hyperlink" Target="https://podminky.urs.cz/item/CS_URS_2022_01/977151125" TargetMode="External"/><Relationship Id="rId239" Type="http://schemas.openxmlformats.org/officeDocument/2006/relationships/hyperlink" Target="https://podminky.urs.cz/item/CS_URS_2022_01/713121111" TargetMode="External"/><Relationship Id="rId250" Type="http://schemas.openxmlformats.org/officeDocument/2006/relationships/hyperlink" Target="https://podminky.urs.cz/item/CS_URS_2022_01/998725202" TargetMode="External"/><Relationship Id="rId271" Type="http://schemas.openxmlformats.org/officeDocument/2006/relationships/hyperlink" Target="https://podminky.urs.cz/item/CS_URS_2022_01/998764102" TargetMode="External"/><Relationship Id="rId292" Type="http://schemas.openxmlformats.org/officeDocument/2006/relationships/hyperlink" Target="https://podminky.urs.cz/item/CS_URS_2022_01/776421111" TargetMode="External"/><Relationship Id="rId306" Type="http://schemas.openxmlformats.org/officeDocument/2006/relationships/hyperlink" Target="https://podminky.urs.cz/item/CS_URS_2022_01/781477111" TargetMode="External"/><Relationship Id="rId24" Type="http://schemas.openxmlformats.org/officeDocument/2006/relationships/hyperlink" Target="https://podminky.urs.cz/item/CS_URS_2022_01/132454103" TargetMode="External"/><Relationship Id="rId45" Type="http://schemas.openxmlformats.org/officeDocument/2006/relationships/hyperlink" Target="https://podminky.urs.cz/item/CS_URS_2022_01/273321511" TargetMode="External"/><Relationship Id="rId66" Type="http://schemas.openxmlformats.org/officeDocument/2006/relationships/hyperlink" Target="https://podminky.urs.cz/item/CS_URS_2022_01/279351121" TargetMode="External"/><Relationship Id="rId87" Type="http://schemas.openxmlformats.org/officeDocument/2006/relationships/hyperlink" Target="https://podminky.urs.cz/item/CS_URS_2022_01/317168053" TargetMode="External"/><Relationship Id="rId110" Type="http://schemas.openxmlformats.org/officeDocument/2006/relationships/hyperlink" Target="https://podminky.urs.cz/item/CS_URS_2022_01/411351012" TargetMode="External"/><Relationship Id="rId131" Type="http://schemas.openxmlformats.org/officeDocument/2006/relationships/hyperlink" Target="https://podminky.urs.cz/item/CS_URS_2022_01/564942111" TargetMode="External"/><Relationship Id="rId152" Type="http://schemas.openxmlformats.org/officeDocument/2006/relationships/hyperlink" Target="https://podminky.urs.cz/item/CS_URS_2022_01/612142001" TargetMode="External"/><Relationship Id="rId173" Type="http://schemas.openxmlformats.org/officeDocument/2006/relationships/hyperlink" Target="https://podminky.urs.cz/item/CS_URS_2022_01/629991001" TargetMode="External"/><Relationship Id="rId194" Type="http://schemas.openxmlformats.org/officeDocument/2006/relationships/hyperlink" Target="https://podminky.urs.cz/item/CS_URS_2022_01/184911421" TargetMode="External"/><Relationship Id="rId208" Type="http://schemas.openxmlformats.org/officeDocument/2006/relationships/hyperlink" Target="https://podminky.urs.cz/item/CS_URS_2022_01/949311811" TargetMode="External"/><Relationship Id="rId229" Type="http://schemas.openxmlformats.org/officeDocument/2006/relationships/hyperlink" Target="https://podminky.urs.cz/item/CS_URS_2022_01/711141559" TargetMode="External"/><Relationship Id="rId240" Type="http://schemas.openxmlformats.org/officeDocument/2006/relationships/hyperlink" Target="https://podminky.urs.cz/item/CS_URS_2022_01/713121121" TargetMode="External"/><Relationship Id="rId261" Type="http://schemas.openxmlformats.org/officeDocument/2006/relationships/hyperlink" Target="https://podminky.urs.cz/item/CS_URS_2022_01/763131411" TargetMode="External"/><Relationship Id="rId14" Type="http://schemas.openxmlformats.org/officeDocument/2006/relationships/hyperlink" Target="https://podminky.urs.cz/item/CS_URS_2022_01/113201111" TargetMode="External"/><Relationship Id="rId35" Type="http://schemas.openxmlformats.org/officeDocument/2006/relationships/hyperlink" Target="https://podminky.urs.cz/item/CS_URS_2022_01/171201231" TargetMode="External"/><Relationship Id="rId56" Type="http://schemas.openxmlformats.org/officeDocument/2006/relationships/hyperlink" Target="https://podminky.urs.cz/item/CS_URS_2022_01/275321411" TargetMode="External"/><Relationship Id="rId77" Type="http://schemas.openxmlformats.org/officeDocument/2006/relationships/hyperlink" Target="https://podminky.urs.cz/item/CS_URS_2022_01/311351121" TargetMode="External"/><Relationship Id="rId100" Type="http://schemas.openxmlformats.org/officeDocument/2006/relationships/hyperlink" Target="https://podminky.urs.cz/item/CS_URS_2022_01/342244101" TargetMode="External"/><Relationship Id="rId282" Type="http://schemas.openxmlformats.org/officeDocument/2006/relationships/hyperlink" Target="https://podminky.urs.cz/item/CS_URS_2022_01/771574262" TargetMode="External"/><Relationship Id="rId8" Type="http://schemas.openxmlformats.org/officeDocument/2006/relationships/hyperlink" Target="https://podminky.urs.cz/item/CS_URS_2022_01/113106242" TargetMode="External"/><Relationship Id="rId98" Type="http://schemas.openxmlformats.org/officeDocument/2006/relationships/hyperlink" Target="https://podminky.urs.cz/item/CS_URS_2022_01/331351116" TargetMode="External"/><Relationship Id="rId121" Type="http://schemas.openxmlformats.org/officeDocument/2006/relationships/hyperlink" Target="https://podminky.urs.cz/item/CS_URS_2022_01/417351115" TargetMode="External"/><Relationship Id="rId142" Type="http://schemas.openxmlformats.org/officeDocument/2006/relationships/hyperlink" Target="https://podminky.urs.cz/item/CS_URS_2022_01/916231213" TargetMode="External"/><Relationship Id="rId163" Type="http://schemas.openxmlformats.org/officeDocument/2006/relationships/hyperlink" Target="https://podminky.urs.cz/item/CS_URS_2022_01/622211031" TargetMode="External"/><Relationship Id="rId184" Type="http://schemas.openxmlformats.org/officeDocument/2006/relationships/hyperlink" Target="https://podminky.urs.cz/item/CS_URS_2022_01/634112113" TargetMode="External"/><Relationship Id="rId219" Type="http://schemas.openxmlformats.org/officeDocument/2006/relationships/hyperlink" Target="https://podminky.urs.cz/item/CS_URS_2022_01/977151128" TargetMode="External"/><Relationship Id="rId230" Type="http://schemas.openxmlformats.org/officeDocument/2006/relationships/hyperlink" Target="https://podminky.urs.cz/item/CS_URS_2022_01/711142559" TargetMode="External"/><Relationship Id="rId251" Type="http://schemas.openxmlformats.org/officeDocument/2006/relationships/hyperlink" Target="https://podminky.urs.cz/item/CS_URS_2022_01/761611113" TargetMode="External"/><Relationship Id="rId25" Type="http://schemas.openxmlformats.org/officeDocument/2006/relationships/hyperlink" Target="https://podminky.urs.cz/item/CS_URS_2022_01/132454203" TargetMode="External"/><Relationship Id="rId46" Type="http://schemas.openxmlformats.org/officeDocument/2006/relationships/hyperlink" Target="https://podminky.urs.cz/item/CS_URS_2022_01/273351121" TargetMode="External"/><Relationship Id="rId67" Type="http://schemas.openxmlformats.org/officeDocument/2006/relationships/hyperlink" Target="https://podminky.urs.cz/item/CS_URS_2022_01/279351122" TargetMode="External"/><Relationship Id="rId272" Type="http://schemas.openxmlformats.org/officeDocument/2006/relationships/hyperlink" Target="https://podminky.urs.cz/item/CS_URS_2022_01/998766202" TargetMode="External"/><Relationship Id="rId293" Type="http://schemas.openxmlformats.org/officeDocument/2006/relationships/hyperlink" Target="https://podminky.urs.cz/item/CS_URS_2022_01/776421711" TargetMode="External"/><Relationship Id="rId307" Type="http://schemas.openxmlformats.org/officeDocument/2006/relationships/hyperlink" Target="https://podminky.urs.cz/item/CS_URS_2022_01/781494110R" TargetMode="External"/><Relationship Id="rId88" Type="http://schemas.openxmlformats.org/officeDocument/2006/relationships/hyperlink" Target="https://podminky.urs.cz/item/CS_URS_2022_01/317168054" TargetMode="External"/><Relationship Id="rId111" Type="http://schemas.openxmlformats.org/officeDocument/2006/relationships/hyperlink" Target="https://podminky.urs.cz/item/CS_URS_2022_01/411354121" TargetMode="External"/><Relationship Id="rId132" Type="http://schemas.openxmlformats.org/officeDocument/2006/relationships/hyperlink" Target="https://podminky.urs.cz/item/CS_URS_2022_01/572341112" TargetMode="External"/><Relationship Id="rId153" Type="http://schemas.openxmlformats.org/officeDocument/2006/relationships/hyperlink" Target="https://podminky.urs.cz/item/CS_URS_2022_01/612321321" TargetMode="External"/><Relationship Id="rId174" Type="http://schemas.openxmlformats.org/officeDocument/2006/relationships/hyperlink" Target="https://podminky.urs.cz/item/CS_URS_2022_01/631311115" TargetMode="External"/><Relationship Id="rId195" Type="http://schemas.openxmlformats.org/officeDocument/2006/relationships/hyperlink" Target="https://podminky.urs.cz/item/CS_URS_2022_01/180404111" TargetMode="External"/><Relationship Id="rId209" Type="http://schemas.openxmlformats.org/officeDocument/2006/relationships/hyperlink" Target="https://podminky.urs.cz/item/CS_URS_2022_01/952901111" TargetMode="External"/><Relationship Id="rId220" Type="http://schemas.openxmlformats.org/officeDocument/2006/relationships/hyperlink" Target="https://podminky.urs.cz/item/CS_URS_2022_01/997013501" TargetMode="External"/><Relationship Id="rId241" Type="http://schemas.openxmlformats.org/officeDocument/2006/relationships/hyperlink" Target="https://podminky.urs.cz/item/CS_URS_2022_01/713131141" TargetMode="External"/><Relationship Id="rId15" Type="http://schemas.openxmlformats.org/officeDocument/2006/relationships/hyperlink" Target="https://podminky.urs.cz/item/CS_URS_2022_01/113201112" TargetMode="External"/><Relationship Id="rId36" Type="http://schemas.openxmlformats.org/officeDocument/2006/relationships/hyperlink" Target="https://podminky.urs.cz/item/CS_URS_2022_01/174151101" TargetMode="External"/><Relationship Id="rId57" Type="http://schemas.openxmlformats.org/officeDocument/2006/relationships/hyperlink" Target="https://podminky.urs.cz/item/CS_URS_2022_01/275351121" TargetMode="External"/><Relationship Id="rId262" Type="http://schemas.openxmlformats.org/officeDocument/2006/relationships/hyperlink" Target="https://podminky.urs.cz/item/CS_URS_2022_01/763131451" TargetMode="External"/><Relationship Id="rId283" Type="http://schemas.openxmlformats.org/officeDocument/2006/relationships/hyperlink" Target="https://podminky.urs.cz/item/CS_URS_2022_01/771577111" TargetMode="External"/><Relationship Id="rId78" Type="http://schemas.openxmlformats.org/officeDocument/2006/relationships/hyperlink" Target="https://podminky.urs.cz/item/CS_URS_2022_01/311351122" TargetMode="External"/><Relationship Id="rId99" Type="http://schemas.openxmlformats.org/officeDocument/2006/relationships/hyperlink" Target="https://podminky.urs.cz/item/CS_URS_2022_01/331361821" TargetMode="External"/><Relationship Id="rId101" Type="http://schemas.openxmlformats.org/officeDocument/2006/relationships/hyperlink" Target="https://podminky.urs.cz/item/CS_URS_2022_01/342244111" TargetMode="External"/><Relationship Id="rId122" Type="http://schemas.openxmlformats.org/officeDocument/2006/relationships/hyperlink" Target="https://podminky.urs.cz/item/CS_URS_2022_01/417351116" TargetMode="External"/><Relationship Id="rId143" Type="http://schemas.openxmlformats.org/officeDocument/2006/relationships/hyperlink" Target="https://podminky.urs.cz/item/CS_URS_2022_01/916991121" TargetMode="External"/><Relationship Id="rId164" Type="http://schemas.openxmlformats.org/officeDocument/2006/relationships/hyperlink" Target="https://podminky.urs.cz/item/CS_URS_2022_01/622211041" TargetMode="External"/><Relationship Id="rId185" Type="http://schemas.openxmlformats.org/officeDocument/2006/relationships/hyperlink" Target="https://podminky.urs.cz/item/CS_URS_2022_01/634663111" TargetMode="External"/><Relationship Id="rId9" Type="http://schemas.openxmlformats.org/officeDocument/2006/relationships/hyperlink" Target="https://podminky.urs.cz/item/CS_URS_2022_01/113107162" TargetMode="External"/><Relationship Id="rId210" Type="http://schemas.openxmlformats.org/officeDocument/2006/relationships/hyperlink" Target="https://podminky.urs.cz/item/CS_URS_2022_01/953312113" TargetMode="External"/><Relationship Id="rId26" Type="http://schemas.openxmlformats.org/officeDocument/2006/relationships/hyperlink" Target="https://podminky.urs.cz/item/CS_URS_2022_01/133251103" TargetMode="External"/><Relationship Id="rId231" Type="http://schemas.openxmlformats.org/officeDocument/2006/relationships/hyperlink" Target="https://podminky.urs.cz/item/CS_URS_2022_01/711161112" TargetMode="External"/><Relationship Id="rId252" Type="http://schemas.openxmlformats.org/officeDocument/2006/relationships/hyperlink" Target="https://podminky.urs.cz/item/CS_URS_2022_01/998761101" TargetMode="External"/><Relationship Id="rId273" Type="http://schemas.openxmlformats.org/officeDocument/2006/relationships/hyperlink" Target="https://podminky.urs.cz/item/CS_URS_2022_01/998766202.1" TargetMode="External"/><Relationship Id="rId294" Type="http://schemas.openxmlformats.org/officeDocument/2006/relationships/hyperlink" Target="https://podminky.urs.cz/item/CS_URS_2022_01/998776102" TargetMode="External"/><Relationship Id="rId308" Type="http://schemas.openxmlformats.org/officeDocument/2006/relationships/hyperlink" Target="https://podminky.urs.cz/item/CS_URS_2022_01/781495115" TargetMode="External"/><Relationship Id="rId47" Type="http://schemas.openxmlformats.org/officeDocument/2006/relationships/hyperlink" Target="https://podminky.urs.cz/item/CS_URS_2022_01/273351122" TargetMode="External"/><Relationship Id="rId68" Type="http://schemas.openxmlformats.org/officeDocument/2006/relationships/hyperlink" Target="https://podminky.urs.cz/item/CS_URS_2022_01/279361821" TargetMode="External"/><Relationship Id="rId89" Type="http://schemas.openxmlformats.org/officeDocument/2006/relationships/hyperlink" Target="https://podminky.urs.cz/item/CS_URS_2022_01/317168056" TargetMode="External"/><Relationship Id="rId112" Type="http://schemas.openxmlformats.org/officeDocument/2006/relationships/hyperlink" Target="https://podminky.urs.cz/item/CS_URS_2022_01/411354311" TargetMode="External"/><Relationship Id="rId133" Type="http://schemas.openxmlformats.org/officeDocument/2006/relationships/hyperlink" Target="https://podminky.urs.cz/item/CS_URS_2022_01/596211123" TargetMode="External"/><Relationship Id="rId154" Type="http://schemas.openxmlformats.org/officeDocument/2006/relationships/hyperlink" Target="https://podminky.urs.cz/item/CS_URS_2022_01/612321341" TargetMode="External"/><Relationship Id="rId175" Type="http://schemas.openxmlformats.org/officeDocument/2006/relationships/hyperlink" Target="https://podminky.urs.cz/item/CS_URS_2022_01/631311135" TargetMode="External"/><Relationship Id="rId196" Type="http://schemas.openxmlformats.org/officeDocument/2006/relationships/hyperlink" Target="https://podminky.urs.cz/item/CS_URS_2022_01/941111131" TargetMode="External"/><Relationship Id="rId200" Type="http://schemas.openxmlformats.org/officeDocument/2006/relationships/hyperlink" Target="https://podminky.urs.cz/item/CS_URS_2022_01/944311211" TargetMode="External"/><Relationship Id="rId16" Type="http://schemas.openxmlformats.org/officeDocument/2006/relationships/hyperlink" Target="https://podminky.urs.cz/item/CS_URS_2022_01/119003215" TargetMode="External"/><Relationship Id="rId221" Type="http://schemas.openxmlformats.org/officeDocument/2006/relationships/hyperlink" Target="https://podminky.urs.cz/item/CS_URS_2022_01/997013509" TargetMode="External"/><Relationship Id="rId242" Type="http://schemas.openxmlformats.org/officeDocument/2006/relationships/hyperlink" Target="https://podminky.urs.cz/item/CS_URS_2022_01/713141151" TargetMode="External"/><Relationship Id="rId263" Type="http://schemas.openxmlformats.org/officeDocument/2006/relationships/hyperlink" Target="https://podminky.urs.cz/item/CS_URS_2022_01/763131731" TargetMode="External"/><Relationship Id="rId284" Type="http://schemas.openxmlformats.org/officeDocument/2006/relationships/hyperlink" Target="https://podminky.urs.cz/item/CS_URS_2022_01/771591112" TargetMode="External"/><Relationship Id="rId37" Type="http://schemas.openxmlformats.org/officeDocument/2006/relationships/hyperlink" Target="https://podminky.urs.cz/item/CS_URS_2022_01/175151101" TargetMode="External"/><Relationship Id="rId58" Type="http://schemas.openxmlformats.org/officeDocument/2006/relationships/hyperlink" Target="https://podminky.urs.cz/item/CS_URS_2022_01/275351122" TargetMode="External"/><Relationship Id="rId79" Type="http://schemas.openxmlformats.org/officeDocument/2006/relationships/hyperlink" Target="https://podminky.urs.cz/item/CS_URS_2022_01/311361821" TargetMode="External"/><Relationship Id="rId102" Type="http://schemas.openxmlformats.org/officeDocument/2006/relationships/hyperlink" Target="https://podminky.urs.cz/item/CS_URS_2022_01/342244121" TargetMode="External"/><Relationship Id="rId123" Type="http://schemas.openxmlformats.org/officeDocument/2006/relationships/hyperlink" Target="https://podminky.urs.cz/item/CS_URS_2022_01/417361821" TargetMode="External"/><Relationship Id="rId144" Type="http://schemas.openxmlformats.org/officeDocument/2006/relationships/hyperlink" Target="https://podminky.urs.cz/item/CS_URS_2022_01/919726123" TargetMode="External"/><Relationship Id="rId90" Type="http://schemas.openxmlformats.org/officeDocument/2006/relationships/hyperlink" Target="https://podminky.urs.cz/item/CS_URS_2022_01/317168057" TargetMode="External"/><Relationship Id="rId165" Type="http://schemas.openxmlformats.org/officeDocument/2006/relationships/hyperlink" Target="https://podminky.urs.cz/item/CS_URS_2022_01/622222051" TargetMode="External"/><Relationship Id="rId186" Type="http://schemas.openxmlformats.org/officeDocument/2006/relationships/hyperlink" Target="https://podminky.urs.cz/item/CS_URS_2022_01/634911113" TargetMode="External"/><Relationship Id="rId211" Type="http://schemas.openxmlformats.org/officeDocument/2006/relationships/hyperlink" Target="https://podminky.urs.cz/item/CS_URS_2022_01/953943111" TargetMode="External"/><Relationship Id="rId232" Type="http://schemas.openxmlformats.org/officeDocument/2006/relationships/hyperlink" Target="https://podminky.urs.cz/item/CS_URS_2022_01/711161212" TargetMode="External"/><Relationship Id="rId253" Type="http://schemas.openxmlformats.org/officeDocument/2006/relationships/hyperlink" Target="https://podminky.urs.cz/item/CS_URS_2022_01/762361312" TargetMode="External"/><Relationship Id="rId274" Type="http://schemas.openxmlformats.org/officeDocument/2006/relationships/hyperlink" Target="https://podminky.urs.cz/item/CS_URS_2022_01/998767202" TargetMode="External"/><Relationship Id="rId295" Type="http://schemas.openxmlformats.org/officeDocument/2006/relationships/hyperlink" Target="https://podminky.urs.cz/item/CS_URS_2022_01/777131111" TargetMode="External"/><Relationship Id="rId309" Type="http://schemas.openxmlformats.org/officeDocument/2006/relationships/hyperlink" Target="https://podminky.urs.cz/item/CS_URS_2022_01/781571131" TargetMode="External"/><Relationship Id="rId27" Type="http://schemas.openxmlformats.org/officeDocument/2006/relationships/hyperlink" Target="https://podminky.urs.cz/item/CS_URS_2022_01/133351101" TargetMode="External"/><Relationship Id="rId48" Type="http://schemas.openxmlformats.org/officeDocument/2006/relationships/hyperlink" Target="https://podminky.urs.cz/item/CS_URS_2022_01/273361821" TargetMode="External"/><Relationship Id="rId69" Type="http://schemas.openxmlformats.org/officeDocument/2006/relationships/hyperlink" Target="https://podminky.urs.cz/item/CS_URS_2022_01/311113143" TargetMode="External"/><Relationship Id="rId113" Type="http://schemas.openxmlformats.org/officeDocument/2006/relationships/hyperlink" Target="https://podminky.urs.cz/item/CS_URS_2022_01/411354312" TargetMode="External"/><Relationship Id="rId134" Type="http://schemas.openxmlformats.org/officeDocument/2006/relationships/hyperlink" Target="https://podminky.urs.cz/item/CS_URS_2022_01/596211124" TargetMode="External"/><Relationship Id="rId80" Type="http://schemas.openxmlformats.org/officeDocument/2006/relationships/hyperlink" Target="https://podminky.urs.cz/item/CS_URS_2022_01/311362021" TargetMode="External"/><Relationship Id="rId155" Type="http://schemas.openxmlformats.org/officeDocument/2006/relationships/hyperlink" Target="https://podminky.urs.cz/item/CS_URS_2022_01/613142001" TargetMode="External"/><Relationship Id="rId176" Type="http://schemas.openxmlformats.org/officeDocument/2006/relationships/hyperlink" Target="https://podminky.urs.cz/item/CS_URS_2022_01/631311214" TargetMode="External"/><Relationship Id="rId197" Type="http://schemas.openxmlformats.org/officeDocument/2006/relationships/hyperlink" Target="https://podminky.urs.cz/item/CS_URS_2022_01/941111231" TargetMode="External"/><Relationship Id="rId201" Type="http://schemas.openxmlformats.org/officeDocument/2006/relationships/hyperlink" Target="https://podminky.urs.cz/item/CS_URS_2022_01/944311812" TargetMode="External"/><Relationship Id="rId222" Type="http://schemas.openxmlformats.org/officeDocument/2006/relationships/hyperlink" Target="https://podminky.urs.cz/item/CS_URS_2022_01/997013861" TargetMode="External"/><Relationship Id="rId243" Type="http://schemas.openxmlformats.org/officeDocument/2006/relationships/hyperlink" Target="https://podminky.urs.cz/item/CS_URS_2022_01/713141152" TargetMode="External"/><Relationship Id="rId264" Type="http://schemas.openxmlformats.org/officeDocument/2006/relationships/hyperlink" Target="https://podminky.urs.cz/item/CS_URS_2022_01/763135101" TargetMode="External"/><Relationship Id="rId285" Type="http://schemas.openxmlformats.org/officeDocument/2006/relationships/hyperlink" Target="https://podminky.urs.cz/item/CS_URS_2022_01/771591115" TargetMode="External"/><Relationship Id="rId17" Type="http://schemas.openxmlformats.org/officeDocument/2006/relationships/hyperlink" Target="https://podminky.urs.cz/item/CS_URS_2022_01/119003216" TargetMode="External"/><Relationship Id="rId38" Type="http://schemas.openxmlformats.org/officeDocument/2006/relationships/hyperlink" Target="https://podminky.urs.cz/item/CS_URS_2022_01/211531111" TargetMode="External"/><Relationship Id="rId59" Type="http://schemas.openxmlformats.org/officeDocument/2006/relationships/hyperlink" Target="https://podminky.urs.cz/item/CS_URS_2022_01/275361821" TargetMode="External"/><Relationship Id="rId103" Type="http://schemas.openxmlformats.org/officeDocument/2006/relationships/hyperlink" Target="https://podminky.urs.cz/item/CS_URS_2022_01/342291131" TargetMode="External"/><Relationship Id="rId124" Type="http://schemas.openxmlformats.org/officeDocument/2006/relationships/hyperlink" Target="https://podminky.urs.cz/item/CS_URS_2022_01/417362021" TargetMode="External"/><Relationship Id="rId310" Type="http://schemas.openxmlformats.org/officeDocument/2006/relationships/hyperlink" Target="https://podminky.urs.cz/item/CS_URS_2022_01/781674113" TargetMode="External"/><Relationship Id="rId70" Type="http://schemas.openxmlformats.org/officeDocument/2006/relationships/hyperlink" Target="https://podminky.urs.cz/item/CS_URS_2022_01/311113144" TargetMode="External"/><Relationship Id="rId91" Type="http://schemas.openxmlformats.org/officeDocument/2006/relationships/hyperlink" Target="https://podminky.urs.cz/item/CS_URS_2022_01/317168058" TargetMode="External"/><Relationship Id="rId145" Type="http://schemas.openxmlformats.org/officeDocument/2006/relationships/hyperlink" Target="https://podminky.urs.cz/item/CS_URS_2022_01/919735113" TargetMode="External"/><Relationship Id="rId166" Type="http://schemas.openxmlformats.org/officeDocument/2006/relationships/hyperlink" Target="https://podminky.urs.cz/item/CS_URS_2022_01/622221011" TargetMode="External"/><Relationship Id="rId187" Type="http://schemas.openxmlformats.org/officeDocument/2006/relationships/hyperlink" Target="https://podminky.urs.cz/item/CS_URS_2022_01/642942111" TargetMode="External"/><Relationship Id="rId1" Type="http://schemas.openxmlformats.org/officeDocument/2006/relationships/hyperlink" Target="https://podminky.urs.cz/item/CS_URS_2022_01/111151103" TargetMode="External"/><Relationship Id="rId212" Type="http://schemas.openxmlformats.org/officeDocument/2006/relationships/hyperlink" Target="https://podminky.urs.cz/item/CS_URS_2022_01/953943112" TargetMode="External"/><Relationship Id="rId233" Type="http://schemas.openxmlformats.org/officeDocument/2006/relationships/hyperlink" Target="https://podminky.urs.cz/item/CS_URS_2022_01/711491272" TargetMode="External"/><Relationship Id="rId254" Type="http://schemas.openxmlformats.org/officeDocument/2006/relationships/hyperlink" Target="https://podminky.urs.cz/item/CS_URS_2022_01/762361313" TargetMode="External"/><Relationship Id="rId28" Type="http://schemas.openxmlformats.org/officeDocument/2006/relationships/hyperlink" Target="https://podminky.urs.cz/item/CS_URS_2022_01/133451103" TargetMode="External"/><Relationship Id="rId49" Type="http://schemas.openxmlformats.org/officeDocument/2006/relationships/hyperlink" Target="https://podminky.urs.cz/item/CS_URS_2022_01/273362021" TargetMode="External"/><Relationship Id="rId114" Type="http://schemas.openxmlformats.org/officeDocument/2006/relationships/hyperlink" Target="https://podminky.urs.cz/item/CS_URS_2022_01/411361821" TargetMode="External"/><Relationship Id="rId275" Type="http://schemas.openxmlformats.org/officeDocument/2006/relationships/hyperlink" Target="https://podminky.urs.cz/item/CS_URS_2022_01/771121011" TargetMode="External"/><Relationship Id="rId296" Type="http://schemas.openxmlformats.org/officeDocument/2006/relationships/hyperlink" Target="https://podminky.urs.cz/item/CS_URS_2022_01/777511105" TargetMode="External"/><Relationship Id="rId300" Type="http://schemas.openxmlformats.org/officeDocument/2006/relationships/hyperlink" Target="https://podminky.urs.cz/item/CS_URS_2022_01/781131112" TargetMode="External"/><Relationship Id="rId60" Type="http://schemas.openxmlformats.org/officeDocument/2006/relationships/hyperlink" Target="https://podminky.urs.cz/item/CS_URS_2022_01/275362021" TargetMode="External"/><Relationship Id="rId81" Type="http://schemas.openxmlformats.org/officeDocument/2006/relationships/hyperlink" Target="https://podminky.urs.cz/item/CS_URS_2022_01/317168011" TargetMode="External"/><Relationship Id="rId135" Type="http://schemas.openxmlformats.org/officeDocument/2006/relationships/hyperlink" Target="https://podminky.urs.cz/item/CS_URS_2022_01/596212323" TargetMode="External"/><Relationship Id="rId156" Type="http://schemas.openxmlformats.org/officeDocument/2006/relationships/hyperlink" Target="https://podminky.urs.cz/item/CS_URS_2022_01/613321341" TargetMode="External"/><Relationship Id="rId177" Type="http://schemas.openxmlformats.org/officeDocument/2006/relationships/hyperlink" Target="https://podminky.urs.cz/item/CS_URS_2022_01/631311224" TargetMode="External"/><Relationship Id="rId198" Type="http://schemas.openxmlformats.org/officeDocument/2006/relationships/hyperlink" Target="https://podminky.urs.cz/item/CS_URS_2022_01/941111831" TargetMode="External"/><Relationship Id="rId202" Type="http://schemas.openxmlformats.org/officeDocument/2006/relationships/hyperlink" Target="https://podminky.urs.cz/item/CS_URS_2022_01/944511111" TargetMode="External"/><Relationship Id="rId223" Type="http://schemas.openxmlformats.org/officeDocument/2006/relationships/hyperlink" Target="https://podminky.urs.cz/item/CS_URS_2022_01/997013862" TargetMode="External"/><Relationship Id="rId244" Type="http://schemas.openxmlformats.org/officeDocument/2006/relationships/hyperlink" Target="https://podminky.urs.cz/item/CS_URS_2022_01/713141263" TargetMode="External"/><Relationship Id="rId18" Type="http://schemas.openxmlformats.org/officeDocument/2006/relationships/hyperlink" Target="https://podminky.urs.cz/item/CS_URS_2022_01/121151123" TargetMode="External"/><Relationship Id="rId39" Type="http://schemas.openxmlformats.org/officeDocument/2006/relationships/hyperlink" Target="https://podminky.urs.cz/item/CS_URS_2022_01/211971121" TargetMode="External"/><Relationship Id="rId265" Type="http://schemas.openxmlformats.org/officeDocument/2006/relationships/hyperlink" Target="https://podminky.urs.cz/item/CS_URS_2022_01/763181311" TargetMode="External"/><Relationship Id="rId286" Type="http://schemas.openxmlformats.org/officeDocument/2006/relationships/hyperlink" Target="https://podminky.urs.cz/item/CS_URS_2022_01/771591264" TargetMode="External"/><Relationship Id="rId50" Type="http://schemas.openxmlformats.org/officeDocument/2006/relationships/hyperlink" Target="https://podminky.urs.cz/item/CS_URS_2022_01/274313711" TargetMode="External"/><Relationship Id="rId104" Type="http://schemas.openxmlformats.org/officeDocument/2006/relationships/hyperlink" Target="https://podminky.urs.cz/item/CS_URS_2022_01/346244381" TargetMode="External"/><Relationship Id="rId125" Type="http://schemas.openxmlformats.org/officeDocument/2006/relationships/hyperlink" Target="https://podminky.urs.cz/item/CS_URS_2022_01/423355314" TargetMode="External"/><Relationship Id="rId146" Type="http://schemas.openxmlformats.org/officeDocument/2006/relationships/hyperlink" Target="https://podminky.urs.cz/item/CS_URS_2022_01/915111111" TargetMode="External"/><Relationship Id="rId167" Type="http://schemas.openxmlformats.org/officeDocument/2006/relationships/hyperlink" Target="https://podminky.urs.cz/item/CS_URS_2022_01/622221031" TargetMode="External"/><Relationship Id="rId188" Type="http://schemas.openxmlformats.org/officeDocument/2006/relationships/hyperlink" Target="https://podminky.urs.cz/item/CS_URS_2022_01/642942221" TargetMode="External"/><Relationship Id="rId311" Type="http://schemas.openxmlformats.org/officeDocument/2006/relationships/hyperlink" Target="https://podminky.urs.cz/item/CS_URS_2022_01/998781102" TargetMode="External"/><Relationship Id="rId71" Type="http://schemas.openxmlformats.org/officeDocument/2006/relationships/hyperlink" Target="https://podminky.urs.cz/item/CS_URS_2022_01/311234021" TargetMode="External"/><Relationship Id="rId92" Type="http://schemas.openxmlformats.org/officeDocument/2006/relationships/hyperlink" Target="https://podminky.urs.cz/item/CS_URS_2022_01/317234410" TargetMode="External"/><Relationship Id="rId213" Type="http://schemas.openxmlformats.org/officeDocument/2006/relationships/hyperlink" Target="https://podminky.urs.cz/item/CS_URS_2022_01/953943113" TargetMode="External"/><Relationship Id="rId234" Type="http://schemas.openxmlformats.org/officeDocument/2006/relationships/hyperlink" Target="https://podminky.urs.cz/item/CS_URS_2022_01/998711101" TargetMode="External"/><Relationship Id="rId2" Type="http://schemas.openxmlformats.org/officeDocument/2006/relationships/hyperlink" Target="https://podminky.urs.cz/item/CS_URS_2022_01/111251103" TargetMode="External"/><Relationship Id="rId29" Type="http://schemas.openxmlformats.org/officeDocument/2006/relationships/hyperlink" Target="https://podminky.urs.cz/item/CS_URS_2022_01/151101102" TargetMode="External"/><Relationship Id="rId255" Type="http://schemas.openxmlformats.org/officeDocument/2006/relationships/hyperlink" Target="https://podminky.urs.cz/item/CS_URS_2022_01/998762102" TargetMode="External"/><Relationship Id="rId276" Type="http://schemas.openxmlformats.org/officeDocument/2006/relationships/hyperlink" Target="https://podminky.urs.cz/item/CS_URS_2022_01/771151012" TargetMode="External"/><Relationship Id="rId297" Type="http://schemas.openxmlformats.org/officeDocument/2006/relationships/hyperlink" Target="https://podminky.urs.cz/item/CS_URS_2022_01/777612101" TargetMode="External"/><Relationship Id="rId40" Type="http://schemas.openxmlformats.org/officeDocument/2006/relationships/hyperlink" Target="https://podminky.urs.cz/item/CS_URS_2022_01/212572121" TargetMode="External"/><Relationship Id="rId115" Type="http://schemas.openxmlformats.org/officeDocument/2006/relationships/hyperlink" Target="https://podminky.urs.cz/item/CS_URS_2022_01/411362021" TargetMode="External"/><Relationship Id="rId136" Type="http://schemas.openxmlformats.org/officeDocument/2006/relationships/hyperlink" Target="https://podminky.urs.cz/item/CS_URS_2022_01/596212334" TargetMode="External"/><Relationship Id="rId157" Type="http://schemas.openxmlformats.org/officeDocument/2006/relationships/hyperlink" Target="https://podminky.urs.cz/item/CS_URS_2022_01/621131321" TargetMode="External"/><Relationship Id="rId178" Type="http://schemas.openxmlformats.org/officeDocument/2006/relationships/hyperlink" Target="https://podminky.urs.cz/item/CS_URS_2022_01/631311234" TargetMode="External"/><Relationship Id="rId301" Type="http://schemas.openxmlformats.org/officeDocument/2006/relationships/hyperlink" Target="https://podminky.urs.cz/item/CS_URS_2022_01/781131241" TargetMode="External"/><Relationship Id="rId61" Type="http://schemas.openxmlformats.org/officeDocument/2006/relationships/hyperlink" Target="https://podminky.urs.cz/item/CS_URS_2022_01/279113142" TargetMode="External"/><Relationship Id="rId82" Type="http://schemas.openxmlformats.org/officeDocument/2006/relationships/hyperlink" Target="https://podminky.urs.cz/item/CS_URS_2022_01/317168012" TargetMode="External"/><Relationship Id="rId199" Type="http://schemas.openxmlformats.org/officeDocument/2006/relationships/hyperlink" Target="https://podminky.urs.cz/item/CS_URS_2022_01/944311112" TargetMode="External"/><Relationship Id="rId203" Type="http://schemas.openxmlformats.org/officeDocument/2006/relationships/hyperlink" Target="https://podminky.urs.cz/item/CS_URS_2022_01/944511211" TargetMode="External"/><Relationship Id="rId19" Type="http://schemas.openxmlformats.org/officeDocument/2006/relationships/hyperlink" Target="https://podminky.urs.cz/item/CS_URS_2022_01/131251107" TargetMode="External"/><Relationship Id="rId224" Type="http://schemas.openxmlformats.org/officeDocument/2006/relationships/hyperlink" Target="https://podminky.urs.cz/item/CS_URS_2022_01/997221875" TargetMode="External"/><Relationship Id="rId245" Type="http://schemas.openxmlformats.org/officeDocument/2006/relationships/hyperlink" Target="https://podminky.urs.cz/item/CS_URS_2022_01/713141311" TargetMode="External"/><Relationship Id="rId266" Type="http://schemas.openxmlformats.org/officeDocument/2006/relationships/hyperlink" Target="https://podminky.urs.cz/item/CS_URS_2022_01/763181312" TargetMode="External"/><Relationship Id="rId287" Type="http://schemas.openxmlformats.org/officeDocument/2006/relationships/hyperlink" Target="https://podminky.urs.cz/item/CS_URS_2022_01/998771102" TargetMode="External"/><Relationship Id="rId30" Type="http://schemas.openxmlformats.org/officeDocument/2006/relationships/hyperlink" Target="https://podminky.urs.cz/item/CS_URS_2022_01/151101103" TargetMode="External"/><Relationship Id="rId105" Type="http://schemas.openxmlformats.org/officeDocument/2006/relationships/hyperlink" Target="https://podminky.urs.cz/item/CS_URS_2022_01/346271113" TargetMode="External"/><Relationship Id="rId126" Type="http://schemas.openxmlformats.org/officeDocument/2006/relationships/hyperlink" Target="https://podminky.urs.cz/item/CS_URS_2022_01/564772111" TargetMode="External"/><Relationship Id="rId147" Type="http://schemas.openxmlformats.org/officeDocument/2006/relationships/hyperlink" Target="https://podminky.urs.cz/item/CS_URS_2022_01/915131111" TargetMode="External"/><Relationship Id="rId168" Type="http://schemas.openxmlformats.org/officeDocument/2006/relationships/hyperlink" Target="https://podminky.urs.cz/item/CS_URS_2022_01/622221041" TargetMode="External"/><Relationship Id="rId312" Type="http://schemas.openxmlformats.org/officeDocument/2006/relationships/hyperlink" Target="https://podminky.urs.cz/item/CS_URS_2022_01/783314101" TargetMode="External"/><Relationship Id="rId51" Type="http://schemas.openxmlformats.org/officeDocument/2006/relationships/hyperlink" Target="https://podminky.urs.cz/item/CS_URS_2022_01/274313911" TargetMode="External"/><Relationship Id="rId72" Type="http://schemas.openxmlformats.org/officeDocument/2006/relationships/hyperlink" Target="https://podminky.urs.cz/item/CS_URS_2022_01/311234241" TargetMode="External"/><Relationship Id="rId93" Type="http://schemas.openxmlformats.org/officeDocument/2006/relationships/hyperlink" Target="https://podminky.urs.cz/item/CS_URS_2022_01/317941121" TargetMode="External"/><Relationship Id="rId189" Type="http://schemas.openxmlformats.org/officeDocument/2006/relationships/hyperlink" Target="https://podminky.urs.cz/item/CS_URS_2022_01/642945111" TargetMode="External"/><Relationship Id="rId3" Type="http://schemas.openxmlformats.org/officeDocument/2006/relationships/hyperlink" Target="https://podminky.urs.cz/item/CS_URS_2022_01/112251101" TargetMode="External"/><Relationship Id="rId214" Type="http://schemas.openxmlformats.org/officeDocument/2006/relationships/hyperlink" Target="https://podminky.urs.cz/item/CS_URS_2022_01/953961112" TargetMode="External"/><Relationship Id="rId235" Type="http://schemas.openxmlformats.org/officeDocument/2006/relationships/hyperlink" Target="https://podminky.urs.cz/item/CS_URS_2022_01/712311101" TargetMode="External"/><Relationship Id="rId256" Type="http://schemas.openxmlformats.org/officeDocument/2006/relationships/hyperlink" Target="https://podminky.urs.cz/item/CS_URS_2022_01/763111414" TargetMode="External"/><Relationship Id="rId277" Type="http://schemas.openxmlformats.org/officeDocument/2006/relationships/hyperlink" Target="https://podminky.urs.cz/item/CS_URS_2022_01/771274123" TargetMode="External"/><Relationship Id="rId298" Type="http://schemas.openxmlformats.org/officeDocument/2006/relationships/hyperlink" Target="https://podminky.urs.cz/item/CS_URS_2022_01/998777102" TargetMode="External"/><Relationship Id="rId116" Type="http://schemas.openxmlformats.org/officeDocument/2006/relationships/hyperlink" Target="https://podminky.urs.cz/item/CS_URS_2022_01/413321414" TargetMode="External"/><Relationship Id="rId137" Type="http://schemas.openxmlformats.org/officeDocument/2006/relationships/hyperlink" Target="https://podminky.urs.cz/item/CS_URS_2022_01/596412313" TargetMode="External"/><Relationship Id="rId158" Type="http://schemas.openxmlformats.org/officeDocument/2006/relationships/hyperlink" Target="https://podminky.urs.cz/item/CS_URS_2022_01/621142001" TargetMode="External"/><Relationship Id="rId302" Type="http://schemas.openxmlformats.org/officeDocument/2006/relationships/hyperlink" Target="https://podminky.urs.cz/item/CS_URS_2022_01/781131242" TargetMode="External"/><Relationship Id="rId20" Type="http://schemas.openxmlformats.org/officeDocument/2006/relationships/hyperlink" Target="https://podminky.urs.cz/item/CS_URS_2022_01/131351106" TargetMode="External"/><Relationship Id="rId41" Type="http://schemas.openxmlformats.org/officeDocument/2006/relationships/hyperlink" Target="https://podminky.urs.cz/item/CS_URS_2022_01/212755216" TargetMode="External"/><Relationship Id="rId62" Type="http://schemas.openxmlformats.org/officeDocument/2006/relationships/hyperlink" Target="https://podminky.urs.cz/item/CS_URS_2022_01/279113144" TargetMode="External"/><Relationship Id="rId83" Type="http://schemas.openxmlformats.org/officeDocument/2006/relationships/hyperlink" Target="https://podminky.urs.cz/item/CS_URS_2022_01/317168015" TargetMode="External"/><Relationship Id="rId179" Type="http://schemas.openxmlformats.org/officeDocument/2006/relationships/hyperlink" Target="https://podminky.urs.cz/item/CS_URS_2022_01/631362021" TargetMode="External"/><Relationship Id="rId190" Type="http://schemas.openxmlformats.org/officeDocument/2006/relationships/hyperlink" Target="https://podminky.urs.cz/item/CS_URS_2022_01/642945112" TargetMode="External"/><Relationship Id="rId204" Type="http://schemas.openxmlformats.org/officeDocument/2006/relationships/hyperlink" Target="https://podminky.urs.cz/item/CS_URS_2022_01/944511811" TargetMode="External"/><Relationship Id="rId225" Type="http://schemas.openxmlformats.org/officeDocument/2006/relationships/hyperlink" Target="https://podminky.urs.cz/item/CS_URS_2022_01/997221873" TargetMode="External"/><Relationship Id="rId246" Type="http://schemas.openxmlformats.org/officeDocument/2006/relationships/hyperlink" Target="https://podminky.urs.cz/item/CS_URS_2022_01/713191133" TargetMode="External"/><Relationship Id="rId267" Type="http://schemas.openxmlformats.org/officeDocument/2006/relationships/hyperlink" Target="https://podminky.urs.cz/item/CS_URS_2022_01/998763101" TargetMode="External"/><Relationship Id="rId288" Type="http://schemas.openxmlformats.org/officeDocument/2006/relationships/hyperlink" Target="https://podminky.urs.cz/item/CS_URS_2022_01/776121111" TargetMode="External"/><Relationship Id="rId106" Type="http://schemas.openxmlformats.org/officeDocument/2006/relationships/hyperlink" Target="https://podminky.urs.cz/item/CS_URS_2022_01/346971151R" TargetMode="External"/><Relationship Id="rId127" Type="http://schemas.openxmlformats.org/officeDocument/2006/relationships/hyperlink" Target="https://podminky.urs.cz/item/CS_URS_2022_01/564782111" TargetMode="External"/><Relationship Id="rId313" Type="http://schemas.openxmlformats.org/officeDocument/2006/relationships/hyperlink" Target="https://podminky.urs.cz/item/CS_URS_2022_01/783317101" TargetMode="External"/><Relationship Id="rId10" Type="http://schemas.openxmlformats.org/officeDocument/2006/relationships/hyperlink" Target="https://podminky.urs.cz/item/CS_URS_2022_01/113107181" TargetMode="External"/><Relationship Id="rId31" Type="http://schemas.openxmlformats.org/officeDocument/2006/relationships/hyperlink" Target="https://podminky.urs.cz/item/CS_URS_2022_01/151101112" TargetMode="External"/><Relationship Id="rId52" Type="http://schemas.openxmlformats.org/officeDocument/2006/relationships/hyperlink" Target="https://podminky.urs.cz/item/CS_URS_2022_01/274351121" TargetMode="External"/><Relationship Id="rId73" Type="http://schemas.openxmlformats.org/officeDocument/2006/relationships/hyperlink" Target="https://podminky.urs.cz/item/CS_URS_2022_01/311234251" TargetMode="External"/><Relationship Id="rId94" Type="http://schemas.openxmlformats.org/officeDocument/2006/relationships/hyperlink" Target="https://podminky.urs.cz/item/CS_URS_2022_01/317941123" TargetMode="External"/><Relationship Id="rId148" Type="http://schemas.openxmlformats.org/officeDocument/2006/relationships/hyperlink" Target="https://podminky.urs.cz/item/CS_URS_2022_01/611142001" TargetMode="External"/><Relationship Id="rId169" Type="http://schemas.openxmlformats.org/officeDocument/2006/relationships/hyperlink" Target="https://podminky.urs.cz/item/CS_URS_2022_01/622252002" TargetMode="External"/><Relationship Id="rId4" Type="http://schemas.openxmlformats.org/officeDocument/2006/relationships/hyperlink" Target="https://podminky.urs.cz/item/CS_URS_2022_01/112251102" TargetMode="External"/><Relationship Id="rId180" Type="http://schemas.openxmlformats.org/officeDocument/2006/relationships/hyperlink" Target="https://podminky.urs.cz/item/CS_URS_2022_01/632441225" TargetMode="External"/><Relationship Id="rId215" Type="http://schemas.openxmlformats.org/officeDocument/2006/relationships/hyperlink" Target="https://podminky.urs.cz/item/CS_URS_2022_01/977151116" TargetMode="External"/><Relationship Id="rId236" Type="http://schemas.openxmlformats.org/officeDocument/2006/relationships/hyperlink" Target="https://podminky.urs.cz/item/CS_URS_2022_01/712341559" TargetMode="External"/><Relationship Id="rId257" Type="http://schemas.openxmlformats.org/officeDocument/2006/relationships/hyperlink" Target="https://podminky.urs.cz/item/CS_URS_2022_01/763111424" TargetMode="External"/><Relationship Id="rId278" Type="http://schemas.openxmlformats.org/officeDocument/2006/relationships/hyperlink" Target="https://podminky.urs.cz/item/CS_URS_2022_01/771274242" TargetMode="External"/><Relationship Id="rId303" Type="http://schemas.openxmlformats.org/officeDocument/2006/relationships/hyperlink" Target="https://podminky.urs.cz/item/CS_URS_2022_01/781131251" TargetMode="External"/><Relationship Id="rId42" Type="http://schemas.openxmlformats.org/officeDocument/2006/relationships/hyperlink" Target="https://podminky.urs.cz/item/CS_URS_2022_01/271532211" TargetMode="External"/><Relationship Id="rId84" Type="http://schemas.openxmlformats.org/officeDocument/2006/relationships/hyperlink" Target="https://podminky.urs.cz/item/CS_URS_2022_01/317168016" TargetMode="External"/><Relationship Id="rId138" Type="http://schemas.openxmlformats.org/officeDocument/2006/relationships/hyperlink" Target="https://podminky.urs.cz/item/CS_URS_2022_01/597761121" TargetMode="External"/><Relationship Id="rId191" Type="http://schemas.openxmlformats.org/officeDocument/2006/relationships/hyperlink" Target="https://podminky.urs.cz/item/CS_URS_2022_01/181351114" TargetMode="External"/><Relationship Id="rId205" Type="http://schemas.openxmlformats.org/officeDocument/2006/relationships/hyperlink" Target="https://podminky.urs.cz/item/CS_URS_2022_01/949101111" TargetMode="External"/><Relationship Id="rId247" Type="http://schemas.openxmlformats.org/officeDocument/2006/relationships/hyperlink" Target="https://podminky.urs.cz/item/CS_URS_2022_01/998713102" TargetMode="External"/><Relationship Id="rId107" Type="http://schemas.openxmlformats.org/officeDocument/2006/relationships/hyperlink" Target="https://podminky.urs.cz/item/CS_URS_2022_01/411121151" TargetMode="External"/><Relationship Id="rId289" Type="http://schemas.openxmlformats.org/officeDocument/2006/relationships/hyperlink" Target="https://podminky.urs.cz/item/CS_URS_2022_01/776141112" TargetMode="External"/><Relationship Id="rId11" Type="http://schemas.openxmlformats.org/officeDocument/2006/relationships/hyperlink" Target="https://podminky.urs.cz/item/CS_URS_2022_01/113107322" TargetMode="External"/><Relationship Id="rId53" Type="http://schemas.openxmlformats.org/officeDocument/2006/relationships/hyperlink" Target="https://podminky.urs.cz/item/CS_URS_2022_01/274351122" TargetMode="External"/><Relationship Id="rId149" Type="http://schemas.openxmlformats.org/officeDocument/2006/relationships/hyperlink" Target="https://podminky.urs.cz/item/CS_URS_2022_01/611321341" TargetMode="External"/><Relationship Id="rId314" Type="http://schemas.openxmlformats.org/officeDocument/2006/relationships/hyperlink" Target="https://podminky.urs.cz/item/CS_URS_2022_01/784221101" TargetMode="External"/><Relationship Id="rId95" Type="http://schemas.openxmlformats.org/officeDocument/2006/relationships/hyperlink" Target="https://podminky.urs.cz/item/CS_URS_2022_01/317941125" TargetMode="External"/><Relationship Id="rId160" Type="http://schemas.openxmlformats.org/officeDocument/2006/relationships/hyperlink" Target="https://podminky.urs.cz/item/CS_URS_2022_01/621531022" TargetMode="External"/><Relationship Id="rId216" Type="http://schemas.openxmlformats.org/officeDocument/2006/relationships/hyperlink" Target="https://podminky.urs.cz/item/CS_URS_2022_01/977151122" TargetMode="External"/><Relationship Id="rId258" Type="http://schemas.openxmlformats.org/officeDocument/2006/relationships/hyperlink" Target="https://podminky.urs.cz/item/CS_URS_2022_01/763121465" TargetMode="External"/><Relationship Id="rId22" Type="http://schemas.openxmlformats.org/officeDocument/2006/relationships/hyperlink" Target="https://podminky.urs.cz/item/CS_URS_2022_01/132254103" TargetMode="External"/><Relationship Id="rId64" Type="http://schemas.openxmlformats.org/officeDocument/2006/relationships/hyperlink" Target="https://podminky.urs.cz/item/CS_URS_2022_01/279113146" TargetMode="External"/><Relationship Id="rId118" Type="http://schemas.openxmlformats.org/officeDocument/2006/relationships/hyperlink" Target="https://podminky.urs.cz/item/CS_URS_2022_01/413351122" TargetMode="External"/><Relationship Id="rId171" Type="http://schemas.openxmlformats.org/officeDocument/2006/relationships/hyperlink" Target="https://podminky.urs.cz/item/CS_URS_2022_01/622511122" TargetMode="External"/><Relationship Id="rId227" Type="http://schemas.openxmlformats.org/officeDocument/2006/relationships/hyperlink" Target="https://podminky.urs.cz/item/CS_URS_2022_01/711111001" TargetMode="External"/><Relationship Id="rId269" Type="http://schemas.openxmlformats.org/officeDocument/2006/relationships/hyperlink" Target="https://podminky.urs.cz/item/CS_URS_2022_01/764212635" TargetMode="External"/><Relationship Id="rId33" Type="http://schemas.openxmlformats.org/officeDocument/2006/relationships/hyperlink" Target="https://podminky.urs.cz/item/CS_URS_2022_01/162751114" TargetMode="External"/><Relationship Id="rId129" Type="http://schemas.openxmlformats.org/officeDocument/2006/relationships/hyperlink" Target="https://podminky.urs.cz/item/CS_URS_2022_01/564851111" TargetMode="External"/><Relationship Id="rId280" Type="http://schemas.openxmlformats.org/officeDocument/2006/relationships/hyperlink" Target="https://podminky.urs.cz/item/CS_URS_2022_01/771474133" TargetMode="External"/><Relationship Id="rId75" Type="http://schemas.openxmlformats.org/officeDocument/2006/relationships/hyperlink" Target="https://podminky.urs.cz/item/CS_URS_2022_01/311236141" TargetMode="External"/><Relationship Id="rId140" Type="http://schemas.openxmlformats.org/officeDocument/2006/relationships/hyperlink" Target="https://podminky.urs.cz/item/CS_URS_2022_01/637211121" TargetMode="External"/><Relationship Id="rId182" Type="http://schemas.openxmlformats.org/officeDocument/2006/relationships/hyperlink" Target="https://podminky.urs.cz/item/CS_URS_2022_01/632451234" TargetMode="External"/><Relationship Id="rId6" Type="http://schemas.openxmlformats.org/officeDocument/2006/relationships/hyperlink" Target="https://podminky.urs.cz/item/CS_URS_2022_01/112251104" TargetMode="External"/><Relationship Id="rId238" Type="http://schemas.openxmlformats.org/officeDocument/2006/relationships/hyperlink" Target="https://podminky.urs.cz/item/CS_URS_2022_01/998712102" TargetMode="External"/><Relationship Id="rId291" Type="http://schemas.openxmlformats.org/officeDocument/2006/relationships/hyperlink" Target="https://podminky.urs.cz/item/CS_URS_2022_01/776221111" TargetMode="External"/><Relationship Id="rId305" Type="http://schemas.openxmlformats.org/officeDocument/2006/relationships/hyperlink" Target="https://podminky.urs.cz/item/CS_URS_2022_01/781474113" TargetMode="External"/><Relationship Id="rId44" Type="http://schemas.openxmlformats.org/officeDocument/2006/relationships/hyperlink" Target="https://podminky.urs.cz/item/CS_URS_2022_01/273321411" TargetMode="External"/><Relationship Id="rId86" Type="http://schemas.openxmlformats.org/officeDocument/2006/relationships/hyperlink" Target="https://podminky.urs.cz/item/CS_URS_2022_01/317168051" TargetMode="External"/><Relationship Id="rId151" Type="http://schemas.openxmlformats.org/officeDocument/2006/relationships/hyperlink" Target="https://podminky.urs.cz/item/CS_URS_2022_01/6113810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96211123" TargetMode="External"/><Relationship Id="rId13" Type="http://schemas.openxmlformats.org/officeDocument/2006/relationships/hyperlink" Target="https://podminky.urs.cz/item/CS_URS_2022_01/762085103" TargetMode="External"/><Relationship Id="rId18" Type="http://schemas.openxmlformats.org/officeDocument/2006/relationships/hyperlink" Target="https://podminky.urs.cz/item/CS_URS_2022_01/762395000" TargetMode="External"/><Relationship Id="rId26" Type="http://schemas.openxmlformats.org/officeDocument/2006/relationships/hyperlink" Target="https://podminky.urs.cz/item/CS_URS_2022_01/998765101" TargetMode="External"/><Relationship Id="rId3" Type="http://schemas.openxmlformats.org/officeDocument/2006/relationships/hyperlink" Target="https://podminky.urs.cz/item/CS_URS_2022_01/171201221" TargetMode="External"/><Relationship Id="rId21" Type="http://schemas.openxmlformats.org/officeDocument/2006/relationships/hyperlink" Target="https://podminky.urs.cz/item/CS_URS_2022_01/764541305" TargetMode="External"/><Relationship Id="rId7" Type="http://schemas.openxmlformats.org/officeDocument/2006/relationships/hyperlink" Target="https://podminky.urs.cz/item/CS_URS_2022_01/564851111" TargetMode="External"/><Relationship Id="rId12" Type="http://schemas.openxmlformats.org/officeDocument/2006/relationships/hyperlink" Target="https://podminky.urs.cz/item/CS_URS_2022_01/762083122" TargetMode="External"/><Relationship Id="rId17" Type="http://schemas.openxmlformats.org/officeDocument/2006/relationships/hyperlink" Target="https://podminky.urs.cz/item/CS_URS_2022_01/762341250" TargetMode="External"/><Relationship Id="rId25" Type="http://schemas.openxmlformats.org/officeDocument/2006/relationships/hyperlink" Target="https://podminky.urs.cz/item/CS_URS_2022_01/765191023" TargetMode="External"/><Relationship Id="rId2" Type="http://schemas.openxmlformats.org/officeDocument/2006/relationships/hyperlink" Target="https://podminky.urs.cz/item/CS_URS_2022_01/162751117" TargetMode="External"/><Relationship Id="rId16" Type="http://schemas.openxmlformats.org/officeDocument/2006/relationships/hyperlink" Target="https://podminky.urs.cz/item/CS_URS_2022_01/762332133" TargetMode="External"/><Relationship Id="rId20" Type="http://schemas.openxmlformats.org/officeDocument/2006/relationships/hyperlink" Target="https://podminky.urs.cz/item/CS_URS_2022_01/764141311" TargetMode="External"/><Relationship Id="rId29" Type="http://schemas.openxmlformats.org/officeDocument/2006/relationships/hyperlink" Target="https://podminky.urs.cz/item/CS_URS_2022_01/783218111" TargetMode="External"/><Relationship Id="rId1" Type="http://schemas.openxmlformats.org/officeDocument/2006/relationships/hyperlink" Target="https://podminky.urs.cz/item/CS_URS_2022_01/133251101" TargetMode="External"/><Relationship Id="rId6" Type="http://schemas.openxmlformats.org/officeDocument/2006/relationships/hyperlink" Target="https://podminky.urs.cz/item/CS_URS_2022_01/275351122" TargetMode="External"/><Relationship Id="rId11" Type="http://schemas.openxmlformats.org/officeDocument/2006/relationships/hyperlink" Target="https://podminky.urs.cz/item/CS_URS_2022_01/998011001" TargetMode="External"/><Relationship Id="rId24" Type="http://schemas.openxmlformats.org/officeDocument/2006/relationships/hyperlink" Target="https://podminky.urs.cz/item/CS_URS_2022_01/998764101" TargetMode="External"/><Relationship Id="rId5" Type="http://schemas.openxmlformats.org/officeDocument/2006/relationships/hyperlink" Target="https://podminky.urs.cz/item/CS_URS_2022_01/275351121" TargetMode="External"/><Relationship Id="rId15" Type="http://schemas.openxmlformats.org/officeDocument/2006/relationships/hyperlink" Target="https://podminky.urs.cz/item/CS_URS_2022_01/762332132" TargetMode="External"/><Relationship Id="rId23" Type="http://schemas.openxmlformats.org/officeDocument/2006/relationships/hyperlink" Target="https://podminky.urs.cz/item/CS_URS_2022_01/764548323" TargetMode="External"/><Relationship Id="rId28" Type="http://schemas.openxmlformats.org/officeDocument/2006/relationships/hyperlink" Target="https://podminky.urs.cz/item/CS_URS_2022_01/998766101" TargetMode="External"/><Relationship Id="rId10" Type="http://schemas.openxmlformats.org/officeDocument/2006/relationships/hyperlink" Target="https://podminky.urs.cz/item/CS_URS_2022_01/916991121" TargetMode="External"/><Relationship Id="rId19" Type="http://schemas.openxmlformats.org/officeDocument/2006/relationships/hyperlink" Target="https://podminky.urs.cz/item/CS_URS_2022_01/998762101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275313711" TargetMode="External"/><Relationship Id="rId9" Type="http://schemas.openxmlformats.org/officeDocument/2006/relationships/hyperlink" Target="https://podminky.urs.cz/item/CS_URS_2022_01/916231213" TargetMode="External"/><Relationship Id="rId14" Type="http://schemas.openxmlformats.org/officeDocument/2006/relationships/hyperlink" Target="https://podminky.urs.cz/item/CS_URS_2022_01/762085113" TargetMode="External"/><Relationship Id="rId22" Type="http://schemas.openxmlformats.org/officeDocument/2006/relationships/hyperlink" Target="https://podminky.urs.cz/item/CS_URS_2022_01/764541346" TargetMode="External"/><Relationship Id="rId27" Type="http://schemas.openxmlformats.org/officeDocument/2006/relationships/hyperlink" Target="https://podminky.urs.cz/item/CS_URS_2022_01/766411212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19731123" TargetMode="External"/><Relationship Id="rId21" Type="http://schemas.openxmlformats.org/officeDocument/2006/relationships/hyperlink" Target="https://podminky.urs.cz/item/CS_URS_2022_01/564861111" TargetMode="External"/><Relationship Id="rId42" Type="http://schemas.openxmlformats.org/officeDocument/2006/relationships/hyperlink" Target="https://podminky.urs.cz/item/CS_URS_2022_01/723190204" TargetMode="External"/><Relationship Id="rId47" Type="http://schemas.openxmlformats.org/officeDocument/2006/relationships/hyperlink" Target="https://podminky.urs.cz/item/CS_URS_2022_01/723231167" TargetMode="External"/><Relationship Id="rId63" Type="http://schemas.openxmlformats.org/officeDocument/2006/relationships/hyperlink" Target="https://podminky.urs.cz/item/CS_URS_2022_01/230230017" TargetMode="External"/><Relationship Id="rId68" Type="http://schemas.openxmlformats.org/officeDocument/2006/relationships/hyperlink" Target="https://podminky.urs.cz/item/CS_URS_2022_01/031002000" TargetMode="External"/><Relationship Id="rId2" Type="http://schemas.openxmlformats.org/officeDocument/2006/relationships/hyperlink" Target="https://podminky.urs.cz/item/CS_URS_2022_01/113107183" TargetMode="External"/><Relationship Id="rId16" Type="http://schemas.openxmlformats.org/officeDocument/2006/relationships/hyperlink" Target="https://podminky.urs.cz/item/CS_URS_2022_01/174151101" TargetMode="External"/><Relationship Id="rId29" Type="http://schemas.openxmlformats.org/officeDocument/2006/relationships/hyperlink" Target="https://podminky.urs.cz/item/CS_URS_2022_01/997221551" TargetMode="External"/><Relationship Id="rId11" Type="http://schemas.openxmlformats.org/officeDocument/2006/relationships/hyperlink" Target="https://podminky.urs.cz/item/CS_URS_2022_01/132251253" TargetMode="External"/><Relationship Id="rId24" Type="http://schemas.openxmlformats.org/officeDocument/2006/relationships/hyperlink" Target="https://podminky.urs.cz/item/CS_URS_2022_01/577144111" TargetMode="External"/><Relationship Id="rId32" Type="http://schemas.openxmlformats.org/officeDocument/2006/relationships/hyperlink" Target="https://podminky.urs.cz/item/CS_URS_2022_01/997221873" TargetMode="External"/><Relationship Id="rId37" Type="http://schemas.openxmlformats.org/officeDocument/2006/relationships/hyperlink" Target="https://podminky.urs.cz/item/CS_URS_2022_01/723150343" TargetMode="External"/><Relationship Id="rId40" Type="http://schemas.openxmlformats.org/officeDocument/2006/relationships/hyperlink" Target="https://podminky.urs.cz/item/CS_URS_2022_01/723150371" TargetMode="External"/><Relationship Id="rId45" Type="http://schemas.openxmlformats.org/officeDocument/2006/relationships/hyperlink" Target="https://podminky.urs.cz/item/CS_URS_2022_01/723190909" TargetMode="External"/><Relationship Id="rId53" Type="http://schemas.openxmlformats.org/officeDocument/2006/relationships/hyperlink" Target="https://podminky.urs.cz/item/CS_URS_2022_01/734421112" TargetMode="External"/><Relationship Id="rId58" Type="http://schemas.openxmlformats.org/officeDocument/2006/relationships/hyperlink" Target="https://podminky.urs.cz/item/CS_URS_2022_01/230200311" TargetMode="External"/><Relationship Id="rId66" Type="http://schemas.openxmlformats.org/officeDocument/2006/relationships/hyperlink" Target="https://podminky.urs.cz/item/CS_URS_2022_01/012002000" TargetMode="External"/><Relationship Id="rId74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2_01/119002412" TargetMode="External"/><Relationship Id="rId61" Type="http://schemas.openxmlformats.org/officeDocument/2006/relationships/hyperlink" Target="https://podminky.urs.cz/item/CS_URS_2022_01/230205241" TargetMode="External"/><Relationship Id="rId19" Type="http://schemas.openxmlformats.org/officeDocument/2006/relationships/hyperlink" Target="https://podminky.urs.cz/item/CS_URS_2022_01/180404111" TargetMode="External"/><Relationship Id="rId14" Type="http://schemas.openxmlformats.org/officeDocument/2006/relationships/hyperlink" Target="https://podminky.urs.cz/item/CS_URS_2022_01/171251201" TargetMode="External"/><Relationship Id="rId22" Type="http://schemas.openxmlformats.org/officeDocument/2006/relationships/hyperlink" Target="https://podminky.urs.cz/item/CS_URS_2022_01/565175111" TargetMode="External"/><Relationship Id="rId27" Type="http://schemas.openxmlformats.org/officeDocument/2006/relationships/hyperlink" Target="https://podminky.urs.cz/item/CS_URS_2022_01/919735113" TargetMode="External"/><Relationship Id="rId30" Type="http://schemas.openxmlformats.org/officeDocument/2006/relationships/hyperlink" Target="https://podminky.urs.cz/item/CS_URS_2022_01/997221559" TargetMode="External"/><Relationship Id="rId35" Type="http://schemas.openxmlformats.org/officeDocument/2006/relationships/hyperlink" Target="https://podminky.urs.cz/item/CS_URS_2022_01/723150306" TargetMode="External"/><Relationship Id="rId43" Type="http://schemas.openxmlformats.org/officeDocument/2006/relationships/hyperlink" Target="https://podminky.urs.cz/item/CS_URS_2022_01/723190205" TargetMode="External"/><Relationship Id="rId48" Type="http://schemas.openxmlformats.org/officeDocument/2006/relationships/hyperlink" Target="https://podminky.urs.cz/item/CS_URS_2022_01/723234314" TargetMode="External"/><Relationship Id="rId56" Type="http://schemas.openxmlformats.org/officeDocument/2006/relationships/hyperlink" Target="https://podminky.urs.cz/item/CS_URS_2022_01/230082057" TargetMode="External"/><Relationship Id="rId64" Type="http://schemas.openxmlformats.org/officeDocument/2006/relationships/hyperlink" Target="https://podminky.urs.cz/item/CS_URS_2022_01/230230076" TargetMode="External"/><Relationship Id="rId69" Type="http://schemas.openxmlformats.org/officeDocument/2006/relationships/hyperlink" Target="https://podminky.urs.cz/item/CS_URS_2022_01/032002000" TargetMode="External"/><Relationship Id="rId8" Type="http://schemas.openxmlformats.org/officeDocument/2006/relationships/hyperlink" Target="https://podminky.urs.cz/item/CS_URS_2022_01/129001101" TargetMode="External"/><Relationship Id="rId51" Type="http://schemas.openxmlformats.org/officeDocument/2006/relationships/hyperlink" Target="https://podminky.urs.cz/item/CS_URS_2022_01/723239106" TargetMode="External"/><Relationship Id="rId72" Type="http://schemas.openxmlformats.org/officeDocument/2006/relationships/hyperlink" Target="https://podminky.urs.cz/item/CS_URS_2022_01/045002000" TargetMode="External"/><Relationship Id="rId3" Type="http://schemas.openxmlformats.org/officeDocument/2006/relationships/hyperlink" Target="https://podminky.urs.cz/item/CS_URS_2022_01/113201111" TargetMode="External"/><Relationship Id="rId12" Type="http://schemas.openxmlformats.org/officeDocument/2006/relationships/hyperlink" Target="https://podminky.urs.cz/item/CS_URS_2022_01/162751117" TargetMode="External"/><Relationship Id="rId17" Type="http://schemas.openxmlformats.org/officeDocument/2006/relationships/hyperlink" Target="https://podminky.urs.cz/item/CS_URS_2022_01/175111101" TargetMode="External"/><Relationship Id="rId25" Type="http://schemas.openxmlformats.org/officeDocument/2006/relationships/hyperlink" Target="https://podminky.urs.cz/item/CS_URS_2022_01/916231213" TargetMode="External"/><Relationship Id="rId33" Type="http://schemas.openxmlformats.org/officeDocument/2006/relationships/hyperlink" Target="https://podminky.urs.cz/item/CS_URS_2022_01/723111206" TargetMode="External"/><Relationship Id="rId38" Type="http://schemas.openxmlformats.org/officeDocument/2006/relationships/hyperlink" Target="https://podminky.urs.cz/item/CS_URS_2022_01/723150345" TargetMode="External"/><Relationship Id="rId46" Type="http://schemas.openxmlformats.org/officeDocument/2006/relationships/hyperlink" Target="https://podminky.urs.cz/item/CS_URS_2022_01/723231165" TargetMode="External"/><Relationship Id="rId59" Type="http://schemas.openxmlformats.org/officeDocument/2006/relationships/hyperlink" Target="https://podminky.urs.cz/item/CS_URS_2022_01/230205041" TargetMode="External"/><Relationship Id="rId67" Type="http://schemas.openxmlformats.org/officeDocument/2006/relationships/hyperlink" Target="https://podminky.urs.cz/item/CS_URS_2022_01/012103000" TargetMode="External"/><Relationship Id="rId20" Type="http://schemas.openxmlformats.org/officeDocument/2006/relationships/hyperlink" Target="https://podminky.urs.cz/item/CS_URS_2022_01/360365132" TargetMode="External"/><Relationship Id="rId41" Type="http://schemas.openxmlformats.org/officeDocument/2006/relationships/hyperlink" Target="https://podminky.urs.cz/item/CS_URS_2022_01/723160217" TargetMode="External"/><Relationship Id="rId54" Type="http://schemas.openxmlformats.org/officeDocument/2006/relationships/hyperlink" Target="https://podminky.urs.cz/item/CS_URS_2022_01/230024058" TargetMode="External"/><Relationship Id="rId62" Type="http://schemas.openxmlformats.org/officeDocument/2006/relationships/hyperlink" Target="https://podminky.urs.cz/item/CS_URS_2022_01/230205251" TargetMode="External"/><Relationship Id="rId70" Type="http://schemas.openxmlformats.org/officeDocument/2006/relationships/hyperlink" Target="https://podminky.urs.cz/item/CS_URS_2022_01/043002000" TargetMode="External"/><Relationship Id="rId75" Type="http://schemas.openxmlformats.org/officeDocument/2006/relationships/drawing" Target="../drawings/drawing4.xml"/><Relationship Id="rId1" Type="http://schemas.openxmlformats.org/officeDocument/2006/relationships/hyperlink" Target="https://podminky.urs.cz/item/CS_URS_2022_01/113107162" TargetMode="External"/><Relationship Id="rId6" Type="http://schemas.openxmlformats.org/officeDocument/2006/relationships/hyperlink" Target="https://podminky.urs.cz/item/CS_URS_2022_01/119003215" TargetMode="External"/><Relationship Id="rId15" Type="http://schemas.openxmlformats.org/officeDocument/2006/relationships/hyperlink" Target="https://podminky.urs.cz/item/CS_URS_2022_01/171201231" TargetMode="External"/><Relationship Id="rId23" Type="http://schemas.openxmlformats.org/officeDocument/2006/relationships/hyperlink" Target="https://podminky.urs.cz/item/CS_URS_2022_01/573211112" TargetMode="External"/><Relationship Id="rId28" Type="http://schemas.openxmlformats.org/officeDocument/2006/relationships/hyperlink" Target="https://podminky.urs.cz/item/CS_URS_2022_01/979024442" TargetMode="External"/><Relationship Id="rId36" Type="http://schemas.openxmlformats.org/officeDocument/2006/relationships/hyperlink" Target="https://podminky.urs.cz/item/CS_URS_2022_01/723150314" TargetMode="External"/><Relationship Id="rId49" Type="http://schemas.openxmlformats.org/officeDocument/2006/relationships/hyperlink" Target="https://podminky.urs.cz/item/CS_URS_2022_01/723234351R" TargetMode="External"/><Relationship Id="rId57" Type="http://schemas.openxmlformats.org/officeDocument/2006/relationships/hyperlink" Target="https://podminky.urs.cz/item/CS_URS_2022_01/230170002" TargetMode="External"/><Relationship Id="rId10" Type="http://schemas.openxmlformats.org/officeDocument/2006/relationships/hyperlink" Target="https://podminky.urs.cz/item/CS_URS_2022_01/131213701" TargetMode="External"/><Relationship Id="rId31" Type="http://schemas.openxmlformats.org/officeDocument/2006/relationships/hyperlink" Target="https://podminky.urs.cz/item/CS_URS_2022_01/997221875" TargetMode="External"/><Relationship Id="rId44" Type="http://schemas.openxmlformats.org/officeDocument/2006/relationships/hyperlink" Target="https://podminky.urs.cz/item/CS_URS_2022_01/723190907" TargetMode="External"/><Relationship Id="rId52" Type="http://schemas.openxmlformats.org/officeDocument/2006/relationships/hyperlink" Target="https://podminky.urs.cz/item/CS_URS_2022_01/734411127" TargetMode="External"/><Relationship Id="rId60" Type="http://schemas.openxmlformats.org/officeDocument/2006/relationships/hyperlink" Target="https://podminky.urs.cz/item/CS_URS_2022_01/230205051" TargetMode="External"/><Relationship Id="rId65" Type="http://schemas.openxmlformats.org/officeDocument/2006/relationships/hyperlink" Target="https://podminky.urs.cz/item/CS_URS_2022_01/460490014" TargetMode="External"/><Relationship Id="rId73" Type="http://schemas.openxmlformats.org/officeDocument/2006/relationships/hyperlink" Target="https://podminky.urs.cz/item/CS_URS_2022_01/059002000" TargetMode="External"/><Relationship Id="rId4" Type="http://schemas.openxmlformats.org/officeDocument/2006/relationships/hyperlink" Target="https://podminky.urs.cz/item/CS_URS_2022_01/119002411" TargetMode="External"/><Relationship Id="rId9" Type="http://schemas.openxmlformats.org/officeDocument/2006/relationships/hyperlink" Target="https://podminky.urs.cz/item/CS_URS_2022_01/121151103" TargetMode="External"/><Relationship Id="rId13" Type="http://schemas.openxmlformats.org/officeDocument/2006/relationships/hyperlink" Target="https://podminky.urs.cz/item/CS_URS_2022_01/167151101" TargetMode="External"/><Relationship Id="rId18" Type="http://schemas.openxmlformats.org/officeDocument/2006/relationships/hyperlink" Target="https://podminky.urs.cz/item/CS_URS_2022_01/181351103" TargetMode="External"/><Relationship Id="rId39" Type="http://schemas.openxmlformats.org/officeDocument/2006/relationships/hyperlink" Target="https://podminky.urs.cz/item/CS_URS_2022_01/723150352" TargetMode="External"/><Relationship Id="rId34" Type="http://schemas.openxmlformats.org/officeDocument/2006/relationships/hyperlink" Target="https://podminky.urs.cz/item/CS_URS_2022_01/723150304" TargetMode="External"/><Relationship Id="rId50" Type="http://schemas.openxmlformats.org/officeDocument/2006/relationships/hyperlink" Target="https://podminky.urs.cz/item/CS_URS_2022_01/723234352R" TargetMode="External"/><Relationship Id="rId55" Type="http://schemas.openxmlformats.org/officeDocument/2006/relationships/hyperlink" Target="https://podminky.urs.cz/item/CS_URS_2022_01/230040009" TargetMode="External"/><Relationship Id="rId7" Type="http://schemas.openxmlformats.org/officeDocument/2006/relationships/hyperlink" Target="https://podminky.urs.cz/item/CS_URS_2022_01/119003216" TargetMode="External"/><Relationship Id="rId71" Type="http://schemas.openxmlformats.org/officeDocument/2006/relationships/hyperlink" Target="https://podminky.urs.cz/item/CS_URS_2022_01/044002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AN9" sqref="AN9"/>
    </sheetView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62"/>
      <c r="BS13" s="19" t="s">
        <v>6</v>
      </c>
    </row>
    <row r="14" spans="1:74">
      <c r="B14" s="23"/>
      <c r="C14" s="24"/>
      <c r="D14" s="24"/>
      <c r="E14" s="367" t="s">
        <v>29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2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35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0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37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38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39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0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0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75">
        <v>0.15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75">
        <v>0.15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79" t="s">
        <v>48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0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2020-07-V6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Dům s pečovatelskou službou v Praze Řepích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Praha Řepy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3" t="str">
        <f>IF(AN8= "","",AN8)</f>
        <v>Vyplň údaj</v>
      </c>
      <c r="AN47" s="34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Městská část Praha 17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4" t="str">
        <f>IF(E17="","",E17)</f>
        <v xml:space="preserve"> </v>
      </c>
      <c r="AN49" s="345"/>
      <c r="AO49" s="345"/>
      <c r="AP49" s="345"/>
      <c r="AQ49" s="38"/>
      <c r="AR49" s="41"/>
      <c r="AS49" s="346" t="s">
        <v>50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44" t="str">
        <f>IF(E20="","",E20)</f>
        <v xml:space="preserve"> </v>
      </c>
      <c r="AN50" s="345"/>
      <c r="AO50" s="345"/>
      <c r="AP50" s="345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2" t="s">
        <v>51</v>
      </c>
      <c r="D52" s="353"/>
      <c r="E52" s="353"/>
      <c r="F52" s="353"/>
      <c r="G52" s="353"/>
      <c r="H52" s="68"/>
      <c r="I52" s="355" t="s">
        <v>52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4" t="s">
        <v>53</v>
      </c>
      <c r="AH52" s="353"/>
      <c r="AI52" s="353"/>
      <c r="AJ52" s="353"/>
      <c r="AK52" s="353"/>
      <c r="AL52" s="353"/>
      <c r="AM52" s="353"/>
      <c r="AN52" s="355" t="s">
        <v>54</v>
      </c>
      <c r="AO52" s="353"/>
      <c r="AP52" s="353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ROUND(SUM(AG55:AG58),2)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A55" s="88" t="s">
        <v>74</v>
      </c>
      <c r="B55" s="89"/>
      <c r="C55" s="90"/>
      <c r="D55" s="356" t="s">
        <v>75</v>
      </c>
      <c r="E55" s="356"/>
      <c r="F55" s="356"/>
      <c r="G55" s="356"/>
      <c r="H55" s="356"/>
      <c r="I55" s="91"/>
      <c r="J55" s="356" t="s">
        <v>76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7">
        <f>'SO 01 - Dům s pečovatelsk...'!J30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2" t="s">
        <v>77</v>
      </c>
      <c r="AR55" s="93"/>
      <c r="AS55" s="94">
        <v>0</v>
      </c>
      <c r="AT55" s="95">
        <f>ROUND(SUM(AV55:AW55),2)</f>
        <v>0</v>
      </c>
      <c r="AU55" s="96">
        <f>'SO 01 - Dům s pečovatelsk...'!P160</f>
        <v>0</v>
      </c>
      <c r="AV55" s="95">
        <f>'SO 01 - Dům s pečovatelsk...'!J33</f>
        <v>0</v>
      </c>
      <c r="AW55" s="95">
        <f>'SO 01 - Dům s pečovatelsk...'!J34</f>
        <v>0</v>
      </c>
      <c r="AX55" s="95">
        <f>'SO 01 - Dům s pečovatelsk...'!J35</f>
        <v>0</v>
      </c>
      <c r="AY55" s="95">
        <f>'SO 01 - Dům s pečovatelsk...'!J36</f>
        <v>0</v>
      </c>
      <c r="AZ55" s="95">
        <f>'SO 01 - Dům s pečovatelsk...'!F33</f>
        <v>0</v>
      </c>
      <c r="BA55" s="95">
        <f>'SO 01 - Dům s pečovatelsk...'!F34</f>
        <v>0</v>
      </c>
      <c r="BB55" s="95">
        <f>'SO 01 - Dům s pečovatelsk...'!F35</f>
        <v>0</v>
      </c>
      <c r="BC55" s="95">
        <f>'SO 01 - Dům s pečovatelsk...'!F36</f>
        <v>0</v>
      </c>
      <c r="BD55" s="97">
        <f>'SO 01 - Dům s pečovatelsk...'!F37</f>
        <v>0</v>
      </c>
      <c r="BT55" s="98" t="s">
        <v>78</v>
      </c>
      <c r="BV55" s="98" t="s">
        <v>72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7" customFormat="1" ht="16.5" customHeight="1">
      <c r="A56" s="88" t="s">
        <v>74</v>
      </c>
      <c r="B56" s="89"/>
      <c r="C56" s="90"/>
      <c r="D56" s="356" t="s">
        <v>81</v>
      </c>
      <c r="E56" s="356"/>
      <c r="F56" s="356"/>
      <c r="G56" s="356"/>
      <c r="H56" s="356"/>
      <c r="I56" s="91"/>
      <c r="J56" s="356" t="s">
        <v>82</v>
      </c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7">
        <f>'SO 02 - Altán'!J30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2" t="s">
        <v>77</v>
      </c>
      <c r="AR56" s="93"/>
      <c r="AS56" s="94">
        <v>0</v>
      </c>
      <c r="AT56" s="95">
        <f>ROUND(SUM(AV56:AW56),2)</f>
        <v>0</v>
      </c>
      <c r="AU56" s="96">
        <f>'SO 02 - Altán'!P91</f>
        <v>0</v>
      </c>
      <c r="AV56" s="95">
        <f>'SO 02 - Altán'!J33</f>
        <v>0</v>
      </c>
      <c r="AW56" s="95">
        <f>'SO 02 - Altán'!J34</f>
        <v>0</v>
      </c>
      <c r="AX56" s="95">
        <f>'SO 02 - Altán'!J35</f>
        <v>0</v>
      </c>
      <c r="AY56" s="95">
        <f>'SO 02 - Altán'!J36</f>
        <v>0</v>
      </c>
      <c r="AZ56" s="95">
        <f>'SO 02 - Altán'!F33</f>
        <v>0</v>
      </c>
      <c r="BA56" s="95">
        <f>'SO 02 - Altán'!F34</f>
        <v>0</v>
      </c>
      <c r="BB56" s="95">
        <f>'SO 02 - Altán'!F35</f>
        <v>0</v>
      </c>
      <c r="BC56" s="95">
        <f>'SO 02 - Altán'!F36</f>
        <v>0</v>
      </c>
      <c r="BD56" s="97">
        <f>'SO 02 - Altán'!F37</f>
        <v>0</v>
      </c>
      <c r="BT56" s="98" t="s">
        <v>78</v>
      </c>
      <c r="BV56" s="98" t="s">
        <v>72</v>
      </c>
      <c r="BW56" s="98" t="s">
        <v>83</v>
      </c>
      <c r="BX56" s="98" t="s">
        <v>5</v>
      </c>
      <c r="CL56" s="98" t="s">
        <v>19</v>
      </c>
      <c r="CM56" s="98" t="s">
        <v>80</v>
      </c>
    </row>
    <row r="57" spans="1:91" s="7" customFormat="1" ht="16.5" customHeight="1">
      <c r="A57" s="88" t="s">
        <v>74</v>
      </c>
      <c r="B57" s="89"/>
      <c r="C57" s="90"/>
      <c r="D57" s="356" t="s">
        <v>84</v>
      </c>
      <c r="E57" s="356"/>
      <c r="F57" s="356"/>
      <c r="G57" s="356"/>
      <c r="H57" s="356"/>
      <c r="I57" s="91"/>
      <c r="J57" s="356" t="s">
        <v>85</v>
      </c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7">
        <f>'SO 03 - Plynovod'!J30</f>
        <v>0</v>
      </c>
      <c r="AH57" s="358"/>
      <c r="AI57" s="358"/>
      <c r="AJ57" s="358"/>
      <c r="AK57" s="358"/>
      <c r="AL57" s="358"/>
      <c r="AM57" s="358"/>
      <c r="AN57" s="357">
        <f>SUM(AG57,AT57)</f>
        <v>0</v>
      </c>
      <c r="AO57" s="358"/>
      <c r="AP57" s="358"/>
      <c r="AQ57" s="92" t="s">
        <v>77</v>
      </c>
      <c r="AR57" s="93"/>
      <c r="AS57" s="94">
        <v>0</v>
      </c>
      <c r="AT57" s="95">
        <f>ROUND(SUM(AV57:AW57),2)</f>
        <v>0</v>
      </c>
      <c r="AU57" s="96">
        <f>'SO 03 - Plynovod'!P92</f>
        <v>0</v>
      </c>
      <c r="AV57" s="95">
        <f>'SO 03 - Plynovod'!J33</f>
        <v>0</v>
      </c>
      <c r="AW57" s="95">
        <f>'SO 03 - Plynovod'!J34</f>
        <v>0</v>
      </c>
      <c r="AX57" s="95">
        <f>'SO 03 - Plynovod'!J35</f>
        <v>0</v>
      </c>
      <c r="AY57" s="95">
        <f>'SO 03 - Plynovod'!J36</f>
        <v>0</v>
      </c>
      <c r="AZ57" s="95">
        <f>'SO 03 - Plynovod'!F33</f>
        <v>0</v>
      </c>
      <c r="BA57" s="95">
        <f>'SO 03 - Plynovod'!F34</f>
        <v>0</v>
      </c>
      <c r="BB57" s="95">
        <f>'SO 03 - Plynovod'!F35</f>
        <v>0</v>
      </c>
      <c r="BC57" s="95">
        <f>'SO 03 - Plynovod'!F36</f>
        <v>0</v>
      </c>
      <c r="BD57" s="97">
        <f>'SO 03 - Plynovod'!F37</f>
        <v>0</v>
      </c>
      <c r="BT57" s="98" t="s">
        <v>78</v>
      </c>
      <c r="BV57" s="98" t="s">
        <v>72</v>
      </c>
      <c r="BW57" s="98" t="s">
        <v>86</v>
      </c>
      <c r="BX57" s="98" t="s">
        <v>5</v>
      </c>
      <c r="CL57" s="98" t="s">
        <v>19</v>
      </c>
      <c r="CM57" s="98" t="s">
        <v>80</v>
      </c>
    </row>
    <row r="58" spans="1:91" s="7" customFormat="1" ht="16.5" customHeight="1">
      <c r="A58" s="88" t="s">
        <v>74</v>
      </c>
      <c r="B58" s="89"/>
      <c r="C58" s="90"/>
      <c r="D58" s="356" t="s">
        <v>87</v>
      </c>
      <c r="E58" s="356"/>
      <c r="F58" s="356"/>
      <c r="G58" s="356"/>
      <c r="H58" s="356"/>
      <c r="I58" s="91"/>
      <c r="J58" s="356" t="s">
        <v>88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7">
        <f>'SO 10 - VRN'!J30</f>
        <v>0</v>
      </c>
      <c r="AH58" s="358"/>
      <c r="AI58" s="358"/>
      <c r="AJ58" s="358"/>
      <c r="AK58" s="358"/>
      <c r="AL58" s="358"/>
      <c r="AM58" s="358"/>
      <c r="AN58" s="357">
        <f>SUM(AG58,AT58)</f>
        <v>0</v>
      </c>
      <c r="AO58" s="358"/>
      <c r="AP58" s="358"/>
      <c r="AQ58" s="92" t="s">
        <v>77</v>
      </c>
      <c r="AR58" s="93"/>
      <c r="AS58" s="99">
        <v>0</v>
      </c>
      <c r="AT58" s="100">
        <f>ROUND(SUM(AV58:AW58),2)</f>
        <v>0</v>
      </c>
      <c r="AU58" s="101">
        <f>'SO 10 - VRN'!P80</f>
        <v>0</v>
      </c>
      <c r="AV58" s="100">
        <f>'SO 10 - VRN'!J33</f>
        <v>0</v>
      </c>
      <c r="AW58" s="100">
        <f>'SO 10 - VRN'!J34</f>
        <v>0</v>
      </c>
      <c r="AX58" s="100">
        <f>'SO 10 - VRN'!J35</f>
        <v>0</v>
      </c>
      <c r="AY58" s="100">
        <f>'SO 10 - VRN'!J36</f>
        <v>0</v>
      </c>
      <c r="AZ58" s="100">
        <f>'SO 10 - VRN'!F33</f>
        <v>0</v>
      </c>
      <c r="BA58" s="100">
        <f>'SO 10 - VRN'!F34</f>
        <v>0</v>
      </c>
      <c r="BB58" s="100">
        <f>'SO 10 - VRN'!F35</f>
        <v>0</v>
      </c>
      <c r="BC58" s="100">
        <f>'SO 10 - VRN'!F36</f>
        <v>0</v>
      </c>
      <c r="BD58" s="102">
        <f>'SO 10 - VRN'!F37</f>
        <v>0</v>
      </c>
      <c r="BT58" s="98" t="s">
        <v>78</v>
      </c>
      <c r="BV58" s="98" t="s">
        <v>72</v>
      </c>
      <c r="BW58" s="98" t="s">
        <v>89</v>
      </c>
      <c r="BX58" s="98" t="s">
        <v>5</v>
      </c>
      <c r="CL58" s="98" t="s">
        <v>19</v>
      </c>
      <c r="CM58" s="98" t="s">
        <v>80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hcPTO0M0WaDwmPsWnjPdeevXDUFJKddTT96LizT9ZpXGMIQY985spVnRcP6CmUa3YOeNo8DZJ6e3PX16nuxWgA==" saltValue="8or/LSAUqTH0oJNpi8SbA7+TnAu1TBpyavQGMhCd9BunKHuSnZTB57rZtJ85YkIBEEKs7cWdj4WUfXFW/IOEc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Dům s pečovatelsk...'!C2" display="/" xr:uid="{00000000-0004-0000-0000-000000000000}"/>
    <hyperlink ref="A56" location="'SO 02 - Altán'!C2" display="/" xr:uid="{00000000-0004-0000-0000-000001000000}"/>
    <hyperlink ref="A57" location="'SO 03 - Plynovod'!C2" display="/" xr:uid="{00000000-0004-0000-0000-000002000000}"/>
    <hyperlink ref="A58" location="'SO 10 - VRN'!C2" display="/" xr:uid="{00000000-0004-0000-0000-000003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58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79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Dům s pečovatelskou službou v Praze Řepích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92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ROUND(J160,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ROUND((SUM(BE160:BE4580)),  2)</f>
        <v>0</v>
      </c>
      <c r="G33" s="36"/>
      <c r="H33" s="36"/>
      <c r="I33" s="120">
        <v>0.21</v>
      </c>
      <c r="J33" s="119">
        <f>ROUND(((SUM(BE160:BE4580))*I33),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ROUND((SUM(BF160:BF4580)),  2)</f>
        <v>0</v>
      </c>
      <c r="G34" s="36"/>
      <c r="H34" s="36"/>
      <c r="I34" s="120">
        <v>0.15</v>
      </c>
      <c r="J34" s="119">
        <f>ROUND(((SUM(BF160:BF4580))*I34),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ROUND((SUM(BG160:BG4580)),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ROUND((SUM(BH160:BH4580)),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ROUND((SUM(BI160:BI4580)),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Dům s pečovatelskou službou v Praze Řepích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01 - Dům s pečovatelsk...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Řepy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Městská část Praha 17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J160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J161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J162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J342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100</v>
      </c>
      <c r="E63" s="145"/>
      <c r="F63" s="145"/>
      <c r="G63" s="145"/>
      <c r="H63" s="145"/>
      <c r="I63" s="145"/>
      <c r="J63" s="146">
        <f>J546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101</v>
      </c>
      <c r="E64" s="145"/>
      <c r="F64" s="145"/>
      <c r="G64" s="145"/>
      <c r="H64" s="145"/>
      <c r="I64" s="145"/>
      <c r="J64" s="146">
        <f>J907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102</v>
      </c>
      <c r="E65" s="145"/>
      <c r="F65" s="145"/>
      <c r="G65" s="145"/>
      <c r="H65" s="145"/>
      <c r="I65" s="145"/>
      <c r="J65" s="146">
        <f>J1027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103</v>
      </c>
      <c r="E66" s="145"/>
      <c r="F66" s="145"/>
      <c r="G66" s="145"/>
      <c r="H66" s="145"/>
      <c r="I66" s="145"/>
      <c r="J66" s="146">
        <f>J1148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104</v>
      </c>
      <c r="E67" s="145"/>
      <c r="F67" s="145"/>
      <c r="G67" s="145"/>
      <c r="H67" s="145"/>
      <c r="I67" s="145"/>
      <c r="J67" s="146">
        <f>J1162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105</v>
      </c>
      <c r="E68" s="145"/>
      <c r="F68" s="145"/>
      <c r="G68" s="145"/>
      <c r="H68" s="145"/>
      <c r="I68" s="145"/>
      <c r="J68" s="146">
        <f>J1387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106</v>
      </c>
      <c r="E69" s="145"/>
      <c r="F69" s="145"/>
      <c r="G69" s="145"/>
      <c r="H69" s="145"/>
      <c r="I69" s="145"/>
      <c r="J69" s="146">
        <f>J1528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107</v>
      </c>
      <c r="E70" s="145"/>
      <c r="F70" s="145"/>
      <c r="G70" s="145"/>
      <c r="H70" s="145"/>
      <c r="I70" s="145"/>
      <c r="J70" s="146">
        <f>J1749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108</v>
      </c>
      <c r="E71" s="145"/>
      <c r="F71" s="145"/>
      <c r="G71" s="145"/>
      <c r="H71" s="145"/>
      <c r="I71" s="145"/>
      <c r="J71" s="146">
        <f>J1770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109</v>
      </c>
      <c r="E72" s="145"/>
      <c r="F72" s="145"/>
      <c r="G72" s="145"/>
      <c r="H72" s="145"/>
      <c r="I72" s="145"/>
      <c r="J72" s="146">
        <f>J1821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110</v>
      </c>
      <c r="E73" s="145"/>
      <c r="F73" s="145"/>
      <c r="G73" s="145"/>
      <c r="H73" s="145"/>
      <c r="I73" s="145"/>
      <c r="J73" s="146">
        <f>J1873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111</v>
      </c>
      <c r="E74" s="145"/>
      <c r="F74" s="145"/>
      <c r="G74" s="145"/>
      <c r="H74" s="145"/>
      <c r="I74" s="145"/>
      <c r="J74" s="146">
        <f>J1917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112</v>
      </c>
      <c r="E75" s="145"/>
      <c r="F75" s="145"/>
      <c r="G75" s="145"/>
      <c r="H75" s="145"/>
      <c r="I75" s="145"/>
      <c r="J75" s="146">
        <f>J1940</f>
        <v>0</v>
      </c>
      <c r="K75" s="143"/>
      <c r="L75" s="147"/>
    </row>
    <row r="76" spans="2:12" s="9" customFormat="1" ht="24.95" customHeight="1">
      <c r="B76" s="136"/>
      <c r="C76" s="137"/>
      <c r="D76" s="138" t="s">
        <v>113</v>
      </c>
      <c r="E76" s="139"/>
      <c r="F76" s="139"/>
      <c r="G76" s="139"/>
      <c r="H76" s="139"/>
      <c r="I76" s="139"/>
      <c r="J76" s="140">
        <f>J1943</f>
        <v>0</v>
      </c>
      <c r="K76" s="137"/>
      <c r="L76" s="141"/>
    </row>
    <row r="77" spans="2:12" s="10" customFormat="1" ht="19.899999999999999" customHeight="1">
      <c r="B77" s="142"/>
      <c r="C77" s="143"/>
      <c r="D77" s="144" t="s">
        <v>114</v>
      </c>
      <c r="E77" s="145"/>
      <c r="F77" s="145"/>
      <c r="G77" s="145"/>
      <c r="H77" s="145"/>
      <c r="I77" s="145"/>
      <c r="J77" s="146">
        <f>J1944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115</v>
      </c>
      <c r="E78" s="145"/>
      <c r="F78" s="145"/>
      <c r="G78" s="145"/>
      <c r="H78" s="145"/>
      <c r="I78" s="145"/>
      <c r="J78" s="146">
        <f>J2055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116</v>
      </c>
      <c r="E79" s="145"/>
      <c r="F79" s="145"/>
      <c r="G79" s="145"/>
      <c r="H79" s="145"/>
      <c r="I79" s="145"/>
      <c r="J79" s="146">
        <f>J2087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117</v>
      </c>
      <c r="E80" s="145"/>
      <c r="F80" s="145"/>
      <c r="G80" s="145"/>
      <c r="H80" s="145"/>
      <c r="I80" s="145"/>
      <c r="J80" s="146">
        <f>J2282</f>
        <v>0</v>
      </c>
      <c r="K80" s="143"/>
      <c r="L80" s="147"/>
    </row>
    <row r="81" spans="2:12" s="10" customFormat="1" ht="19.899999999999999" customHeight="1">
      <c r="B81" s="142"/>
      <c r="C81" s="143"/>
      <c r="D81" s="144" t="s">
        <v>118</v>
      </c>
      <c r="E81" s="145"/>
      <c r="F81" s="145"/>
      <c r="G81" s="145"/>
      <c r="H81" s="145"/>
      <c r="I81" s="145"/>
      <c r="J81" s="146">
        <f>J2363</f>
        <v>0</v>
      </c>
      <c r="K81" s="143"/>
      <c r="L81" s="147"/>
    </row>
    <row r="82" spans="2:12" s="10" customFormat="1" ht="19.899999999999999" customHeight="1">
      <c r="B82" s="142"/>
      <c r="C82" s="143"/>
      <c r="D82" s="144" t="s">
        <v>119</v>
      </c>
      <c r="E82" s="145"/>
      <c r="F82" s="145"/>
      <c r="G82" s="145"/>
      <c r="H82" s="145"/>
      <c r="I82" s="145"/>
      <c r="J82" s="146">
        <f>J2474</f>
        <v>0</v>
      </c>
      <c r="K82" s="143"/>
      <c r="L82" s="147"/>
    </row>
    <row r="83" spans="2:12" s="10" customFormat="1" ht="19.899999999999999" customHeight="1">
      <c r="B83" s="142"/>
      <c r="C83" s="143"/>
      <c r="D83" s="144" t="s">
        <v>120</v>
      </c>
      <c r="E83" s="145"/>
      <c r="F83" s="145"/>
      <c r="G83" s="145"/>
      <c r="H83" s="145"/>
      <c r="I83" s="145"/>
      <c r="J83" s="146">
        <f>J2512</f>
        <v>0</v>
      </c>
      <c r="K83" s="143"/>
      <c r="L83" s="147"/>
    </row>
    <row r="84" spans="2:12" s="10" customFormat="1" ht="14.85" customHeight="1">
      <c r="B84" s="142"/>
      <c r="C84" s="143"/>
      <c r="D84" s="144" t="s">
        <v>121</v>
      </c>
      <c r="E84" s="145"/>
      <c r="F84" s="145"/>
      <c r="G84" s="145"/>
      <c r="H84" s="145"/>
      <c r="I84" s="145"/>
      <c r="J84" s="146">
        <f>J2513</f>
        <v>0</v>
      </c>
      <c r="K84" s="143"/>
      <c r="L84" s="147"/>
    </row>
    <row r="85" spans="2:12" s="10" customFormat="1" ht="14.85" customHeight="1">
      <c r="B85" s="142"/>
      <c r="C85" s="143"/>
      <c r="D85" s="144" t="s">
        <v>122</v>
      </c>
      <c r="E85" s="145"/>
      <c r="F85" s="145"/>
      <c r="G85" s="145"/>
      <c r="H85" s="145"/>
      <c r="I85" s="145"/>
      <c r="J85" s="146">
        <f>J2587</f>
        <v>0</v>
      </c>
      <c r="K85" s="143"/>
      <c r="L85" s="147"/>
    </row>
    <row r="86" spans="2:12" s="10" customFormat="1" ht="14.85" customHeight="1">
      <c r="B86" s="142"/>
      <c r="C86" s="143"/>
      <c r="D86" s="144" t="s">
        <v>123</v>
      </c>
      <c r="E86" s="145"/>
      <c r="F86" s="145"/>
      <c r="G86" s="145"/>
      <c r="H86" s="145"/>
      <c r="I86" s="145"/>
      <c r="J86" s="146">
        <f>J2590</f>
        <v>0</v>
      </c>
      <c r="K86" s="143"/>
      <c r="L86" s="147"/>
    </row>
    <row r="87" spans="2:12" s="10" customFormat="1" ht="14.85" customHeight="1">
      <c r="B87" s="142"/>
      <c r="C87" s="143"/>
      <c r="D87" s="144" t="s">
        <v>124</v>
      </c>
      <c r="E87" s="145"/>
      <c r="F87" s="145"/>
      <c r="G87" s="145"/>
      <c r="H87" s="145"/>
      <c r="I87" s="145"/>
      <c r="J87" s="146">
        <f>J2647</f>
        <v>0</v>
      </c>
      <c r="K87" s="143"/>
      <c r="L87" s="147"/>
    </row>
    <row r="88" spans="2:12" s="10" customFormat="1" ht="14.85" customHeight="1">
      <c r="B88" s="142"/>
      <c r="C88" s="143"/>
      <c r="D88" s="144" t="s">
        <v>125</v>
      </c>
      <c r="E88" s="145"/>
      <c r="F88" s="145"/>
      <c r="G88" s="145"/>
      <c r="H88" s="145"/>
      <c r="I88" s="145"/>
      <c r="J88" s="146">
        <f>J2686</f>
        <v>0</v>
      </c>
      <c r="K88" s="143"/>
      <c r="L88" s="147"/>
    </row>
    <row r="89" spans="2:12" s="10" customFormat="1" ht="14.85" customHeight="1">
      <c r="B89" s="142"/>
      <c r="C89" s="143"/>
      <c r="D89" s="144" t="s">
        <v>126</v>
      </c>
      <c r="E89" s="145"/>
      <c r="F89" s="145"/>
      <c r="G89" s="145"/>
      <c r="H89" s="145"/>
      <c r="I89" s="145"/>
      <c r="J89" s="146">
        <f>J2843</f>
        <v>0</v>
      </c>
      <c r="K89" s="143"/>
      <c r="L89" s="147"/>
    </row>
    <row r="90" spans="2:12" s="10" customFormat="1" ht="14.85" customHeight="1">
      <c r="B90" s="142"/>
      <c r="C90" s="143"/>
      <c r="D90" s="144" t="s">
        <v>127</v>
      </c>
      <c r="E90" s="145"/>
      <c r="F90" s="145"/>
      <c r="G90" s="145"/>
      <c r="H90" s="145"/>
      <c r="I90" s="145"/>
      <c r="J90" s="146">
        <f>J2856</f>
        <v>0</v>
      </c>
      <c r="K90" s="143"/>
      <c r="L90" s="147"/>
    </row>
    <row r="91" spans="2:12" s="10" customFormat="1" ht="19.899999999999999" customHeight="1">
      <c r="B91" s="142"/>
      <c r="C91" s="143"/>
      <c r="D91" s="144" t="s">
        <v>128</v>
      </c>
      <c r="E91" s="145"/>
      <c r="F91" s="145"/>
      <c r="G91" s="145"/>
      <c r="H91" s="145"/>
      <c r="I91" s="145"/>
      <c r="J91" s="146">
        <f>J2867</f>
        <v>0</v>
      </c>
      <c r="K91" s="143"/>
      <c r="L91" s="147"/>
    </row>
    <row r="92" spans="2:12" s="10" customFormat="1" ht="14.85" customHeight="1">
      <c r="B92" s="142"/>
      <c r="C92" s="143"/>
      <c r="D92" s="144" t="s">
        <v>129</v>
      </c>
      <c r="E92" s="145"/>
      <c r="F92" s="145"/>
      <c r="G92" s="145"/>
      <c r="H92" s="145"/>
      <c r="I92" s="145"/>
      <c r="J92" s="146">
        <f>J2868</f>
        <v>0</v>
      </c>
      <c r="K92" s="143"/>
      <c r="L92" s="147"/>
    </row>
    <row r="93" spans="2:12" s="10" customFormat="1" ht="14.85" customHeight="1">
      <c r="B93" s="142"/>
      <c r="C93" s="143"/>
      <c r="D93" s="144" t="s">
        <v>130</v>
      </c>
      <c r="E93" s="145"/>
      <c r="F93" s="145"/>
      <c r="G93" s="145"/>
      <c r="H93" s="145"/>
      <c r="I93" s="145"/>
      <c r="J93" s="146">
        <f>J3034</f>
        <v>0</v>
      </c>
      <c r="K93" s="143"/>
      <c r="L93" s="147"/>
    </row>
    <row r="94" spans="2:12" s="10" customFormat="1" ht="14.85" customHeight="1">
      <c r="B94" s="142"/>
      <c r="C94" s="143"/>
      <c r="D94" s="144" t="s">
        <v>131</v>
      </c>
      <c r="E94" s="145"/>
      <c r="F94" s="145"/>
      <c r="G94" s="145"/>
      <c r="H94" s="145"/>
      <c r="I94" s="145"/>
      <c r="J94" s="146">
        <f>J3059</f>
        <v>0</v>
      </c>
      <c r="K94" s="143"/>
      <c r="L94" s="147"/>
    </row>
    <row r="95" spans="2:12" s="10" customFormat="1" ht="14.85" customHeight="1">
      <c r="B95" s="142"/>
      <c r="C95" s="143"/>
      <c r="D95" s="144" t="s">
        <v>132</v>
      </c>
      <c r="E95" s="145"/>
      <c r="F95" s="145"/>
      <c r="G95" s="145"/>
      <c r="H95" s="145"/>
      <c r="I95" s="145"/>
      <c r="J95" s="146">
        <f>J3081</f>
        <v>0</v>
      </c>
      <c r="K95" s="143"/>
      <c r="L95" s="147"/>
    </row>
    <row r="96" spans="2:12" s="10" customFormat="1" ht="19.899999999999999" customHeight="1">
      <c r="B96" s="142"/>
      <c r="C96" s="143"/>
      <c r="D96" s="144" t="s">
        <v>133</v>
      </c>
      <c r="E96" s="145"/>
      <c r="F96" s="145"/>
      <c r="G96" s="145"/>
      <c r="H96" s="145"/>
      <c r="I96" s="145"/>
      <c r="J96" s="146">
        <f>J3098</f>
        <v>0</v>
      </c>
      <c r="K96" s="143"/>
      <c r="L96" s="147"/>
    </row>
    <row r="97" spans="2:12" s="10" customFormat="1" ht="14.85" customHeight="1">
      <c r="B97" s="142"/>
      <c r="C97" s="143"/>
      <c r="D97" s="144" t="s">
        <v>134</v>
      </c>
      <c r="E97" s="145"/>
      <c r="F97" s="145"/>
      <c r="G97" s="145"/>
      <c r="H97" s="145"/>
      <c r="I97" s="145"/>
      <c r="J97" s="146">
        <f>J3099</f>
        <v>0</v>
      </c>
      <c r="K97" s="143"/>
      <c r="L97" s="147"/>
    </row>
    <row r="98" spans="2:12" s="10" customFormat="1" ht="14.85" customHeight="1">
      <c r="B98" s="142"/>
      <c r="C98" s="143"/>
      <c r="D98" s="144" t="s">
        <v>135</v>
      </c>
      <c r="E98" s="145"/>
      <c r="F98" s="145"/>
      <c r="G98" s="145"/>
      <c r="H98" s="145"/>
      <c r="I98" s="145"/>
      <c r="J98" s="146">
        <f>J3175</f>
        <v>0</v>
      </c>
      <c r="K98" s="143"/>
      <c r="L98" s="147"/>
    </row>
    <row r="99" spans="2:12" s="10" customFormat="1" ht="14.85" customHeight="1">
      <c r="B99" s="142"/>
      <c r="C99" s="143"/>
      <c r="D99" s="144" t="s">
        <v>136</v>
      </c>
      <c r="E99" s="145"/>
      <c r="F99" s="145"/>
      <c r="G99" s="145"/>
      <c r="H99" s="145"/>
      <c r="I99" s="145"/>
      <c r="J99" s="146">
        <f>J3178</f>
        <v>0</v>
      </c>
      <c r="K99" s="143"/>
      <c r="L99" s="147"/>
    </row>
    <row r="100" spans="2:12" s="10" customFormat="1" ht="14.85" customHeight="1">
      <c r="B100" s="142"/>
      <c r="C100" s="143"/>
      <c r="D100" s="144" t="s">
        <v>137</v>
      </c>
      <c r="E100" s="145"/>
      <c r="F100" s="145"/>
      <c r="G100" s="145"/>
      <c r="H100" s="145"/>
      <c r="I100" s="145"/>
      <c r="J100" s="146">
        <f>J3195</f>
        <v>0</v>
      </c>
      <c r="K100" s="143"/>
      <c r="L100" s="147"/>
    </row>
    <row r="101" spans="2:12" s="10" customFormat="1" ht="14.85" customHeight="1">
      <c r="B101" s="142"/>
      <c r="C101" s="143"/>
      <c r="D101" s="144" t="s">
        <v>138</v>
      </c>
      <c r="E101" s="145"/>
      <c r="F101" s="145"/>
      <c r="G101" s="145"/>
      <c r="H101" s="145"/>
      <c r="I101" s="145"/>
      <c r="J101" s="146">
        <f>J3209</f>
        <v>0</v>
      </c>
      <c r="K101" s="143"/>
      <c r="L101" s="147"/>
    </row>
    <row r="102" spans="2:12" s="10" customFormat="1" ht="14.85" customHeight="1">
      <c r="B102" s="142"/>
      <c r="C102" s="143"/>
      <c r="D102" s="144" t="s">
        <v>139</v>
      </c>
      <c r="E102" s="145"/>
      <c r="F102" s="145"/>
      <c r="G102" s="145"/>
      <c r="H102" s="145"/>
      <c r="I102" s="145"/>
      <c r="J102" s="146">
        <f>J3248</f>
        <v>0</v>
      </c>
      <c r="K102" s="143"/>
      <c r="L102" s="147"/>
    </row>
    <row r="103" spans="2:12" s="10" customFormat="1" ht="19.899999999999999" customHeight="1">
      <c r="B103" s="142"/>
      <c r="C103" s="143"/>
      <c r="D103" s="144" t="s">
        <v>140</v>
      </c>
      <c r="E103" s="145"/>
      <c r="F103" s="145"/>
      <c r="G103" s="145"/>
      <c r="H103" s="145"/>
      <c r="I103" s="145"/>
      <c r="J103" s="146">
        <f>J3256</f>
        <v>0</v>
      </c>
      <c r="K103" s="143"/>
      <c r="L103" s="147"/>
    </row>
    <row r="104" spans="2:12" s="10" customFormat="1" ht="19.899999999999999" customHeight="1">
      <c r="B104" s="142"/>
      <c r="C104" s="143"/>
      <c r="D104" s="144" t="s">
        <v>141</v>
      </c>
      <c r="E104" s="145"/>
      <c r="F104" s="145"/>
      <c r="G104" s="145"/>
      <c r="H104" s="145"/>
      <c r="I104" s="145"/>
      <c r="J104" s="146">
        <f>J3300</f>
        <v>0</v>
      </c>
      <c r="K104" s="143"/>
      <c r="L104" s="147"/>
    </row>
    <row r="105" spans="2:12" s="10" customFormat="1" ht="14.85" customHeight="1">
      <c r="B105" s="142"/>
      <c r="C105" s="143"/>
      <c r="D105" s="144" t="s">
        <v>142</v>
      </c>
      <c r="E105" s="145"/>
      <c r="F105" s="145"/>
      <c r="G105" s="145"/>
      <c r="H105" s="145"/>
      <c r="I105" s="145"/>
      <c r="J105" s="146">
        <f>J3301</f>
        <v>0</v>
      </c>
      <c r="K105" s="143"/>
      <c r="L105" s="147"/>
    </row>
    <row r="106" spans="2:12" s="10" customFormat="1" ht="14.85" customHeight="1">
      <c r="B106" s="142"/>
      <c r="C106" s="143"/>
      <c r="D106" s="144" t="s">
        <v>143</v>
      </c>
      <c r="E106" s="145"/>
      <c r="F106" s="145"/>
      <c r="G106" s="145"/>
      <c r="H106" s="145"/>
      <c r="I106" s="145"/>
      <c r="J106" s="146">
        <f>J3312</f>
        <v>0</v>
      </c>
      <c r="K106" s="143"/>
      <c r="L106" s="147"/>
    </row>
    <row r="107" spans="2:12" s="10" customFormat="1" ht="19.899999999999999" customHeight="1">
      <c r="B107" s="142"/>
      <c r="C107" s="143"/>
      <c r="D107" s="144" t="s">
        <v>144</v>
      </c>
      <c r="E107" s="145"/>
      <c r="F107" s="145"/>
      <c r="G107" s="145"/>
      <c r="H107" s="145"/>
      <c r="I107" s="145"/>
      <c r="J107" s="146">
        <f>J3395</f>
        <v>0</v>
      </c>
      <c r="K107" s="143"/>
      <c r="L107" s="147"/>
    </row>
    <row r="108" spans="2:12" s="10" customFormat="1" ht="19.899999999999999" customHeight="1">
      <c r="B108" s="142"/>
      <c r="C108" s="143"/>
      <c r="D108" s="144" t="s">
        <v>145</v>
      </c>
      <c r="E108" s="145"/>
      <c r="F108" s="145"/>
      <c r="G108" s="145"/>
      <c r="H108" s="145"/>
      <c r="I108" s="145"/>
      <c r="J108" s="146">
        <f>J3402</f>
        <v>0</v>
      </c>
      <c r="K108" s="143"/>
      <c r="L108" s="147"/>
    </row>
    <row r="109" spans="2:12" s="10" customFormat="1" ht="19.899999999999999" customHeight="1">
      <c r="B109" s="142"/>
      <c r="C109" s="143"/>
      <c r="D109" s="144" t="s">
        <v>146</v>
      </c>
      <c r="E109" s="145"/>
      <c r="F109" s="145"/>
      <c r="G109" s="145"/>
      <c r="H109" s="145"/>
      <c r="I109" s="145"/>
      <c r="J109" s="146">
        <f>J3417</f>
        <v>0</v>
      </c>
      <c r="K109" s="143"/>
      <c r="L109" s="147"/>
    </row>
    <row r="110" spans="2:12" s="10" customFormat="1" ht="19.899999999999999" customHeight="1">
      <c r="B110" s="142"/>
      <c r="C110" s="143"/>
      <c r="D110" s="144" t="s">
        <v>147</v>
      </c>
      <c r="E110" s="145"/>
      <c r="F110" s="145"/>
      <c r="G110" s="145"/>
      <c r="H110" s="145"/>
      <c r="I110" s="145"/>
      <c r="J110" s="146">
        <f>J3502</f>
        <v>0</v>
      </c>
      <c r="K110" s="143"/>
      <c r="L110" s="147"/>
    </row>
    <row r="111" spans="2:12" s="10" customFormat="1" ht="19.899999999999999" customHeight="1">
      <c r="B111" s="142"/>
      <c r="C111" s="143"/>
      <c r="D111" s="144" t="s">
        <v>148</v>
      </c>
      <c r="E111" s="145"/>
      <c r="F111" s="145"/>
      <c r="G111" s="145"/>
      <c r="H111" s="145"/>
      <c r="I111" s="145"/>
      <c r="J111" s="146">
        <f>J3530</f>
        <v>0</v>
      </c>
      <c r="K111" s="143"/>
      <c r="L111" s="147"/>
    </row>
    <row r="112" spans="2:12" s="10" customFormat="1" ht="14.85" customHeight="1">
      <c r="B112" s="142"/>
      <c r="C112" s="143"/>
      <c r="D112" s="144" t="s">
        <v>149</v>
      </c>
      <c r="E112" s="145"/>
      <c r="F112" s="145"/>
      <c r="G112" s="145"/>
      <c r="H112" s="145"/>
      <c r="I112" s="145"/>
      <c r="J112" s="146">
        <f>J3531</f>
        <v>0</v>
      </c>
      <c r="K112" s="143"/>
      <c r="L112" s="147"/>
    </row>
    <row r="113" spans="2:12" s="10" customFormat="1" ht="14.85" customHeight="1">
      <c r="B113" s="142"/>
      <c r="C113" s="143"/>
      <c r="D113" s="144" t="s">
        <v>150</v>
      </c>
      <c r="E113" s="145"/>
      <c r="F113" s="145"/>
      <c r="G113" s="145"/>
      <c r="H113" s="145"/>
      <c r="I113" s="145"/>
      <c r="J113" s="146">
        <f>J3580</f>
        <v>0</v>
      </c>
      <c r="K113" s="143"/>
      <c r="L113" s="147"/>
    </row>
    <row r="114" spans="2:12" s="10" customFormat="1" ht="14.85" customHeight="1">
      <c r="B114" s="142"/>
      <c r="C114" s="143"/>
      <c r="D114" s="144" t="s">
        <v>151</v>
      </c>
      <c r="E114" s="145"/>
      <c r="F114" s="145"/>
      <c r="G114" s="145"/>
      <c r="H114" s="145"/>
      <c r="I114" s="145"/>
      <c r="J114" s="146">
        <f>J3600</f>
        <v>0</v>
      </c>
      <c r="K114" s="143"/>
      <c r="L114" s="147"/>
    </row>
    <row r="115" spans="2:12" s="10" customFormat="1" ht="19.899999999999999" customHeight="1">
      <c r="B115" s="142"/>
      <c r="C115" s="143"/>
      <c r="D115" s="144" t="s">
        <v>152</v>
      </c>
      <c r="E115" s="145"/>
      <c r="F115" s="145"/>
      <c r="G115" s="145"/>
      <c r="H115" s="145"/>
      <c r="I115" s="145"/>
      <c r="J115" s="146">
        <f>J3610</f>
        <v>0</v>
      </c>
      <c r="K115" s="143"/>
      <c r="L115" s="147"/>
    </row>
    <row r="116" spans="2:12" s="10" customFormat="1" ht="19.899999999999999" customHeight="1">
      <c r="B116" s="142"/>
      <c r="C116" s="143"/>
      <c r="D116" s="144" t="s">
        <v>153</v>
      </c>
      <c r="E116" s="145"/>
      <c r="F116" s="145"/>
      <c r="G116" s="145"/>
      <c r="H116" s="145"/>
      <c r="I116" s="145"/>
      <c r="J116" s="146">
        <f>J3631</f>
        <v>0</v>
      </c>
      <c r="K116" s="143"/>
      <c r="L116" s="147"/>
    </row>
    <row r="117" spans="2:12" s="10" customFormat="1" ht="19.899999999999999" customHeight="1">
      <c r="B117" s="142"/>
      <c r="C117" s="143"/>
      <c r="D117" s="144" t="s">
        <v>154</v>
      </c>
      <c r="E117" s="145"/>
      <c r="F117" s="145"/>
      <c r="G117" s="145"/>
      <c r="H117" s="145"/>
      <c r="I117" s="145"/>
      <c r="J117" s="146">
        <f>J3637</f>
        <v>0</v>
      </c>
      <c r="K117" s="143"/>
      <c r="L117" s="147"/>
    </row>
    <row r="118" spans="2:12" s="10" customFormat="1" ht="19.899999999999999" customHeight="1">
      <c r="B118" s="142"/>
      <c r="C118" s="143"/>
      <c r="D118" s="144" t="s">
        <v>155</v>
      </c>
      <c r="E118" s="145"/>
      <c r="F118" s="145"/>
      <c r="G118" s="145"/>
      <c r="H118" s="145"/>
      <c r="I118" s="145"/>
      <c r="J118" s="146">
        <f>J3653</f>
        <v>0</v>
      </c>
      <c r="K118" s="143"/>
      <c r="L118" s="147"/>
    </row>
    <row r="119" spans="2:12" s="10" customFormat="1" ht="19.899999999999999" customHeight="1">
      <c r="B119" s="142"/>
      <c r="C119" s="143"/>
      <c r="D119" s="144" t="s">
        <v>156</v>
      </c>
      <c r="E119" s="145"/>
      <c r="F119" s="145"/>
      <c r="G119" s="145"/>
      <c r="H119" s="145"/>
      <c r="I119" s="145"/>
      <c r="J119" s="146">
        <f>J3834</f>
        <v>0</v>
      </c>
      <c r="K119" s="143"/>
      <c r="L119" s="147"/>
    </row>
    <row r="120" spans="2:12" s="10" customFormat="1" ht="19.899999999999999" customHeight="1">
      <c r="B120" s="142"/>
      <c r="C120" s="143"/>
      <c r="D120" s="144" t="s">
        <v>157</v>
      </c>
      <c r="E120" s="145"/>
      <c r="F120" s="145"/>
      <c r="G120" s="145"/>
      <c r="H120" s="145"/>
      <c r="I120" s="145"/>
      <c r="J120" s="146">
        <f>J3948</f>
        <v>0</v>
      </c>
      <c r="K120" s="143"/>
      <c r="L120" s="147"/>
    </row>
    <row r="121" spans="2:12" s="10" customFormat="1" ht="19.899999999999999" customHeight="1">
      <c r="B121" s="142"/>
      <c r="C121" s="143"/>
      <c r="D121" s="144" t="s">
        <v>158</v>
      </c>
      <c r="E121" s="145"/>
      <c r="F121" s="145"/>
      <c r="G121" s="145"/>
      <c r="H121" s="145"/>
      <c r="I121" s="145"/>
      <c r="J121" s="146">
        <f>J3969</f>
        <v>0</v>
      </c>
      <c r="K121" s="143"/>
      <c r="L121" s="147"/>
    </row>
    <row r="122" spans="2:12" s="10" customFormat="1" ht="19.899999999999999" customHeight="1">
      <c r="B122" s="142"/>
      <c r="C122" s="143"/>
      <c r="D122" s="144" t="s">
        <v>159</v>
      </c>
      <c r="E122" s="145"/>
      <c r="F122" s="145"/>
      <c r="G122" s="145"/>
      <c r="H122" s="145"/>
      <c r="I122" s="145"/>
      <c r="J122" s="146">
        <f>J4323</f>
        <v>0</v>
      </c>
      <c r="K122" s="143"/>
      <c r="L122" s="147"/>
    </row>
    <row r="123" spans="2:12" s="10" customFormat="1" ht="19.899999999999999" customHeight="1">
      <c r="B123" s="142"/>
      <c r="C123" s="143"/>
      <c r="D123" s="144" t="s">
        <v>160</v>
      </c>
      <c r="E123" s="145"/>
      <c r="F123" s="145"/>
      <c r="G123" s="145"/>
      <c r="H123" s="145"/>
      <c r="I123" s="145"/>
      <c r="J123" s="146">
        <f>J4343</f>
        <v>0</v>
      </c>
      <c r="K123" s="143"/>
      <c r="L123" s="147"/>
    </row>
    <row r="124" spans="2:12" s="9" customFormat="1" ht="24.95" customHeight="1">
      <c r="B124" s="136"/>
      <c r="C124" s="137"/>
      <c r="D124" s="138" t="s">
        <v>161</v>
      </c>
      <c r="E124" s="139"/>
      <c r="F124" s="139"/>
      <c r="G124" s="139"/>
      <c r="H124" s="139"/>
      <c r="I124" s="139"/>
      <c r="J124" s="140">
        <f>J4349</f>
        <v>0</v>
      </c>
      <c r="K124" s="137"/>
      <c r="L124" s="141"/>
    </row>
    <row r="125" spans="2:12" s="10" customFormat="1" ht="19.899999999999999" customHeight="1">
      <c r="B125" s="142"/>
      <c r="C125" s="143"/>
      <c r="D125" s="144" t="s">
        <v>162</v>
      </c>
      <c r="E125" s="145"/>
      <c r="F125" s="145"/>
      <c r="G125" s="145"/>
      <c r="H125" s="145"/>
      <c r="I125" s="145"/>
      <c r="J125" s="146">
        <f>J4350</f>
        <v>0</v>
      </c>
      <c r="K125" s="143"/>
      <c r="L125" s="147"/>
    </row>
    <row r="126" spans="2:12" s="10" customFormat="1" ht="14.85" customHeight="1">
      <c r="B126" s="142"/>
      <c r="C126" s="143"/>
      <c r="D126" s="144" t="s">
        <v>163</v>
      </c>
      <c r="E126" s="145"/>
      <c r="F126" s="145"/>
      <c r="G126" s="145"/>
      <c r="H126" s="145"/>
      <c r="I126" s="145"/>
      <c r="J126" s="146">
        <f>J4351</f>
        <v>0</v>
      </c>
      <c r="K126" s="143"/>
      <c r="L126" s="147"/>
    </row>
    <row r="127" spans="2:12" s="10" customFormat="1" ht="14.85" customHeight="1">
      <c r="B127" s="142"/>
      <c r="C127" s="143"/>
      <c r="D127" s="144" t="s">
        <v>164</v>
      </c>
      <c r="E127" s="145"/>
      <c r="F127" s="145"/>
      <c r="G127" s="145"/>
      <c r="H127" s="145"/>
      <c r="I127" s="145"/>
      <c r="J127" s="146">
        <f>J4374</f>
        <v>0</v>
      </c>
      <c r="K127" s="143"/>
      <c r="L127" s="147"/>
    </row>
    <row r="128" spans="2:12" s="10" customFormat="1" ht="14.85" customHeight="1">
      <c r="B128" s="142"/>
      <c r="C128" s="143"/>
      <c r="D128" s="144" t="s">
        <v>165</v>
      </c>
      <c r="E128" s="145"/>
      <c r="F128" s="145"/>
      <c r="G128" s="145"/>
      <c r="H128" s="145"/>
      <c r="I128" s="145"/>
      <c r="J128" s="146">
        <f>J4409</f>
        <v>0</v>
      </c>
      <c r="K128" s="143"/>
      <c r="L128" s="147"/>
    </row>
    <row r="129" spans="1:31" s="10" customFormat="1" ht="14.85" customHeight="1">
      <c r="B129" s="142"/>
      <c r="C129" s="143"/>
      <c r="D129" s="144" t="s">
        <v>166</v>
      </c>
      <c r="E129" s="145"/>
      <c r="F129" s="145"/>
      <c r="G129" s="145"/>
      <c r="H129" s="145"/>
      <c r="I129" s="145"/>
      <c r="J129" s="146">
        <f>J4428</f>
        <v>0</v>
      </c>
      <c r="K129" s="143"/>
      <c r="L129" s="147"/>
    </row>
    <row r="130" spans="1:31" s="10" customFormat="1" ht="14.85" customHeight="1">
      <c r="B130" s="142"/>
      <c r="C130" s="143"/>
      <c r="D130" s="144" t="s">
        <v>167</v>
      </c>
      <c r="E130" s="145"/>
      <c r="F130" s="145"/>
      <c r="G130" s="145"/>
      <c r="H130" s="145"/>
      <c r="I130" s="145"/>
      <c r="J130" s="146">
        <f>J4459</f>
        <v>0</v>
      </c>
      <c r="K130" s="143"/>
      <c r="L130" s="147"/>
    </row>
    <row r="131" spans="1:31" s="10" customFormat="1" ht="14.85" customHeight="1">
      <c r="B131" s="142"/>
      <c r="C131" s="143"/>
      <c r="D131" s="144" t="s">
        <v>168</v>
      </c>
      <c r="E131" s="145"/>
      <c r="F131" s="145"/>
      <c r="G131" s="145"/>
      <c r="H131" s="145"/>
      <c r="I131" s="145"/>
      <c r="J131" s="146">
        <f>J4483</f>
        <v>0</v>
      </c>
      <c r="K131" s="143"/>
      <c r="L131" s="147"/>
    </row>
    <row r="132" spans="1:31" s="10" customFormat="1" ht="14.85" customHeight="1">
      <c r="B132" s="142"/>
      <c r="C132" s="143"/>
      <c r="D132" s="144" t="s">
        <v>169</v>
      </c>
      <c r="E132" s="145"/>
      <c r="F132" s="145"/>
      <c r="G132" s="145"/>
      <c r="H132" s="145"/>
      <c r="I132" s="145"/>
      <c r="J132" s="146">
        <f>J4493</f>
        <v>0</v>
      </c>
      <c r="K132" s="143"/>
      <c r="L132" s="147"/>
    </row>
    <row r="133" spans="1:31" s="10" customFormat="1" ht="14.85" customHeight="1">
      <c r="B133" s="142"/>
      <c r="C133" s="143"/>
      <c r="D133" s="144" t="s">
        <v>170</v>
      </c>
      <c r="E133" s="145"/>
      <c r="F133" s="145"/>
      <c r="G133" s="145"/>
      <c r="H133" s="145"/>
      <c r="I133" s="145"/>
      <c r="J133" s="146">
        <f>J4519</f>
        <v>0</v>
      </c>
      <c r="K133" s="143"/>
      <c r="L133" s="147"/>
    </row>
    <row r="134" spans="1:31" s="10" customFormat="1" ht="14.85" customHeight="1">
      <c r="B134" s="142"/>
      <c r="C134" s="143"/>
      <c r="D134" s="144" t="s">
        <v>171</v>
      </c>
      <c r="E134" s="145"/>
      <c r="F134" s="145"/>
      <c r="G134" s="145"/>
      <c r="H134" s="145"/>
      <c r="I134" s="145"/>
      <c r="J134" s="146">
        <f>J4529</f>
        <v>0</v>
      </c>
      <c r="K134" s="143"/>
      <c r="L134" s="147"/>
    </row>
    <row r="135" spans="1:31" s="10" customFormat="1" ht="14.85" customHeight="1">
      <c r="B135" s="142"/>
      <c r="C135" s="143"/>
      <c r="D135" s="144" t="s">
        <v>172</v>
      </c>
      <c r="E135" s="145"/>
      <c r="F135" s="145"/>
      <c r="G135" s="145"/>
      <c r="H135" s="145"/>
      <c r="I135" s="145"/>
      <c r="J135" s="146">
        <f>J4538</f>
        <v>0</v>
      </c>
      <c r="K135" s="143"/>
      <c r="L135" s="147"/>
    </row>
    <row r="136" spans="1:31" s="10" customFormat="1" ht="14.85" customHeight="1">
      <c r="B136" s="142"/>
      <c r="C136" s="143"/>
      <c r="D136" s="144" t="s">
        <v>173</v>
      </c>
      <c r="E136" s="145"/>
      <c r="F136" s="145"/>
      <c r="G136" s="145"/>
      <c r="H136" s="145"/>
      <c r="I136" s="145"/>
      <c r="J136" s="146">
        <f>J4549</f>
        <v>0</v>
      </c>
      <c r="K136" s="143"/>
      <c r="L136" s="147"/>
    </row>
    <row r="137" spans="1:31" s="10" customFormat="1" ht="14.85" customHeight="1">
      <c r="B137" s="142"/>
      <c r="C137" s="143"/>
      <c r="D137" s="144" t="s">
        <v>174</v>
      </c>
      <c r="E137" s="145"/>
      <c r="F137" s="145"/>
      <c r="G137" s="145"/>
      <c r="H137" s="145"/>
      <c r="I137" s="145"/>
      <c r="J137" s="146">
        <f>J4555</f>
        <v>0</v>
      </c>
      <c r="K137" s="143"/>
      <c r="L137" s="147"/>
    </row>
    <row r="138" spans="1:31" s="10" customFormat="1" ht="14.85" customHeight="1">
      <c r="B138" s="142"/>
      <c r="C138" s="143"/>
      <c r="D138" s="144" t="s">
        <v>175</v>
      </c>
      <c r="E138" s="145"/>
      <c r="F138" s="145"/>
      <c r="G138" s="145"/>
      <c r="H138" s="145"/>
      <c r="I138" s="145"/>
      <c r="J138" s="146">
        <f>J4561</f>
        <v>0</v>
      </c>
      <c r="K138" s="143"/>
      <c r="L138" s="147"/>
    </row>
    <row r="139" spans="1:31" s="10" customFormat="1" ht="14.85" customHeight="1">
      <c r="B139" s="142"/>
      <c r="C139" s="143"/>
      <c r="D139" s="144" t="s">
        <v>176</v>
      </c>
      <c r="E139" s="145"/>
      <c r="F139" s="145"/>
      <c r="G139" s="145"/>
      <c r="H139" s="145"/>
      <c r="I139" s="145"/>
      <c r="J139" s="146">
        <f>J4570</f>
        <v>0</v>
      </c>
      <c r="K139" s="143"/>
      <c r="L139" s="147"/>
    </row>
    <row r="140" spans="1:31" s="10" customFormat="1" ht="19.899999999999999" customHeight="1">
      <c r="B140" s="142"/>
      <c r="C140" s="143"/>
      <c r="D140" s="144" t="s">
        <v>177</v>
      </c>
      <c r="E140" s="145"/>
      <c r="F140" s="145"/>
      <c r="G140" s="145"/>
      <c r="H140" s="145"/>
      <c r="I140" s="145"/>
      <c r="J140" s="146">
        <f>J4578</f>
        <v>0</v>
      </c>
      <c r="K140" s="143"/>
      <c r="L140" s="147"/>
    </row>
    <row r="141" spans="1:31" s="2" customFormat="1" ht="21.75" customHeight="1">
      <c r="A141" s="36"/>
      <c r="B141" s="37"/>
      <c r="C141" s="38"/>
      <c r="D141" s="38"/>
      <c r="E141" s="38"/>
      <c r="F141" s="38"/>
      <c r="G141" s="38"/>
      <c r="H141" s="38"/>
      <c r="I141" s="38"/>
      <c r="J141" s="38"/>
      <c r="K141" s="38"/>
      <c r="L141" s="108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31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108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6" spans="1:63" s="2" customFormat="1" ht="6.95" customHeight="1">
      <c r="A146" s="36"/>
      <c r="B146" s="51"/>
      <c r="C146" s="52"/>
      <c r="D146" s="52"/>
      <c r="E146" s="52"/>
      <c r="F146" s="52"/>
      <c r="G146" s="52"/>
      <c r="H146" s="52"/>
      <c r="I146" s="52"/>
      <c r="J146" s="52"/>
      <c r="K146" s="52"/>
      <c r="L146" s="108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1:63" s="2" customFormat="1" ht="24.95" customHeight="1">
      <c r="A147" s="36"/>
      <c r="B147" s="37"/>
      <c r="C147" s="25" t="s">
        <v>178</v>
      </c>
      <c r="D147" s="38"/>
      <c r="E147" s="38"/>
      <c r="F147" s="38"/>
      <c r="G147" s="38"/>
      <c r="H147" s="38"/>
      <c r="I147" s="38"/>
      <c r="J147" s="38"/>
      <c r="K147" s="38"/>
      <c r="L147" s="108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1:63" s="2" customFormat="1" ht="6.95" customHeight="1">
      <c r="A148" s="36"/>
      <c r="B148" s="37"/>
      <c r="C148" s="38"/>
      <c r="D148" s="38"/>
      <c r="E148" s="38"/>
      <c r="F148" s="38"/>
      <c r="G148" s="38"/>
      <c r="H148" s="38"/>
      <c r="I148" s="38"/>
      <c r="J148" s="38"/>
      <c r="K148" s="38"/>
      <c r="L148" s="108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1:63" s="2" customFormat="1" ht="12" customHeight="1">
      <c r="A149" s="36"/>
      <c r="B149" s="37"/>
      <c r="C149" s="31" t="s">
        <v>16</v>
      </c>
      <c r="D149" s="38"/>
      <c r="E149" s="38"/>
      <c r="F149" s="38"/>
      <c r="G149" s="38"/>
      <c r="H149" s="38"/>
      <c r="I149" s="38"/>
      <c r="J149" s="38"/>
      <c r="K149" s="38"/>
      <c r="L149" s="108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1:63" s="2" customFormat="1" ht="16.5" customHeight="1">
      <c r="A150" s="36"/>
      <c r="B150" s="37"/>
      <c r="C150" s="38"/>
      <c r="D150" s="38"/>
      <c r="E150" s="388" t="str">
        <f>E7</f>
        <v>Dům s pečovatelskou službou v Praze Řepích</v>
      </c>
      <c r="F150" s="389"/>
      <c r="G150" s="389"/>
      <c r="H150" s="389"/>
      <c r="I150" s="38"/>
      <c r="J150" s="38"/>
      <c r="K150" s="38"/>
      <c r="L150" s="108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1:63" s="2" customFormat="1" ht="12" customHeight="1">
      <c r="A151" s="36"/>
      <c r="B151" s="37"/>
      <c r="C151" s="31" t="s">
        <v>91</v>
      </c>
      <c r="D151" s="38"/>
      <c r="E151" s="38"/>
      <c r="F151" s="38"/>
      <c r="G151" s="38"/>
      <c r="H151" s="38"/>
      <c r="I151" s="38"/>
      <c r="J151" s="38"/>
      <c r="K151" s="38"/>
      <c r="L151" s="108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1:63" s="2" customFormat="1" ht="16.5" customHeight="1">
      <c r="A152" s="36"/>
      <c r="B152" s="37"/>
      <c r="C152" s="38"/>
      <c r="D152" s="38"/>
      <c r="E152" s="341" t="str">
        <f>E9</f>
        <v>SO 01 - Dům s pečovatelsk...</v>
      </c>
      <c r="F152" s="390"/>
      <c r="G152" s="390"/>
      <c r="H152" s="390"/>
      <c r="I152" s="38"/>
      <c r="J152" s="38"/>
      <c r="K152" s="38"/>
      <c r="L152" s="108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1:63" s="2" customFormat="1" ht="6.95" customHeight="1">
      <c r="A153" s="36"/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108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1:63" s="2" customFormat="1" ht="12" customHeight="1">
      <c r="A154" s="36"/>
      <c r="B154" s="37"/>
      <c r="C154" s="31" t="s">
        <v>21</v>
      </c>
      <c r="D154" s="38"/>
      <c r="E154" s="38"/>
      <c r="F154" s="29" t="str">
        <f>F12</f>
        <v>Praha Řepy</v>
      </c>
      <c r="G154" s="38"/>
      <c r="H154" s="38"/>
      <c r="I154" s="31" t="s">
        <v>23</v>
      </c>
      <c r="J154" s="61" t="str">
        <f>IF(J12="","",J12)</f>
        <v>Vyplň údaj</v>
      </c>
      <c r="K154" s="38"/>
      <c r="L154" s="108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1:63" s="2" customFormat="1" ht="6.95" customHeight="1">
      <c r="A155" s="36"/>
      <c r="B155" s="37"/>
      <c r="C155" s="38"/>
      <c r="D155" s="38"/>
      <c r="E155" s="38"/>
      <c r="F155" s="38"/>
      <c r="G155" s="38"/>
      <c r="H155" s="38"/>
      <c r="I155" s="38"/>
      <c r="J155" s="38"/>
      <c r="K155" s="38"/>
      <c r="L155" s="108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spans="1:63" s="2" customFormat="1" ht="15.2" customHeight="1">
      <c r="A156" s="36"/>
      <c r="B156" s="37"/>
      <c r="C156" s="31" t="s">
        <v>24</v>
      </c>
      <c r="D156" s="38"/>
      <c r="E156" s="38"/>
      <c r="F156" s="29" t="str">
        <f>E15</f>
        <v>Městská část Praha 17</v>
      </c>
      <c r="G156" s="38"/>
      <c r="H156" s="38"/>
      <c r="I156" s="31" t="s">
        <v>30</v>
      </c>
      <c r="J156" s="34" t="str">
        <f>E21</f>
        <v xml:space="preserve"> </v>
      </c>
      <c r="K156" s="38"/>
      <c r="L156" s="108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1:63" s="2" customFormat="1" ht="15.2" customHeight="1">
      <c r="A157" s="36"/>
      <c r="B157" s="37"/>
      <c r="C157" s="31" t="s">
        <v>28</v>
      </c>
      <c r="D157" s="38"/>
      <c r="E157" s="38"/>
      <c r="F157" s="29" t="str">
        <f>IF(E18="","",E18)</f>
        <v>Vyplň údaj</v>
      </c>
      <c r="G157" s="38"/>
      <c r="H157" s="38"/>
      <c r="I157" s="31" t="s">
        <v>33</v>
      </c>
      <c r="J157" s="34" t="str">
        <f>E24</f>
        <v xml:space="preserve"> </v>
      </c>
      <c r="K157" s="38"/>
      <c r="L157" s="108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8" spans="1:63" s="2" customFormat="1" ht="10.35" customHeight="1">
      <c r="A158" s="36"/>
      <c r="B158" s="37"/>
      <c r="C158" s="38"/>
      <c r="D158" s="38"/>
      <c r="E158" s="38"/>
      <c r="F158" s="38"/>
      <c r="G158" s="38"/>
      <c r="H158" s="38"/>
      <c r="I158" s="38"/>
      <c r="J158" s="38"/>
      <c r="K158" s="38"/>
      <c r="L158" s="108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  <row r="159" spans="1:63" s="11" customFormat="1" ht="29.25" customHeight="1">
      <c r="A159" s="148"/>
      <c r="B159" s="149"/>
      <c r="C159" s="150" t="s">
        <v>179</v>
      </c>
      <c r="D159" s="151" t="s">
        <v>55</v>
      </c>
      <c r="E159" s="151" t="s">
        <v>51</v>
      </c>
      <c r="F159" s="151" t="s">
        <v>52</v>
      </c>
      <c r="G159" s="151" t="s">
        <v>180</v>
      </c>
      <c r="H159" s="151" t="s">
        <v>181</v>
      </c>
      <c r="I159" s="151" t="s">
        <v>182</v>
      </c>
      <c r="J159" s="151" t="s">
        <v>95</v>
      </c>
      <c r="K159" s="152" t="s">
        <v>183</v>
      </c>
      <c r="L159" s="153"/>
      <c r="M159" s="70" t="s">
        <v>19</v>
      </c>
      <c r="N159" s="71" t="s">
        <v>40</v>
      </c>
      <c r="O159" s="71" t="s">
        <v>184</v>
      </c>
      <c r="P159" s="71" t="s">
        <v>185</v>
      </c>
      <c r="Q159" s="71" t="s">
        <v>186</v>
      </c>
      <c r="R159" s="71" t="s">
        <v>187</v>
      </c>
      <c r="S159" s="71" t="s">
        <v>188</v>
      </c>
      <c r="T159" s="72" t="s">
        <v>189</v>
      </c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</row>
    <row r="160" spans="1:63" s="2" customFormat="1" ht="22.9" customHeight="1">
      <c r="A160" s="36"/>
      <c r="B160" s="37"/>
      <c r="C160" s="77" t="s">
        <v>190</v>
      </c>
      <c r="D160" s="38"/>
      <c r="E160" s="38"/>
      <c r="F160" s="38"/>
      <c r="G160" s="38"/>
      <c r="H160" s="38"/>
      <c r="I160" s="38"/>
      <c r="J160" s="154">
        <f>BK160</f>
        <v>0</v>
      </c>
      <c r="K160" s="38"/>
      <c r="L160" s="41"/>
      <c r="M160" s="73"/>
      <c r="N160" s="155"/>
      <c r="O160" s="74"/>
      <c r="P160" s="156">
        <f>P161+P1943+P4349</f>
        <v>0</v>
      </c>
      <c r="Q160" s="74"/>
      <c r="R160" s="156">
        <f>R161+R1943+R4349</f>
        <v>23651.70809231</v>
      </c>
      <c r="S160" s="74"/>
      <c r="T160" s="157">
        <f>T161+T1943+T4349</f>
        <v>473.42834999999997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</v>
      </c>
      <c r="AU160" s="19" t="s">
        <v>96</v>
      </c>
      <c r="BK160" s="158">
        <f>BK161+BK1943+BK4349</f>
        <v>0</v>
      </c>
    </row>
    <row r="161" spans="1:65" s="12" customFormat="1" ht="25.9" customHeight="1">
      <c r="B161" s="159"/>
      <c r="C161" s="160"/>
      <c r="D161" s="161" t="s">
        <v>69</v>
      </c>
      <c r="E161" s="162" t="s">
        <v>191</v>
      </c>
      <c r="F161" s="162" t="s">
        <v>192</v>
      </c>
      <c r="G161" s="160"/>
      <c r="H161" s="160"/>
      <c r="I161" s="163"/>
      <c r="J161" s="164">
        <f>BK161</f>
        <v>0</v>
      </c>
      <c r="K161" s="160"/>
      <c r="L161" s="165"/>
      <c r="M161" s="166"/>
      <c r="N161" s="167"/>
      <c r="O161" s="167"/>
      <c r="P161" s="168">
        <f>P162+P342+P546+P907+P1027+P1148+P1162+P1387+P1528+P1749+P1770+P1821+P1873+P1917+P1940</f>
        <v>0</v>
      </c>
      <c r="Q161" s="167"/>
      <c r="R161" s="168">
        <f>R162+R342+R546+R907+R1027+R1148+R1162+R1387+R1528+R1749+R1770+R1821+R1873+R1917+R1940</f>
        <v>23175.97402012</v>
      </c>
      <c r="S161" s="167"/>
      <c r="T161" s="169">
        <f>T162+T342+T546+T907+T1027+T1148+T1162+T1387+T1528+T1749+T1770+T1821+T1873+T1917+T1940</f>
        <v>473.42834999999997</v>
      </c>
      <c r="AR161" s="170" t="s">
        <v>78</v>
      </c>
      <c r="AT161" s="171" t="s">
        <v>69</v>
      </c>
      <c r="AU161" s="171" t="s">
        <v>70</v>
      </c>
      <c r="AY161" s="170" t="s">
        <v>193</v>
      </c>
      <c r="BK161" s="172">
        <f>BK162+BK342+BK546+BK907+BK1027+BK1148+BK1162+BK1387+BK1528+BK1749+BK1770+BK1821+BK1873+BK1917+BK1940</f>
        <v>0</v>
      </c>
    </row>
    <row r="162" spans="1:65" s="12" customFormat="1" ht="22.9" customHeight="1">
      <c r="B162" s="159"/>
      <c r="C162" s="160"/>
      <c r="D162" s="161" t="s">
        <v>69</v>
      </c>
      <c r="E162" s="173" t="s">
        <v>78</v>
      </c>
      <c r="F162" s="173" t="s">
        <v>194</v>
      </c>
      <c r="G162" s="160"/>
      <c r="H162" s="160"/>
      <c r="I162" s="163"/>
      <c r="J162" s="174">
        <f>BK162</f>
        <v>0</v>
      </c>
      <c r="K162" s="160"/>
      <c r="L162" s="165"/>
      <c r="M162" s="166"/>
      <c r="N162" s="167"/>
      <c r="O162" s="167"/>
      <c r="P162" s="168">
        <f>SUM(P163:P341)</f>
        <v>0</v>
      </c>
      <c r="Q162" s="167"/>
      <c r="R162" s="168">
        <f>SUM(R163:R341)</f>
        <v>1398.209472</v>
      </c>
      <c r="S162" s="167"/>
      <c r="T162" s="169">
        <f>SUM(T163:T341)</f>
        <v>470.47124999999994</v>
      </c>
      <c r="AR162" s="170" t="s">
        <v>78</v>
      </c>
      <c r="AT162" s="171" t="s">
        <v>69</v>
      </c>
      <c r="AU162" s="171" t="s">
        <v>78</v>
      </c>
      <c r="AY162" s="170" t="s">
        <v>193</v>
      </c>
      <c r="BK162" s="172">
        <f>SUM(BK163:BK341)</f>
        <v>0</v>
      </c>
    </row>
    <row r="163" spans="1:65" s="2" customFormat="1" ht="24.2" customHeight="1">
      <c r="A163" s="36"/>
      <c r="B163" s="37"/>
      <c r="C163" s="175" t="s">
        <v>78</v>
      </c>
      <c r="D163" s="175" t="s">
        <v>195</v>
      </c>
      <c r="E163" s="176" t="s">
        <v>196</v>
      </c>
      <c r="F163" s="177" t="s">
        <v>197</v>
      </c>
      <c r="G163" s="178" t="s">
        <v>198</v>
      </c>
      <c r="H163" s="179">
        <v>10440</v>
      </c>
      <c r="I163" s="180"/>
      <c r="J163" s="181">
        <f>ROUND(I163*H163,2)</f>
        <v>0</v>
      </c>
      <c r="K163" s="177" t="s">
        <v>199</v>
      </c>
      <c r="L163" s="41"/>
      <c r="M163" s="182" t="s">
        <v>19</v>
      </c>
      <c r="N163" s="183" t="s">
        <v>41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200</v>
      </c>
      <c r="AT163" s="186" t="s">
        <v>195</v>
      </c>
      <c r="AU163" s="186" t="s">
        <v>80</v>
      </c>
      <c r="AY163" s="19" t="s">
        <v>193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78</v>
      </c>
      <c r="BK163" s="187">
        <f>ROUND(I163*H163,2)</f>
        <v>0</v>
      </c>
      <c r="BL163" s="19" t="s">
        <v>200</v>
      </c>
      <c r="BM163" s="186" t="s">
        <v>80</v>
      </c>
    </row>
    <row r="164" spans="1:65" s="2" customFormat="1" ht="11.25">
      <c r="A164" s="36"/>
      <c r="B164" s="37"/>
      <c r="C164" s="38"/>
      <c r="D164" s="188" t="s">
        <v>201</v>
      </c>
      <c r="E164" s="38"/>
      <c r="F164" s="189" t="s">
        <v>202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201</v>
      </c>
      <c r="AU164" s="19" t="s">
        <v>80</v>
      </c>
    </row>
    <row r="165" spans="1:65" s="13" customFormat="1" ht="11.25">
      <c r="B165" s="193"/>
      <c r="C165" s="194"/>
      <c r="D165" s="195" t="s">
        <v>203</v>
      </c>
      <c r="E165" s="196" t="s">
        <v>19</v>
      </c>
      <c r="F165" s="197" t="s">
        <v>204</v>
      </c>
      <c r="G165" s="194"/>
      <c r="H165" s="198">
        <v>10440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203</v>
      </c>
      <c r="AU165" s="204" t="s">
        <v>80</v>
      </c>
      <c r="AV165" s="13" t="s">
        <v>80</v>
      </c>
      <c r="AW165" s="13" t="s">
        <v>32</v>
      </c>
      <c r="AX165" s="13" t="s">
        <v>70</v>
      </c>
      <c r="AY165" s="204" t="s">
        <v>193</v>
      </c>
    </row>
    <row r="166" spans="1:65" s="14" customFormat="1" ht="11.25">
      <c r="B166" s="205"/>
      <c r="C166" s="206"/>
      <c r="D166" s="195" t="s">
        <v>203</v>
      </c>
      <c r="E166" s="207" t="s">
        <v>19</v>
      </c>
      <c r="F166" s="208" t="s">
        <v>205</v>
      </c>
      <c r="G166" s="206"/>
      <c r="H166" s="209">
        <v>10440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203</v>
      </c>
      <c r="AU166" s="215" t="s">
        <v>80</v>
      </c>
      <c r="AV166" s="14" t="s">
        <v>200</v>
      </c>
      <c r="AW166" s="14" t="s">
        <v>32</v>
      </c>
      <c r="AX166" s="14" t="s">
        <v>78</v>
      </c>
      <c r="AY166" s="215" t="s">
        <v>193</v>
      </c>
    </row>
    <row r="167" spans="1:65" s="2" customFormat="1" ht="49.15" customHeight="1">
      <c r="A167" s="36"/>
      <c r="B167" s="37"/>
      <c r="C167" s="175" t="s">
        <v>80</v>
      </c>
      <c r="D167" s="175" t="s">
        <v>195</v>
      </c>
      <c r="E167" s="176" t="s">
        <v>206</v>
      </c>
      <c r="F167" s="177" t="s">
        <v>207</v>
      </c>
      <c r="G167" s="178" t="s">
        <v>198</v>
      </c>
      <c r="H167" s="179">
        <v>5261</v>
      </c>
      <c r="I167" s="180"/>
      <c r="J167" s="181">
        <f>ROUND(I167*H167,2)</f>
        <v>0</v>
      </c>
      <c r="K167" s="177" t="s">
        <v>199</v>
      </c>
      <c r="L167" s="41"/>
      <c r="M167" s="182" t="s">
        <v>19</v>
      </c>
      <c r="N167" s="183" t="s">
        <v>41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200</v>
      </c>
      <c r="AT167" s="186" t="s">
        <v>195</v>
      </c>
      <c r="AU167" s="186" t="s">
        <v>80</v>
      </c>
      <c r="AY167" s="19" t="s">
        <v>193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78</v>
      </c>
      <c r="BK167" s="187">
        <f>ROUND(I167*H167,2)</f>
        <v>0</v>
      </c>
      <c r="BL167" s="19" t="s">
        <v>200</v>
      </c>
      <c r="BM167" s="186" t="s">
        <v>200</v>
      </c>
    </row>
    <row r="168" spans="1:65" s="2" customFormat="1" ht="11.25">
      <c r="A168" s="36"/>
      <c r="B168" s="37"/>
      <c r="C168" s="38"/>
      <c r="D168" s="188" t="s">
        <v>201</v>
      </c>
      <c r="E168" s="38"/>
      <c r="F168" s="189" t="s">
        <v>208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201</v>
      </c>
      <c r="AU168" s="19" t="s">
        <v>80</v>
      </c>
    </row>
    <row r="169" spans="1:65" s="2" customFormat="1" ht="19.5">
      <c r="A169" s="36"/>
      <c r="B169" s="37"/>
      <c r="C169" s="38"/>
      <c r="D169" s="195" t="s">
        <v>209</v>
      </c>
      <c r="E169" s="38"/>
      <c r="F169" s="216" t="s">
        <v>210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209</v>
      </c>
      <c r="AU169" s="19" t="s">
        <v>80</v>
      </c>
    </row>
    <row r="170" spans="1:65" s="13" customFormat="1" ht="22.5">
      <c r="B170" s="193"/>
      <c r="C170" s="194"/>
      <c r="D170" s="195" t="s">
        <v>203</v>
      </c>
      <c r="E170" s="196" t="s">
        <v>19</v>
      </c>
      <c r="F170" s="197" t="s">
        <v>211</v>
      </c>
      <c r="G170" s="194"/>
      <c r="H170" s="198">
        <v>5261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203</v>
      </c>
      <c r="AU170" s="204" t="s">
        <v>80</v>
      </c>
      <c r="AV170" s="13" t="s">
        <v>80</v>
      </c>
      <c r="AW170" s="13" t="s">
        <v>32</v>
      </c>
      <c r="AX170" s="13" t="s">
        <v>70</v>
      </c>
      <c r="AY170" s="204" t="s">
        <v>193</v>
      </c>
    </row>
    <row r="171" spans="1:65" s="14" customFormat="1" ht="11.25">
      <c r="B171" s="205"/>
      <c r="C171" s="206"/>
      <c r="D171" s="195" t="s">
        <v>203</v>
      </c>
      <c r="E171" s="207" t="s">
        <v>19</v>
      </c>
      <c r="F171" s="208" t="s">
        <v>205</v>
      </c>
      <c r="G171" s="206"/>
      <c r="H171" s="209">
        <v>5261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203</v>
      </c>
      <c r="AU171" s="215" t="s">
        <v>80</v>
      </c>
      <c r="AV171" s="14" t="s">
        <v>200</v>
      </c>
      <c r="AW171" s="14" t="s">
        <v>32</v>
      </c>
      <c r="AX171" s="14" t="s">
        <v>78</v>
      </c>
      <c r="AY171" s="215" t="s">
        <v>193</v>
      </c>
    </row>
    <row r="172" spans="1:65" s="2" customFormat="1" ht="37.9" customHeight="1">
      <c r="A172" s="36"/>
      <c r="B172" s="37"/>
      <c r="C172" s="175" t="s">
        <v>212</v>
      </c>
      <c r="D172" s="175" t="s">
        <v>195</v>
      </c>
      <c r="E172" s="176" t="s">
        <v>213</v>
      </c>
      <c r="F172" s="177" t="s">
        <v>214</v>
      </c>
      <c r="G172" s="178" t="s">
        <v>215</v>
      </c>
      <c r="H172" s="179">
        <v>14</v>
      </c>
      <c r="I172" s="180"/>
      <c r="J172" s="181">
        <f>ROUND(I172*H172,2)</f>
        <v>0</v>
      </c>
      <c r="K172" s="177" t="s">
        <v>199</v>
      </c>
      <c r="L172" s="41"/>
      <c r="M172" s="182" t="s">
        <v>19</v>
      </c>
      <c r="N172" s="183" t="s">
        <v>41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200</v>
      </c>
      <c r="AT172" s="186" t="s">
        <v>195</v>
      </c>
      <c r="AU172" s="186" t="s">
        <v>80</v>
      </c>
      <c r="AY172" s="19" t="s">
        <v>193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78</v>
      </c>
      <c r="BK172" s="187">
        <f>ROUND(I172*H172,2)</f>
        <v>0</v>
      </c>
      <c r="BL172" s="19" t="s">
        <v>200</v>
      </c>
      <c r="BM172" s="186" t="s">
        <v>216</v>
      </c>
    </row>
    <row r="173" spans="1:65" s="2" customFormat="1" ht="11.25">
      <c r="A173" s="36"/>
      <c r="B173" s="37"/>
      <c r="C173" s="38"/>
      <c r="D173" s="188" t="s">
        <v>201</v>
      </c>
      <c r="E173" s="38"/>
      <c r="F173" s="189" t="s">
        <v>217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201</v>
      </c>
      <c r="AU173" s="19" t="s">
        <v>80</v>
      </c>
    </row>
    <row r="174" spans="1:65" s="2" customFormat="1" ht="37.9" customHeight="1">
      <c r="A174" s="36"/>
      <c r="B174" s="37"/>
      <c r="C174" s="175" t="s">
        <v>200</v>
      </c>
      <c r="D174" s="175" t="s">
        <v>195</v>
      </c>
      <c r="E174" s="176" t="s">
        <v>218</v>
      </c>
      <c r="F174" s="177" t="s">
        <v>219</v>
      </c>
      <c r="G174" s="178" t="s">
        <v>215</v>
      </c>
      <c r="H174" s="179">
        <v>24</v>
      </c>
      <c r="I174" s="180"/>
      <c r="J174" s="181">
        <f>ROUND(I174*H174,2)</f>
        <v>0</v>
      </c>
      <c r="K174" s="177" t="s">
        <v>199</v>
      </c>
      <c r="L174" s="41"/>
      <c r="M174" s="182" t="s">
        <v>19</v>
      </c>
      <c r="N174" s="183" t="s">
        <v>41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200</v>
      </c>
      <c r="AT174" s="186" t="s">
        <v>195</v>
      </c>
      <c r="AU174" s="186" t="s">
        <v>80</v>
      </c>
      <c r="AY174" s="19" t="s">
        <v>193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78</v>
      </c>
      <c r="BK174" s="187">
        <f>ROUND(I174*H174,2)</f>
        <v>0</v>
      </c>
      <c r="BL174" s="19" t="s">
        <v>200</v>
      </c>
      <c r="BM174" s="186" t="s">
        <v>220</v>
      </c>
    </row>
    <row r="175" spans="1:65" s="2" customFormat="1" ht="11.25">
      <c r="A175" s="36"/>
      <c r="B175" s="37"/>
      <c r="C175" s="38"/>
      <c r="D175" s="188" t="s">
        <v>201</v>
      </c>
      <c r="E175" s="38"/>
      <c r="F175" s="189" t="s">
        <v>221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201</v>
      </c>
      <c r="AU175" s="19" t="s">
        <v>80</v>
      </c>
    </row>
    <row r="176" spans="1:65" s="2" customFormat="1" ht="37.9" customHeight="1">
      <c r="A176" s="36"/>
      <c r="B176" s="37"/>
      <c r="C176" s="175" t="s">
        <v>222</v>
      </c>
      <c r="D176" s="175" t="s">
        <v>195</v>
      </c>
      <c r="E176" s="176" t="s">
        <v>223</v>
      </c>
      <c r="F176" s="177" t="s">
        <v>224</v>
      </c>
      <c r="G176" s="178" t="s">
        <v>215</v>
      </c>
      <c r="H176" s="179">
        <v>5</v>
      </c>
      <c r="I176" s="180"/>
      <c r="J176" s="181">
        <f>ROUND(I176*H176,2)</f>
        <v>0</v>
      </c>
      <c r="K176" s="177" t="s">
        <v>199</v>
      </c>
      <c r="L176" s="41"/>
      <c r="M176" s="182" t="s">
        <v>19</v>
      </c>
      <c r="N176" s="183" t="s">
        <v>41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200</v>
      </c>
      <c r="AT176" s="186" t="s">
        <v>195</v>
      </c>
      <c r="AU176" s="186" t="s">
        <v>80</v>
      </c>
      <c r="AY176" s="19" t="s">
        <v>193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78</v>
      </c>
      <c r="BK176" s="187">
        <f>ROUND(I176*H176,2)</f>
        <v>0</v>
      </c>
      <c r="BL176" s="19" t="s">
        <v>200</v>
      </c>
      <c r="BM176" s="186" t="s">
        <v>225</v>
      </c>
    </row>
    <row r="177" spans="1:65" s="2" customFormat="1" ht="11.25">
      <c r="A177" s="36"/>
      <c r="B177" s="37"/>
      <c r="C177" s="38"/>
      <c r="D177" s="188" t="s">
        <v>201</v>
      </c>
      <c r="E177" s="38"/>
      <c r="F177" s="189" t="s">
        <v>226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201</v>
      </c>
      <c r="AU177" s="19" t="s">
        <v>80</v>
      </c>
    </row>
    <row r="178" spans="1:65" s="2" customFormat="1" ht="37.9" customHeight="1">
      <c r="A178" s="36"/>
      <c r="B178" s="37"/>
      <c r="C178" s="175" t="s">
        <v>227</v>
      </c>
      <c r="D178" s="175" t="s">
        <v>195</v>
      </c>
      <c r="E178" s="176" t="s">
        <v>228</v>
      </c>
      <c r="F178" s="177" t="s">
        <v>229</v>
      </c>
      <c r="G178" s="178" t="s">
        <v>215</v>
      </c>
      <c r="H178" s="179">
        <v>6</v>
      </c>
      <c r="I178" s="180"/>
      <c r="J178" s="181">
        <f>ROUND(I178*H178,2)</f>
        <v>0</v>
      </c>
      <c r="K178" s="177" t="s">
        <v>199</v>
      </c>
      <c r="L178" s="41"/>
      <c r="M178" s="182" t="s">
        <v>19</v>
      </c>
      <c r="N178" s="183" t="s">
        <v>41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200</v>
      </c>
      <c r="AT178" s="186" t="s">
        <v>195</v>
      </c>
      <c r="AU178" s="186" t="s">
        <v>80</v>
      </c>
      <c r="AY178" s="19" t="s">
        <v>193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78</v>
      </c>
      <c r="BK178" s="187">
        <f>ROUND(I178*H178,2)</f>
        <v>0</v>
      </c>
      <c r="BL178" s="19" t="s">
        <v>200</v>
      </c>
      <c r="BM178" s="186" t="s">
        <v>230</v>
      </c>
    </row>
    <row r="179" spans="1:65" s="2" customFormat="1" ht="11.25">
      <c r="A179" s="36"/>
      <c r="B179" s="37"/>
      <c r="C179" s="38"/>
      <c r="D179" s="188" t="s">
        <v>201</v>
      </c>
      <c r="E179" s="38"/>
      <c r="F179" s="189" t="s">
        <v>231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201</v>
      </c>
      <c r="AU179" s="19" t="s">
        <v>80</v>
      </c>
    </row>
    <row r="180" spans="1:65" s="2" customFormat="1" ht="37.9" customHeight="1">
      <c r="A180" s="36"/>
      <c r="B180" s="37"/>
      <c r="C180" s="175" t="s">
        <v>232</v>
      </c>
      <c r="D180" s="175" t="s">
        <v>195</v>
      </c>
      <c r="E180" s="176" t="s">
        <v>233</v>
      </c>
      <c r="F180" s="177" t="s">
        <v>234</v>
      </c>
      <c r="G180" s="178" t="s">
        <v>215</v>
      </c>
      <c r="H180" s="179">
        <v>1</v>
      </c>
      <c r="I180" s="180"/>
      <c r="J180" s="181">
        <f>ROUND(I180*H180,2)</f>
        <v>0</v>
      </c>
      <c r="K180" s="177" t="s">
        <v>199</v>
      </c>
      <c r="L180" s="41"/>
      <c r="M180" s="182" t="s">
        <v>19</v>
      </c>
      <c r="N180" s="183" t="s">
        <v>41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200</v>
      </c>
      <c r="AT180" s="186" t="s">
        <v>195</v>
      </c>
      <c r="AU180" s="186" t="s">
        <v>80</v>
      </c>
      <c r="AY180" s="19" t="s">
        <v>193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78</v>
      </c>
      <c r="BK180" s="187">
        <f>ROUND(I180*H180,2)</f>
        <v>0</v>
      </c>
      <c r="BL180" s="19" t="s">
        <v>200</v>
      </c>
      <c r="BM180" s="186" t="s">
        <v>235</v>
      </c>
    </row>
    <row r="181" spans="1:65" s="2" customFormat="1" ht="11.25">
      <c r="A181" s="36"/>
      <c r="B181" s="37"/>
      <c r="C181" s="38"/>
      <c r="D181" s="188" t="s">
        <v>201</v>
      </c>
      <c r="E181" s="38"/>
      <c r="F181" s="189" t="s">
        <v>236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201</v>
      </c>
      <c r="AU181" s="19" t="s">
        <v>80</v>
      </c>
    </row>
    <row r="182" spans="1:65" s="2" customFormat="1" ht="90" customHeight="1">
      <c r="A182" s="36"/>
      <c r="B182" s="37"/>
      <c r="C182" s="175" t="s">
        <v>237</v>
      </c>
      <c r="D182" s="175" t="s">
        <v>195</v>
      </c>
      <c r="E182" s="176" t="s">
        <v>238</v>
      </c>
      <c r="F182" s="177" t="s">
        <v>239</v>
      </c>
      <c r="G182" s="178" t="s">
        <v>198</v>
      </c>
      <c r="H182" s="179">
        <v>327.25</v>
      </c>
      <c r="I182" s="180"/>
      <c r="J182" s="181">
        <f>ROUND(I182*H182,2)</f>
        <v>0</v>
      </c>
      <c r="K182" s="177" t="s">
        <v>199</v>
      </c>
      <c r="L182" s="41"/>
      <c r="M182" s="182" t="s">
        <v>19</v>
      </c>
      <c r="N182" s="183" t="s">
        <v>41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0.42499999999999999</v>
      </c>
      <c r="T182" s="185">
        <f>S182*H182</f>
        <v>139.08124999999998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200</v>
      </c>
      <c r="AT182" s="186" t="s">
        <v>195</v>
      </c>
      <c r="AU182" s="186" t="s">
        <v>80</v>
      </c>
      <c r="AY182" s="19" t="s">
        <v>193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78</v>
      </c>
      <c r="BK182" s="187">
        <f>ROUND(I182*H182,2)</f>
        <v>0</v>
      </c>
      <c r="BL182" s="19" t="s">
        <v>200</v>
      </c>
      <c r="BM182" s="186" t="s">
        <v>240</v>
      </c>
    </row>
    <row r="183" spans="1:65" s="2" customFormat="1" ht="11.25">
      <c r="A183" s="36"/>
      <c r="B183" s="37"/>
      <c r="C183" s="38"/>
      <c r="D183" s="188" t="s">
        <v>201</v>
      </c>
      <c r="E183" s="38"/>
      <c r="F183" s="189" t="s">
        <v>241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201</v>
      </c>
      <c r="AU183" s="19" t="s">
        <v>80</v>
      </c>
    </row>
    <row r="184" spans="1:65" s="13" customFormat="1" ht="11.25">
      <c r="B184" s="193"/>
      <c r="C184" s="194"/>
      <c r="D184" s="195" t="s">
        <v>203</v>
      </c>
      <c r="E184" s="196" t="s">
        <v>19</v>
      </c>
      <c r="F184" s="197" t="s">
        <v>242</v>
      </c>
      <c r="G184" s="194"/>
      <c r="H184" s="198">
        <v>327.25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203</v>
      </c>
      <c r="AU184" s="204" t="s">
        <v>80</v>
      </c>
      <c r="AV184" s="13" t="s">
        <v>80</v>
      </c>
      <c r="AW184" s="13" t="s">
        <v>32</v>
      </c>
      <c r="AX184" s="13" t="s">
        <v>70</v>
      </c>
      <c r="AY184" s="204" t="s">
        <v>193</v>
      </c>
    </row>
    <row r="185" spans="1:65" s="14" customFormat="1" ht="11.25">
      <c r="B185" s="205"/>
      <c r="C185" s="206"/>
      <c r="D185" s="195" t="s">
        <v>203</v>
      </c>
      <c r="E185" s="207" t="s">
        <v>19</v>
      </c>
      <c r="F185" s="208" t="s">
        <v>205</v>
      </c>
      <c r="G185" s="206"/>
      <c r="H185" s="209">
        <v>327.25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203</v>
      </c>
      <c r="AU185" s="215" t="s">
        <v>80</v>
      </c>
      <c r="AV185" s="14" t="s">
        <v>200</v>
      </c>
      <c r="AW185" s="14" t="s">
        <v>32</v>
      </c>
      <c r="AX185" s="14" t="s">
        <v>78</v>
      </c>
      <c r="AY185" s="215" t="s">
        <v>193</v>
      </c>
    </row>
    <row r="186" spans="1:65" s="2" customFormat="1" ht="66.75" customHeight="1">
      <c r="A186" s="36"/>
      <c r="B186" s="37"/>
      <c r="C186" s="175" t="s">
        <v>243</v>
      </c>
      <c r="D186" s="175" t="s">
        <v>195</v>
      </c>
      <c r="E186" s="176" t="s">
        <v>244</v>
      </c>
      <c r="F186" s="177" t="s">
        <v>245</v>
      </c>
      <c r="G186" s="178" t="s">
        <v>198</v>
      </c>
      <c r="H186" s="179">
        <v>169.5</v>
      </c>
      <c r="I186" s="180"/>
      <c r="J186" s="181">
        <f>ROUND(I186*H186,2)</f>
        <v>0</v>
      </c>
      <c r="K186" s="177" t="s">
        <v>199</v>
      </c>
      <c r="L186" s="41"/>
      <c r="M186" s="182" t="s">
        <v>19</v>
      </c>
      <c r="N186" s="183" t="s">
        <v>41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0.28999999999999998</v>
      </c>
      <c r="T186" s="185">
        <f>S186*H186</f>
        <v>49.154999999999994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200</v>
      </c>
      <c r="AT186" s="186" t="s">
        <v>195</v>
      </c>
      <c r="AU186" s="186" t="s">
        <v>80</v>
      </c>
      <c r="AY186" s="19" t="s">
        <v>193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78</v>
      </c>
      <c r="BK186" s="187">
        <f>ROUND(I186*H186,2)</f>
        <v>0</v>
      </c>
      <c r="BL186" s="19" t="s">
        <v>200</v>
      </c>
      <c r="BM186" s="186" t="s">
        <v>246</v>
      </c>
    </row>
    <row r="187" spans="1:65" s="2" customFormat="1" ht="11.25">
      <c r="A187" s="36"/>
      <c r="B187" s="37"/>
      <c r="C187" s="38"/>
      <c r="D187" s="188" t="s">
        <v>201</v>
      </c>
      <c r="E187" s="38"/>
      <c r="F187" s="189" t="s">
        <v>247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201</v>
      </c>
      <c r="AU187" s="19" t="s">
        <v>80</v>
      </c>
    </row>
    <row r="188" spans="1:65" s="13" customFormat="1" ht="11.25">
      <c r="B188" s="193"/>
      <c r="C188" s="194"/>
      <c r="D188" s="195" t="s">
        <v>203</v>
      </c>
      <c r="E188" s="196" t="s">
        <v>19</v>
      </c>
      <c r="F188" s="197" t="s">
        <v>248</v>
      </c>
      <c r="G188" s="194"/>
      <c r="H188" s="198">
        <v>169.5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203</v>
      </c>
      <c r="AU188" s="204" t="s">
        <v>80</v>
      </c>
      <c r="AV188" s="13" t="s">
        <v>80</v>
      </c>
      <c r="AW188" s="13" t="s">
        <v>32</v>
      </c>
      <c r="AX188" s="13" t="s">
        <v>70</v>
      </c>
      <c r="AY188" s="204" t="s">
        <v>193</v>
      </c>
    </row>
    <row r="189" spans="1:65" s="14" customFormat="1" ht="11.25">
      <c r="B189" s="205"/>
      <c r="C189" s="206"/>
      <c r="D189" s="195" t="s">
        <v>203</v>
      </c>
      <c r="E189" s="207" t="s">
        <v>19</v>
      </c>
      <c r="F189" s="208" t="s">
        <v>205</v>
      </c>
      <c r="G189" s="206"/>
      <c r="H189" s="209">
        <v>169.5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203</v>
      </c>
      <c r="AU189" s="215" t="s">
        <v>80</v>
      </c>
      <c r="AV189" s="14" t="s">
        <v>200</v>
      </c>
      <c r="AW189" s="14" t="s">
        <v>32</v>
      </c>
      <c r="AX189" s="14" t="s">
        <v>78</v>
      </c>
      <c r="AY189" s="215" t="s">
        <v>193</v>
      </c>
    </row>
    <row r="190" spans="1:65" s="2" customFormat="1" ht="55.5" customHeight="1">
      <c r="A190" s="36"/>
      <c r="B190" s="37"/>
      <c r="C190" s="175" t="s">
        <v>249</v>
      </c>
      <c r="D190" s="175" t="s">
        <v>195</v>
      </c>
      <c r="E190" s="176" t="s">
        <v>250</v>
      </c>
      <c r="F190" s="177" t="s">
        <v>251</v>
      </c>
      <c r="G190" s="178" t="s">
        <v>198</v>
      </c>
      <c r="H190" s="179">
        <v>169.5</v>
      </c>
      <c r="I190" s="180"/>
      <c r="J190" s="181">
        <f>ROUND(I190*H190,2)</f>
        <v>0</v>
      </c>
      <c r="K190" s="177" t="s">
        <v>199</v>
      </c>
      <c r="L190" s="41"/>
      <c r="M190" s="182" t="s">
        <v>19</v>
      </c>
      <c r="N190" s="183" t="s">
        <v>41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9.8000000000000004E-2</v>
      </c>
      <c r="T190" s="185">
        <f>S190*H190</f>
        <v>16.611000000000001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200</v>
      </c>
      <c r="AT190" s="186" t="s">
        <v>195</v>
      </c>
      <c r="AU190" s="186" t="s">
        <v>80</v>
      </c>
      <c r="AY190" s="19" t="s">
        <v>193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78</v>
      </c>
      <c r="BK190" s="187">
        <f>ROUND(I190*H190,2)</f>
        <v>0</v>
      </c>
      <c r="BL190" s="19" t="s">
        <v>200</v>
      </c>
      <c r="BM190" s="186" t="s">
        <v>252</v>
      </c>
    </row>
    <row r="191" spans="1:65" s="2" customFormat="1" ht="11.25">
      <c r="A191" s="36"/>
      <c r="B191" s="37"/>
      <c r="C191" s="38"/>
      <c r="D191" s="188" t="s">
        <v>201</v>
      </c>
      <c r="E191" s="38"/>
      <c r="F191" s="189" t="s">
        <v>253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201</v>
      </c>
      <c r="AU191" s="19" t="s">
        <v>80</v>
      </c>
    </row>
    <row r="192" spans="1:65" s="13" customFormat="1" ht="11.25">
      <c r="B192" s="193"/>
      <c r="C192" s="194"/>
      <c r="D192" s="195" t="s">
        <v>203</v>
      </c>
      <c r="E192" s="196" t="s">
        <v>19</v>
      </c>
      <c r="F192" s="197" t="s">
        <v>248</v>
      </c>
      <c r="G192" s="194"/>
      <c r="H192" s="198">
        <v>169.5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203</v>
      </c>
      <c r="AU192" s="204" t="s">
        <v>80</v>
      </c>
      <c r="AV192" s="13" t="s">
        <v>80</v>
      </c>
      <c r="AW192" s="13" t="s">
        <v>32</v>
      </c>
      <c r="AX192" s="13" t="s">
        <v>70</v>
      </c>
      <c r="AY192" s="204" t="s">
        <v>193</v>
      </c>
    </row>
    <row r="193" spans="1:65" s="14" customFormat="1" ht="11.25">
      <c r="B193" s="205"/>
      <c r="C193" s="206"/>
      <c r="D193" s="195" t="s">
        <v>203</v>
      </c>
      <c r="E193" s="207" t="s">
        <v>19</v>
      </c>
      <c r="F193" s="208" t="s">
        <v>205</v>
      </c>
      <c r="G193" s="206"/>
      <c r="H193" s="209">
        <v>169.5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203</v>
      </c>
      <c r="AU193" s="215" t="s">
        <v>80</v>
      </c>
      <c r="AV193" s="14" t="s">
        <v>200</v>
      </c>
      <c r="AW193" s="14" t="s">
        <v>32</v>
      </c>
      <c r="AX193" s="14" t="s">
        <v>78</v>
      </c>
      <c r="AY193" s="215" t="s">
        <v>193</v>
      </c>
    </row>
    <row r="194" spans="1:65" s="2" customFormat="1" ht="66.75" customHeight="1">
      <c r="A194" s="36"/>
      <c r="B194" s="37"/>
      <c r="C194" s="175" t="s">
        <v>254</v>
      </c>
      <c r="D194" s="175" t="s">
        <v>195</v>
      </c>
      <c r="E194" s="176" t="s">
        <v>255</v>
      </c>
      <c r="F194" s="177" t="s">
        <v>256</v>
      </c>
      <c r="G194" s="178" t="s">
        <v>198</v>
      </c>
      <c r="H194" s="179">
        <v>33.9</v>
      </c>
      <c r="I194" s="180"/>
      <c r="J194" s="181">
        <f>ROUND(I194*H194,2)</f>
        <v>0</v>
      </c>
      <c r="K194" s="177" t="s">
        <v>199</v>
      </c>
      <c r="L194" s="41"/>
      <c r="M194" s="182" t="s">
        <v>19</v>
      </c>
      <c r="N194" s="183" t="s">
        <v>41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0.28999999999999998</v>
      </c>
      <c r="T194" s="185">
        <f>S194*H194</f>
        <v>9.8309999999999995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200</v>
      </c>
      <c r="AT194" s="186" t="s">
        <v>195</v>
      </c>
      <c r="AU194" s="186" t="s">
        <v>80</v>
      </c>
      <c r="AY194" s="19" t="s">
        <v>193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78</v>
      </c>
      <c r="BK194" s="187">
        <f>ROUND(I194*H194,2)</f>
        <v>0</v>
      </c>
      <c r="BL194" s="19" t="s">
        <v>200</v>
      </c>
      <c r="BM194" s="186" t="s">
        <v>257</v>
      </c>
    </row>
    <row r="195" spans="1:65" s="2" customFormat="1" ht="11.25">
      <c r="A195" s="36"/>
      <c r="B195" s="37"/>
      <c r="C195" s="38"/>
      <c r="D195" s="188" t="s">
        <v>201</v>
      </c>
      <c r="E195" s="38"/>
      <c r="F195" s="189" t="s">
        <v>258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201</v>
      </c>
      <c r="AU195" s="19" t="s">
        <v>80</v>
      </c>
    </row>
    <row r="196" spans="1:65" s="13" customFormat="1" ht="11.25">
      <c r="B196" s="193"/>
      <c r="C196" s="194"/>
      <c r="D196" s="195" t="s">
        <v>203</v>
      </c>
      <c r="E196" s="196" t="s">
        <v>19</v>
      </c>
      <c r="F196" s="197" t="s">
        <v>259</v>
      </c>
      <c r="G196" s="194"/>
      <c r="H196" s="198">
        <v>33.9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203</v>
      </c>
      <c r="AU196" s="204" t="s">
        <v>80</v>
      </c>
      <c r="AV196" s="13" t="s">
        <v>80</v>
      </c>
      <c r="AW196" s="13" t="s">
        <v>32</v>
      </c>
      <c r="AX196" s="13" t="s">
        <v>70</v>
      </c>
      <c r="AY196" s="204" t="s">
        <v>193</v>
      </c>
    </row>
    <row r="197" spans="1:65" s="14" customFormat="1" ht="11.25">
      <c r="B197" s="205"/>
      <c r="C197" s="206"/>
      <c r="D197" s="195" t="s">
        <v>203</v>
      </c>
      <c r="E197" s="207" t="s">
        <v>19</v>
      </c>
      <c r="F197" s="208" t="s">
        <v>205</v>
      </c>
      <c r="G197" s="206"/>
      <c r="H197" s="209">
        <v>33.9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203</v>
      </c>
      <c r="AU197" s="215" t="s">
        <v>80</v>
      </c>
      <c r="AV197" s="14" t="s">
        <v>200</v>
      </c>
      <c r="AW197" s="14" t="s">
        <v>32</v>
      </c>
      <c r="AX197" s="14" t="s">
        <v>78</v>
      </c>
      <c r="AY197" s="215" t="s">
        <v>193</v>
      </c>
    </row>
    <row r="198" spans="1:65" s="2" customFormat="1" ht="55.5" customHeight="1">
      <c r="A198" s="36"/>
      <c r="B198" s="37"/>
      <c r="C198" s="175" t="s">
        <v>260</v>
      </c>
      <c r="D198" s="175" t="s">
        <v>195</v>
      </c>
      <c r="E198" s="176" t="s">
        <v>261</v>
      </c>
      <c r="F198" s="177" t="s">
        <v>262</v>
      </c>
      <c r="G198" s="178" t="s">
        <v>198</v>
      </c>
      <c r="H198" s="179">
        <v>33.9</v>
      </c>
      <c r="I198" s="180"/>
      <c r="J198" s="181">
        <f>ROUND(I198*H198,2)</f>
        <v>0</v>
      </c>
      <c r="K198" s="177" t="s">
        <v>199</v>
      </c>
      <c r="L198" s="41"/>
      <c r="M198" s="182" t="s">
        <v>19</v>
      </c>
      <c r="N198" s="183" t="s">
        <v>41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0.22</v>
      </c>
      <c r="T198" s="185">
        <f>S198*H198</f>
        <v>7.4579999999999993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200</v>
      </c>
      <c r="AT198" s="186" t="s">
        <v>195</v>
      </c>
      <c r="AU198" s="186" t="s">
        <v>80</v>
      </c>
      <c r="AY198" s="19" t="s">
        <v>193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78</v>
      </c>
      <c r="BK198" s="187">
        <f>ROUND(I198*H198,2)</f>
        <v>0</v>
      </c>
      <c r="BL198" s="19" t="s">
        <v>200</v>
      </c>
      <c r="BM198" s="186" t="s">
        <v>263</v>
      </c>
    </row>
    <row r="199" spans="1:65" s="2" customFormat="1" ht="11.25">
      <c r="A199" s="36"/>
      <c r="B199" s="37"/>
      <c r="C199" s="38"/>
      <c r="D199" s="188" t="s">
        <v>201</v>
      </c>
      <c r="E199" s="38"/>
      <c r="F199" s="189" t="s">
        <v>264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201</v>
      </c>
      <c r="AU199" s="19" t="s">
        <v>80</v>
      </c>
    </row>
    <row r="200" spans="1:65" s="13" customFormat="1" ht="11.25">
      <c r="B200" s="193"/>
      <c r="C200" s="194"/>
      <c r="D200" s="195" t="s">
        <v>203</v>
      </c>
      <c r="E200" s="196" t="s">
        <v>19</v>
      </c>
      <c r="F200" s="197" t="s">
        <v>259</v>
      </c>
      <c r="G200" s="194"/>
      <c r="H200" s="198">
        <v>33.9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203</v>
      </c>
      <c r="AU200" s="204" t="s">
        <v>80</v>
      </c>
      <c r="AV200" s="13" t="s">
        <v>80</v>
      </c>
      <c r="AW200" s="13" t="s">
        <v>32</v>
      </c>
      <c r="AX200" s="13" t="s">
        <v>70</v>
      </c>
      <c r="AY200" s="204" t="s">
        <v>193</v>
      </c>
    </row>
    <row r="201" spans="1:65" s="14" customFormat="1" ht="11.25">
      <c r="B201" s="205"/>
      <c r="C201" s="206"/>
      <c r="D201" s="195" t="s">
        <v>203</v>
      </c>
      <c r="E201" s="207" t="s">
        <v>19</v>
      </c>
      <c r="F201" s="208" t="s">
        <v>205</v>
      </c>
      <c r="G201" s="206"/>
      <c r="H201" s="209">
        <v>33.9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203</v>
      </c>
      <c r="AU201" s="215" t="s">
        <v>80</v>
      </c>
      <c r="AV201" s="14" t="s">
        <v>200</v>
      </c>
      <c r="AW201" s="14" t="s">
        <v>32</v>
      </c>
      <c r="AX201" s="14" t="s">
        <v>78</v>
      </c>
      <c r="AY201" s="215" t="s">
        <v>193</v>
      </c>
    </row>
    <row r="202" spans="1:65" s="2" customFormat="1" ht="66.75" customHeight="1">
      <c r="A202" s="36"/>
      <c r="B202" s="37"/>
      <c r="C202" s="175" t="s">
        <v>265</v>
      </c>
      <c r="D202" s="175" t="s">
        <v>195</v>
      </c>
      <c r="E202" s="176" t="s">
        <v>266</v>
      </c>
      <c r="F202" s="177" t="s">
        <v>267</v>
      </c>
      <c r="G202" s="178" t="s">
        <v>198</v>
      </c>
      <c r="H202" s="179">
        <v>327.25</v>
      </c>
      <c r="I202" s="180"/>
      <c r="J202" s="181">
        <f>ROUND(I202*H202,2)</f>
        <v>0</v>
      </c>
      <c r="K202" s="177" t="s">
        <v>199</v>
      </c>
      <c r="L202" s="41"/>
      <c r="M202" s="182" t="s">
        <v>19</v>
      </c>
      <c r="N202" s="183" t="s">
        <v>41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0.57999999999999996</v>
      </c>
      <c r="T202" s="185">
        <f>S202*H202</f>
        <v>189.80499999999998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200</v>
      </c>
      <c r="AT202" s="186" t="s">
        <v>195</v>
      </c>
      <c r="AU202" s="186" t="s">
        <v>80</v>
      </c>
      <c r="AY202" s="19" t="s">
        <v>193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78</v>
      </c>
      <c r="BK202" s="187">
        <f>ROUND(I202*H202,2)</f>
        <v>0</v>
      </c>
      <c r="BL202" s="19" t="s">
        <v>200</v>
      </c>
      <c r="BM202" s="186" t="s">
        <v>268</v>
      </c>
    </row>
    <row r="203" spans="1:65" s="2" customFormat="1" ht="11.25">
      <c r="A203" s="36"/>
      <c r="B203" s="37"/>
      <c r="C203" s="38"/>
      <c r="D203" s="188" t="s">
        <v>201</v>
      </c>
      <c r="E203" s="38"/>
      <c r="F203" s="189" t="s">
        <v>269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201</v>
      </c>
      <c r="AU203" s="19" t="s">
        <v>80</v>
      </c>
    </row>
    <row r="204" spans="1:65" s="13" customFormat="1" ht="11.25">
      <c r="B204" s="193"/>
      <c r="C204" s="194"/>
      <c r="D204" s="195" t="s">
        <v>203</v>
      </c>
      <c r="E204" s="196" t="s">
        <v>19</v>
      </c>
      <c r="F204" s="197" t="s">
        <v>242</v>
      </c>
      <c r="G204" s="194"/>
      <c r="H204" s="198">
        <v>327.25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203</v>
      </c>
      <c r="AU204" s="204" t="s">
        <v>80</v>
      </c>
      <c r="AV204" s="13" t="s">
        <v>80</v>
      </c>
      <c r="AW204" s="13" t="s">
        <v>32</v>
      </c>
      <c r="AX204" s="13" t="s">
        <v>70</v>
      </c>
      <c r="AY204" s="204" t="s">
        <v>193</v>
      </c>
    </row>
    <row r="205" spans="1:65" s="14" customFormat="1" ht="11.25">
      <c r="B205" s="205"/>
      <c r="C205" s="206"/>
      <c r="D205" s="195" t="s">
        <v>203</v>
      </c>
      <c r="E205" s="207" t="s">
        <v>19</v>
      </c>
      <c r="F205" s="208" t="s">
        <v>205</v>
      </c>
      <c r="G205" s="206"/>
      <c r="H205" s="209">
        <v>327.25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203</v>
      </c>
      <c r="AU205" s="215" t="s">
        <v>80</v>
      </c>
      <c r="AV205" s="14" t="s">
        <v>200</v>
      </c>
      <c r="AW205" s="14" t="s">
        <v>32</v>
      </c>
      <c r="AX205" s="14" t="s">
        <v>78</v>
      </c>
      <c r="AY205" s="215" t="s">
        <v>193</v>
      </c>
    </row>
    <row r="206" spans="1:65" s="2" customFormat="1" ht="44.25" customHeight="1">
      <c r="A206" s="36"/>
      <c r="B206" s="37"/>
      <c r="C206" s="175" t="s">
        <v>270</v>
      </c>
      <c r="D206" s="175" t="s">
        <v>195</v>
      </c>
      <c r="E206" s="176" t="s">
        <v>271</v>
      </c>
      <c r="F206" s="177" t="s">
        <v>272</v>
      </c>
      <c r="G206" s="178" t="s">
        <v>273</v>
      </c>
      <c r="H206" s="179">
        <v>112</v>
      </c>
      <c r="I206" s="180"/>
      <c r="J206" s="181">
        <f>ROUND(I206*H206,2)</f>
        <v>0</v>
      </c>
      <c r="K206" s="177" t="s">
        <v>199</v>
      </c>
      <c r="L206" s="41"/>
      <c r="M206" s="182" t="s">
        <v>19</v>
      </c>
      <c r="N206" s="183" t="s">
        <v>41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0.23</v>
      </c>
      <c r="T206" s="185">
        <f>S206*H206</f>
        <v>25.76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200</v>
      </c>
      <c r="AT206" s="186" t="s">
        <v>195</v>
      </c>
      <c r="AU206" s="186" t="s">
        <v>80</v>
      </c>
      <c r="AY206" s="19" t="s">
        <v>193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78</v>
      </c>
      <c r="BK206" s="187">
        <f>ROUND(I206*H206,2)</f>
        <v>0</v>
      </c>
      <c r="BL206" s="19" t="s">
        <v>200</v>
      </c>
      <c r="BM206" s="186" t="s">
        <v>274</v>
      </c>
    </row>
    <row r="207" spans="1:65" s="2" customFormat="1" ht="11.25">
      <c r="A207" s="36"/>
      <c r="B207" s="37"/>
      <c r="C207" s="38"/>
      <c r="D207" s="188" t="s">
        <v>201</v>
      </c>
      <c r="E207" s="38"/>
      <c r="F207" s="189" t="s">
        <v>275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201</v>
      </c>
      <c r="AU207" s="19" t="s">
        <v>80</v>
      </c>
    </row>
    <row r="208" spans="1:65" s="13" customFormat="1" ht="11.25">
      <c r="B208" s="193"/>
      <c r="C208" s="194"/>
      <c r="D208" s="195" t="s">
        <v>203</v>
      </c>
      <c r="E208" s="196" t="s">
        <v>19</v>
      </c>
      <c r="F208" s="197" t="s">
        <v>276</v>
      </c>
      <c r="G208" s="194"/>
      <c r="H208" s="198">
        <v>112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203</v>
      </c>
      <c r="AU208" s="204" t="s">
        <v>80</v>
      </c>
      <c r="AV208" s="13" t="s">
        <v>80</v>
      </c>
      <c r="AW208" s="13" t="s">
        <v>32</v>
      </c>
      <c r="AX208" s="13" t="s">
        <v>70</v>
      </c>
      <c r="AY208" s="204" t="s">
        <v>193</v>
      </c>
    </row>
    <row r="209" spans="1:65" s="14" customFormat="1" ht="11.25">
      <c r="B209" s="205"/>
      <c r="C209" s="206"/>
      <c r="D209" s="195" t="s">
        <v>203</v>
      </c>
      <c r="E209" s="207" t="s">
        <v>19</v>
      </c>
      <c r="F209" s="208" t="s">
        <v>205</v>
      </c>
      <c r="G209" s="206"/>
      <c r="H209" s="209">
        <v>112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203</v>
      </c>
      <c r="AU209" s="215" t="s">
        <v>80</v>
      </c>
      <c r="AV209" s="14" t="s">
        <v>200</v>
      </c>
      <c r="AW209" s="14" t="s">
        <v>32</v>
      </c>
      <c r="AX209" s="14" t="s">
        <v>78</v>
      </c>
      <c r="AY209" s="215" t="s">
        <v>193</v>
      </c>
    </row>
    <row r="210" spans="1:65" s="2" customFormat="1" ht="44.25" customHeight="1">
      <c r="A210" s="36"/>
      <c r="B210" s="37"/>
      <c r="C210" s="175" t="s">
        <v>8</v>
      </c>
      <c r="D210" s="175" t="s">
        <v>195</v>
      </c>
      <c r="E210" s="176" t="s">
        <v>277</v>
      </c>
      <c r="F210" s="177" t="s">
        <v>278</v>
      </c>
      <c r="G210" s="178" t="s">
        <v>273</v>
      </c>
      <c r="H210" s="179">
        <v>113</v>
      </c>
      <c r="I210" s="180"/>
      <c r="J210" s="181">
        <f>ROUND(I210*H210,2)</f>
        <v>0</v>
      </c>
      <c r="K210" s="177" t="s">
        <v>199</v>
      </c>
      <c r="L210" s="41"/>
      <c r="M210" s="182" t="s">
        <v>19</v>
      </c>
      <c r="N210" s="183" t="s">
        <v>41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0.28999999999999998</v>
      </c>
      <c r="T210" s="185">
        <f>S210*H210</f>
        <v>32.769999999999996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200</v>
      </c>
      <c r="AT210" s="186" t="s">
        <v>195</v>
      </c>
      <c r="AU210" s="186" t="s">
        <v>80</v>
      </c>
      <c r="AY210" s="19" t="s">
        <v>193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78</v>
      </c>
      <c r="BK210" s="187">
        <f>ROUND(I210*H210,2)</f>
        <v>0</v>
      </c>
      <c r="BL210" s="19" t="s">
        <v>200</v>
      </c>
      <c r="BM210" s="186" t="s">
        <v>279</v>
      </c>
    </row>
    <row r="211" spans="1:65" s="2" customFormat="1" ht="11.25">
      <c r="A211" s="36"/>
      <c r="B211" s="37"/>
      <c r="C211" s="38"/>
      <c r="D211" s="188" t="s">
        <v>201</v>
      </c>
      <c r="E211" s="38"/>
      <c r="F211" s="189" t="s">
        <v>280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201</v>
      </c>
      <c r="AU211" s="19" t="s">
        <v>80</v>
      </c>
    </row>
    <row r="212" spans="1:65" s="13" customFormat="1" ht="11.25">
      <c r="B212" s="193"/>
      <c r="C212" s="194"/>
      <c r="D212" s="195" t="s">
        <v>203</v>
      </c>
      <c r="E212" s="196" t="s">
        <v>19</v>
      </c>
      <c r="F212" s="197" t="s">
        <v>281</v>
      </c>
      <c r="G212" s="194"/>
      <c r="H212" s="198">
        <v>113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203</v>
      </c>
      <c r="AU212" s="204" t="s">
        <v>80</v>
      </c>
      <c r="AV212" s="13" t="s">
        <v>80</v>
      </c>
      <c r="AW212" s="13" t="s">
        <v>32</v>
      </c>
      <c r="AX212" s="13" t="s">
        <v>70</v>
      </c>
      <c r="AY212" s="204" t="s">
        <v>193</v>
      </c>
    </row>
    <row r="213" spans="1:65" s="14" customFormat="1" ht="11.25">
      <c r="B213" s="205"/>
      <c r="C213" s="206"/>
      <c r="D213" s="195" t="s">
        <v>203</v>
      </c>
      <c r="E213" s="207" t="s">
        <v>19</v>
      </c>
      <c r="F213" s="208" t="s">
        <v>205</v>
      </c>
      <c r="G213" s="206"/>
      <c r="H213" s="209">
        <v>113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203</v>
      </c>
      <c r="AU213" s="215" t="s">
        <v>80</v>
      </c>
      <c r="AV213" s="14" t="s">
        <v>200</v>
      </c>
      <c r="AW213" s="14" t="s">
        <v>32</v>
      </c>
      <c r="AX213" s="14" t="s">
        <v>78</v>
      </c>
      <c r="AY213" s="215" t="s">
        <v>193</v>
      </c>
    </row>
    <row r="214" spans="1:65" s="2" customFormat="1" ht="37.9" customHeight="1">
      <c r="A214" s="36"/>
      <c r="B214" s="37"/>
      <c r="C214" s="175" t="s">
        <v>216</v>
      </c>
      <c r="D214" s="175" t="s">
        <v>195</v>
      </c>
      <c r="E214" s="176" t="s">
        <v>282</v>
      </c>
      <c r="F214" s="177" t="s">
        <v>283</v>
      </c>
      <c r="G214" s="178" t="s">
        <v>273</v>
      </c>
      <c r="H214" s="179">
        <v>3435.4</v>
      </c>
      <c r="I214" s="180"/>
      <c r="J214" s="181">
        <f>ROUND(I214*H214,2)</f>
        <v>0</v>
      </c>
      <c r="K214" s="177" t="s">
        <v>199</v>
      </c>
      <c r="L214" s="41"/>
      <c r="M214" s="182" t="s">
        <v>19</v>
      </c>
      <c r="N214" s="183" t="s">
        <v>41</v>
      </c>
      <c r="O214" s="66"/>
      <c r="P214" s="184">
        <f>O214*H214</f>
        <v>0</v>
      </c>
      <c r="Q214" s="184">
        <v>1.3999999999999999E-4</v>
      </c>
      <c r="R214" s="184">
        <f>Q214*H214</f>
        <v>0.48095599999999999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200</v>
      </c>
      <c r="AT214" s="186" t="s">
        <v>195</v>
      </c>
      <c r="AU214" s="186" t="s">
        <v>80</v>
      </c>
      <c r="AY214" s="19" t="s">
        <v>193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78</v>
      </c>
      <c r="BK214" s="187">
        <f>ROUND(I214*H214,2)</f>
        <v>0</v>
      </c>
      <c r="BL214" s="19" t="s">
        <v>200</v>
      </c>
      <c r="BM214" s="186" t="s">
        <v>284</v>
      </c>
    </row>
    <row r="215" spans="1:65" s="2" customFormat="1" ht="11.25">
      <c r="A215" s="36"/>
      <c r="B215" s="37"/>
      <c r="C215" s="38"/>
      <c r="D215" s="188" t="s">
        <v>201</v>
      </c>
      <c r="E215" s="38"/>
      <c r="F215" s="189" t="s">
        <v>285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201</v>
      </c>
      <c r="AU215" s="19" t="s">
        <v>80</v>
      </c>
    </row>
    <row r="216" spans="1:65" s="13" customFormat="1" ht="22.5">
      <c r="B216" s="193"/>
      <c r="C216" s="194"/>
      <c r="D216" s="195" t="s">
        <v>203</v>
      </c>
      <c r="E216" s="196" t="s">
        <v>19</v>
      </c>
      <c r="F216" s="197" t="s">
        <v>286</v>
      </c>
      <c r="G216" s="194"/>
      <c r="H216" s="198">
        <v>3435.4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203</v>
      </c>
      <c r="AU216" s="204" t="s">
        <v>80</v>
      </c>
      <c r="AV216" s="13" t="s">
        <v>80</v>
      </c>
      <c r="AW216" s="13" t="s">
        <v>32</v>
      </c>
      <c r="AX216" s="13" t="s">
        <v>70</v>
      </c>
      <c r="AY216" s="204" t="s">
        <v>193</v>
      </c>
    </row>
    <row r="217" spans="1:65" s="14" customFormat="1" ht="11.25">
      <c r="B217" s="205"/>
      <c r="C217" s="206"/>
      <c r="D217" s="195" t="s">
        <v>203</v>
      </c>
      <c r="E217" s="207" t="s">
        <v>19</v>
      </c>
      <c r="F217" s="208" t="s">
        <v>205</v>
      </c>
      <c r="G217" s="206"/>
      <c r="H217" s="209">
        <v>3435.4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203</v>
      </c>
      <c r="AU217" s="215" t="s">
        <v>80</v>
      </c>
      <c r="AV217" s="14" t="s">
        <v>200</v>
      </c>
      <c r="AW217" s="14" t="s">
        <v>32</v>
      </c>
      <c r="AX217" s="14" t="s">
        <v>78</v>
      </c>
      <c r="AY217" s="215" t="s">
        <v>193</v>
      </c>
    </row>
    <row r="218" spans="1:65" s="2" customFormat="1" ht="37.9" customHeight="1">
      <c r="A218" s="36"/>
      <c r="B218" s="37"/>
      <c r="C218" s="175" t="s">
        <v>287</v>
      </c>
      <c r="D218" s="175" t="s">
        <v>195</v>
      </c>
      <c r="E218" s="176" t="s">
        <v>288</v>
      </c>
      <c r="F218" s="177" t="s">
        <v>289</v>
      </c>
      <c r="G218" s="178" t="s">
        <v>273</v>
      </c>
      <c r="H218" s="179">
        <v>3435.4</v>
      </c>
      <c r="I218" s="180"/>
      <c r="J218" s="181">
        <f>ROUND(I218*H218,2)</f>
        <v>0</v>
      </c>
      <c r="K218" s="177" t="s">
        <v>199</v>
      </c>
      <c r="L218" s="41"/>
      <c r="M218" s="182" t="s">
        <v>19</v>
      </c>
      <c r="N218" s="183" t="s">
        <v>41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200</v>
      </c>
      <c r="AT218" s="186" t="s">
        <v>195</v>
      </c>
      <c r="AU218" s="186" t="s">
        <v>80</v>
      </c>
      <c r="AY218" s="19" t="s">
        <v>193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78</v>
      </c>
      <c r="BK218" s="187">
        <f>ROUND(I218*H218,2)</f>
        <v>0</v>
      </c>
      <c r="BL218" s="19" t="s">
        <v>200</v>
      </c>
      <c r="BM218" s="186" t="s">
        <v>290</v>
      </c>
    </row>
    <row r="219" spans="1:65" s="2" customFormat="1" ht="11.25">
      <c r="A219" s="36"/>
      <c r="B219" s="37"/>
      <c r="C219" s="38"/>
      <c r="D219" s="188" t="s">
        <v>201</v>
      </c>
      <c r="E219" s="38"/>
      <c r="F219" s="189" t="s">
        <v>291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201</v>
      </c>
      <c r="AU219" s="19" t="s">
        <v>80</v>
      </c>
    </row>
    <row r="220" spans="1:65" s="2" customFormat="1" ht="24.2" customHeight="1">
      <c r="A220" s="36"/>
      <c r="B220" s="37"/>
      <c r="C220" s="175" t="s">
        <v>220</v>
      </c>
      <c r="D220" s="175" t="s">
        <v>195</v>
      </c>
      <c r="E220" s="176" t="s">
        <v>292</v>
      </c>
      <c r="F220" s="177" t="s">
        <v>293</v>
      </c>
      <c r="G220" s="178" t="s">
        <v>198</v>
      </c>
      <c r="H220" s="179">
        <v>10441</v>
      </c>
      <c r="I220" s="180"/>
      <c r="J220" s="181">
        <f>ROUND(I220*H220,2)</f>
        <v>0</v>
      </c>
      <c r="K220" s="177" t="s">
        <v>199</v>
      </c>
      <c r="L220" s="41"/>
      <c r="M220" s="182" t="s">
        <v>19</v>
      </c>
      <c r="N220" s="183" t="s">
        <v>41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200</v>
      </c>
      <c r="AT220" s="186" t="s">
        <v>195</v>
      </c>
      <c r="AU220" s="186" t="s">
        <v>80</v>
      </c>
      <c r="AY220" s="19" t="s">
        <v>193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78</v>
      </c>
      <c r="BK220" s="187">
        <f>ROUND(I220*H220,2)</f>
        <v>0</v>
      </c>
      <c r="BL220" s="19" t="s">
        <v>200</v>
      </c>
      <c r="BM220" s="186" t="s">
        <v>294</v>
      </c>
    </row>
    <row r="221" spans="1:65" s="2" customFormat="1" ht="11.25">
      <c r="A221" s="36"/>
      <c r="B221" s="37"/>
      <c r="C221" s="38"/>
      <c r="D221" s="188" t="s">
        <v>201</v>
      </c>
      <c r="E221" s="38"/>
      <c r="F221" s="189" t="s">
        <v>295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201</v>
      </c>
      <c r="AU221" s="19" t="s">
        <v>80</v>
      </c>
    </row>
    <row r="222" spans="1:65" s="13" customFormat="1" ht="11.25">
      <c r="B222" s="193"/>
      <c r="C222" s="194"/>
      <c r="D222" s="195" t="s">
        <v>203</v>
      </c>
      <c r="E222" s="196" t="s">
        <v>19</v>
      </c>
      <c r="F222" s="197" t="s">
        <v>296</v>
      </c>
      <c r="G222" s="194"/>
      <c r="H222" s="198">
        <v>10441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203</v>
      </c>
      <c r="AU222" s="204" t="s">
        <v>80</v>
      </c>
      <c r="AV222" s="13" t="s">
        <v>80</v>
      </c>
      <c r="AW222" s="13" t="s">
        <v>32</v>
      </c>
      <c r="AX222" s="13" t="s">
        <v>70</v>
      </c>
      <c r="AY222" s="204" t="s">
        <v>193</v>
      </c>
    </row>
    <row r="223" spans="1:65" s="14" customFormat="1" ht="11.25">
      <c r="B223" s="205"/>
      <c r="C223" s="206"/>
      <c r="D223" s="195" t="s">
        <v>203</v>
      </c>
      <c r="E223" s="207" t="s">
        <v>19</v>
      </c>
      <c r="F223" s="208" t="s">
        <v>205</v>
      </c>
      <c r="G223" s="206"/>
      <c r="H223" s="209">
        <v>10441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203</v>
      </c>
      <c r="AU223" s="215" t="s">
        <v>80</v>
      </c>
      <c r="AV223" s="14" t="s">
        <v>200</v>
      </c>
      <c r="AW223" s="14" t="s">
        <v>32</v>
      </c>
      <c r="AX223" s="14" t="s">
        <v>78</v>
      </c>
      <c r="AY223" s="215" t="s">
        <v>193</v>
      </c>
    </row>
    <row r="224" spans="1:65" s="2" customFormat="1" ht="44.25" customHeight="1">
      <c r="A224" s="36"/>
      <c r="B224" s="37"/>
      <c r="C224" s="175" t="s">
        <v>297</v>
      </c>
      <c r="D224" s="175" t="s">
        <v>195</v>
      </c>
      <c r="E224" s="176" t="s">
        <v>298</v>
      </c>
      <c r="F224" s="177" t="s">
        <v>299</v>
      </c>
      <c r="G224" s="178" t="s">
        <v>300</v>
      </c>
      <c r="H224" s="179">
        <v>26091.75</v>
      </c>
      <c r="I224" s="180"/>
      <c r="J224" s="181">
        <f>ROUND(I224*H224,2)</f>
        <v>0</v>
      </c>
      <c r="K224" s="177" t="s">
        <v>199</v>
      </c>
      <c r="L224" s="41"/>
      <c r="M224" s="182" t="s">
        <v>19</v>
      </c>
      <c r="N224" s="183" t="s">
        <v>41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200</v>
      </c>
      <c r="AT224" s="186" t="s">
        <v>195</v>
      </c>
      <c r="AU224" s="186" t="s">
        <v>80</v>
      </c>
      <c r="AY224" s="19" t="s">
        <v>193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78</v>
      </c>
      <c r="BK224" s="187">
        <f>ROUND(I224*H224,2)</f>
        <v>0</v>
      </c>
      <c r="BL224" s="19" t="s">
        <v>200</v>
      </c>
      <c r="BM224" s="186" t="s">
        <v>301</v>
      </c>
    </row>
    <row r="225" spans="1:65" s="2" customFormat="1" ht="11.25">
      <c r="A225" s="36"/>
      <c r="B225" s="37"/>
      <c r="C225" s="38"/>
      <c r="D225" s="188" t="s">
        <v>201</v>
      </c>
      <c r="E225" s="38"/>
      <c r="F225" s="189" t="s">
        <v>302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201</v>
      </c>
      <c r="AU225" s="19" t="s">
        <v>80</v>
      </c>
    </row>
    <row r="226" spans="1:65" s="13" customFormat="1" ht="11.25">
      <c r="B226" s="193"/>
      <c r="C226" s="194"/>
      <c r="D226" s="195" t="s">
        <v>203</v>
      </c>
      <c r="E226" s="196" t="s">
        <v>19</v>
      </c>
      <c r="F226" s="197" t="s">
        <v>303</v>
      </c>
      <c r="G226" s="194"/>
      <c r="H226" s="198">
        <v>25650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203</v>
      </c>
      <c r="AU226" s="204" t="s">
        <v>80</v>
      </c>
      <c r="AV226" s="13" t="s">
        <v>80</v>
      </c>
      <c r="AW226" s="13" t="s">
        <v>32</v>
      </c>
      <c r="AX226" s="13" t="s">
        <v>70</v>
      </c>
      <c r="AY226" s="204" t="s">
        <v>193</v>
      </c>
    </row>
    <row r="227" spans="1:65" s="13" customFormat="1" ht="11.25">
      <c r="B227" s="193"/>
      <c r="C227" s="194"/>
      <c r="D227" s="195" t="s">
        <v>203</v>
      </c>
      <c r="E227" s="196" t="s">
        <v>19</v>
      </c>
      <c r="F227" s="197" t="s">
        <v>304</v>
      </c>
      <c r="G227" s="194"/>
      <c r="H227" s="198">
        <v>401.5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203</v>
      </c>
      <c r="AU227" s="204" t="s">
        <v>80</v>
      </c>
      <c r="AV227" s="13" t="s">
        <v>80</v>
      </c>
      <c r="AW227" s="13" t="s">
        <v>32</v>
      </c>
      <c r="AX227" s="13" t="s">
        <v>70</v>
      </c>
      <c r="AY227" s="204" t="s">
        <v>193</v>
      </c>
    </row>
    <row r="228" spans="1:65" s="13" customFormat="1" ht="11.25">
      <c r="B228" s="193"/>
      <c r="C228" s="194"/>
      <c r="D228" s="195" t="s">
        <v>203</v>
      </c>
      <c r="E228" s="196" t="s">
        <v>19</v>
      </c>
      <c r="F228" s="197" t="s">
        <v>305</v>
      </c>
      <c r="G228" s="194"/>
      <c r="H228" s="198">
        <v>40.25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203</v>
      </c>
      <c r="AU228" s="204" t="s">
        <v>80</v>
      </c>
      <c r="AV228" s="13" t="s">
        <v>80</v>
      </c>
      <c r="AW228" s="13" t="s">
        <v>32</v>
      </c>
      <c r="AX228" s="13" t="s">
        <v>70</v>
      </c>
      <c r="AY228" s="204" t="s">
        <v>193</v>
      </c>
    </row>
    <row r="229" spans="1:65" s="14" customFormat="1" ht="11.25">
      <c r="B229" s="205"/>
      <c r="C229" s="206"/>
      <c r="D229" s="195" t="s">
        <v>203</v>
      </c>
      <c r="E229" s="207" t="s">
        <v>19</v>
      </c>
      <c r="F229" s="208" t="s">
        <v>205</v>
      </c>
      <c r="G229" s="206"/>
      <c r="H229" s="209">
        <v>26091.75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203</v>
      </c>
      <c r="AU229" s="215" t="s">
        <v>80</v>
      </c>
      <c r="AV229" s="14" t="s">
        <v>200</v>
      </c>
      <c r="AW229" s="14" t="s">
        <v>32</v>
      </c>
      <c r="AX229" s="14" t="s">
        <v>78</v>
      </c>
      <c r="AY229" s="215" t="s">
        <v>193</v>
      </c>
    </row>
    <row r="230" spans="1:65" s="2" customFormat="1" ht="49.15" customHeight="1">
      <c r="A230" s="36"/>
      <c r="B230" s="37"/>
      <c r="C230" s="175" t="s">
        <v>225</v>
      </c>
      <c r="D230" s="175" t="s">
        <v>195</v>
      </c>
      <c r="E230" s="176" t="s">
        <v>306</v>
      </c>
      <c r="F230" s="177" t="s">
        <v>307</v>
      </c>
      <c r="G230" s="178" t="s">
        <v>300</v>
      </c>
      <c r="H230" s="179">
        <v>3413.67</v>
      </c>
      <c r="I230" s="180"/>
      <c r="J230" s="181">
        <f>ROUND(I230*H230,2)</f>
        <v>0</v>
      </c>
      <c r="K230" s="177" t="s">
        <v>199</v>
      </c>
      <c r="L230" s="41"/>
      <c r="M230" s="182" t="s">
        <v>19</v>
      </c>
      <c r="N230" s="183" t="s">
        <v>41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200</v>
      </c>
      <c r="AT230" s="186" t="s">
        <v>195</v>
      </c>
      <c r="AU230" s="186" t="s">
        <v>80</v>
      </c>
      <c r="AY230" s="19" t="s">
        <v>193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78</v>
      </c>
      <c r="BK230" s="187">
        <f>ROUND(I230*H230,2)</f>
        <v>0</v>
      </c>
      <c r="BL230" s="19" t="s">
        <v>200</v>
      </c>
      <c r="BM230" s="186" t="s">
        <v>308</v>
      </c>
    </row>
    <row r="231" spans="1:65" s="2" customFormat="1" ht="11.25">
      <c r="A231" s="36"/>
      <c r="B231" s="37"/>
      <c r="C231" s="38"/>
      <c r="D231" s="188" t="s">
        <v>201</v>
      </c>
      <c r="E231" s="38"/>
      <c r="F231" s="189" t="s">
        <v>309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201</v>
      </c>
      <c r="AU231" s="19" t="s">
        <v>80</v>
      </c>
    </row>
    <row r="232" spans="1:65" s="13" customFormat="1" ht="33.75">
      <c r="B232" s="193"/>
      <c r="C232" s="194"/>
      <c r="D232" s="195" t="s">
        <v>203</v>
      </c>
      <c r="E232" s="196" t="s">
        <v>19</v>
      </c>
      <c r="F232" s="197" t="s">
        <v>310</v>
      </c>
      <c r="G232" s="194"/>
      <c r="H232" s="198">
        <v>2241.3000000000002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203</v>
      </c>
      <c r="AU232" s="204" t="s">
        <v>80</v>
      </c>
      <c r="AV232" s="13" t="s">
        <v>80</v>
      </c>
      <c r="AW232" s="13" t="s">
        <v>32</v>
      </c>
      <c r="AX232" s="13" t="s">
        <v>70</v>
      </c>
      <c r="AY232" s="204" t="s">
        <v>193</v>
      </c>
    </row>
    <row r="233" spans="1:65" s="13" customFormat="1" ht="22.5">
      <c r="B233" s="193"/>
      <c r="C233" s="194"/>
      <c r="D233" s="195" t="s">
        <v>203</v>
      </c>
      <c r="E233" s="196" t="s">
        <v>19</v>
      </c>
      <c r="F233" s="197" t="s">
        <v>311</v>
      </c>
      <c r="G233" s="194"/>
      <c r="H233" s="198">
        <v>955.5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203</v>
      </c>
      <c r="AU233" s="204" t="s">
        <v>80</v>
      </c>
      <c r="AV233" s="13" t="s">
        <v>80</v>
      </c>
      <c r="AW233" s="13" t="s">
        <v>32</v>
      </c>
      <c r="AX233" s="13" t="s">
        <v>70</v>
      </c>
      <c r="AY233" s="204" t="s">
        <v>193</v>
      </c>
    </row>
    <row r="234" spans="1:65" s="13" customFormat="1" ht="11.25">
      <c r="B234" s="193"/>
      <c r="C234" s="194"/>
      <c r="D234" s="195" t="s">
        <v>203</v>
      </c>
      <c r="E234" s="196" t="s">
        <v>19</v>
      </c>
      <c r="F234" s="197" t="s">
        <v>312</v>
      </c>
      <c r="G234" s="194"/>
      <c r="H234" s="198">
        <v>192.72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203</v>
      </c>
      <c r="AU234" s="204" t="s">
        <v>80</v>
      </c>
      <c r="AV234" s="13" t="s">
        <v>80</v>
      </c>
      <c r="AW234" s="13" t="s">
        <v>32</v>
      </c>
      <c r="AX234" s="13" t="s">
        <v>70</v>
      </c>
      <c r="AY234" s="204" t="s">
        <v>193</v>
      </c>
    </row>
    <row r="235" spans="1:65" s="13" customFormat="1" ht="11.25">
      <c r="B235" s="193"/>
      <c r="C235" s="194"/>
      <c r="D235" s="195" t="s">
        <v>203</v>
      </c>
      <c r="E235" s="196" t="s">
        <v>19</v>
      </c>
      <c r="F235" s="197" t="s">
        <v>313</v>
      </c>
      <c r="G235" s="194"/>
      <c r="H235" s="198">
        <v>24.15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203</v>
      </c>
      <c r="AU235" s="204" t="s">
        <v>80</v>
      </c>
      <c r="AV235" s="13" t="s">
        <v>80</v>
      </c>
      <c r="AW235" s="13" t="s">
        <v>32</v>
      </c>
      <c r="AX235" s="13" t="s">
        <v>70</v>
      </c>
      <c r="AY235" s="204" t="s">
        <v>193</v>
      </c>
    </row>
    <row r="236" spans="1:65" s="14" customFormat="1" ht="11.25">
      <c r="B236" s="205"/>
      <c r="C236" s="206"/>
      <c r="D236" s="195" t="s">
        <v>203</v>
      </c>
      <c r="E236" s="207" t="s">
        <v>19</v>
      </c>
      <c r="F236" s="208" t="s">
        <v>205</v>
      </c>
      <c r="G236" s="206"/>
      <c r="H236" s="209">
        <v>3413.67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203</v>
      </c>
      <c r="AU236" s="215" t="s">
        <v>80</v>
      </c>
      <c r="AV236" s="14" t="s">
        <v>200</v>
      </c>
      <c r="AW236" s="14" t="s">
        <v>32</v>
      </c>
      <c r="AX236" s="14" t="s">
        <v>78</v>
      </c>
      <c r="AY236" s="215" t="s">
        <v>193</v>
      </c>
    </row>
    <row r="237" spans="1:65" s="2" customFormat="1" ht="44.25" customHeight="1">
      <c r="A237" s="36"/>
      <c r="B237" s="37"/>
      <c r="C237" s="175" t="s">
        <v>7</v>
      </c>
      <c r="D237" s="175" t="s">
        <v>195</v>
      </c>
      <c r="E237" s="176" t="s">
        <v>314</v>
      </c>
      <c r="F237" s="177" t="s">
        <v>315</v>
      </c>
      <c r="G237" s="178" t="s">
        <v>300</v>
      </c>
      <c r="H237" s="179">
        <v>6603.92</v>
      </c>
      <c r="I237" s="180"/>
      <c r="J237" s="181">
        <f>ROUND(I237*H237,2)</f>
        <v>0</v>
      </c>
      <c r="K237" s="177" t="s">
        <v>199</v>
      </c>
      <c r="L237" s="41"/>
      <c r="M237" s="182" t="s">
        <v>19</v>
      </c>
      <c r="N237" s="183" t="s">
        <v>41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200</v>
      </c>
      <c r="AT237" s="186" t="s">
        <v>195</v>
      </c>
      <c r="AU237" s="186" t="s">
        <v>80</v>
      </c>
      <c r="AY237" s="19" t="s">
        <v>193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78</v>
      </c>
      <c r="BK237" s="187">
        <f>ROUND(I237*H237,2)</f>
        <v>0</v>
      </c>
      <c r="BL237" s="19" t="s">
        <v>200</v>
      </c>
      <c r="BM237" s="186" t="s">
        <v>316</v>
      </c>
    </row>
    <row r="238" spans="1:65" s="2" customFormat="1" ht="11.25">
      <c r="A238" s="36"/>
      <c r="B238" s="37"/>
      <c r="C238" s="38"/>
      <c r="D238" s="188" t="s">
        <v>201</v>
      </c>
      <c r="E238" s="38"/>
      <c r="F238" s="189" t="s">
        <v>317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201</v>
      </c>
      <c r="AU238" s="19" t="s">
        <v>80</v>
      </c>
    </row>
    <row r="239" spans="1:65" s="13" customFormat="1" ht="33.75">
      <c r="B239" s="193"/>
      <c r="C239" s="194"/>
      <c r="D239" s="195" t="s">
        <v>203</v>
      </c>
      <c r="E239" s="196" t="s">
        <v>19</v>
      </c>
      <c r="F239" s="197" t="s">
        <v>318</v>
      </c>
      <c r="G239" s="194"/>
      <c r="H239" s="198">
        <v>5749.3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203</v>
      </c>
      <c r="AU239" s="204" t="s">
        <v>80</v>
      </c>
      <c r="AV239" s="13" t="s">
        <v>80</v>
      </c>
      <c r="AW239" s="13" t="s">
        <v>32</v>
      </c>
      <c r="AX239" s="13" t="s">
        <v>70</v>
      </c>
      <c r="AY239" s="204" t="s">
        <v>193</v>
      </c>
    </row>
    <row r="240" spans="1:65" s="13" customFormat="1" ht="22.5">
      <c r="B240" s="193"/>
      <c r="C240" s="194"/>
      <c r="D240" s="195" t="s">
        <v>203</v>
      </c>
      <c r="E240" s="196" t="s">
        <v>19</v>
      </c>
      <c r="F240" s="197" t="s">
        <v>319</v>
      </c>
      <c r="G240" s="194"/>
      <c r="H240" s="198">
        <v>588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203</v>
      </c>
      <c r="AU240" s="204" t="s">
        <v>80</v>
      </c>
      <c r="AV240" s="13" t="s">
        <v>80</v>
      </c>
      <c r="AW240" s="13" t="s">
        <v>32</v>
      </c>
      <c r="AX240" s="13" t="s">
        <v>70</v>
      </c>
      <c r="AY240" s="204" t="s">
        <v>193</v>
      </c>
    </row>
    <row r="241" spans="1:65" s="13" customFormat="1" ht="11.25">
      <c r="B241" s="193"/>
      <c r="C241" s="194"/>
      <c r="D241" s="195" t="s">
        <v>203</v>
      </c>
      <c r="E241" s="196" t="s">
        <v>19</v>
      </c>
      <c r="F241" s="197" t="s">
        <v>320</v>
      </c>
      <c r="G241" s="194"/>
      <c r="H241" s="198">
        <v>256.95999999999998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203</v>
      </c>
      <c r="AU241" s="204" t="s">
        <v>80</v>
      </c>
      <c r="AV241" s="13" t="s">
        <v>80</v>
      </c>
      <c r="AW241" s="13" t="s">
        <v>32</v>
      </c>
      <c r="AX241" s="13" t="s">
        <v>70</v>
      </c>
      <c r="AY241" s="204" t="s">
        <v>193</v>
      </c>
    </row>
    <row r="242" spans="1:65" s="13" customFormat="1" ht="11.25">
      <c r="B242" s="193"/>
      <c r="C242" s="194"/>
      <c r="D242" s="195" t="s">
        <v>203</v>
      </c>
      <c r="E242" s="196" t="s">
        <v>19</v>
      </c>
      <c r="F242" s="197" t="s">
        <v>321</v>
      </c>
      <c r="G242" s="194"/>
      <c r="H242" s="198">
        <v>9.66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203</v>
      </c>
      <c r="AU242" s="204" t="s">
        <v>80</v>
      </c>
      <c r="AV242" s="13" t="s">
        <v>80</v>
      </c>
      <c r="AW242" s="13" t="s">
        <v>32</v>
      </c>
      <c r="AX242" s="13" t="s">
        <v>70</v>
      </c>
      <c r="AY242" s="204" t="s">
        <v>193</v>
      </c>
    </row>
    <row r="243" spans="1:65" s="14" customFormat="1" ht="11.25">
      <c r="B243" s="205"/>
      <c r="C243" s="206"/>
      <c r="D243" s="195" t="s">
        <v>203</v>
      </c>
      <c r="E243" s="207" t="s">
        <v>19</v>
      </c>
      <c r="F243" s="208" t="s">
        <v>205</v>
      </c>
      <c r="G243" s="206"/>
      <c r="H243" s="209">
        <v>6603.92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203</v>
      </c>
      <c r="AU243" s="215" t="s">
        <v>80</v>
      </c>
      <c r="AV243" s="14" t="s">
        <v>200</v>
      </c>
      <c r="AW243" s="14" t="s">
        <v>32</v>
      </c>
      <c r="AX243" s="14" t="s">
        <v>78</v>
      </c>
      <c r="AY243" s="215" t="s">
        <v>193</v>
      </c>
    </row>
    <row r="244" spans="1:65" s="2" customFormat="1" ht="44.25" customHeight="1">
      <c r="A244" s="36"/>
      <c r="B244" s="37"/>
      <c r="C244" s="175" t="s">
        <v>230</v>
      </c>
      <c r="D244" s="175" t="s">
        <v>195</v>
      </c>
      <c r="E244" s="176" t="s">
        <v>322</v>
      </c>
      <c r="F244" s="177" t="s">
        <v>323</v>
      </c>
      <c r="G244" s="178" t="s">
        <v>300</v>
      </c>
      <c r="H244" s="179">
        <v>404.9</v>
      </c>
      <c r="I244" s="180"/>
      <c r="J244" s="181">
        <f>ROUND(I244*H244,2)</f>
        <v>0</v>
      </c>
      <c r="K244" s="177" t="s">
        <v>199</v>
      </c>
      <c r="L244" s="41"/>
      <c r="M244" s="182" t="s">
        <v>19</v>
      </c>
      <c r="N244" s="183" t="s">
        <v>41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200</v>
      </c>
      <c r="AT244" s="186" t="s">
        <v>195</v>
      </c>
      <c r="AU244" s="186" t="s">
        <v>80</v>
      </c>
      <c r="AY244" s="19" t="s">
        <v>193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78</v>
      </c>
      <c r="BK244" s="187">
        <f>ROUND(I244*H244,2)</f>
        <v>0</v>
      </c>
      <c r="BL244" s="19" t="s">
        <v>200</v>
      </c>
      <c r="BM244" s="186" t="s">
        <v>324</v>
      </c>
    </row>
    <row r="245" spans="1:65" s="2" customFormat="1" ht="11.25">
      <c r="A245" s="36"/>
      <c r="B245" s="37"/>
      <c r="C245" s="38"/>
      <c r="D245" s="188" t="s">
        <v>201</v>
      </c>
      <c r="E245" s="38"/>
      <c r="F245" s="189" t="s">
        <v>325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201</v>
      </c>
      <c r="AU245" s="19" t="s">
        <v>80</v>
      </c>
    </row>
    <row r="246" spans="1:65" s="13" customFormat="1" ht="33.75">
      <c r="B246" s="193"/>
      <c r="C246" s="194"/>
      <c r="D246" s="195" t="s">
        <v>203</v>
      </c>
      <c r="E246" s="196" t="s">
        <v>19</v>
      </c>
      <c r="F246" s="197" t="s">
        <v>326</v>
      </c>
      <c r="G246" s="194"/>
      <c r="H246" s="198">
        <v>83.5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203</v>
      </c>
      <c r="AU246" s="204" t="s">
        <v>80</v>
      </c>
      <c r="AV246" s="13" t="s">
        <v>80</v>
      </c>
      <c r="AW246" s="13" t="s">
        <v>32</v>
      </c>
      <c r="AX246" s="13" t="s">
        <v>70</v>
      </c>
      <c r="AY246" s="204" t="s">
        <v>193</v>
      </c>
    </row>
    <row r="247" spans="1:65" s="13" customFormat="1" ht="11.25">
      <c r="B247" s="193"/>
      <c r="C247" s="194"/>
      <c r="D247" s="195" t="s">
        <v>203</v>
      </c>
      <c r="E247" s="196" t="s">
        <v>19</v>
      </c>
      <c r="F247" s="197" t="s">
        <v>327</v>
      </c>
      <c r="G247" s="194"/>
      <c r="H247" s="198">
        <v>106.2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203</v>
      </c>
      <c r="AU247" s="204" t="s">
        <v>80</v>
      </c>
      <c r="AV247" s="13" t="s">
        <v>80</v>
      </c>
      <c r="AW247" s="13" t="s">
        <v>32</v>
      </c>
      <c r="AX247" s="13" t="s">
        <v>70</v>
      </c>
      <c r="AY247" s="204" t="s">
        <v>193</v>
      </c>
    </row>
    <row r="248" spans="1:65" s="13" customFormat="1" ht="11.25">
      <c r="B248" s="193"/>
      <c r="C248" s="194"/>
      <c r="D248" s="195" t="s">
        <v>203</v>
      </c>
      <c r="E248" s="196" t="s">
        <v>19</v>
      </c>
      <c r="F248" s="197" t="s">
        <v>328</v>
      </c>
      <c r="G248" s="194"/>
      <c r="H248" s="198">
        <v>177.6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203</v>
      </c>
      <c r="AU248" s="204" t="s">
        <v>80</v>
      </c>
      <c r="AV248" s="13" t="s">
        <v>80</v>
      </c>
      <c r="AW248" s="13" t="s">
        <v>32</v>
      </c>
      <c r="AX248" s="13" t="s">
        <v>70</v>
      </c>
      <c r="AY248" s="204" t="s">
        <v>193</v>
      </c>
    </row>
    <row r="249" spans="1:65" s="13" customFormat="1" ht="11.25">
      <c r="B249" s="193"/>
      <c r="C249" s="194"/>
      <c r="D249" s="195" t="s">
        <v>203</v>
      </c>
      <c r="E249" s="196" t="s">
        <v>19</v>
      </c>
      <c r="F249" s="197" t="s">
        <v>329</v>
      </c>
      <c r="G249" s="194"/>
      <c r="H249" s="198">
        <v>37.6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203</v>
      </c>
      <c r="AU249" s="204" t="s">
        <v>80</v>
      </c>
      <c r="AV249" s="13" t="s">
        <v>80</v>
      </c>
      <c r="AW249" s="13" t="s">
        <v>32</v>
      </c>
      <c r="AX249" s="13" t="s">
        <v>70</v>
      </c>
      <c r="AY249" s="204" t="s">
        <v>193</v>
      </c>
    </row>
    <row r="250" spans="1:65" s="14" customFormat="1" ht="11.25">
      <c r="B250" s="205"/>
      <c r="C250" s="206"/>
      <c r="D250" s="195" t="s">
        <v>203</v>
      </c>
      <c r="E250" s="207" t="s">
        <v>19</v>
      </c>
      <c r="F250" s="208" t="s">
        <v>205</v>
      </c>
      <c r="G250" s="206"/>
      <c r="H250" s="209">
        <v>404.9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203</v>
      </c>
      <c r="AU250" s="215" t="s">
        <v>80</v>
      </c>
      <c r="AV250" s="14" t="s">
        <v>200</v>
      </c>
      <c r="AW250" s="14" t="s">
        <v>32</v>
      </c>
      <c r="AX250" s="14" t="s">
        <v>78</v>
      </c>
      <c r="AY250" s="215" t="s">
        <v>193</v>
      </c>
    </row>
    <row r="251" spans="1:65" s="2" customFormat="1" ht="49.15" customHeight="1">
      <c r="A251" s="36"/>
      <c r="B251" s="37"/>
      <c r="C251" s="175" t="s">
        <v>330</v>
      </c>
      <c r="D251" s="175" t="s">
        <v>195</v>
      </c>
      <c r="E251" s="176" t="s">
        <v>331</v>
      </c>
      <c r="F251" s="177" t="s">
        <v>332</v>
      </c>
      <c r="G251" s="178" t="s">
        <v>300</v>
      </c>
      <c r="H251" s="179">
        <v>2696.5450000000001</v>
      </c>
      <c r="I251" s="180"/>
      <c r="J251" s="181">
        <f>ROUND(I251*H251,2)</f>
        <v>0</v>
      </c>
      <c r="K251" s="177" t="s">
        <v>199</v>
      </c>
      <c r="L251" s="41"/>
      <c r="M251" s="182" t="s">
        <v>19</v>
      </c>
      <c r="N251" s="183" t="s">
        <v>41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200</v>
      </c>
      <c r="AT251" s="186" t="s">
        <v>195</v>
      </c>
      <c r="AU251" s="186" t="s">
        <v>80</v>
      </c>
      <c r="AY251" s="19" t="s">
        <v>193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78</v>
      </c>
      <c r="BK251" s="187">
        <f>ROUND(I251*H251,2)</f>
        <v>0</v>
      </c>
      <c r="BL251" s="19" t="s">
        <v>200</v>
      </c>
      <c r="BM251" s="186" t="s">
        <v>333</v>
      </c>
    </row>
    <row r="252" spans="1:65" s="2" customFormat="1" ht="11.25">
      <c r="A252" s="36"/>
      <c r="B252" s="37"/>
      <c r="C252" s="38"/>
      <c r="D252" s="188" t="s">
        <v>201</v>
      </c>
      <c r="E252" s="38"/>
      <c r="F252" s="189" t="s">
        <v>334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201</v>
      </c>
      <c r="AU252" s="19" t="s">
        <v>80</v>
      </c>
    </row>
    <row r="253" spans="1:65" s="15" customFormat="1" ht="11.25">
      <c r="B253" s="217"/>
      <c r="C253" s="218"/>
      <c r="D253" s="195" t="s">
        <v>203</v>
      </c>
      <c r="E253" s="219" t="s">
        <v>19</v>
      </c>
      <c r="F253" s="220" t="s">
        <v>335</v>
      </c>
      <c r="G253" s="218"/>
      <c r="H253" s="219" t="s">
        <v>19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203</v>
      </c>
      <c r="AU253" s="226" t="s">
        <v>80</v>
      </c>
      <c r="AV253" s="15" t="s">
        <v>78</v>
      </c>
      <c r="AW253" s="15" t="s">
        <v>32</v>
      </c>
      <c r="AX253" s="15" t="s">
        <v>70</v>
      </c>
      <c r="AY253" s="226" t="s">
        <v>193</v>
      </c>
    </row>
    <row r="254" spans="1:65" s="13" customFormat="1" ht="33.75">
      <c r="B254" s="193"/>
      <c r="C254" s="194"/>
      <c r="D254" s="195" t="s">
        <v>203</v>
      </c>
      <c r="E254" s="196" t="s">
        <v>19</v>
      </c>
      <c r="F254" s="197" t="s">
        <v>336</v>
      </c>
      <c r="G254" s="194"/>
      <c r="H254" s="198">
        <v>102.48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203</v>
      </c>
      <c r="AU254" s="204" t="s">
        <v>80</v>
      </c>
      <c r="AV254" s="13" t="s">
        <v>80</v>
      </c>
      <c r="AW254" s="13" t="s">
        <v>32</v>
      </c>
      <c r="AX254" s="13" t="s">
        <v>70</v>
      </c>
      <c r="AY254" s="204" t="s">
        <v>193</v>
      </c>
    </row>
    <row r="255" spans="1:65" s="13" customFormat="1" ht="11.25">
      <c r="B255" s="193"/>
      <c r="C255" s="194"/>
      <c r="D255" s="195" t="s">
        <v>203</v>
      </c>
      <c r="E255" s="196" t="s">
        <v>19</v>
      </c>
      <c r="F255" s="197" t="s">
        <v>337</v>
      </c>
      <c r="G255" s="194"/>
      <c r="H255" s="198">
        <v>34.299999999999997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203</v>
      </c>
      <c r="AU255" s="204" t="s">
        <v>80</v>
      </c>
      <c r="AV255" s="13" t="s">
        <v>80</v>
      </c>
      <c r="AW255" s="13" t="s">
        <v>32</v>
      </c>
      <c r="AX255" s="13" t="s">
        <v>70</v>
      </c>
      <c r="AY255" s="204" t="s">
        <v>193</v>
      </c>
    </row>
    <row r="256" spans="1:65" s="13" customFormat="1" ht="22.5">
      <c r="B256" s="193"/>
      <c r="C256" s="194"/>
      <c r="D256" s="195" t="s">
        <v>203</v>
      </c>
      <c r="E256" s="196" t="s">
        <v>19</v>
      </c>
      <c r="F256" s="197" t="s">
        <v>338</v>
      </c>
      <c r="G256" s="194"/>
      <c r="H256" s="198">
        <v>76.625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203</v>
      </c>
      <c r="AU256" s="204" t="s">
        <v>80</v>
      </c>
      <c r="AV256" s="13" t="s">
        <v>80</v>
      </c>
      <c r="AW256" s="13" t="s">
        <v>32</v>
      </c>
      <c r="AX256" s="13" t="s">
        <v>70</v>
      </c>
      <c r="AY256" s="204" t="s">
        <v>193</v>
      </c>
    </row>
    <row r="257" spans="1:65" s="13" customFormat="1" ht="22.5">
      <c r="B257" s="193"/>
      <c r="C257" s="194"/>
      <c r="D257" s="195" t="s">
        <v>203</v>
      </c>
      <c r="E257" s="196" t="s">
        <v>19</v>
      </c>
      <c r="F257" s="197" t="s">
        <v>339</v>
      </c>
      <c r="G257" s="194"/>
      <c r="H257" s="198">
        <v>55.12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203</v>
      </c>
      <c r="AU257" s="204" t="s">
        <v>80</v>
      </c>
      <c r="AV257" s="13" t="s">
        <v>80</v>
      </c>
      <c r="AW257" s="13" t="s">
        <v>32</v>
      </c>
      <c r="AX257" s="13" t="s">
        <v>70</v>
      </c>
      <c r="AY257" s="204" t="s">
        <v>193</v>
      </c>
    </row>
    <row r="258" spans="1:65" s="13" customFormat="1" ht="22.5">
      <c r="B258" s="193"/>
      <c r="C258" s="194"/>
      <c r="D258" s="195" t="s">
        <v>203</v>
      </c>
      <c r="E258" s="196" t="s">
        <v>19</v>
      </c>
      <c r="F258" s="197" t="s">
        <v>340</v>
      </c>
      <c r="G258" s="194"/>
      <c r="H258" s="198">
        <v>200.52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203</v>
      </c>
      <c r="AU258" s="204" t="s">
        <v>80</v>
      </c>
      <c r="AV258" s="13" t="s">
        <v>80</v>
      </c>
      <c r="AW258" s="13" t="s">
        <v>32</v>
      </c>
      <c r="AX258" s="13" t="s">
        <v>70</v>
      </c>
      <c r="AY258" s="204" t="s">
        <v>193</v>
      </c>
    </row>
    <row r="259" spans="1:65" s="13" customFormat="1" ht="11.25">
      <c r="B259" s="193"/>
      <c r="C259" s="194"/>
      <c r="D259" s="195" t="s">
        <v>203</v>
      </c>
      <c r="E259" s="196" t="s">
        <v>19</v>
      </c>
      <c r="F259" s="197" t="s">
        <v>341</v>
      </c>
      <c r="G259" s="194"/>
      <c r="H259" s="198">
        <v>2227.5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203</v>
      </c>
      <c r="AU259" s="204" t="s">
        <v>80</v>
      </c>
      <c r="AV259" s="13" t="s">
        <v>80</v>
      </c>
      <c r="AW259" s="13" t="s">
        <v>32</v>
      </c>
      <c r="AX259" s="13" t="s">
        <v>70</v>
      </c>
      <c r="AY259" s="204" t="s">
        <v>193</v>
      </c>
    </row>
    <row r="260" spans="1:65" s="14" customFormat="1" ht="11.25">
      <c r="B260" s="205"/>
      <c r="C260" s="206"/>
      <c r="D260" s="195" t="s">
        <v>203</v>
      </c>
      <c r="E260" s="207" t="s">
        <v>19</v>
      </c>
      <c r="F260" s="208" t="s">
        <v>205</v>
      </c>
      <c r="G260" s="206"/>
      <c r="H260" s="209">
        <v>2696.5450000000001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203</v>
      </c>
      <c r="AU260" s="215" t="s">
        <v>80</v>
      </c>
      <c r="AV260" s="14" t="s">
        <v>200</v>
      </c>
      <c r="AW260" s="14" t="s">
        <v>32</v>
      </c>
      <c r="AX260" s="14" t="s">
        <v>78</v>
      </c>
      <c r="AY260" s="215" t="s">
        <v>193</v>
      </c>
    </row>
    <row r="261" spans="1:65" s="2" customFormat="1" ht="44.25" customHeight="1">
      <c r="A261" s="36"/>
      <c r="B261" s="37"/>
      <c r="C261" s="175" t="s">
        <v>235</v>
      </c>
      <c r="D261" s="175" t="s">
        <v>195</v>
      </c>
      <c r="E261" s="176" t="s">
        <v>342</v>
      </c>
      <c r="F261" s="177" t="s">
        <v>343</v>
      </c>
      <c r="G261" s="178" t="s">
        <v>300</v>
      </c>
      <c r="H261" s="179">
        <v>356.99400000000003</v>
      </c>
      <c r="I261" s="180"/>
      <c r="J261" s="181">
        <f>ROUND(I261*H261,2)</f>
        <v>0</v>
      </c>
      <c r="K261" s="177" t="s">
        <v>199</v>
      </c>
      <c r="L261" s="41"/>
      <c r="M261" s="182" t="s">
        <v>19</v>
      </c>
      <c r="N261" s="183" t="s">
        <v>41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200</v>
      </c>
      <c r="AT261" s="186" t="s">
        <v>195</v>
      </c>
      <c r="AU261" s="186" t="s">
        <v>80</v>
      </c>
      <c r="AY261" s="19" t="s">
        <v>193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78</v>
      </c>
      <c r="BK261" s="187">
        <f>ROUND(I261*H261,2)</f>
        <v>0</v>
      </c>
      <c r="BL261" s="19" t="s">
        <v>200</v>
      </c>
      <c r="BM261" s="186" t="s">
        <v>344</v>
      </c>
    </row>
    <row r="262" spans="1:65" s="2" customFormat="1" ht="11.25">
      <c r="A262" s="36"/>
      <c r="B262" s="37"/>
      <c r="C262" s="38"/>
      <c r="D262" s="188" t="s">
        <v>201</v>
      </c>
      <c r="E262" s="38"/>
      <c r="F262" s="189" t="s">
        <v>345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201</v>
      </c>
      <c r="AU262" s="19" t="s">
        <v>80</v>
      </c>
    </row>
    <row r="263" spans="1:65" s="13" customFormat="1" ht="11.25">
      <c r="B263" s="193"/>
      <c r="C263" s="194"/>
      <c r="D263" s="195" t="s">
        <v>203</v>
      </c>
      <c r="E263" s="196" t="s">
        <v>19</v>
      </c>
      <c r="F263" s="197" t="s">
        <v>346</v>
      </c>
      <c r="G263" s="194"/>
      <c r="H263" s="198">
        <v>41.994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203</v>
      </c>
      <c r="AU263" s="204" t="s">
        <v>80</v>
      </c>
      <c r="AV263" s="13" t="s">
        <v>80</v>
      </c>
      <c r="AW263" s="13" t="s">
        <v>32</v>
      </c>
      <c r="AX263" s="13" t="s">
        <v>70</v>
      </c>
      <c r="AY263" s="204" t="s">
        <v>193</v>
      </c>
    </row>
    <row r="264" spans="1:65" s="13" customFormat="1" ht="11.25">
      <c r="B264" s="193"/>
      <c r="C264" s="194"/>
      <c r="D264" s="195" t="s">
        <v>203</v>
      </c>
      <c r="E264" s="196" t="s">
        <v>19</v>
      </c>
      <c r="F264" s="197" t="s">
        <v>347</v>
      </c>
      <c r="G264" s="194"/>
      <c r="H264" s="198">
        <v>315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203</v>
      </c>
      <c r="AU264" s="204" t="s">
        <v>80</v>
      </c>
      <c r="AV264" s="13" t="s">
        <v>80</v>
      </c>
      <c r="AW264" s="13" t="s">
        <v>32</v>
      </c>
      <c r="AX264" s="13" t="s">
        <v>70</v>
      </c>
      <c r="AY264" s="204" t="s">
        <v>193</v>
      </c>
    </row>
    <row r="265" spans="1:65" s="14" customFormat="1" ht="11.25">
      <c r="B265" s="205"/>
      <c r="C265" s="206"/>
      <c r="D265" s="195" t="s">
        <v>203</v>
      </c>
      <c r="E265" s="207" t="s">
        <v>19</v>
      </c>
      <c r="F265" s="208" t="s">
        <v>205</v>
      </c>
      <c r="G265" s="206"/>
      <c r="H265" s="209">
        <v>356.99400000000003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203</v>
      </c>
      <c r="AU265" s="215" t="s">
        <v>80</v>
      </c>
      <c r="AV265" s="14" t="s">
        <v>200</v>
      </c>
      <c r="AW265" s="14" t="s">
        <v>32</v>
      </c>
      <c r="AX265" s="14" t="s">
        <v>78</v>
      </c>
      <c r="AY265" s="215" t="s">
        <v>193</v>
      </c>
    </row>
    <row r="266" spans="1:65" s="2" customFormat="1" ht="49.15" customHeight="1">
      <c r="A266" s="36"/>
      <c r="B266" s="37"/>
      <c r="C266" s="175" t="s">
        <v>348</v>
      </c>
      <c r="D266" s="175" t="s">
        <v>195</v>
      </c>
      <c r="E266" s="176" t="s">
        <v>349</v>
      </c>
      <c r="F266" s="177" t="s">
        <v>350</v>
      </c>
      <c r="G266" s="178" t="s">
        <v>300</v>
      </c>
      <c r="H266" s="179">
        <v>468.79199999999997</v>
      </c>
      <c r="I266" s="180"/>
      <c r="J266" s="181">
        <f>ROUND(I266*H266,2)</f>
        <v>0</v>
      </c>
      <c r="K266" s="177" t="s">
        <v>199</v>
      </c>
      <c r="L266" s="41"/>
      <c r="M266" s="182" t="s">
        <v>19</v>
      </c>
      <c r="N266" s="183" t="s">
        <v>41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200</v>
      </c>
      <c r="AT266" s="186" t="s">
        <v>195</v>
      </c>
      <c r="AU266" s="186" t="s">
        <v>80</v>
      </c>
      <c r="AY266" s="19" t="s">
        <v>193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78</v>
      </c>
      <c r="BK266" s="187">
        <f>ROUND(I266*H266,2)</f>
        <v>0</v>
      </c>
      <c r="BL266" s="19" t="s">
        <v>200</v>
      </c>
      <c r="BM266" s="186" t="s">
        <v>351</v>
      </c>
    </row>
    <row r="267" spans="1:65" s="2" customFormat="1" ht="11.25">
      <c r="A267" s="36"/>
      <c r="B267" s="37"/>
      <c r="C267" s="38"/>
      <c r="D267" s="188" t="s">
        <v>201</v>
      </c>
      <c r="E267" s="38"/>
      <c r="F267" s="189" t="s">
        <v>352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201</v>
      </c>
      <c r="AU267" s="19" t="s">
        <v>80</v>
      </c>
    </row>
    <row r="268" spans="1:65" s="15" customFormat="1" ht="11.25">
      <c r="B268" s="217"/>
      <c r="C268" s="218"/>
      <c r="D268" s="195" t="s">
        <v>203</v>
      </c>
      <c r="E268" s="219" t="s">
        <v>19</v>
      </c>
      <c r="F268" s="220" t="s">
        <v>353</v>
      </c>
      <c r="G268" s="218"/>
      <c r="H268" s="219" t="s">
        <v>19</v>
      </c>
      <c r="I268" s="221"/>
      <c r="J268" s="218"/>
      <c r="K268" s="218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203</v>
      </c>
      <c r="AU268" s="226" t="s">
        <v>80</v>
      </c>
      <c r="AV268" s="15" t="s">
        <v>78</v>
      </c>
      <c r="AW268" s="15" t="s">
        <v>32</v>
      </c>
      <c r="AX268" s="15" t="s">
        <v>70</v>
      </c>
      <c r="AY268" s="226" t="s">
        <v>193</v>
      </c>
    </row>
    <row r="269" spans="1:65" s="13" customFormat="1" ht="33.75">
      <c r="B269" s="193"/>
      <c r="C269" s="194"/>
      <c r="D269" s="195" t="s">
        <v>203</v>
      </c>
      <c r="E269" s="196" t="s">
        <v>19</v>
      </c>
      <c r="F269" s="197" t="s">
        <v>354</v>
      </c>
      <c r="G269" s="194"/>
      <c r="H269" s="198">
        <v>320.733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203</v>
      </c>
      <c r="AU269" s="204" t="s">
        <v>80</v>
      </c>
      <c r="AV269" s="13" t="s">
        <v>80</v>
      </c>
      <c r="AW269" s="13" t="s">
        <v>32</v>
      </c>
      <c r="AX269" s="13" t="s">
        <v>70</v>
      </c>
      <c r="AY269" s="204" t="s">
        <v>193</v>
      </c>
    </row>
    <row r="270" spans="1:65" s="13" customFormat="1" ht="11.25">
      <c r="B270" s="193"/>
      <c r="C270" s="194"/>
      <c r="D270" s="195" t="s">
        <v>203</v>
      </c>
      <c r="E270" s="196" t="s">
        <v>19</v>
      </c>
      <c r="F270" s="197" t="s">
        <v>355</v>
      </c>
      <c r="G270" s="194"/>
      <c r="H270" s="198">
        <v>11.423999999999999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203</v>
      </c>
      <c r="AU270" s="204" t="s">
        <v>80</v>
      </c>
      <c r="AV270" s="13" t="s">
        <v>80</v>
      </c>
      <c r="AW270" s="13" t="s">
        <v>32</v>
      </c>
      <c r="AX270" s="13" t="s">
        <v>70</v>
      </c>
      <c r="AY270" s="204" t="s">
        <v>193</v>
      </c>
    </row>
    <row r="271" spans="1:65" s="15" customFormat="1" ht="11.25">
      <c r="B271" s="217"/>
      <c r="C271" s="218"/>
      <c r="D271" s="195" t="s">
        <v>203</v>
      </c>
      <c r="E271" s="219" t="s">
        <v>19</v>
      </c>
      <c r="F271" s="220" t="s">
        <v>335</v>
      </c>
      <c r="G271" s="218"/>
      <c r="H271" s="219" t="s">
        <v>19</v>
      </c>
      <c r="I271" s="221"/>
      <c r="J271" s="218"/>
      <c r="K271" s="218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203</v>
      </c>
      <c r="AU271" s="226" t="s">
        <v>80</v>
      </c>
      <c r="AV271" s="15" t="s">
        <v>78</v>
      </c>
      <c r="AW271" s="15" t="s">
        <v>32</v>
      </c>
      <c r="AX271" s="15" t="s">
        <v>70</v>
      </c>
      <c r="AY271" s="226" t="s">
        <v>193</v>
      </c>
    </row>
    <row r="272" spans="1:65" s="13" customFormat="1" ht="11.25">
      <c r="B272" s="193"/>
      <c r="C272" s="194"/>
      <c r="D272" s="195" t="s">
        <v>203</v>
      </c>
      <c r="E272" s="196" t="s">
        <v>19</v>
      </c>
      <c r="F272" s="197" t="s">
        <v>356</v>
      </c>
      <c r="G272" s="194"/>
      <c r="H272" s="198">
        <v>27.51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203</v>
      </c>
      <c r="AU272" s="204" t="s">
        <v>80</v>
      </c>
      <c r="AV272" s="13" t="s">
        <v>80</v>
      </c>
      <c r="AW272" s="13" t="s">
        <v>32</v>
      </c>
      <c r="AX272" s="13" t="s">
        <v>70</v>
      </c>
      <c r="AY272" s="204" t="s">
        <v>193</v>
      </c>
    </row>
    <row r="273" spans="1:65" s="13" customFormat="1" ht="33.75">
      <c r="B273" s="193"/>
      <c r="C273" s="194"/>
      <c r="D273" s="195" t="s">
        <v>203</v>
      </c>
      <c r="E273" s="196" t="s">
        <v>19</v>
      </c>
      <c r="F273" s="197" t="s">
        <v>357</v>
      </c>
      <c r="G273" s="194"/>
      <c r="H273" s="198">
        <v>109.125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203</v>
      </c>
      <c r="AU273" s="204" t="s">
        <v>80</v>
      </c>
      <c r="AV273" s="13" t="s">
        <v>80</v>
      </c>
      <c r="AW273" s="13" t="s">
        <v>32</v>
      </c>
      <c r="AX273" s="13" t="s">
        <v>70</v>
      </c>
      <c r="AY273" s="204" t="s">
        <v>193</v>
      </c>
    </row>
    <row r="274" spans="1:65" s="14" customFormat="1" ht="11.25">
      <c r="B274" s="205"/>
      <c r="C274" s="206"/>
      <c r="D274" s="195" t="s">
        <v>203</v>
      </c>
      <c r="E274" s="207" t="s">
        <v>19</v>
      </c>
      <c r="F274" s="208" t="s">
        <v>205</v>
      </c>
      <c r="G274" s="206"/>
      <c r="H274" s="209">
        <v>468.79199999999997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203</v>
      </c>
      <c r="AU274" s="215" t="s">
        <v>80</v>
      </c>
      <c r="AV274" s="14" t="s">
        <v>200</v>
      </c>
      <c r="AW274" s="14" t="s">
        <v>32</v>
      </c>
      <c r="AX274" s="14" t="s">
        <v>78</v>
      </c>
      <c r="AY274" s="215" t="s">
        <v>193</v>
      </c>
    </row>
    <row r="275" spans="1:65" s="2" customFormat="1" ht="33" customHeight="1">
      <c r="A275" s="36"/>
      <c r="B275" s="37"/>
      <c r="C275" s="175" t="s">
        <v>240</v>
      </c>
      <c r="D275" s="175" t="s">
        <v>195</v>
      </c>
      <c r="E275" s="176" t="s">
        <v>358</v>
      </c>
      <c r="F275" s="177" t="s">
        <v>359</v>
      </c>
      <c r="G275" s="178" t="s">
        <v>300</v>
      </c>
      <c r="H275" s="179">
        <v>181.005</v>
      </c>
      <c r="I275" s="180"/>
      <c r="J275" s="181">
        <f>ROUND(I275*H275,2)</f>
        <v>0</v>
      </c>
      <c r="K275" s="177" t="s">
        <v>199</v>
      </c>
      <c r="L275" s="41"/>
      <c r="M275" s="182" t="s">
        <v>19</v>
      </c>
      <c r="N275" s="183" t="s">
        <v>41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200</v>
      </c>
      <c r="AT275" s="186" t="s">
        <v>195</v>
      </c>
      <c r="AU275" s="186" t="s">
        <v>80</v>
      </c>
      <c r="AY275" s="19" t="s">
        <v>193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78</v>
      </c>
      <c r="BK275" s="187">
        <f>ROUND(I275*H275,2)</f>
        <v>0</v>
      </c>
      <c r="BL275" s="19" t="s">
        <v>200</v>
      </c>
      <c r="BM275" s="186" t="s">
        <v>360</v>
      </c>
    </row>
    <row r="276" spans="1:65" s="2" customFormat="1" ht="11.25">
      <c r="A276" s="36"/>
      <c r="B276" s="37"/>
      <c r="C276" s="38"/>
      <c r="D276" s="188" t="s">
        <v>201</v>
      </c>
      <c r="E276" s="38"/>
      <c r="F276" s="189" t="s">
        <v>361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201</v>
      </c>
      <c r="AU276" s="19" t="s">
        <v>80</v>
      </c>
    </row>
    <row r="277" spans="1:65" s="13" customFormat="1" ht="11.25">
      <c r="B277" s="193"/>
      <c r="C277" s="194"/>
      <c r="D277" s="195" t="s">
        <v>203</v>
      </c>
      <c r="E277" s="196" t="s">
        <v>19</v>
      </c>
      <c r="F277" s="197" t="s">
        <v>362</v>
      </c>
      <c r="G277" s="194"/>
      <c r="H277" s="198">
        <v>14.8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203</v>
      </c>
      <c r="AU277" s="204" t="s">
        <v>80</v>
      </c>
      <c r="AV277" s="13" t="s">
        <v>80</v>
      </c>
      <c r="AW277" s="13" t="s">
        <v>32</v>
      </c>
      <c r="AX277" s="13" t="s">
        <v>70</v>
      </c>
      <c r="AY277" s="204" t="s">
        <v>193</v>
      </c>
    </row>
    <row r="278" spans="1:65" s="13" customFormat="1" ht="11.25">
      <c r="B278" s="193"/>
      <c r="C278" s="194"/>
      <c r="D278" s="195" t="s">
        <v>203</v>
      </c>
      <c r="E278" s="196" t="s">
        <v>19</v>
      </c>
      <c r="F278" s="197" t="s">
        <v>363</v>
      </c>
      <c r="G278" s="194"/>
      <c r="H278" s="198">
        <v>4.25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203</v>
      </c>
      <c r="AU278" s="204" t="s">
        <v>80</v>
      </c>
      <c r="AV278" s="13" t="s">
        <v>80</v>
      </c>
      <c r="AW278" s="13" t="s">
        <v>32</v>
      </c>
      <c r="AX278" s="13" t="s">
        <v>70</v>
      </c>
      <c r="AY278" s="204" t="s">
        <v>193</v>
      </c>
    </row>
    <row r="279" spans="1:65" s="13" customFormat="1" ht="11.25">
      <c r="B279" s="193"/>
      <c r="C279" s="194"/>
      <c r="D279" s="195" t="s">
        <v>203</v>
      </c>
      <c r="E279" s="196" t="s">
        <v>19</v>
      </c>
      <c r="F279" s="197" t="s">
        <v>364</v>
      </c>
      <c r="G279" s="194"/>
      <c r="H279" s="198">
        <v>10.08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203</v>
      </c>
      <c r="AU279" s="204" t="s">
        <v>80</v>
      </c>
      <c r="AV279" s="13" t="s">
        <v>80</v>
      </c>
      <c r="AW279" s="13" t="s">
        <v>32</v>
      </c>
      <c r="AX279" s="13" t="s">
        <v>70</v>
      </c>
      <c r="AY279" s="204" t="s">
        <v>193</v>
      </c>
    </row>
    <row r="280" spans="1:65" s="13" customFormat="1" ht="11.25">
      <c r="B280" s="193"/>
      <c r="C280" s="194"/>
      <c r="D280" s="195" t="s">
        <v>203</v>
      </c>
      <c r="E280" s="196" t="s">
        <v>19</v>
      </c>
      <c r="F280" s="197" t="s">
        <v>365</v>
      </c>
      <c r="G280" s="194"/>
      <c r="H280" s="198">
        <v>151.875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203</v>
      </c>
      <c r="AU280" s="204" t="s">
        <v>80</v>
      </c>
      <c r="AV280" s="13" t="s">
        <v>80</v>
      </c>
      <c r="AW280" s="13" t="s">
        <v>32</v>
      </c>
      <c r="AX280" s="13" t="s">
        <v>70</v>
      </c>
      <c r="AY280" s="204" t="s">
        <v>193</v>
      </c>
    </row>
    <row r="281" spans="1:65" s="14" customFormat="1" ht="11.25">
      <c r="B281" s="205"/>
      <c r="C281" s="206"/>
      <c r="D281" s="195" t="s">
        <v>203</v>
      </c>
      <c r="E281" s="207" t="s">
        <v>19</v>
      </c>
      <c r="F281" s="208" t="s">
        <v>205</v>
      </c>
      <c r="G281" s="206"/>
      <c r="H281" s="209">
        <v>181.005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203</v>
      </c>
      <c r="AU281" s="215" t="s">
        <v>80</v>
      </c>
      <c r="AV281" s="14" t="s">
        <v>200</v>
      </c>
      <c r="AW281" s="14" t="s">
        <v>32</v>
      </c>
      <c r="AX281" s="14" t="s">
        <v>78</v>
      </c>
      <c r="AY281" s="215" t="s">
        <v>193</v>
      </c>
    </row>
    <row r="282" spans="1:65" s="2" customFormat="1" ht="24.2" customHeight="1">
      <c r="A282" s="36"/>
      <c r="B282" s="37"/>
      <c r="C282" s="175" t="s">
        <v>366</v>
      </c>
      <c r="D282" s="175" t="s">
        <v>195</v>
      </c>
      <c r="E282" s="176" t="s">
        <v>367</v>
      </c>
      <c r="F282" s="177" t="s">
        <v>368</v>
      </c>
      <c r="G282" s="178" t="s">
        <v>300</v>
      </c>
      <c r="H282" s="179">
        <v>13.5</v>
      </c>
      <c r="I282" s="180"/>
      <c r="J282" s="181">
        <f>ROUND(I282*H282,2)</f>
        <v>0</v>
      </c>
      <c r="K282" s="177" t="s">
        <v>199</v>
      </c>
      <c r="L282" s="41"/>
      <c r="M282" s="182" t="s">
        <v>19</v>
      </c>
      <c r="N282" s="183" t="s">
        <v>41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200</v>
      </c>
      <c r="AT282" s="186" t="s">
        <v>195</v>
      </c>
      <c r="AU282" s="186" t="s">
        <v>80</v>
      </c>
      <c r="AY282" s="19" t="s">
        <v>193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78</v>
      </c>
      <c r="BK282" s="187">
        <f>ROUND(I282*H282,2)</f>
        <v>0</v>
      </c>
      <c r="BL282" s="19" t="s">
        <v>200</v>
      </c>
      <c r="BM282" s="186" t="s">
        <v>369</v>
      </c>
    </row>
    <row r="283" spans="1:65" s="2" customFormat="1" ht="11.25">
      <c r="A283" s="36"/>
      <c r="B283" s="37"/>
      <c r="C283" s="38"/>
      <c r="D283" s="188" t="s">
        <v>201</v>
      </c>
      <c r="E283" s="38"/>
      <c r="F283" s="189" t="s">
        <v>370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201</v>
      </c>
      <c r="AU283" s="19" t="s">
        <v>80</v>
      </c>
    </row>
    <row r="284" spans="1:65" s="13" customFormat="1" ht="11.25">
      <c r="B284" s="193"/>
      <c r="C284" s="194"/>
      <c r="D284" s="195" t="s">
        <v>203</v>
      </c>
      <c r="E284" s="196" t="s">
        <v>19</v>
      </c>
      <c r="F284" s="197" t="s">
        <v>371</v>
      </c>
      <c r="G284" s="194"/>
      <c r="H284" s="198">
        <v>13.5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203</v>
      </c>
      <c r="AU284" s="204" t="s">
        <v>80</v>
      </c>
      <c r="AV284" s="13" t="s">
        <v>80</v>
      </c>
      <c r="AW284" s="13" t="s">
        <v>32</v>
      </c>
      <c r="AX284" s="13" t="s">
        <v>70</v>
      </c>
      <c r="AY284" s="204" t="s">
        <v>193</v>
      </c>
    </row>
    <row r="285" spans="1:65" s="14" customFormat="1" ht="11.25">
      <c r="B285" s="205"/>
      <c r="C285" s="206"/>
      <c r="D285" s="195" t="s">
        <v>203</v>
      </c>
      <c r="E285" s="207" t="s">
        <v>19</v>
      </c>
      <c r="F285" s="208" t="s">
        <v>205</v>
      </c>
      <c r="G285" s="206"/>
      <c r="H285" s="209">
        <v>13.5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203</v>
      </c>
      <c r="AU285" s="215" t="s">
        <v>80</v>
      </c>
      <c r="AV285" s="14" t="s">
        <v>200</v>
      </c>
      <c r="AW285" s="14" t="s">
        <v>32</v>
      </c>
      <c r="AX285" s="14" t="s">
        <v>78</v>
      </c>
      <c r="AY285" s="215" t="s">
        <v>193</v>
      </c>
    </row>
    <row r="286" spans="1:65" s="2" customFormat="1" ht="33" customHeight="1">
      <c r="A286" s="36"/>
      <c r="B286" s="37"/>
      <c r="C286" s="175" t="s">
        <v>246</v>
      </c>
      <c r="D286" s="175" t="s">
        <v>195</v>
      </c>
      <c r="E286" s="176" t="s">
        <v>372</v>
      </c>
      <c r="F286" s="177" t="s">
        <v>373</v>
      </c>
      <c r="G286" s="178" t="s">
        <v>300</v>
      </c>
      <c r="H286" s="179">
        <v>163.38</v>
      </c>
      <c r="I286" s="180"/>
      <c r="J286" s="181">
        <f>ROUND(I286*H286,2)</f>
        <v>0</v>
      </c>
      <c r="K286" s="177" t="s">
        <v>199</v>
      </c>
      <c r="L286" s="41"/>
      <c r="M286" s="182" t="s">
        <v>19</v>
      </c>
      <c r="N286" s="183" t="s">
        <v>41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200</v>
      </c>
      <c r="AT286" s="186" t="s">
        <v>195</v>
      </c>
      <c r="AU286" s="186" t="s">
        <v>80</v>
      </c>
      <c r="AY286" s="19" t="s">
        <v>193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78</v>
      </c>
      <c r="BK286" s="187">
        <f>ROUND(I286*H286,2)</f>
        <v>0</v>
      </c>
      <c r="BL286" s="19" t="s">
        <v>200</v>
      </c>
      <c r="BM286" s="186" t="s">
        <v>374</v>
      </c>
    </row>
    <row r="287" spans="1:65" s="2" customFormat="1" ht="11.25">
      <c r="A287" s="36"/>
      <c r="B287" s="37"/>
      <c r="C287" s="38"/>
      <c r="D287" s="188" t="s">
        <v>201</v>
      </c>
      <c r="E287" s="38"/>
      <c r="F287" s="189" t="s">
        <v>375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201</v>
      </c>
      <c r="AU287" s="19" t="s">
        <v>80</v>
      </c>
    </row>
    <row r="288" spans="1:65" s="13" customFormat="1" ht="11.25">
      <c r="B288" s="193"/>
      <c r="C288" s="194"/>
      <c r="D288" s="195" t="s">
        <v>203</v>
      </c>
      <c r="E288" s="196" t="s">
        <v>19</v>
      </c>
      <c r="F288" s="197" t="s">
        <v>376</v>
      </c>
      <c r="G288" s="194"/>
      <c r="H288" s="198">
        <v>13.44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203</v>
      </c>
      <c r="AU288" s="204" t="s">
        <v>80</v>
      </c>
      <c r="AV288" s="13" t="s">
        <v>80</v>
      </c>
      <c r="AW288" s="13" t="s">
        <v>32</v>
      </c>
      <c r="AX288" s="13" t="s">
        <v>70</v>
      </c>
      <c r="AY288" s="204" t="s">
        <v>193</v>
      </c>
    </row>
    <row r="289" spans="1:65" s="13" customFormat="1" ht="11.25">
      <c r="B289" s="193"/>
      <c r="C289" s="194"/>
      <c r="D289" s="195" t="s">
        <v>203</v>
      </c>
      <c r="E289" s="196" t="s">
        <v>19</v>
      </c>
      <c r="F289" s="197" t="s">
        <v>377</v>
      </c>
      <c r="G289" s="194"/>
      <c r="H289" s="198">
        <v>19.600000000000001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203</v>
      </c>
      <c r="AU289" s="204" t="s">
        <v>80</v>
      </c>
      <c r="AV289" s="13" t="s">
        <v>80</v>
      </c>
      <c r="AW289" s="13" t="s">
        <v>32</v>
      </c>
      <c r="AX289" s="13" t="s">
        <v>70</v>
      </c>
      <c r="AY289" s="204" t="s">
        <v>193</v>
      </c>
    </row>
    <row r="290" spans="1:65" s="13" customFormat="1" ht="11.25">
      <c r="B290" s="193"/>
      <c r="C290" s="194"/>
      <c r="D290" s="195" t="s">
        <v>203</v>
      </c>
      <c r="E290" s="196" t="s">
        <v>19</v>
      </c>
      <c r="F290" s="197" t="s">
        <v>378</v>
      </c>
      <c r="G290" s="194"/>
      <c r="H290" s="198">
        <v>6.048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203</v>
      </c>
      <c r="AU290" s="204" t="s">
        <v>80</v>
      </c>
      <c r="AV290" s="13" t="s">
        <v>80</v>
      </c>
      <c r="AW290" s="13" t="s">
        <v>32</v>
      </c>
      <c r="AX290" s="13" t="s">
        <v>70</v>
      </c>
      <c r="AY290" s="204" t="s">
        <v>193</v>
      </c>
    </row>
    <row r="291" spans="1:65" s="13" customFormat="1" ht="33.75">
      <c r="B291" s="193"/>
      <c r="C291" s="194"/>
      <c r="D291" s="195" t="s">
        <v>203</v>
      </c>
      <c r="E291" s="196" t="s">
        <v>19</v>
      </c>
      <c r="F291" s="197" t="s">
        <v>379</v>
      </c>
      <c r="G291" s="194"/>
      <c r="H291" s="198">
        <v>114.392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203</v>
      </c>
      <c r="AU291" s="204" t="s">
        <v>80</v>
      </c>
      <c r="AV291" s="13" t="s">
        <v>80</v>
      </c>
      <c r="AW291" s="13" t="s">
        <v>32</v>
      </c>
      <c r="AX291" s="13" t="s">
        <v>70</v>
      </c>
      <c r="AY291" s="204" t="s">
        <v>193</v>
      </c>
    </row>
    <row r="292" spans="1:65" s="13" customFormat="1" ht="11.25">
      <c r="B292" s="193"/>
      <c r="C292" s="194"/>
      <c r="D292" s="195" t="s">
        <v>203</v>
      </c>
      <c r="E292" s="196" t="s">
        <v>19</v>
      </c>
      <c r="F292" s="197" t="s">
        <v>380</v>
      </c>
      <c r="G292" s="194"/>
      <c r="H292" s="198">
        <v>9.9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203</v>
      </c>
      <c r="AU292" s="204" t="s">
        <v>80</v>
      </c>
      <c r="AV292" s="13" t="s">
        <v>80</v>
      </c>
      <c r="AW292" s="13" t="s">
        <v>32</v>
      </c>
      <c r="AX292" s="13" t="s">
        <v>70</v>
      </c>
      <c r="AY292" s="204" t="s">
        <v>193</v>
      </c>
    </row>
    <row r="293" spans="1:65" s="14" customFormat="1" ht="11.25">
      <c r="B293" s="205"/>
      <c r="C293" s="206"/>
      <c r="D293" s="195" t="s">
        <v>203</v>
      </c>
      <c r="E293" s="207" t="s">
        <v>19</v>
      </c>
      <c r="F293" s="208" t="s">
        <v>205</v>
      </c>
      <c r="G293" s="206"/>
      <c r="H293" s="209">
        <v>163.38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203</v>
      </c>
      <c r="AU293" s="215" t="s">
        <v>80</v>
      </c>
      <c r="AV293" s="14" t="s">
        <v>200</v>
      </c>
      <c r="AW293" s="14" t="s">
        <v>32</v>
      </c>
      <c r="AX293" s="14" t="s">
        <v>78</v>
      </c>
      <c r="AY293" s="215" t="s">
        <v>193</v>
      </c>
    </row>
    <row r="294" spans="1:65" s="2" customFormat="1" ht="37.9" customHeight="1">
      <c r="A294" s="36"/>
      <c r="B294" s="37"/>
      <c r="C294" s="175" t="s">
        <v>381</v>
      </c>
      <c r="D294" s="175" t="s">
        <v>195</v>
      </c>
      <c r="E294" s="176" t="s">
        <v>382</v>
      </c>
      <c r="F294" s="177" t="s">
        <v>383</v>
      </c>
      <c r="G294" s="178" t="s">
        <v>198</v>
      </c>
      <c r="H294" s="179">
        <v>6974.8</v>
      </c>
      <c r="I294" s="180"/>
      <c r="J294" s="181">
        <f>ROUND(I294*H294,2)</f>
        <v>0</v>
      </c>
      <c r="K294" s="177" t="s">
        <v>199</v>
      </c>
      <c r="L294" s="41"/>
      <c r="M294" s="182" t="s">
        <v>19</v>
      </c>
      <c r="N294" s="183" t="s">
        <v>41</v>
      </c>
      <c r="O294" s="66"/>
      <c r="P294" s="184">
        <f>O294*H294</f>
        <v>0</v>
      </c>
      <c r="Q294" s="184">
        <v>8.4999999999999995E-4</v>
      </c>
      <c r="R294" s="184">
        <f>Q294*H294</f>
        <v>5.9285800000000002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200</v>
      </c>
      <c r="AT294" s="186" t="s">
        <v>195</v>
      </c>
      <c r="AU294" s="186" t="s">
        <v>80</v>
      </c>
      <c r="AY294" s="19" t="s">
        <v>193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78</v>
      </c>
      <c r="BK294" s="187">
        <f>ROUND(I294*H294,2)</f>
        <v>0</v>
      </c>
      <c r="BL294" s="19" t="s">
        <v>200</v>
      </c>
      <c r="BM294" s="186" t="s">
        <v>384</v>
      </c>
    </row>
    <row r="295" spans="1:65" s="2" customFormat="1" ht="11.25">
      <c r="A295" s="36"/>
      <c r="B295" s="37"/>
      <c r="C295" s="38"/>
      <c r="D295" s="188" t="s">
        <v>201</v>
      </c>
      <c r="E295" s="38"/>
      <c r="F295" s="189" t="s">
        <v>385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201</v>
      </c>
      <c r="AU295" s="19" t="s">
        <v>80</v>
      </c>
    </row>
    <row r="296" spans="1:65" s="13" customFormat="1" ht="45">
      <c r="B296" s="193"/>
      <c r="C296" s="194"/>
      <c r="D296" s="195" t="s">
        <v>203</v>
      </c>
      <c r="E296" s="196" t="s">
        <v>19</v>
      </c>
      <c r="F296" s="197" t="s">
        <v>386</v>
      </c>
      <c r="G296" s="194"/>
      <c r="H296" s="198">
        <v>254.8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203</v>
      </c>
      <c r="AU296" s="204" t="s">
        <v>80</v>
      </c>
      <c r="AV296" s="13" t="s">
        <v>80</v>
      </c>
      <c r="AW296" s="13" t="s">
        <v>32</v>
      </c>
      <c r="AX296" s="13" t="s">
        <v>70</v>
      </c>
      <c r="AY296" s="204" t="s">
        <v>193</v>
      </c>
    </row>
    <row r="297" spans="1:65" s="13" customFormat="1" ht="11.25">
      <c r="B297" s="193"/>
      <c r="C297" s="194"/>
      <c r="D297" s="195" t="s">
        <v>203</v>
      </c>
      <c r="E297" s="196" t="s">
        <v>19</v>
      </c>
      <c r="F297" s="197" t="s">
        <v>387</v>
      </c>
      <c r="G297" s="194"/>
      <c r="H297" s="198">
        <v>6237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203</v>
      </c>
      <c r="AU297" s="204" t="s">
        <v>80</v>
      </c>
      <c r="AV297" s="13" t="s">
        <v>80</v>
      </c>
      <c r="AW297" s="13" t="s">
        <v>32</v>
      </c>
      <c r="AX297" s="13" t="s">
        <v>70</v>
      </c>
      <c r="AY297" s="204" t="s">
        <v>193</v>
      </c>
    </row>
    <row r="298" spans="1:65" s="13" customFormat="1" ht="11.25">
      <c r="B298" s="193"/>
      <c r="C298" s="194"/>
      <c r="D298" s="195" t="s">
        <v>203</v>
      </c>
      <c r="E298" s="196" t="s">
        <v>19</v>
      </c>
      <c r="F298" s="197" t="s">
        <v>388</v>
      </c>
      <c r="G298" s="194"/>
      <c r="H298" s="198">
        <v>483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203</v>
      </c>
      <c r="AU298" s="204" t="s">
        <v>80</v>
      </c>
      <c r="AV298" s="13" t="s">
        <v>80</v>
      </c>
      <c r="AW298" s="13" t="s">
        <v>32</v>
      </c>
      <c r="AX298" s="13" t="s">
        <v>70</v>
      </c>
      <c r="AY298" s="204" t="s">
        <v>193</v>
      </c>
    </row>
    <row r="299" spans="1:65" s="14" customFormat="1" ht="11.25">
      <c r="B299" s="205"/>
      <c r="C299" s="206"/>
      <c r="D299" s="195" t="s">
        <v>203</v>
      </c>
      <c r="E299" s="207" t="s">
        <v>19</v>
      </c>
      <c r="F299" s="208" t="s">
        <v>205</v>
      </c>
      <c r="G299" s="206"/>
      <c r="H299" s="209">
        <v>6974.8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203</v>
      </c>
      <c r="AU299" s="215" t="s">
        <v>80</v>
      </c>
      <c r="AV299" s="14" t="s">
        <v>200</v>
      </c>
      <c r="AW299" s="14" t="s">
        <v>32</v>
      </c>
      <c r="AX299" s="14" t="s">
        <v>78</v>
      </c>
      <c r="AY299" s="215" t="s">
        <v>193</v>
      </c>
    </row>
    <row r="300" spans="1:65" s="2" customFormat="1" ht="37.9" customHeight="1">
      <c r="A300" s="36"/>
      <c r="B300" s="37"/>
      <c r="C300" s="175" t="s">
        <v>252</v>
      </c>
      <c r="D300" s="175" t="s">
        <v>195</v>
      </c>
      <c r="E300" s="176" t="s">
        <v>389</v>
      </c>
      <c r="F300" s="177" t="s">
        <v>390</v>
      </c>
      <c r="G300" s="178" t="s">
        <v>198</v>
      </c>
      <c r="H300" s="179">
        <v>134.4</v>
      </c>
      <c r="I300" s="180"/>
      <c r="J300" s="181">
        <f>ROUND(I300*H300,2)</f>
        <v>0</v>
      </c>
      <c r="K300" s="177" t="s">
        <v>199</v>
      </c>
      <c r="L300" s="41"/>
      <c r="M300" s="182" t="s">
        <v>19</v>
      </c>
      <c r="N300" s="183" t="s">
        <v>41</v>
      </c>
      <c r="O300" s="66"/>
      <c r="P300" s="184">
        <f>O300*H300</f>
        <v>0</v>
      </c>
      <c r="Q300" s="184">
        <v>1.1900000000000001E-3</v>
      </c>
      <c r="R300" s="184">
        <f>Q300*H300</f>
        <v>0.15993600000000002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200</v>
      </c>
      <c r="AT300" s="186" t="s">
        <v>195</v>
      </c>
      <c r="AU300" s="186" t="s">
        <v>80</v>
      </c>
      <c r="AY300" s="19" t="s">
        <v>193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78</v>
      </c>
      <c r="BK300" s="187">
        <f>ROUND(I300*H300,2)</f>
        <v>0</v>
      </c>
      <c r="BL300" s="19" t="s">
        <v>200</v>
      </c>
      <c r="BM300" s="186" t="s">
        <v>391</v>
      </c>
    </row>
    <row r="301" spans="1:65" s="2" customFormat="1" ht="11.25">
      <c r="A301" s="36"/>
      <c r="B301" s="37"/>
      <c r="C301" s="38"/>
      <c r="D301" s="188" t="s">
        <v>201</v>
      </c>
      <c r="E301" s="38"/>
      <c r="F301" s="189" t="s">
        <v>392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201</v>
      </c>
      <c r="AU301" s="19" t="s">
        <v>80</v>
      </c>
    </row>
    <row r="302" spans="1:65" s="13" customFormat="1" ht="11.25">
      <c r="B302" s="193"/>
      <c r="C302" s="194"/>
      <c r="D302" s="195" t="s">
        <v>203</v>
      </c>
      <c r="E302" s="196" t="s">
        <v>19</v>
      </c>
      <c r="F302" s="197" t="s">
        <v>393</v>
      </c>
      <c r="G302" s="194"/>
      <c r="H302" s="198">
        <v>134.4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203</v>
      </c>
      <c r="AU302" s="204" t="s">
        <v>80</v>
      </c>
      <c r="AV302" s="13" t="s">
        <v>80</v>
      </c>
      <c r="AW302" s="13" t="s">
        <v>32</v>
      </c>
      <c r="AX302" s="13" t="s">
        <v>70</v>
      </c>
      <c r="AY302" s="204" t="s">
        <v>193</v>
      </c>
    </row>
    <row r="303" spans="1:65" s="14" customFormat="1" ht="11.25">
      <c r="B303" s="205"/>
      <c r="C303" s="206"/>
      <c r="D303" s="195" t="s">
        <v>203</v>
      </c>
      <c r="E303" s="207" t="s">
        <v>19</v>
      </c>
      <c r="F303" s="208" t="s">
        <v>205</v>
      </c>
      <c r="G303" s="206"/>
      <c r="H303" s="209">
        <v>134.4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203</v>
      </c>
      <c r="AU303" s="215" t="s">
        <v>80</v>
      </c>
      <c r="AV303" s="14" t="s">
        <v>200</v>
      </c>
      <c r="AW303" s="14" t="s">
        <v>32</v>
      </c>
      <c r="AX303" s="14" t="s">
        <v>78</v>
      </c>
      <c r="AY303" s="215" t="s">
        <v>193</v>
      </c>
    </row>
    <row r="304" spans="1:65" s="2" customFormat="1" ht="44.25" customHeight="1">
      <c r="A304" s="36"/>
      <c r="B304" s="37"/>
      <c r="C304" s="175" t="s">
        <v>394</v>
      </c>
      <c r="D304" s="175" t="s">
        <v>195</v>
      </c>
      <c r="E304" s="176" t="s">
        <v>395</v>
      </c>
      <c r="F304" s="177" t="s">
        <v>396</v>
      </c>
      <c r="G304" s="178" t="s">
        <v>198</v>
      </c>
      <c r="H304" s="179">
        <v>6974.8</v>
      </c>
      <c r="I304" s="180"/>
      <c r="J304" s="181">
        <f>ROUND(I304*H304,2)</f>
        <v>0</v>
      </c>
      <c r="K304" s="177" t="s">
        <v>199</v>
      </c>
      <c r="L304" s="41"/>
      <c r="M304" s="182" t="s">
        <v>19</v>
      </c>
      <c r="N304" s="183" t="s">
        <v>41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200</v>
      </c>
      <c r="AT304" s="186" t="s">
        <v>195</v>
      </c>
      <c r="AU304" s="186" t="s">
        <v>80</v>
      </c>
      <c r="AY304" s="19" t="s">
        <v>193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78</v>
      </c>
      <c r="BK304" s="187">
        <f>ROUND(I304*H304,2)</f>
        <v>0</v>
      </c>
      <c r="BL304" s="19" t="s">
        <v>200</v>
      </c>
      <c r="BM304" s="186" t="s">
        <v>397</v>
      </c>
    </row>
    <row r="305" spans="1:65" s="2" customFormat="1" ht="11.25">
      <c r="A305" s="36"/>
      <c r="B305" s="37"/>
      <c r="C305" s="38"/>
      <c r="D305" s="188" t="s">
        <v>201</v>
      </c>
      <c r="E305" s="38"/>
      <c r="F305" s="189" t="s">
        <v>398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201</v>
      </c>
      <c r="AU305" s="19" t="s">
        <v>80</v>
      </c>
    </row>
    <row r="306" spans="1:65" s="2" customFormat="1" ht="44.25" customHeight="1">
      <c r="A306" s="36"/>
      <c r="B306" s="37"/>
      <c r="C306" s="175" t="s">
        <v>257</v>
      </c>
      <c r="D306" s="175" t="s">
        <v>195</v>
      </c>
      <c r="E306" s="176" t="s">
        <v>399</v>
      </c>
      <c r="F306" s="177" t="s">
        <v>400</v>
      </c>
      <c r="G306" s="178" t="s">
        <v>198</v>
      </c>
      <c r="H306" s="179">
        <v>134.4</v>
      </c>
      <c r="I306" s="180"/>
      <c r="J306" s="181">
        <f>ROUND(I306*H306,2)</f>
        <v>0</v>
      </c>
      <c r="K306" s="177" t="s">
        <v>199</v>
      </c>
      <c r="L306" s="41"/>
      <c r="M306" s="182" t="s">
        <v>19</v>
      </c>
      <c r="N306" s="183" t="s">
        <v>41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200</v>
      </c>
      <c r="AT306" s="186" t="s">
        <v>195</v>
      </c>
      <c r="AU306" s="186" t="s">
        <v>80</v>
      </c>
      <c r="AY306" s="19" t="s">
        <v>193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78</v>
      </c>
      <c r="BK306" s="187">
        <f>ROUND(I306*H306,2)</f>
        <v>0</v>
      </c>
      <c r="BL306" s="19" t="s">
        <v>200</v>
      </c>
      <c r="BM306" s="186" t="s">
        <v>401</v>
      </c>
    </row>
    <row r="307" spans="1:65" s="2" customFormat="1" ht="11.25">
      <c r="A307" s="36"/>
      <c r="B307" s="37"/>
      <c r="C307" s="38"/>
      <c r="D307" s="188" t="s">
        <v>201</v>
      </c>
      <c r="E307" s="38"/>
      <c r="F307" s="189" t="s">
        <v>402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201</v>
      </c>
      <c r="AU307" s="19" t="s">
        <v>80</v>
      </c>
    </row>
    <row r="308" spans="1:65" s="2" customFormat="1" ht="62.65" customHeight="1">
      <c r="A308" s="36"/>
      <c r="B308" s="37"/>
      <c r="C308" s="175" t="s">
        <v>403</v>
      </c>
      <c r="D308" s="175" t="s">
        <v>195</v>
      </c>
      <c r="E308" s="176" t="s">
        <v>404</v>
      </c>
      <c r="F308" s="177" t="s">
        <v>405</v>
      </c>
      <c r="G308" s="178" t="s">
        <v>300</v>
      </c>
      <c r="H308" s="179">
        <v>28605.51</v>
      </c>
      <c r="I308" s="180"/>
      <c r="J308" s="181">
        <f>ROUND(I308*H308,2)</f>
        <v>0</v>
      </c>
      <c r="K308" s="177" t="s">
        <v>199</v>
      </c>
      <c r="L308" s="41"/>
      <c r="M308" s="182" t="s">
        <v>19</v>
      </c>
      <c r="N308" s="183" t="s">
        <v>41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200</v>
      </c>
      <c r="AT308" s="186" t="s">
        <v>195</v>
      </c>
      <c r="AU308" s="186" t="s">
        <v>80</v>
      </c>
      <c r="AY308" s="19" t="s">
        <v>193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78</v>
      </c>
      <c r="BK308" s="187">
        <f>ROUND(I308*H308,2)</f>
        <v>0</v>
      </c>
      <c r="BL308" s="19" t="s">
        <v>200</v>
      </c>
      <c r="BM308" s="186" t="s">
        <v>406</v>
      </c>
    </row>
    <row r="309" spans="1:65" s="2" customFormat="1" ht="11.25">
      <c r="A309" s="36"/>
      <c r="B309" s="37"/>
      <c r="C309" s="38"/>
      <c r="D309" s="188" t="s">
        <v>201</v>
      </c>
      <c r="E309" s="38"/>
      <c r="F309" s="189" t="s">
        <v>407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201</v>
      </c>
      <c r="AU309" s="19" t="s">
        <v>80</v>
      </c>
    </row>
    <row r="310" spans="1:65" s="13" customFormat="1" ht="22.5">
      <c r="B310" s="193"/>
      <c r="C310" s="194"/>
      <c r="D310" s="195" t="s">
        <v>203</v>
      </c>
      <c r="E310" s="196" t="s">
        <v>19</v>
      </c>
      <c r="F310" s="197" t="s">
        <v>408</v>
      </c>
      <c r="G310" s="194"/>
      <c r="H310" s="198">
        <v>28605.51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203</v>
      </c>
      <c r="AU310" s="204" t="s">
        <v>80</v>
      </c>
      <c r="AV310" s="13" t="s">
        <v>80</v>
      </c>
      <c r="AW310" s="13" t="s">
        <v>32</v>
      </c>
      <c r="AX310" s="13" t="s">
        <v>70</v>
      </c>
      <c r="AY310" s="204" t="s">
        <v>193</v>
      </c>
    </row>
    <row r="311" spans="1:65" s="14" customFormat="1" ht="11.25">
      <c r="B311" s="205"/>
      <c r="C311" s="206"/>
      <c r="D311" s="195" t="s">
        <v>203</v>
      </c>
      <c r="E311" s="207" t="s">
        <v>19</v>
      </c>
      <c r="F311" s="208" t="s">
        <v>205</v>
      </c>
      <c r="G311" s="206"/>
      <c r="H311" s="209">
        <v>28605.51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203</v>
      </c>
      <c r="AU311" s="215" t="s">
        <v>80</v>
      </c>
      <c r="AV311" s="14" t="s">
        <v>200</v>
      </c>
      <c r="AW311" s="14" t="s">
        <v>32</v>
      </c>
      <c r="AX311" s="14" t="s">
        <v>78</v>
      </c>
      <c r="AY311" s="215" t="s">
        <v>193</v>
      </c>
    </row>
    <row r="312" spans="1:65" s="2" customFormat="1" ht="62.65" customHeight="1">
      <c r="A312" s="36"/>
      <c r="B312" s="37"/>
      <c r="C312" s="175" t="s">
        <v>263</v>
      </c>
      <c r="D312" s="175" t="s">
        <v>195</v>
      </c>
      <c r="E312" s="176" t="s">
        <v>409</v>
      </c>
      <c r="F312" s="177" t="s">
        <v>410</v>
      </c>
      <c r="G312" s="178" t="s">
        <v>300</v>
      </c>
      <c r="H312" s="179">
        <v>7593.0860000000002</v>
      </c>
      <c r="I312" s="180"/>
      <c r="J312" s="181">
        <f>ROUND(I312*H312,2)</f>
        <v>0</v>
      </c>
      <c r="K312" s="177" t="s">
        <v>199</v>
      </c>
      <c r="L312" s="41"/>
      <c r="M312" s="182" t="s">
        <v>19</v>
      </c>
      <c r="N312" s="183" t="s">
        <v>41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200</v>
      </c>
      <c r="AT312" s="186" t="s">
        <v>195</v>
      </c>
      <c r="AU312" s="186" t="s">
        <v>80</v>
      </c>
      <c r="AY312" s="19" t="s">
        <v>193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78</v>
      </c>
      <c r="BK312" s="187">
        <f>ROUND(I312*H312,2)</f>
        <v>0</v>
      </c>
      <c r="BL312" s="19" t="s">
        <v>200</v>
      </c>
      <c r="BM312" s="186" t="s">
        <v>411</v>
      </c>
    </row>
    <row r="313" spans="1:65" s="2" customFormat="1" ht="11.25">
      <c r="A313" s="36"/>
      <c r="B313" s="37"/>
      <c r="C313" s="38"/>
      <c r="D313" s="188" t="s">
        <v>201</v>
      </c>
      <c r="E313" s="38"/>
      <c r="F313" s="189" t="s">
        <v>412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201</v>
      </c>
      <c r="AU313" s="19" t="s">
        <v>80</v>
      </c>
    </row>
    <row r="314" spans="1:65" s="13" customFormat="1" ht="11.25">
      <c r="B314" s="193"/>
      <c r="C314" s="194"/>
      <c r="D314" s="195" t="s">
        <v>203</v>
      </c>
      <c r="E314" s="196" t="s">
        <v>19</v>
      </c>
      <c r="F314" s="197" t="s">
        <v>413</v>
      </c>
      <c r="G314" s="194"/>
      <c r="H314" s="198">
        <v>7593.0860000000002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203</v>
      </c>
      <c r="AU314" s="204" t="s">
        <v>80</v>
      </c>
      <c r="AV314" s="13" t="s">
        <v>80</v>
      </c>
      <c r="AW314" s="13" t="s">
        <v>32</v>
      </c>
      <c r="AX314" s="13" t="s">
        <v>70</v>
      </c>
      <c r="AY314" s="204" t="s">
        <v>193</v>
      </c>
    </row>
    <row r="315" spans="1:65" s="14" customFormat="1" ht="11.25">
      <c r="B315" s="205"/>
      <c r="C315" s="206"/>
      <c r="D315" s="195" t="s">
        <v>203</v>
      </c>
      <c r="E315" s="207" t="s">
        <v>19</v>
      </c>
      <c r="F315" s="208" t="s">
        <v>205</v>
      </c>
      <c r="G315" s="206"/>
      <c r="H315" s="209">
        <v>7593.0860000000002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203</v>
      </c>
      <c r="AU315" s="215" t="s">
        <v>80</v>
      </c>
      <c r="AV315" s="14" t="s">
        <v>200</v>
      </c>
      <c r="AW315" s="14" t="s">
        <v>32</v>
      </c>
      <c r="AX315" s="14" t="s">
        <v>78</v>
      </c>
      <c r="AY315" s="215" t="s">
        <v>193</v>
      </c>
    </row>
    <row r="316" spans="1:65" s="2" customFormat="1" ht="44.25" customHeight="1">
      <c r="A316" s="36"/>
      <c r="B316" s="37"/>
      <c r="C316" s="175" t="s">
        <v>414</v>
      </c>
      <c r="D316" s="175" t="s">
        <v>195</v>
      </c>
      <c r="E316" s="176" t="s">
        <v>415</v>
      </c>
      <c r="F316" s="177" t="s">
        <v>416</v>
      </c>
      <c r="G316" s="178" t="s">
        <v>417</v>
      </c>
      <c r="H316" s="179">
        <v>45620.182999999997</v>
      </c>
      <c r="I316" s="180"/>
      <c r="J316" s="181">
        <f>ROUND(I316*H316,2)</f>
        <v>0</v>
      </c>
      <c r="K316" s="177" t="s">
        <v>199</v>
      </c>
      <c r="L316" s="41"/>
      <c r="M316" s="182" t="s">
        <v>19</v>
      </c>
      <c r="N316" s="183" t="s">
        <v>41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200</v>
      </c>
      <c r="AT316" s="186" t="s">
        <v>195</v>
      </c>
      <c r="AU316" s="186" t="s">
        <v>80</v>
      </c>
      <c r="AY316" s="19" t="s">
        <v>193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78</v>
      </c>
      <c r="BK316" s="187">
        <f>ROUND(I316*H316,2)</f>
        <v>0</v>
      </c>
      <c r="BL316" s="19" t="s">
        <v>200</v>
      </c>
      <c r="BM316" s="186" t="s">
        <v>418</v>
      </c>
    </row>
    <row r="317" spans="1:65" s="2" customFormat="1" ht="11.25">
      <c r="A317" s="36"/>
      <c r="B317" s="37"/>
      <c r="C317" s="38"/>
      <c r="D317" s="188" t="s">
        <v>201</v>
      </c>
      <c r="E317" s="38"/>
      <c r="F317" s="189" t="s">
        <v>419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201</v>
      </c>
      <c r="AU317" s="19" t="s">
        <v>80</v>
      </c>
    </row>
    <row r="318" spans="1:65" s="13" customFormat="1" ht="11.25">
      <c r="B318" s="193"/>
      <c r="C318" s="194"/>
      <c r="D318" s="195" t="s">
        <v>203</v>
      </c>
      <c r="E318" s="196" t="s">
        <v>19</v>
      </c>
      <c r="F318" s="197" t="s">
        <v>420</v>
      </c>
      <c r="G318" s="194"/>
      <c r="H318" s="198">
        <v>45620.182999999997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203</v>
      </c>
      <c r="AU318" s="204" t="s">
        <v>80</v>
      </c>
      <c r="AV318" s="13" t="s">
        <v>80</v>
      </c>
      <c r="AW318" s="13" t="s">
        <v>32</v>
      </c>
      <c r="AX318" s="13" t="s">
        <v>70</v>
      </c>
      <c r="AY318" s="204" t="s">
        <v>193</v>
      </c>
    </row>
    <row r="319" spans="1:65" s="14" customFormat="1" ht="11.25">
      <c r="B319" s="205"/>
      <c r="C319" s="206"/>
      <c r="D319" s="195" t="s">
        <v>203</v>
      </c>
      <c r="E319" s="207" t="s">
        <v>19</v>
      </c>
      <c r="F319" s="208" t="s">
        <v>205</v>
      </c>
      <c r="G319" s="206"/>
      <c r="H319" s="209">
        <v>45620.182999999997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203</v>
      </c>
      <c r="AU319" s="215" t="s">
        <v>80</v>
      </c>
      <c r="AV319" s="14" t="s">
        <v>200</v>
      </c>
      <c r="AW319" s="14" t="s">
        <v>32</v>
      </c>
      <c r="AX319" s="14" t="s">
        <v>78</v>
      </c>
      <c r="AY319" s="215" t="s">
        <v>193</v>
      </c>
    </row>
    <row r="320" spans="1:65" s="2" customFormat="1" ht="44.25" customHeight="1">
      <c r="A320" s="36"/>
      <c r="B320" s="37"/>
      <c r="C320" s="175" t="s">
        <v>268</v>
      </c>
      <c r="D320" s="175" t="s">
        <v>195</v>
      </c>
      <c r="E320" s="176" t="s">
        <v>421</v>
      </c>
      <c r="F320" s="177" t="s">
        <v>422</v>
      </c>
      <c r="G320" s="178" t="s">
        <v>300</v>
      </c>
      <c r="H320" s="179">
        <v>4443.76</v>
      </c>
      <c r="I320" s="180"/>
      <c r="J320" s="181">
        <f>ROUND(I320*H320,2)</f>
        <v>0</v>
      </c>
      <c r="K320" s="177" t="s">
        <v>199</v>
      </c>
      <c r="L320" s="41"/>
      <c r="M320" s="182" t="s">
        <v>19</v>
      </c>
      <c r="N320" s="183" t="s">
        <v>41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200</v>
      </c>
      <c r="AT320" s="186" t="s">
        <v>195</v>
      </c>
      <c r="AU320" s="186" t="s">
        <v>80</v>
      </c>
      <c r="AY320" s="19" t="s">
        <v>193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78</v>
      </c>
      <c r="BK320" s="187">
        <f>ROUND(I320*H320,2)</f>
        <v>0</v>
      </c>
      <c r="BL320" s="19" t="s">
        <v>200</v>
      </c>
      <c r="BM320" s="186" t="s">
        <v>423</v>
      </c>
    </row>
    <row r="321" spans="1:65" s="2" customFormat="1" ht="11.25">
      <c r="A321" s="36"/>
      <c r="B321" s="37"/>
      <c r="C321" s="38"/>
      <c r="D321" s="188" t="s">
        <v>201</v>
      </c>
      <c r="E321" s="38"/>
      <c r="F321" s="189" t="s">
        <v>424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201</v>
      </c>
      <c r="AU321" s="19" t="s">
        <v>80</v>
      </c>
    </row>
    <row r="322" spans="1:65" s="13" customFormat="1" ht="45">
      <c r="B322" s="193"/>
      <c r="C322" s="194"/>
      <c r="D322" s="195" t="s">
        <v>203</v>
      </c>
      <c r="E322" s="196" t="s">
        <v>19</v>
      </c>
      <c r="F322" s="197" t="s">
        <v>425</v>
      </c>
      <c r="G322" s="194"/>
      <c r="H322" s="198">
        <v>1499.4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203</v>
      </c>
      <c r="AU322" s="204" t="s">
        <v>80</v>
      </c>
      <c r="AV322" s="13" t="s">
        <v>80</v>
      </c>
      <c r="AW322" s="13" t="s">
        <v>32</v>
      </c>
      <c r="AX322" s="13" t="s">
        <v>70</v>
      </c>
      <c r="AY322" s="204" t="s">
        <v>193</v>
      </c>
    </row>
    <row r="323" spans="1:65" s="13" customFormat="1" ht="11.25">
      <c r="B323" s="193"/>
      <c r="C323" s="194"/>
      <c r="D323" s="195" t="s">
        <v>203</v>
      </c>
      <c r="E323" s="196" t="s">
        <v>19</v>
      </c>
      <c r="F323" s="197" t="s">
        <v>426</v>
      </c>
      <c r="G323" s="194"/>
      <c r="H323" s="198">
        <v>696.88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203</v>
      </c>
      <c r="AU323" s="204" t="s">
        <v>80</v>
      </c>
      <c r="AV323" s="13" t="s">
        <v>80</v>
      </c>
      <c r="AW323" s="13" t="s">
        <v>32</v>
      </c>
      <c r="AX323" s="13" t="s">
        <v>70</v>
      </c>
      <c r="AY323" s="204" t="s">
        <v>193</v>
      </c>
    </row>
    <row r="324" spans="1:65" s="13" customFormat="1" ht="11.25">
      <c r="B324" s="193"/>
      <c r="C324" s="194"/>
      <c r="D324" s="195" t="s">
        <v>203</v>
      </c>
      <c r="E324" s="196" t="s">
        <v>19</v>
      </c>
      <c r="F324" s="197" t="s">
        <v>427</v>
      </c>
      <c r="G324" s="194"/>
      <c r="H324" s="198">
        <v>52.46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203</v>
      </c>
      <c r="AU324" s="204" t="s">
        <v>80</v>
      </c>
      <c r="AV324" s="13" t="s">
        <v>80</v>
      </c>
      <c r="AW324" s="13" t="s">
        <v>32</v>
      </c>
      <c r="AX324" s="13" t="s">
        <v>70</v>
      </c>
      <c r="AY324" s="204" t="s">
        <v>193</v>
      </c>
    </row>
    <row r="325" spans="1:65" s="13" customFormat="1" ht="11.25">
      <c r="B325" s="193"/>
      <c r="C325" s="194"/>
      <c r="D325" s="195" t="s">
        <v>203</v>
      </c>
      <c r="E325" s="196" t="s">
        <v>19</v>
      </c>
      <c r="F325" s="197" t="s">
        <v>428</v>
      </c>
      <c r="G325" s="194"/>
      <c r="H325" s="198">
        <v>81.42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203</v>
      </c>
      <c r="AU325" s="204" t="s">
        <v>80</v>
      </c>
      <c r="AV325" s="13" t="s">
        <v>80</v>
      </c>
      <c r="AW325" s="13" t="s">
        <v>32</v>
      </c>
      <c r="AX325" s="13" t="s">
        <v>70</v>
      </c>
      <c r="AY325" s="204" t="s">
        <v>193</v>
      </c>
    </row>
    <row r="326" spans="1:65" s="13" customFormat="1" ht="11.25">
      <c r="B326" s="193"/>
      <c r="C326" s="194"/>
      <c r="D326" s="195" t="s">
        <v>203</v>
      </c>
      <c r="E326" s="196" t="s">
        <v>19</v>
      </c>
      <c r="F326" s="197" t="s">
        <v>429</v>
      </c>
      <c r="G326" s="194"/>
      <c r="H326" s="198">
        <v>100.8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203</v>
      </c>
      <c r="AU326" s="204" t="s">
        <v>80</v>
      </c>
      <c r="AV326" s="13" t="s">
        <v>80</v>
      </c>
      <c r="AW326" s="13" t="s">
        <v>32</v>
      </c>
      <c r="AX326" s="13" t="s">
        <v>70</v>
      </c>
      <c r="AY326" s="204" t="s">
        <v>193</v>
      </c>
    </row>
    <row r="327" spans="1:65" s="13" customFormat="1" ht="11.25">
      <c r="B327" s="193"/>
      <c r="C327" s="194"/>
      <c r="D327" s="195" t="s">
        <v>203</v>
      </c>
      <c r="E327" s="196" t="s">
        <v>19</v>
      </c>
      <c r="F327" s="197" t="s">
        <v>430</v>
      </c>
      <c r="G327" s="194"/>
      <c r="H327" s="198">
        <v>20.8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203</v>
      </c>
      <c r="AU327" s="204" t="s">
        <v>80</v>
      </c>
      <c r="AV327" s="13" t="s">
        <v>80</v>
      </c>
      <c r="AW327" s="13" t="s">
        <v>32</v>
      </c>
      <c r="AX327" s="13" t="s">
        <v>70</v>
      </c>
      <c r="AY327" s="204" t="s">
        <v>193</v>
      </c>
    </row>
    <row r="328" spans="1:65" s="13" customFormat="1" ht="11.25">
      <c r="B328" s="193"/>
      <c r="C328" s="194"/>
      <c r="D328" s="195" t="s">
        <v>203</v>
      </c>
      <c r="E328" s="196" t="s">
        <v>19</v>
      </c>
      <c r="F328" s="197" t="s">
        <v>431</v>
      </c>
      <c r="G328" s="194"/>
      <c r="H328" s="198">
        <v>1782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203</v>
      </c>
      <c r="AU328" s="204" t="s">
        <v>80</v>
      </c>
      <c r="AV328" s="13" t="s">
        <v>80</v>
      </c>
      <c r="AW328" s="13" t="s">
        <v>32</v>
      </c>
      <c r="AX328" s="13" t="s">
        <v>70</v>
      </c>
      <c r="AY328" s="204" t="s">
        <v>193</v>
      </c>
    </row>
    <row r="329" spans="1:65" s="13" customFormat="1" ht="11.25">
      <c r="B329" s="193"/>
      <c r="C329" s="194"/>
      <c r="D329" s="195" t="s">
        <v>203</v>
      </c>
      <c r="E329" s="196" t="s">
        <v>19</v>
      </c>
      <c r="F329" s="197" t="s">
        <v>432</v>
      </c>
      <c r="G329" s="194"/>
      <c r="H329" s="198">
        <v>210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203</v>
      </c>
      <c r="AU329" s="204" t="s">
        <v>80</v>
      </c>
      <c r="AV329" s="13" t="s">
        <v>80</v>
      </c>
      <c r="AW329" s="13" t="s">
        <v>32</v>
      </c>
      <c r="AX329" s="13" t="s">
        <v>70</v>
      </c>
      <c r="AY329" s="204" t="s">
        <v>193</v>
      </c>
    </row>
    <row r="330" spans="1:65" s="14" customFormat="1" ht="11.25">
      <c r="B330" s="205"/>
      <c r="C330" s="206"/>
      <c r="D330" s="195" t="s">
        <v>203</v>
      </c>
      <c r="E330" s="207" t="s">
        <v>19</v>
      </c>
      <c r="F330" s="208" t="s">
        <v>205</v>
      </c>
      <c r="G330" s="206"/>
      <c r="H330" s="209">
        <v>4443.76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203</v>
      </c>
      <c r="AU330" s="215" t="s">
        <v>80</v>
      </c>
      <c r="AV330" s="14" t="s">
        <v>200</v>
      </c>
      <c r="AW330" s="14" t="s">
        <v>32</v>
      </c>
      <c r="AX330" s="14" t="s">
        <v>78</v>
      </c>
      <c r="AY330" s="215" t="s">
        <v>193</v>
      </c>
    </row>
    <row r="331" spans="1:65" s="2" customFormat="1" ht="66.75" customHeight="1">
      <c r="A331" s="36"/>
      <c r="B331" s="37"/>
      <c r="C331" s="175" t="s">
        <v>433</v>
      </c>
      <c r="D331" s="175" t="s">
        <v>195</v>
      </c>
      <c r="E331" s="176" t="s">
        <v>434</v>
      </c>
      <c r="F331" s="177" t="s">
        <v>435</v>
      </c>
      <c r="G331" s="178" t="s">
        <v>300</v>
      </c>
      <c r="H331" s="179">
        <v>695.82</v>
      </c>
      <c r="I331" s="180"/>
      <c r="J331" s="181">
        <f>ROUND(I331*H331,2)</f>
        <v>0</v>
      </c>
      <c r="K331" s="177" t="s">
        <v>199</v>
      </c>
      <c r="L331" s="41"/>
      <c r="M331" s="182" t="s">
        <v>19</v>
      </c>
      <c r="N331" s="183" t="s">
        <v>41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200</v>
      </c>
      <c r="AT331" s="186" t="s">
        <v>195</v>
      </c>
      <c r="AU331" s="186" t="s">
        <v>80</v>
      </c>
      <c r="AY331" s="19" t="s">
        <v>193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78</v>
      </c>
      <c r="BK331" s="187">
        <f>ROUND(I331*H331,2)</f>
        <v>0</v>
      </c>
      <c r="BL331" s="19" t="s">
        <v>200</v>
      </c>
      <c r="BM331" s="186" t="s">
        <v>436</v>
      </c>
    </row>
    <row r="332" spans="1:65" s="2" customFormat="1" ht="11.25">
      <c r="A332" s="36"/>
      <c r="B332" s="37"/>
      <c r="C332" s="38"/>
      <c r="D332" s="188" t="s">
        <v>201</v>
      </c>
      <c r="E332" s="38"/>
      <c r="F332" s="189" t="s">
        <v>437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201</v>
      </c>
      <c r="AU332" s="19" t="s">
        <v>80</v>
      </c>
    </row>
    <row r="333" spans="1:65" s="13" customFormat="1" ht="11.25">
      <c r="B333" s="193"/>
      <c r="C333" s="194"/>
      <c r="D333" s="195" t="s">
        <v>203</v>
      </c>
      <c r="E333" s="196" t="s">
        <v>19</v>
      </c>
      <c r="F333" s="197" t="s">
        <v>438</v>
      </c>
      <c r="G333" s="194"/>
      <c r="H333" s="198">
        <v>28.32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203</v>
      </c>
      <c r="AU333" s="204" t="s">
        <v>80</v>
      </c>
      <c r="AV333" s="13" t="s">
        <v>80</v>
      </c>
      <c r="AW333" s="13" t="s">
        <v>32</v>
      </c>
      <c r="AX333" s="13" t="s">
        <v>70</v>
      </c>
      <c r="AY333" s="204" t="s">
        <v>193</v>
      </c>
    </row>
    <row r="334" spans="1:65" s="13" customFormat="1" ht="11.25">
      <c r="B334" s="193"/>
      <c r="C334" s="194"/>
      <c r="D334" s="195" t="s">
        <v>203</v>
      </c>
      <c r="E334" s="196" t="s">
        <v>19</v>
      </c>
      <c r="F334" s="197" t="s">
        <v>439</v>
      </c>
      <c r="G334" s="194"/>
      <c r="H334" s="198">
        <v>96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203</v>
      </c>
      <c r="AU334" s="204" t="s">
        <v>80</v>
      </c>
      <c r="AV334" s="13" t="s">
        <v>80</v>
      </c>
      <c r="AW334" s="13" t="s">
        <v>32</v>
      </c>
      <c r="AX334" s="13" t="s">
        <v>70</v>
      </c>
      <c r="AY334" s="204" t="s">
        <v>193</v>
      </c>
    </row>
    <row r="335" spans="1:65" s="13" customFormat="1" ht="11.25">
      <c r="B335" s="193"/>
      <c r="C335" s="194"/>
      <c r="D335" s="195" t="s">
        <v>203</v>
      </c>
      <c r="E335" s="196" t="s">
        <v>19</v>
      </c>
      <c r="F335" s="197" t="s">
        <v>440</v>
      </c>
      <c r="G335" s="194"/>
      <c r="H335" s="198">
        <v>21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203</v>
      </c>
      <c r="AU335" s="204" t="s">
        <v>80</v>
      </c>
      <c r="AV335" s="13" t="s">
        <v>80</v>
      </c>
      <c r="AW335" s="13" t="s">
        <v>32</v>
      </c>
      <c r="AX335" s="13" t="s">
        <v>70</v>
      </c>
      <c r="AY335" s="204" t="s">
        <v>193</v>
      </c>
    </row>
    <row r="336" spans="1:65" s="13" customFormat="1" ht="11.25">
      <c r="B336" s="193"/>
      <c r="C336" s="194"/>
      <c r="D336" s="195" t="s">
        <v>203</v>
      </c>
      <c r="E336" s="196" t="s">
        <v>19</v>
      </c>
      <c r="F336" s="197" t="s">
        <v>441</v>
      </c>
      <c r="G336" s="194"/>
      <c r="H336" s="198">
        <v>445.5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203</v>
      </c>
      <c r="AU336" s="204" t="s">
        <v>80</v>
      </c>
      <c r="AV336" s="13" t="s">
        <v>80</v>
      </c>
      <c r="AW336" s="13" t="s">
        <v>32</v>
      </c>
      <c r="AX336" s="13" t="s">
        <v>70</v>
      </c>
      <c r="AY336" s="204" t="s">
        <v>193</v>
      </c>
    </row>
    <row r="337" spans="1:65" s="13" customFormat="1" ht="11.25">
      <c r="B337" s="193"/>
      <c r="C337" s="194"/>
      <c r="D337" s="195" t="s">
        <v>203</v>
      </c>
      <c r="E337" s="196" t="s">
        <v>19</v>
      </c>
      <c r="F337" s="197" t="s">
        <v>442</v>
      </c>
      <c r="G337" s="194"/>
      <c r="H337" s="198">
        <v>105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203</v>
      </c>
      <c r="AU337" s="204" t="s">
        <v>80</v>
      </c>
      <c r="AV337" s="13" t="s">
        <v>80</v>
      </c>
      <c r="AW337" s="13" t="s">
        <v>32</v>
      </c>
      <c r="AX337" s="13" t="s">
        <v>70</v>
      </c>
      <c r="AY337" s="204" t="s">
        <v>193</v>
      </c>
    </row>
    <row r="338" spans="1:65" s="14" customFormat="1" ht="11.25">
      <c r="B338" s="205"/>
      <c r="C338" s="206"/>
      <c r="D338" s="195" t="s">
        <v>203</v>
      </c>
      <c r="E338" s="207" t="s">
        <v>19</v>
      </c>
      <c r="F338" s="208" t="s">
        <v>205</v>
      </c>
      <c r="G338" s="206"/>
      <c r="H338" s="209">
        <v>695.82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203</v>
      </c>
      <c r="AU338" s="215" t="s">
        <v>80</v>
      </c>
      <c r="AV338" s="14" t="s">
        <v>200</v>
      </c>
      <c r="AW338" s="14" t="s">
        <v>32</v>
      </c>
      <c r="AX338" s="14" t="s">
        <v>78</v>
      </c>
      <c r="AY338" s="215" t="s">
        <v>193</v>
      </c>
    </row>
    <row r="339" spans="1:65" s="2" customFormat="1" ht="16.5" customHeight="1">
      <c r="A339" s="36"/>
      <c r="B339" s="37"/>
      <c r="C339" s="227" t="s">
        <v>274</v>
      </c>
      <c r="D339" s="227" t="s">
        <v>443</v>
      </c>
      <c r="E339" s="228" t="s">
        <v>444</v>
      </c>
      <c r="F339" s="229" t="s">
        <v>445</v>
      </c>
      <c r="G339" s="230" t="s">
        <v>417</v>
      </c>
      <c r="H339" s="231">
        <v>1391.64</v>
      </c>
      <c r="I339" s="232"/>
      <c r="J339" s="233">
        <f>ROUND(I339*H339,2)</f>
        <v>0</v>
      </c>
      <c r="K339" s="229" t="s">
        <v>199</v>
      </c>
      <c r="L339" s="234"/>
      <c r="M339" s="235" t="s">
        <v>19</v>
      </c>
      <c r="N339" s="236" t="s">
        <v>41</v>
      </c>
      <c r="O339" s="66"/>
      <c r="P339" s="184">
        <f>O339*H339</f>
        <v>0</v>
      </c>
      <c r="Q339" s="184">
        <v>1</v>
      </c>
      <c r="R339" s="184">
        <f>Q339*H339</f>
        <v>1391.64</v>
      </c>
      <c r="S339" s="184">
        <v>0</v>
      </c>
      <c r="T339" s="18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237</v>
      </c>
      <c r="AT339" s="186" t="s">
        <v>443</v>
      </c>
      <c r="AU339" s="186" t="s">
        <v>80</v>
      </c>
      <c r="AY339" s="19" t="s">
        <v>193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78</v>
      </c>
      <c r="BK339" s="187">
        <f>ROUND(I339*H339,2)</f>
        <v>0</v>
      </c>
      <c r="BL339" s="19" t="s">
        <v>200</v>
      </c>
      <c r="BM339" s="186" t="s">
        <v>446</v>
      </c>
    </row>
    <row r="340" spans="1:65" s="13" customFormat="1" ht="11.25">
      <c r="B340" s="193"/>
      <c r="C340" s="194"/>
      <c r="D340" s="195" t="s">
        <v>203</v>
      </c>
      <c r="E340" s="196" t="s">
        <v>19</v>
      </c>
      <c r="F340" s="197" t="s">
        <v>447</v>
      </c>
      <c r="G340" s="194"/>
      <c r="H340" s="198">
        <v>1391.64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203</v>
      </c>
      <c r="AU340" s="204" t="s">
        <v>80</v>
      </c>
      <c r="AV340" s="13" t="s">
        <v>80</v>
      </c>
      <c r="AW340" s="13" t="s">
        <v>32</v>
      </c>
      <c r="AX340" s="13" t="s">
        <v>70</v>
      </c>
      <c r="AY340" s="204" t="s">
        <v>193</v>
      </c>
    </row>
    <row r="341" spans="1:65" s="14" customFormat="1" ht="11.25">
      <c r="B341" s="205"/>
      <c r="C341" s="206"/>
      <c r="D341" s="195" t="s">
        <v>203</v>
      </c>
      <c r="E341" s="207" t="s">
        <v>19</v>
      </c>
      <c r="F341" s="208" t="s">
        <v>205</v>
      </c>
      <c r="G341" s="206"/>
      <c r="H341" s="209">
        <v>1391.64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203</v>
      </c>
      <c r="AU341" s="215" t="s">
        <v>80</v>
      </c>
      <c r="AV341" s="14" t="s">
        <v>200</v>
      </c>
      <c r="AW341" s="14" t="s">
        <v>32</v>
      </c>
      <c r="AX341" s="14" t="s">
        <v>78</v>
      </c>
      <c r="AY341" s="215" t="s">
        <v>193</v>
      </c>
    </row>
    <row r="342" spans="1:65" s="12" customFormat="1" ht="22.9" customHeight="1">
      <c r="B342" s="159"/>
      <c r="C342" s="160"/>
      <c r="D342" s="161" t="s">
        <v>69</v>
      </c>
      <c r="E342" s="173" t="s">
        <v>80</v>
      </c>
      <c r="F342" s="173" t="s">
        <v>448</v>
      </c>
      <c r="G342" s="160"/>
      <c r="H342" s="160"/>
      <c r="I342" s="163"/>
      <c r="J342" s="174">
        <f>BK342</f>
        <v>0</v>
      </c>
      <c r="K342" s="160"/>
      <c r="L342" s="165"/>
      <c r="M342" s="166"/>
      <c r="N342" s="167"/>
      <c r="O342" s="167"/>
      <c r="P342" s="168">
        <f>SUM(P343:P545)</f>
        <v>0</v>
      </c>
      <c r="Q342" s="167"/>
      <c r="R342" s="168">
        <f>SUM(R343:R545)</f>
        <v>7074.9619054999994</v>
      </c>
      <c r="S342" s="167"/>
      <c r="T342" s="169">
        <f>SUM(T343:T545)</f>
        <v>0</v>
      </c>
      <c r="AR342" s="170" t="s">
        <v>78</v>
      </c>
      <c r="AT342" s="171" t="s">
        <v>69</v>
      </c>
      <c r="AU342" s="171" t="s">
        <v>78</v>
      </c>
      <c r="AY342" s="170" t="s">
        <v>193</v>
      </c>
      <c r="BK342" s="172">
        <f>SUM(BK343:BK545)</f>
        <v>0</v>
      </c>
    </row>
    <row r="343" spans="1:65" s="2" customFormat="1" ht="44.25" customHeight="1">
      <c r="A343" s="36"/>
      <c r="B343" s="37"/>
      <c r="C343" s="175" t="s">
        <v>449</v>
      </c>
      <c r="D343" s="175" t="s">
        <v>195</v>
      </c>
      <c r="E343" s="176" t="s">
        <v>450</v>
      </c>
      <c r="F343" s="177" t="s">
        <v>451</v>
      </c>
      <c r="G343" s="178" t="s">
        <v>300</v>
      </c>
      <c r="H343" s="179">
        <v>79.174999999999997</v>
      </c>
      <c r="I343" s="180"/>
      <c r="J343" s="181">
        <f>ROUND(I343*H343,2)</f>
        <v>0</v>
      </c>
      <c r="K343" s="177" t="s">
        <v>199</v>
      </c>
      <c r="L343" s="41"/>
      <c r="M343" s="182" t="s">
        <v>19</v>
      </c>
      <c r="N343" s="183" t="s">
        <v>41</v>
      </c>
      <c r="O343" s="66"/>
      <c r="P343" s="184">
        <f>O343*H343</f>
        <v>0</v>
      </c>
      <c r="Q343" s="184">
        <v>1.63</v>
      </c>
      <c r="R343" s="184">
        <f>Q343*H343</f>
        <v>129.05525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200</v>
      </c>
      <c r="AT343" s="186" t="s">
        <v>195</v>
      </c>
      <c r="AU343" s="186" t="s">
        <v>80</v>
      </c>
      <c r="AY343" s="19" t="s">
        <v>193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78</v>
      </c>
      <c r="BK343" s="187">
        <f>ROUND(I343*H343,2)</f>
        <v>0</v>
      </c>
      <c r="BL343" s="19" t="s">
        <v>200</v>
      </c>
      <c r="BM343" s="186" t="s">
        <v>452</v>
      </c>
    </row>
    <row r="344" spans="1:65" s="2" customFormat="1" ht="11.25">
      <c r="A344" s="36"/>
      <c r="B344" s="37"/>
      <c r="C344" s="38"/>
      <c r="D344" s="188" t="s">
        <v>201</v>
      </c>
      <c r="E344" s="38"/>
      <c r="F344" s="189" t="s">
        <v>453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201</v>
      </c>
      <c r="AU344" s="19" t="s">
        <v>80</v>
      </c>
    </row>
    <row r="345" spans="1:65" s="13" customFormat="1" ht="22.5">
      <c r="B345" s="193"/>
      <c r="C345" s="194"/>
      <c r="D345" s="195" t="s">
        <v>203</v>
      </c>
      <c r="E345" s="196" t="s">
        <v>19</v>
      </c>
      <c r="F345" s="197" t="s">
        <v>454</v>
      </c>
      <c r="G345" s="194"/>
      <c r="H345" s="198">
        <v>79.174999999999997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203</v>
      </c>
      <c r="AU345" s="204" t="s">
        <v>80</v>
      </c>
      <c r="AV345" s="13" t="s">
        <v>80</v>
      </c>
      <c r="AW345" s="13" t="s">
        <v>32</v>
      </c>
      <c r="AX345" s="13" t="s">
        <v>70</v>
      </c>
      <c r="AY345" s="204" t="s">
        <v>193</v>
      </c>
    </row>
    <row r="346" spans="1:65" s="14" customFormat="1" ht="11.25">
      <c r="B346" s="205"/>
      <c r="C346" s="206"/>
      <c r="D346" s="195" t="s">
        <v>203</v>
      </c>
      <c r="E346" s="207" t="s">
        <v>19</v>
      </c>
      <c r="F346" s="208" t="s">
        <v>205</v>
      </c>
      <c r="G346" s="206"/>
      <c r="H346" s="209">
        <v>79.174999999999997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203</v>
      </c>
      <c r="AU346" s="215" t="s">
        <v>80</v>
      </c>
      <c r="AV346" s="14" t="s">
        <v>200</v>
      </c>
      <c r="AW346" s="14" t="s">
        <v>32</v>
      </c>
      <c r="AX346" s="14" t="s">
        <v>78</v>
      </c>
      <c r="AY346" s="215" t="s">
        <v>193</v>
      </c>
    </row>
    <row r="347" spans="1:65" s="2" customFormat="1" ht="55.5" customHeight="1">
      <c r="A347" s="36"/>
      <c r="B347" s="37"/>
      <c r="C347" s="175" t="s">
        <v>279</v>
      </c>
      <c r="D347" s="175" t="s">
        <v>195</v>
      </c>
      <c r="E347" s="176" t="s">
        <v>455</v>
      </c>
      <c r="F347" s="177" t="s">
        <v>456</v>
      </c>
      <c r="G347" s="178" t="s">
        <v>198</v>
      </c>
      <c r="H347" s="179">
        <v>633.4</v>
      </c>
      <c r="I347" s="180"/>
      <c r="J347" s="181">
        <f>ROUND(I347*H347,2)</f>
        <v>0</v>
      </c>
      <c r="K347" s="177" t="s">
        <v>199</v>
      </c>
      <c r="L347" s="41"/>
      <c r="M347" s="182" t="s">
        <v>19</v>
      </c>
      <c r="N347" s="183" t="s">
        <v>41</v>
      </c>
      <c r="O347" s="66"/>
      <c r="P347" s="184">
        <f>O347*H347</f>
        <v>0</v>
      </c>
      <c r="Q347" s="184">
        <v>3.1E-4</v>
      </c>
      <c r="R347" s="184">
        <f>Q347*H347</f>
        <v>0.196354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200</v>
      </c>
      <c r="AT347" s="186" t="s">
        <v>195</v>
      </c>
      <c r="AU347" s="186" t="s">
        <v>80</v>
      </c>
      <c r="AY347" s="19" t="s">
        <v>193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78</v>
      </c>
      <c r="BK347" s="187">
        <f>ROUND(I347*H347,2)</f>
        <v>0</v>
      </c>
      <c r="BL347" s="19" t="s">
        <v>200</v>
      </c>
      <c r="BM347" s="186" t="s">
        <v>457</v>
      </c>
    </row>
    <row r="348" spans="1:65" s="2" customFormat="1" ht="11.25">
      <c r="A348" s="36"/>
      <c r="B348" s="37"/>
      <c r="C348" s="38"/>
      <c r="D348" s="188" t="s">
        <v>201</v>
      </c>
      <c r="E348" s="38"/>
      <c r="F348" s="189" t="s">
        <v>458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201</v>
      </c>
      <c r="AU348" s="19" t="s">
        <v>80</v>
      </c>
    </row>
    <row r="349" spans="1:65" s="13" customFormat="1" ht="22.5">
      <c r="B349" s="193"/>
      <c r="C349" s="194"/>
      <c r="D349" s="195" t="s">
        <v>203</v>
      </c>
      <c r="E349" s="196" t="s">
        <v>19</v>
      </c>
      <c r="F349" s="197" t="s">
        <v>459</v>
      </c>
      <c r="G349" s="194"/>
      <c r="H349" s="198">
        <v>633.4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203</v>
      </c>
      <c r="AU349" s="204" t="s">
        <v>80</v>
      </c>
      <c r="AV349" s="13" t="s">
        <v>80</v>
      </c>
      <c r="AW349" s="13" t="s">
        <v>32</v>
      </c>
      <c r="AX349" s="13" t="s">
        <v>70</v>
      </c>
      <c r="AY349" s="204" t="s">
        <v>193</v>
      </c>
    </row>
    <row r="350" spans="1:65" s="14" customFormat="1" ht="11.25">
      <c r="B350" s="205"/>
      <c r="C350" s="206"/>
      <c r="D350" s="195" t="s">
        <v>203</v>
      </c>
      <c r="E350" s="207" t="s">
        <v>19</v>
      </c>
      <c r="F350" s="208" t="s">
        <v>205</v>
      </c>
      <c r="G350" s="206"/>
      <c r="H350" s="209">
        <v>633.4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203</v>
      </c>
      <c r="AU350" s="215" t="s">
        <v>80</v>
      </c>
      <c r="AV350" s="14" t="s">
        <v>200</v>
      </c>
      <c r="AW350" s="14" t="s">
        <v>32</v>
      </c>
      <c r="AX350" s="14" t="s">
        <v>78</v>
      </c>
      <c r="AY350" s="215" t="s">
        <v>193</v>
      </c>
    </row>
    <row r="351" spans="1:65" s="2" customFormat="1" ht="24.2" customHeight="1">
      <c r="A351" s="36"/>
      <c r="B351" s="37"/>
      <c r="C351" s="227" t="s">
        <v>460</v>
      </c>
      <c r="D351" s="227" t="s">
        <v>443</v>
      </c>
      <c r="E351" s="228" t="s">
        <v>461</v>
      </c>
      <c r="F351" s="229" t="s">
        <v>462</v>
      </c>
      <c r="G351" s="230" t="s">
        <v>198</v>
      </c>
      <c r="H351" s="231">
        <v>633.4</v>
      </c>
      <c r="I351" s="232"/>
      <c r="J351" s="233">
        <f>ROUND(I351*H351,2)</f>
        <v>0</v>
      </c>
      <c r="K351" s="229" t="s">
        <v>199</v>
      </c>
      <c r="L351" s="234"/>
      <c r="M351" s="235" t="s">
        <v>19</v>
      </c>
      <c r="N351" s="236" t="s">
        <v>41</v>
      </c>
      <c r="O351" s="66"/>
      <c r="P351" s="184">
        <f>O351*H351</f>
        <v>0</v>
      </c>
      <c r="Q351" s="184">
        <v>2.9999999999999997E-4</v>
      </c>
      <c r="R351" s="184">
        <f>Q351*H351</f>
        <v>0.19001999999999997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237</v>
      </c>
      <c r="AT351" s="186" t="s">
        <v>443</v>
      </c>
      <c r="AU351" s="186" t="s">
        <v>80</v>
      </c>
      <c r="AY351" s="19" t="s">
        <v>193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78</v>
      </c>
      <c r="BK351" s="187">
        <f>ROUND(I351*H351,2)</f>
        <v>0</v>
      </c>
      <c r="BL351" s="19" t="s">
        <v>200</v>
      </c>
      <c r="BM351" s="186" t="s">
        <v>463</v>
      </c>
    </row>
    <row r="352" spans="1:65" s="2" customFormat="1" ht="21.75" customHeight="1">
      <c r="A352" s="36"/>
      <c r="B352" s="37"/>
      <c r="C352" s="175" t="s">
        <v>284</v>
      </c>
      <c r="D352" s="175" t="s">
        <v>195</v>
      </c>
      <c r="E352" s="176" t="s">
        <v>464</v>
      </c>
      <c r="F352" s="177" t="s">
        <v>465</v>
      </c>
      <c r="G352" s="178" t="s">
        <v>300</v>
      </c>
      <c r="H352" s="179">
        <v>9.5009999999999994</v>
      </c>
      <c r="I352" s="180"/>
      <c r="J352" s="181">
        <f>ROUND(I352*H352,2)</f>
        <v>0</v>
      </c>
      <c r="K352" s="177" t="s">
        <v>199</v>
      </c>
      <c r="L352" s="41"/>
      <c r="M352" s="182" t="s">
        <v>19</v>
      </c>
      <c r="N352" s="183" t="s">
        <v>41</v>
      </c>
      <c r="O352" s="66"/>
      <c r="P352" s="184">
        <f>O352*H352</f>
        <v>0</v>
      </c>
      <c r="Q352" s="184">
        <v>1.92</v>
      </c>
      <c r="R352" s="184">
        <f>Q352*H352</f>
        <v>18.241919999999997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200</v>
      </c>
      <c r="AT352" s="186" t="s">
        <v>195</v>
      </c>
      <c r="AU352" s="186" t="s">
        <v>80</v>
      </c>
      <c r="AY352" s="19" t="s">
        <v>193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78</v>
      </c>
      <c r="BK352" s="187">
        <f>ROUND(I352*H352,2)</f>
        <v>0</v>
      </c>
      <c r="BL352" s="19" t="s">
        <v>200</v>
      </c>
      <c r="BM352" s="186" t="s">
        <v>466</v>
      </c>
    </row>
    <row r="353" spans="1:65" s="2" customFormat="1" ht="11.25">
      <c r="A353" s="36"/>
      <c r="B353" s="37"/>
      <c r="C353" s="38"/>
      <c r="D353" s="188" t="s">
        <v>201</v>
      </c>
      <c r="E353" s="38"/>
      <c r="F353" s="189" t="s">
        <v>467</v>
      </c>
      <c r="G353" s="38"/>
      <c r="H353" s="38"/>
      <c r="I353" s="190"/>
      <c r="J353" s="38"/>
      <c r="K353" s="38"/>
      <c r="L353" s="41"/>
      <c r="M353" s="191"/>
      <c r="N353" s="19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201</v>
      </c>
      <c r="AU353" s="19" t="s">
        <v>80</v>
      </c>
    </row>
    <row r="354" spans="1:65" s="13" customFormat="1" ht="22.5">
      <c r="B354" s="193"/>
      <c r="C354" s="194"/>
      <c r="D354" s="195" t="s">
        <v>203</v>
      </c>
      <c r="E354" s="196" t="s">
        <v>19</v>
      </c>
      <c r="F354" s="197" t="s">
        <v>468</v>
      </c>
      <c r="G354" s="194"/>
      <c r="H354" s="198">
        <v>9.5009999999999994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203</v>
      </c>
      <c r="AU354" s="204" t="s">
        <v>80</v>
      </c>
      <c r="AV354" s="13" t="s">
        <v>80</v>
      </c>
      <c r="AW354" s="13" t="s">
        <v>32</v>
      </c>
      <c r="AX354" s="13" t="s">
        <v>70</v>
      </c>
      <c r="AY354" s="204" t="s">
        <v>193</v>
      </c>
    </row>
    <row r="355" spans="1:65" s="14" customFormat="1" ht="11.25">
      <c r="B355" s="205"/>
      <c r="C355" s="206"/>
      <c r="D355" s="195" t="s">
        <v>203</v>
      </c>
      <c r="E355" s="207" t="s">
        <v>19</v>
      </c>
      <c r="F355" s="208" t="s">
        <v>205</v>
      </c>
      <c r="G355" s="206"/>
      <c r="H355" s="209">
        <v>9.5009999999999994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203</v>
      </c>
      <c r="AU355" s="215" t="s">
        <v>80</v>
      </c>
      <c r="AV355" s="14" t="s">
        <v>200</v>
      </c>
      <c r="AW355" s="14" t="s">
        <v>32</v>
      </c>
      <c r="AX355" s="14" t="s">
        <v>78</v>
      </c>
      <c r="AY355" s="215" t="s">
        <v>193</v>
      </c>
    </row>
    <row r="356" spans="1:65" s="2" customFormat="1" ht="24.2" customHeight="1">
      <c r="A356" s="36"/>
      <c r="B356" s="37"/>
      <c r="C356" s="175" t="s">
        <v>469</v>
      </c>
      <c r="D356" s="175" t="s">
        <v>195</v>
      </c>
      <c r="E356" s="176" t="s">
        <v>470</v>
      </c>
      <c r="F356" s="177" t="s">
        <v>471</v>
      </c>
      <c r="G356" s="178" t="s">
        <v>273</v>
      </c>
      <c r="H356" s="179">
        <v>316.7</v>
      </c>
      <c r="I356" s="180"/>
      <c r="J356" s="181">
        <f>ROUND(I356*H356,2)</f>
        <v>0</v>
      </c>
      <c r="K356" s="177" t="s">
        <v>199</v>
      </c>
      <c r="L356" s="41"/>
      <c r="M356" s="182" t="s">
        <v>19</v>
      </c>
      <c r="N356" s="183" t="s">
        <v>41</v>
      </c>
      <c r="O356" s="66"/>
      <c r="P356" s="184">
        <f>O356*H356</f>
        <v>0</v>
      </c>
      <c r="Q356" s="184">
        <v>1.16E-3</v>
      </c>
      <c r="R356" s="184">
        <f>Q356*H356</f>
        <v>0.36737199999999998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200</v>
      </c>
      <c r="AT356" s="186" t="s">
        <v>195</v>
      </c>
      <c r="AU356" s="186" t="s">
        <v>80</v>
      </c>
      <c r="AY356" s="19" t="s">
        <v>193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78</v>
      </c>
      <c r="BK356" s="187">
        <f>ROUND(I356*H356,2)</f>
        <v>0</v>
      </c>
      <c r="BL356" s="19" t="s">
        <v>200</v>
      </c>
      <c r="BM356" s="186" t="s">
        <v>472</v>
      </c>
    </row>
    <row r="357" spans="1:65" s="2" customFormat="1" ht="11.25">
      <c r="A357" s="36"/>
      <c r="B357" s="37"/>
      <c r="C357" s="38"/>
      <c r="D357" s="188" t="s">
        <v>201</v>
      </c>
      <c r="E357" s="38"/>
      <c r="F357" s="189" t="s">
        <v>473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201</v>
      </c>
      <c r="AU357" s="19" t="s">
        <v>80</v>
      </c>
    </row>
    <row r="358" spans="1:65" s="13" customFormat="1" ht="22.5">
      <c r="B358" s="193"/>
      <c r="C358" s="194"/>
      <c r="D358" s="195" t="s">
        <v>203</v>
      </c>
      <c r="E358" s="196" t="s">
        <v>19</v>
      </c>
      <c r="F358" s="197" t="s">
        <v>474</v>
      </c>
      <c r="G358" s="194"/>
      <c r="H358" s="198">
        <v>316.7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203</v>
      </c>
      <c r="AU358" s="204" t="s">
        <v>80</v>
      </c>
      <c r="AV358" s="13" t="s">
        <v>80</v>
      </c>
      <c r="AW358" s="13" t="s">
        <v>32</v>
      </c>
      <c r="AX358" s="13" t="s">
        <v>70</v>
      </c>
      <c r="AY358" s="204" t="s">
        <v>193</v>
      </c>
    </row>
    <row r="359" spans="1:65" s="14" customFormat="1" ht="11.25">
      <c r="B359" s="205"/>
      <c r="C359" s="206"/>
      <c r="D359" s="195" t="s">
        <v>203</v>
      </c>
      <c r="E359" s="207" t="s">
        <v>19</v>
      </c>
      <c r="F359" s="208" t="s">
        <v>205</v>
      </c>
      <c r="G359" s="206"/>
      <c r="H359" s="209">
        <v>316.7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203</v>
      </c>
      <c r="AU359" s="215" t="s">
        <v>80</v>
      </c>
      <c r="AV359" s="14" t="s">
        <v>200</v>
      </c>
      <c r="AW359" s="14" t="s">
        <v>32</v>
      </c>
      <c r="AX359" s="14" t="s">
        <v>78</v>
      </c>
      <c r="AY359" s="215" t="s">
        <v>193</v>
      </c>
    </row>
    <row r="360" spans="1:65" s="2" customFormat="1" ht="44.25" customHeight="1">
      <c r="A360" s="36"/>
      <c r="B360" s="37"/>
      <c r="C360" s="175" t="s">
        <v>290</v>
      </c>
      <c r="D360" s="175" t="s">
        <v>195</v>
      </c>
      <c r="E360" s="176" t="s">
        <v>475</v>
      </c>
      <c r="F360" s="177" t="s">
        <v>476</v>
      </c>
      <c r="G360" s="178" t="s">
        <v>198</v>
      </c>
      <c r="H360" s="179">
        <v>12512</v>
      </c>
      <c r="I360" s="180"/>
      <c r="J360" s="181">
        <f>ROUND(I360*H360,2)</f>
        <v>0</v>
      </c>
      <c r="K360" s="177" t="s">
        <v>477</v>
      </c>
      <c r="L360" s="41"/>
      <c r="M360" s="182" t="s">
        <v>19</v>
      </c>
      <c r="N360" s="183" t="s">
        <v>41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200</v>
      </c>
      <c r="AT360" s="186" t="s">
        <v>195</v>
      </c>
      <c r="AU360" s="186" t="s">
        <v>80</v>
      </c>
      <c r="AY360" s="19" t="s">
        <v>193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78</v>
      </c>
      <c r="BK360" s="187">
        <f>ROUND(I360*H360,2)</f>
        <v>0</v>
      </c>
      <c r="BL360" s="19" t="s">
        <v>200</v>
      </c>
      <c r="BM360" s="186" t="s">
        <v>478</v>
      </c>
    </row>
    <row r="361" spans="1:65" s="13" customFormat="1" ht="11.25">
      <c r="B361" s="193"/>
      <c r="C361" s="194"/>
      <c r="D361" s="195" t="s">
        <v>203</v>
      </c>
      <c r="E361" s="196" t="s">
        <v>19</v>
      </c>
      <c r="F361" s="197" t="s">
        <v>479</v>
      </c>
      <c r="G361" s="194"/>
      <c r="H361" s="198">
        <v>2096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203</v>
      </c>
      <c r="AU361" s="204" t="s">
        <v>80</v>
      </c>
      <c r="AV361" s="13" t="s">
        <v>80</v>
      </c>
      <c r="AW361" s="13" t="s">
        <v>32</v>
      </c>
      <c r="AX361" s="13" t="s">
        <v>70</v>
      </c>
      <c r="AY361" s="204" t="s">
        <v>193</v>
      </c>
    </row>
    <row r="362" spans="1:65" s="13" customFormat="1" ht="11.25">
      <c r="B362" s="193"/>
      <c r="C362" s="194"/>
      <c r="D362" s="195" t="s">
        <v>203</v>
      </c>
      <c r="E362" s="196" t="s">
        <v>19</v>
      </c>
      <c r="F362" s="197" t="s">
        <v>480</v>
      </c>
      <c r="G362" s="194"/>
      <c r="H362" s="198">
        <v>1576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203</v>
      </c>
      <c r="AU362" s="204" t="s">
        <v>80</v>
      </c>
      <c r="AV362" s="13" t="s">
        <v>80</v>
      </c>
      <c r="AW362" s="13" t="s">
        <v>32</v>
      </c>
      <c r="AX362" s="13" t="s">
        <v>70</v>
      </c>
      <c r="AY362" s="204" t="s">
        <v>193</v>
      </c>
    </row>
    <row r="363" spans="1:65" s="13" customFormat="1" ht="11.25">
      <c r="B363" s="193"/>
      <c r="C363" s="194"/>
      <c r="D363" s="195" t="s">
        <v>203</v>
      </c>
      <c r="E363" s="196" t="s">
        <v>19</v>
      </c>
      <c r="F363" s="197" t="s">
        <v>481</v>
      </c>
      <c r="G363" s="194"/>
      <c r="H363" s="198">
        <v>941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203</v>
      </c>
      <c r="AU363" s="204" t="s">
        <v>80</v>
      </c>
      <c r="AV363" s="13" t="s">
        <v>80</v>
      </c>
      <c r="AW363" s="13" t="s">
        <v>32</v>
      </c>
      <c r="AX363" s="13" t="s">
        <v>70</v>
      </c>
      <c r="AY363" s="204" t="s">
        <v>193</v>
      </c>
    </row>
    <row r="364" spans="1:65" s="13" customFormat="1" ht="11.25">
      <c r="B364" s="193"/>
      <c r="C364" s="194"/>
      <c r="D364" s="195" t="s">
        <v>203</v>
      </c>
      <c r="E364" s="196" t="s">
        <v>19</v>
      </c>
      <c r="F364" s="197" t="s">
        <v>482</v>
      </c>
      <c r="G364" s="194"/>
      <c r="H364" s="198">
        <v>1498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203</v>
      </c>
      <c r="AU364" s="204" t="s">
        <v>80</v>
      </c>
      <c r="AV364" s="13" t="s">
        <v>80</v>
      </c>
      <c r="AW364" s="13" t="s">
        <v>32</v>
      </c>
      <c r="AX364" s="13" t="s">
        <v>70</v>
      </c>
      <c r="AY364" s="204" t="s">
        <v>193</v>
      </c>
    </row>
    <row r="365" spans="1:65" s="13" customFormat="1" ht="11.25">
      <c r="B365" s="193"/>
      <c r="C365" s="194"/>
      <c r="D365" s="195" t="s">
        <v>203</v>
      </c>
      <c r="E365" s="196" t="s">
        <v>19</v>
      </c>
      <c r="F365" s="197" t="s">
        <v>483</v>
      </c>
      <c r="G365" s="194"/>
      <c r="H365" s="198">
        <v>945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203</v>
      </c>
      <c r="AU365" s="204" t="s">
        <v>80</v>
      </c>
      <c r="AV365" s="13" t="s">
        <v>80</v>
      </c>
      <c r="AW365" s="13" t="s">
        <v>32</v>
      </c>
      <c r="AX365" s="13" t="s">
        <v>70</v>
      </c>
      <c r="AY365" s="204" t="s">
        <v>193</v>
      </c>
    </row>
    <row r="366" spans="1:65" s="13" customFormat="1" ht="11.25">
      <c r="B366" s="193"/>
      <c r="C366" s="194"/>
      <c r="D366" s="195" t="s">
        <v>203</v>
      </c>
      <c r="E366" s="196" t="s">
        <v>19</v>
      </c>
      <c r="F366" s="197" t="s">
        <v>484</v>
      </c>
      <c r="G366" s="194"/>
      <c r="H366" s="198">
        <v>4080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203</v>
      </c>
      <c r="AU366" s="204" t="s">
        <v>80</v>
      </c>
      <c r="AV366" s="13" t="s">
        <v>80</v>
      </c>
      <c r="AW366" s="13" t="s">
        <v>32</v>
      </c>
      <c r="AX366" s="13" t="s">
        <v>70</v>
      </c>
      <c r="AY366" s="204" t="s">
        <v>193</v>
      </c>
    </row>
    <row r="367" spans="1:65" s="13" customFormat="1" ht="11.25">
      <c r="B367" s="193"/>
      <c r="C367" s="194"/>
      <c r="D367" s="195" t="s">
        <v>203</v>
      </c>
      <c r="E367" s="196" t="s">
        <v>19</v>
      </c>
      <c r="F367" s="197" t="s">
        <v>485</v>
      </c>
      <c r="G367" s="194"/>
      <c r="H367" s="198">
        <v>139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203</v>
      </c>
      <c r="AU367" s="204" t="s">
        <v>80</v>
      </c>
      <c r="AV367" s="13" t="s">
        <v>80</v>
      </c>
      <c r="AW367" s="13" t="s">
        <v>32</v>
      </c>
      <c r="AX367" s="13" t="s">
        <v>70</v>
      </c>
      <c r="AY367" s="204" t="s">
        <v>193</v>
      </c>
    </row>
    <row r="368" spans="1:65" s="13" customFormat="1" ht="11.25">
      <c r="B368" s="193"/>
      <c r="C368" s="194"/>
      <c r="D368" s="195" t="s">
        <v>203</v>
      </c>
      <c r="E368" s="196" t="s">
        <v>19</v>
      </c>
      <c r="F368" s="197" t="s">
        <v>486</v>
      </c>
      <c r="G368" s="194"/>
      <c r="H368" s="198">
        <v>120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203</v>
      </c>
      <c r="AU368" s="204" t="s">
        <v>80</v>
      </c>
      <c r="AV368" s="13" t="s">
        <v>80</v>
      </c>
      <c r="AW368" s="13" t="s">
        <v>32</v>
      </c>
      <c r="AX368" s="13" t="s">
        <v>70</v>
      </c>
      <c r="AY368" s="204" t="s">
        <v>193</v>
      </c>
    </row>
    <row r="369" spans="1:65" s="13" customFormat="1" ht="11.25">
      <c r="B369" s="193"/>
      <c r="C369" s="194"/>
      <c r="D369" s="195" t="s">
        <v>203</v>
      </c>
      <c r="E369" s="196" t="s">
        <v>19</v>
      </c>
      <c r="F369" s="197" t="s">
        <v>487</v>
      </c>
      <c r="G369" s="194"/>
      <c r="H369" s="198">
        <v>1004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203</v>
      </c>
      <c r="AU369" s="204" t="s">
        <v>80</v>
      </c>
      <c r="AV369" s="13" t="s">
        <v>80</v>
      </c>
      <c r="AW369" s="13" t="s">
        <v>32</v>
      </c>
      <c r="AX369" s="13" t="s">
        <v>70</v>
      </c>
      <c r="AY369" s="204" t="s">
        <v>193</v>
      </c>
    </row>
    <row r="370" spans="1:65" s="13" customFormat="1" ht="11.25">
      <c r="B370" s="193"/>
      <c r="C370" s="194"/>
      <c r="D370" s="195" t="s">
        <v>203</v>
      </c>
      <c r="E370" s="196" t="s">
        <v>19</v>
      </c>
      <c r="F370" s="197" t="s">
        <v>488</v>
      </c>
      <c r="G370" s="194"/>
      <c r="H370" s="198">
        <v>113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203</v>
      </c>
      <c r="AU370" s="204" t="s">
        <v>80</v>
      </c>
      <c r="AV370" s="13" t="s">
        <v>80</v>
      </c>
      <c r="AW370" s="13" t="s">
        <v>32</v>
      </c>
      <c r="AX370" s="13" t="s">
        <v>70</v>
      </c>
      <c r="AY370" s="204" t="s">
        <v>193</v>
      </c>
    </row>
    <row r="371" spans="1:65" s="14" customFormat="1" ht="11.25">
      <c r="B371" s="205"/>
      <c r="C371" s="206"/>
      <c r="D371" s="195" t="s">
        <v>203</v>
      </c>
      <c r="E371" s="207" t="s">
        <v>19</v>
      </c>
      <c r="F371" s="208" t="s">
        <v>205</v>
      </c>
      <c r="G371" s="206"/>
      <c r="H371" s="209">
        <v>12512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203</v>
      </c>
      <c r="AU371" s="215" t="s">
        <v>80</v>
      </c>
      <c r="AV371" s="14" t="s">
        <v>200</v>
      </c>
      <c r="AW371" s="14" t="s">
        <v>32</v>
      </c>
      <c r="AX371" s="14" t="s">
        <v>78</v>
      </c>
      <c r="AY371" s="215" t="s">
        <v>193</v>
      </c>
    </row>
    <row r="372" spans="1:65" s="2" customFormat="1" ht="37.9" customHeight="1">
      <c r="A372" s="36"/>
      <c r="B372" s="37"/>
      <c r="C372" s="175" t="s">
        <v>489</v>
      </c>
      <c r="D372" s="175" t="s">
        <v>195</v>
      </c>
      <c r="E372" s="176" t="s">
        <v>490</v>
      </c>
      <c r="F372" s="177" t="s">
        <v>491</v>
      </c>
      <c r="G372" s="178" t="s">
        <v>300</v>
      </c>
      <c r="H372" s="179">
        <v>687.25400000000002</v>
      </c>
      <c r="I372" s="180"/>
      <c r="J372" s="181">
        <f>ROUND(I372*H372,2)</f>
        <v>0</v>
      </c>
      <c r="K372" s="177" t="s">
        <v>199</v>
      </c>
      <c r="L372" s="41"/>
      <c r="M372" s="182" t="s">
        <v>19</v>
      </c>
      <c r="N372" s="183" t="s">
        <v>41</v>
      </c>
      <c r="O372" s="66"/>
      <c r="P372" s="184">
        <f>O372*H372</f>
        <v>0</v>
      </c>
      <c r="Q372" s="184">
        <v>2.16</v>
      </c>
      <c r="R372" s="184">
        <f>Q372*H372</f>
        <v>1484.4686400000001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200</v>
      </c>
      <c r="AT372" s="186" t="s">
        <v>195</v>
      </c>
      <c r="AU372" s="186" t="s">
        <v>80</v>
      </c>
      <c r="AY372" s="19" t="s">
        <v>193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78</v>
      </c>
      <c r="BK372" s="187">
        <f>ROUND(I372*H372,2)</f>
        <v>0</v>
      </c>
      <c r="BL372" s="19" t="s">
        <v>200</v>
      </c>
      <c r="BM372" s="186" t="s">
        <v>492</v>
      </c>
    </row>
    <row r="373" spans="1:65" s="2" customFormat="1" ht="11.25">
      <c r="A373" s="36"/>
      <c r="B373" s="37"/>
      <c r="C373" s="38"/>
      <c r="D373" s="188" t="s">
        <v>201</v>
      </c>
      <c r="E373" s="38"/>
      <c r="F373" s="189" t="s">
        <v>493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201</v>
      </c>
      <c r="AU373" s="19" t="s">
        <v>80</v>
      </c>
    </row>
    <row r="374" spans="1:65" s="13" customFormat="1" ht="33.75">
      <c r="B374" s="193"/>
      <c r="C374" s="194"/>
      <c r="D374" s="195" t="s">
        <v>203</v>
      </c>
      <c r="E374" s="196" t="s">
        <v>19</v>
      </c>
      <c r="F374" s="197" t="s">
        <v>494</v>
      </c>
      <c r="G374" s="194"/>
      <c r="H374" s="198">
        <v>412.79399999999998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203</v>
      </c>
      <c r="AU374" s="204" t="s">
        <v>80</v>
      </c>
      <c r="AV374" s="13" t="s">
        <v>80</v>
      </c>
      <c r="AW374" s="13" t="s">
        <v>32</v>
      </c>
      <c r="AX374" s="13" t="s">
        <v>70</v>
      </c>
      <c r="AY374" s="204" t="s">
        <v>193</v>
      </c>
    </row>
    <row r="375" spans="1:65" s="13" customFormat="1" ht="11.25">
      <c r="B375" s="193"/>
      <c r="C375" s="194"/>
      <c r="D375" s="195" t="s">
        <v>203</v>
      </c>
      <c r="E375" s="196" t="s">
        <v>19</v>
      </c>
      <c r="F375" s="197" t="s">
        <v>495</v>
      </c>
      <c r="G375" s="194"/>
      <c r="H375" s="198">
        <v>2.16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203</v>
      </c>
      <c r="AU375" s="204" t="s">
        <v>80</v>
      </c>
      <c r="AV375" s="13" t="s">
        <v>80</v>
      </c>
      <c r="AW375" s="13" t="s">
        <v>32</v>
      </c>
      <c r="AX375" s="13" t="s">
        <v>70</v>
      </c>
      <c r="AY375" s="204" t="s">
        <v>193</v>
      </c>
    </row>
    <row r="376" spans="1:65" s="13" customFormat="1" ht="33.75">
      <c r="B376" s="193"/>
      <c r="C376" s="194"/>
      <c r="D376" s="195" t="s">
        <v>203</v>
      </c>
      <c r="E376" s="196" t="s">
        <v>19</v>
      </c>
      <c r="F376" s="197" t="s">
        <v>496</v>
      </c>
      <c r="G376" s="194"/>
      <c r="H376" s="198">
        <v>227.74199999999999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203</v>
      </c>
      <c r="AU376" s="204" t="s">
        <v>80</v>
      </c>
      <c r="AV376" s="13" t="s">
        <v>80</v>
      </c>
      <c r="AW376" s="13" t="s">
        <v>32</v>
      </c>
      <c r="AX376" s="13" t="s">
        <v>70</v>
      </c>
      <c r="AY376" s="204" t="s">
        <v>193</v>
      </c>
    </row>
    <row r="377" spans="1:65" s="13" customFormat="1" ht="11.25">
      <c r="B377" s="193"/>
      <c r="C377" s="194"/>
      <c r="D377" s="195" t="s">
        <v>203</v>
      </c>
      <c r="E377" s="196" t="s">
        <v>19</v>
      </c>
      <c r="F377" s="197" t="s">
        <v>497</v>
      </c>
      <c r="G377" s="194"/>
      <c r="H377" s="198">
        <v>44.262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203</v>
      </c>
      <c r="AU377" s="204" t="s">
        <v>80</v>
      </c>
      <c r="AV377" s="13" t="s">
        <v>80</v>
      </c>
      <c r="AW377" s="13" t="s">
        <v>32</v>
      </c>
      <c r="AX377" s="13" t="s">
        <v>70</v>
      </c>
      <c r="AY377" s="204" t="s">
        <v>193</v>
      </c>
    </row>
    <row r="378" spans="1:65" s="13" customFormat="1" ht="11.25">
      <c r="B378" s="193"/>
      <c r="C378" s="194"/>
      <c r="D378" s="195" t="s">
        <v>203</v>
      </c>
      <c r="E378" s="196" t="s">
        <v>19</v>
      </c>
      <c r="F378" s="197" t="s">
        <v>498</v>
      </c>
      <c r="G378" s="194"/>
      <c r="H378" s="198">
        <v>0.29599999999999999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203</v>
      </c>
      <c r="AU378" s="204" t="s">
        <v>80</v>
      </c>
      <c r="AV378" s="13" t="s">
        <v>80</v>
      </c>
      <c r="AW378" s="13" t="s">
        <v>32</v>
      </c>
      <c r="AX378" s="13" t="s">
        <v>70</v>
      </c>
      <c r="AY378" s="204" t="s">
        <v>193</v>
      </c>
    </row>
    <row r="379" spans="1:65" s="14" customFormat="1" ht="11.25">
      <c r="B379" s="205"/>
      <c r="C379" s="206"/>
      <c r="D379" s="195" t="s">
        <v>203</v>
      </c>
      <c r="E379" s="207" t="s">
        <v>19</v>
      </c>
      <c r="F379" s="208" t="s">
        <v>205</v>
      </c>
      <c r="G379" s="206"/>
      <c r="H379" s="209">
        <v>687.25400000000002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203</v>
      </c>
      <c r="AU379" s="215" t="s">
        <v>80</v>
      </c>
      <c r="AV379" s="14" t="s">
        <v>200</v>
      </c>
      <c r="AW379" s="14" t="s">
        <v>32</v>
      </c>
      <c r="AX379" s="14" t="s">
        <v>78</v>
      </c>
      <c r="AY379" s="215" t="s">
        <v>193</v>
      </c>
    </row>
    <row r="380" spans="1:65" s="2" customFormat="1" ht="24.2" customHeight="1">
      <c r="A380" s="36"/>
      <c r="B380" s="37"/>
      <c r="C380" s="175" t="s">
        <v>294</v>
      </c>
      <c r="D380" s="175" t="s">
        <v>195</v>
      </c>
      <c r="E380" s="176" t="s">
        <v>499</v>
      </c>
      <c r="F380" s="177" t="s">
        <v>500</v>
      </c>
      <c r="G380" s="178" t="s">
        <v>300</v>
      </c>
      <c r="H380" s="179">
        <v>3.625</v>
      </c>
      <c r="I380" s="180"/>
      <c r="J380" s="181">
        <f>ROUND(I380*H380,2)</f>
        <v>0</v>
      </c>
      <c r="K380" s="177" t="s">
        <v>199</v>
      </c>
      <c r="L380" s="41"/>
      <c r="M380" s="182" t="s">
        <v>19</v>
      </c>
      <c r="N380" s="183" t="s">
        <v>41</v>
      </c>
      <c r="O380" s="66"/>
      <c r="P380" s="184">
        <f>O380*H380</f>
        <v>0</v>
      </c>
      <c r="Q380" s="184">
        <v>2.3010199999999998</v>
      </c>
      <c r="R380" s="184">
        <f>Q380*H380</f>
        <v>8.3411974999999998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200</v>
      </c>
      <c r="AT380" s="186" t="s">
        <v>195</v>
      </c>
      <c r="AU380" s="186" t="s">
        <v>80</v>
      </c>
      <c r="AY380" s="19" t="s">
        <v>193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78</v>
      </c>
      <c r="BK380" s="187">
        <f>ROUND(I380*H380,2)</f>
        <v>0</v>
      </c>
      <c r="BL380" s="19" t="s">
        <v>200</v>
      </c>
      <c r="BM380" s="186" t="s">
        <v>501</v>
      </c>
    </row>
    <row r="381" spans="1:65" s="2" customFormat="1" ht="11.25">
      <c r="A381" s="36"/>
      <c r="B381" s="37"/>
      <c r="C381" s="38"/>
      <c r="D381" s="188" t="s">
        <v>201</v>
      </c>
      <c r="E381" s="38"/>
      <c r="F381" s="189" t="s">
        <v>502</v>
      </c>
      <c r="G381" s="38"/>
      <c r="H381" s="38"/>
      <c r="I381" s="190"/>
      <c r="J381" s="38"/>
      <c r="K381" s="38"/>
      <c r="L381" s="41"/>
      <c r="M381" s="191"/>
      <c r="N381" s="19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201</v>
      </c>
      <c r="AU381" s="19" t="s">
        <v>80</v>
      </c>
    </row>
    <row r="382" spans="1:65" s="13" customFormat="1" ht="11.25">
      <c r="B382" s="193"/>
      <c r="C382" s="194"/>
      <c r="D382" s="195" t="s">
        <v>203</v>
      </c>
      <c r="E382" s="196" t="s">
        <v>19</v>
      </c>
      <c r="F382" s="197" t="s">
        <v>503</v>
      </c>
      <c r="G382" s="194"/>
      <c r="H382" s="198">
        <v>0.98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203</v>
      </c>
      <c r="AU382" s="204" t="s">
        <v>80</v>
      </c>
      <c r="AV382" s="13" t="s">
        <v>80</v>
      </c>
      <c r="AW382" s="13" t="s">
        <v>32</v>
      </c>
      <c r="AX382" s="13" t="s">
        <v>70</v>
      </c>
      <c r="AY382" s="204" t="s">
        <v>193</v>
      </c>
    </row>
    <row r="383" spans="1:65" s="13" customFormat="1" ht="11.25">
      <c r="B383" s="193"/>
      <c r="C383" s="194"/>
      <c r="D383" s="195" t="s">
        <v>203</v>
      </c>
      <c r="E383" s="196" t="s">
        <v>19</v>
      </c>
      <c r="F383" s="197" t="s">
        <v>504</v>
      </c>
      <c r="G383" s="194"/>
      <c r="H383" s="198">
        <v>1.008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203</v>
      </c>
      <c r="AU383" s="204" t="s">
        <v>80</v>
      </c>
      <c r="AV383" s="13" t="s">
        <v>80</v>
      </c>
      <c r="AW383" s="13" t="s">
        <v>32</v>
      </c>
      <c r="AX383" s="13" t="s">
        <v>70</v>
      </c>
      <c r="AY383" s="204" t="s">
        <v>193</v>
      </c>
    </row>
    <row r="384" spans="1:65" s="13" customFormat="1" ht="11.25">
      <c r="B384" s="193"/>
      <c r="C384" s="194"/>
      <c r="D384" s="195" t="s">
        <v>203</v>
      </c>
      <c r="E384" s="196" t="s">
        <v>19</v>
      </c>
      <c r="F384" s="197" t="s">
        <v>505</v>
      </c>
      <c r="G384" s="194"/>
      <c r="H384" s="198">
        <v>0.317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203</v>
      </c>
      <c r="AU384" s="204" t="s">
        <v>80</v>
      </c>
      <c r="AV384" s="13" t="s">
        <v>80</v>
      </c>
      <c r="AW384" s="13" t="s">
        <v>32</v>
      </c>
      <c r="AX384" s="13" t="s">
        <v>70</v>
      </c>
      <c r="AY384" s="204" t="s">
        <v>193</v>
      </c>
    </row>
    <row r="385" spans="1:65" s="13" customFormat="1" ht="11.25">
      <c r="B385" s="193"/>
      <c r="C385" s="194"/>
      <c r="D385" s="195" t="s">
        <v>203</v>
      </c>
      <c r="E385" s="196" t="s">
        <v>19</v>
      </c>
      <c r="F385" s="197" t="s">
        <v>506</v>
      </c>
      <c r="G385" s="194"/>
      <c r="H385" s="198">
        <v>0.6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203</v>
      </c>
      <c r="AU385" s="204" t="s">
        <v>80</v>
      </c>
      <c r="AV385" s="13" t="s">
        <v>80</v>
      </c>
      <c r="AW385" s="13" t="s">
        <v>32</v>
      </c>
      <c r="AX385" s="13" t="s">
        <v>70</v>
      </c>
      <c r="AY385" s="204" t="s">
        <v>193</v>
      </c>
    </row>
    <row r="386" spans="1:65" s="13" customFormat="1" ht="11.25">
      <c r="B386" s="193"/>
      <c r="C386" s="194"/>
      <c r="D386" s="195" t="s">
        <v>203</v>
      </c>
      <c r="E386" s="196" t="s">
        <v>19</v>
      </c>
      <c r="F386" s="197" t="s">
        <v>507</v>
      </c>
      <c r="G386" s="194"/>
      <c r="H386" s="198">
        <v>0.72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203</v>
      </c>
      <c r="AU386" s="204" t="s">
        <v>80</v>
      </c>
      <c r="AV386" s="13" t="s">
        <v>80</v>
      </c>
      <c r="AW386" s="13" t="s">
        <v>32</v>
      </c>
      <c r="AX386" s="13" t="s">
        <v>70</v>
      </c>
      <c r="AY386" s="204" t="s">
        <v>193</v>
      </c>
    </row>
    <row r="387" spans="1:65" s="14" customFormat="1" ht="11.25">
      <c r="B387" s="205"/>
      <c r="C387" s="206"/>
      <c r="D387" s="195" t="s">
        <v>203</v>
      </c>
      <c r="E387" s="207" t="s">
        <v>19</v>
      </c>
      <c r="F387" s="208" t="s">
        <v>205</v>
      </c>
      <c r="G387" s="206"/>
      <c r="H387" s="209">
        <v>3.625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203</v>
      </c>
      <c r="AU387" s="215" t="s">
        <v>80</v>
      </c>
      <c r="AV387" s="14" t="s">
        <v>200</v>
      </c>
      <c r="AW387" s="14" t="s">
        <v>32</v>
      </c>
      <c r="AX387" s="14" t="s">
        <v>78</v>
      </c>
      <c r="AY387" s="215" t="s">
        <v>193</v>
      </c>
    </row>
    <row r="388" spans="1:65" s="2" customFormat="1" ht="33" customHeight="1">
      <c r="A388" s="36"/>
      <c r="B388" s="37"/>
      <c r="C388" s="175" t="s">
        <v>508</v>
      </c>
      <c r="D388" s="175" t="s">
        <v>195</v>
      </c>
      <c r="E388" s="176" t="s">
        <v>509</v>
      </c>
      <c r="F388" s="177" t="s">
        <v>510</v>
      </c>
      <c r="G388" s="178" t="s">
        <v>300</v>
      </c>
      <c r="H388" s="179">
        <v>512.43799999999999</v>
      </c>
      <c r="I388" s="180"/>
      <c r="J388" s="181">
        <f>ROUND(I388*H388,2)</f>
        <v>0</v>
      </c>
      <c r="K388" s="177" t="s">
        <v>199</v>
      </c>
      <c r="L388" s="41"/>
      <c r="M388" s="182" t="s">
        <v>19</v>
      </c>
      <c r="N388" s="183" t="s">
        <v>41</v>
      </c>
      <c r="O388" s="66"/>
      <c r="P388" s="184">
        <f>O388*H388</f>
        <v>0</v>
      </c>
      <c r="Q388" s="184">
        <v>2.5018699999999998</v>
      </c>
      <c r="R388" s="184">
        <f>Q388*H388</f>
        <v>1282.0532590599998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200</v>
      </c>
      <c r="AT388" s="186" t="s">
        <v>195</v>
      </c>
      <c r="AU388" s="186" t="s">
        <v>80</v>
      </c>
      <c r="AY388" s="19" t="s">
        <v>193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78</v>
      </c>
      <c r="BK388" s="187">
        <f>ROUND(I388*H388,2)</f>
        <v>0</v>
      </c>
      <c r="BL388" s="19" t="s">
        <v>200</v>
      </c>
      <c r="BM388" s="186" t="s">
        <v>511</v>
      </c>
    </row>
    <row r="389" spans="1:65" s="2" customFormat="1" ht="11.25">
      <c r="A389" s="36"/>
      <c r="B389" s="37"/>
      <c r="C389" s="38"/>
      <c r="D389" s="188" t="s">
        <v>201</v>
      </c>
      <c r="E389" s="38"/>
      <c r="F389" s="189" t="s">
        <v>512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201</v>
      </c>
      <c r="AU389" s="19" t="s">
        <v>80</v>
      </c>
    </row>
    <row r="390" spans="1:65" s="13" customFormat="1" ht="22.5">
      <c r="B390" s="193"/>
      <c r="C390" s="194"/>
      <c r="D390" s="195" t="s">
        <v>203</v>
      </c>
      <c r="E390" s="196" t="s">
        <v>19</v>
      </c>
      <c r="F390" s="197" t="s">
        <v>513</v>
      </c>
      <c r="G390" s="194"/>
      <c r="H390" s="198">
        <v>310.87200000000001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203</v>
      </c>
      <c r="AU390" s="204" t="s">
        <v>80</v>
      </c>
      <c r="AV390" s="13" t="s">
        <v>80</v>
      </c>
      <c r="AW390" s="13" t="s">
        <v>32</v>
      </c>
      <c r="AX390" s="13" t="s">
        <v>70</v>
      </c>
      <c r="AY390" s="204" t="s">
        <v>193</v>
      </c>
    </row>
    <row r="391" spans="1:65" s="13" customFormat="1" ht="11.25">
      <c r="B391" s="193"/>
      <c r="C391" s="194"/>
      <c r="D391" s="195" t="s">
        <v>203</v>
      </c>
      <c r="E391" s="196" t="s">
        <v>19</v>
      </c>
      <c r="F391" s="197" t="s">
        <v>514</v>
      </c>
      <c r="G391" s="194"/>
      <c r="H391" s="198">
        <v>196.83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203</v>
      </c>
      <c r="AU391" s="204" t="s">
        <v>80</v>
      </c>
      <c r="AV391" s="13" t="s">
        <v>80</v>
      </c>
      <c r="AW391" s="13" t="s">
        <v>32</v>
      </c>
      <c r="AX391" s="13" t="s">
        <v>70</v>
      </c>
      <c r="AY391" s="204" t="s">
        <v>193</v>
      </c>
    </row>
    <row r="392" spans="1:65" s="13" customFormat="1" ht="11.25">
      <c r="B392" s="193"/>
      <c r="C392" s="194"/>
      <c r="D392" s="195" t="s">
        <v>203</v>
      </c>
      <c r="E392" s="196" t="s">
        <v>19</v>
      </c>
      <c r="F392" s="197" t="s">
        <v>515</v>
      </c>
      <c r="G392" s="194"/>
      <c r="H392" s="198">
        <v>4.032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203</v>
      </c>
      <c r="AU392" s="204" t="s">
        <v>80</v>
      </c>
      <c r="AV392" s="13" t="s">
        <v>80</v>
      </c>
      <c r="AW392" s="13" t="s">
        <v>32</v>
      </c>
      <c r="AX392" s="13" t="s">
        <v>70</v>
      </c>
      <c r="AY392" s="204" t="s">
        <v>193</v>
      </c>
    </row>
    <row r="393" spans="1:65" s="13" customFormat="1" ht="11.25">
      <c r="B393" s="193"/>
      <c r="C393" s="194"/>
      <c r="D393" s="195" t="s">
        <v>203</v>
      </c>
      <c r="E393" s="196" t="s">
        <v>19</v>
      </c>
      <c r="F393" s="197" t="s">
        <v>516</v>
      </c>
      <c r="G393" s="194"/>
      <c r="H393" s="198">
        <v>0.70399999999999996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203</v>
      </c>
      <c r="AU393" s="204" t="s">
        <v>80</v>
      </c>
      <c r="AV393" s="13" t="s">
        <v>80</v>
      </c>
      <c r="AW393" s="13" t="s">
        <v>32</v>
      </c>
      <c r="AX393" s="13" t="s">
        <v>70</v>
      </c>
      <c r="AY393" s="204" t="s">
        <v>193</v>
      </c>
    </row>
    <row r="394" spans="1:65" s="14" customFormat="1" ht="11.25">
      <c r="B394" s="205"/>
      <c r="C394" s="206"/>
      <c r="D394" s="195" t="s">
        <v>203</v>
      </c>
      <c r="E394" s="207" t="s">
        <v>19</v>
      </c>
      <c r="F394" s="208" t="s">
        <v>205</v>
      </c>
      <c r="G394" s="206"/>
      <c r="H394" s="209">
        <v>512.43799999999999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203</v>
      </c>
      <c r="AU394" s="215" t="s">
        <v>80</v>
      </c>
      <c r="AV394" s="14" t="s">
        <v>200</v>
      </c>
      <c r="AW394" s="14" t="s">
        <v>32</v>
      </c>
      <c r="AX394" s="14" t="s">
        <v>78</v>
      </c>
      <c r="AY394" s="215" t="s">
        <v>193</v>
      </c>
    </row>
    <row r="395" spans="1:65" s="2" customFormat="1" ht="33" customHeight="1">
      <c r="A395" s="36"/>
      <c r="B395" s="37"/>
      <c r="C395" s="175" t="s">
        <v>301</v>
      </c>
      <c r="D395" s="175" t="s">
        <v>195</v>
      </c>
      <c r="E395" s="176" t="s">
        <v>517</v>
      </c>
      <c r="F395" s="177" t="s">
        <v>518</v>
      </c>
      <c r="G395" s="178" t="s">
        <v>300</v>
      </c>
      <c r="H395" s="179">
        <v>12.648</v>
      </c>
      <c r="I395" s="180"/>
      <c r="J395" s="181">
        <f>ROUND(I395*H395,2)</f>
        <v>0</v>
      </c>
      <c r="K395" s="177" t="s">
        <v>199</v>
      </c>
      <c r="L395" s="41"/>
      <c r="M395" s="182" t="s">
        <v>19</v>
      </c>
      <c r="N395" s="183" t="s">
        <v>41</v>
      </c>
      <c r="O395" s="66"/>
      <c r="P395" s="184">
        <f>O395*H395</f>
        <v>0</v>
      </c>
      <c r="Q395" s="184">
        <v>2.5018699999999998</v>
      </c>
      <c r="R395" s="184">
        <f>Q395*H395</f>
        <v>31.643651759999997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200</v>
      </c>
      <c r="AT395" s="186" t="s">
        <v>195</v>
      </c>
      <c r="AU395" s="186" t="s">
        <v>80</v>
      </c>
      <c r="AY395" s="19" t="s">
        <v>193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78</v>
      </c>
      <c r="BK395" s="187">
        <f>ROUND(I395*H395,2)</f>
        <v>0</v>
      </c>
      <c r="BL395" s="19" t="s">
        <v>200</v>
      </c>
      <c r="BM395" s="186" t="s">
        <v>519</v>
      </c>
    </row>
    <row r="396" spans="1:65" s="2" customFormat="1" ht="11.25">
      <c r="A396" s="36"/>
      <c r="B396" s="37"/>
      <c r="C396" s="38"/>
      <c r="D396" s="188" t="s">
        <v>201</v>
      </c>
      <c r="E396" s="38"/>
      <c r="F396" s="189" t="s">
        <v>520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201</v>
      </c>
      <c r="AU396" s="19" t="s">
        <v>80</v>
      </c>
    </row>
    <row r="397" spans="1:65" s="13" customFormat="1" ht="11.25">
      <c r="B397" s="193"/>
      <c r="C397" s="194"/>
      <c r="D397" s="195" t="s">
        <v>203</v>
      </c>
      <c r="E397" s="196" t="s">
        <v>19</v>
      </c>
      <c r="F397" s="197" t="s">
        <v>521</v>
      </c>
      <c r="G397" s="194"/>
      <c r="H397" s="198">
        <v>11.76</v>
      </c>
      <c r="I397" s="199"/>
      <c r="J397" s="194"/>
      <c r="K397" s="194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203</v>
      </c>
      <c r="AU397" s="204" t="s">
        <v>80</v>
      </c>
      <c r="AV397" s="13" t="s">
        <v>80</v>
      </c>
      <c r="AW397" s="13" t="s">
        <v>32</v>
      </c>
      <c r="AX397" s="13" t="s">
        <v>70</v>
      </c>
      <c r="AY397" s="204" t="s">
        <v>193</v>
      </c>
    </row>
    <row r="398" spans="1:65" s="13" customFormat="1" ht="11.25">
      <c r="B398" s="193"/>
      <c r="C398" s="194"/>
      <c r="D398" s="195" t="s">
        <v>203</v>
      </c>
      <c r="E398" s="196" t="s">
        <v>19</v>
      </c>
      <c r="F398" s="197" t="s">
        <v>522</v>
      </c>
      <c r="G398" s="194"/>
      <c r="H398" s="198">
        <v>0.88800000000000001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203</v>
      </c>
      <c r="AU398" s="204" t="s">
        <v>80</v>
      </c>
      <c r="AV398" s="13" t="s">
        <v>80</v>
      </c>
      <c r="AW398" s="13" t="s">
        <v>32</v>
      </c>
      <c r="AX398" s="13" t="s">
        <v>70</v>
      </c>
      <c r="AY398" s="204" t="s">
        <v>193</v>
      </c>
    </row>
    <row r="399" spans="1:65" s="14" customFormat="1" ht="11.25">
      <c r="B399" s="205"/>
      <c r="C399" s="206"/>
      <c r="D399" s="195" t="s">
        <v>203</v>
      </c>
      <c r="E399" s="207" t="s">
        <v>19</v>
      </c>
      <c r="F399" s="208" t="s">
        <v>205</v>
      </c>
      <c r="G399" s="206"/>
      <c r="H399" s="209">
        <v>12.648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203</v>
      </c>
      <c r="AU399" s="215" t="s">
        <v>80</v>
      </c>
      <c r="AV399" s="14" t="s">
        <v>200</v>
      </c>
      <c r="AW399" s="14" t="s">
        <v>32</v>
      </c>
      <c r="AX399" s="14" t="s">
        <v>78</v>
      </c>
      <c r="AY399" s="215" t="s">
        <v>193</v>
      </c>
    </row>
    <row r="400" spans="1:65" s="2" customFormat="1" ht="16.5" customHeight="1">
      <c r="A400" s="36"/>
      <c r="B400" s="37"/>
      <c r="C400" s="175" t="s">
        <v>523</v>
      </c>
      <c r="D400" s="175" t="s">
        <v>195</v>
      </c>
      <c r="E400" s="176" t="s">
        <v>524</v>
      </c>
      <c r="F400" s="177" t="s">
        <v>525</v>
      </c>
      <c r="G400" s="178" t="s">
        <v>198</v>
      </c>
      <c r="H400" s="179">
        <v>103.83</v>
      </c>
      <c r="I400" s="180"/>
      <c r="J400" s="181">
        <f>ROUND(I400*H400,2)</f>
        <v>0</v>
      </c>
      <c r="K400" s="177" t="s">
        <v>199</v>
      </c>
      <c r="L400" s="41"/>
      <c r="M400" s="182" t="s">
        <v>19</v>
      </c>
      <c r="N400" s="183" t="s">
        <v>41</v>
      </c>
      <c r="O400" s="66"/>
      <c r="P400" s="184">
        <f>O400*H400</f>
        <v>0</v>
      </c>
      <c r="Q400" s="184">
        <v>2.47E-3</v>
      </c>
      <c r="R400" s="184">
        <f>Q400*H400</f>
        <v>0.25646009999999997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200</v>
      </c>
      <c r="AT400" s="186" t="s">
        <v>195</v>
      </c>
      <c r="AU400" s="186" t="s">
        <v>80</v>
      </c>
      <c r="AY400" s="19" t="s">
        <v>193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78</v>
      </c>
      <c r="BK400" s="187">
        <f>ROUND(I400*H400,2)</f>
        <v>0</v>
      </c>
      <c r="BL400" s="19" t="s">
        <v>200</v>
      </c>
      <c r="BM400" s="186" t="s">
        <v>526</v>
      </c>
    </row>
    <row r="401" spans="1:65" s="2" customFormat="1" ht="11.25">
      <c r="A401" s="36"/>
      <c r="B401" s="37"/>
      <c r="C401" s="38"/>
      <c r="D401" s="188" t="s">
        <v>201</v>
      </c>
      <c r="E401" s="38"/>
      <c r="F401" s="189" t="s">
        <v>527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201</v>
      </c>
      <c r="AU401" s="19" t="s">
        <v>80</v>
      </c>
    </row>
    <row r="402" spans="1:65" s="13" customFormat="1" ht="11.25">
      <c r="B402" s="193"/>
      <c r="C402" s="194"/>
      <c r="D402" s="195" t="s">
        <v>203</v>
      </c>
      <c r="E402" s="196" t="s">
        <v>19</v>
      </c>
      <c r="F402" s="197" t="s">
        <v>528</v>
      </c>
      <c r="G402" s="194"/>
      <c r="H402" s="198">
        <v>7.56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203</v>
      </c>
      <c r="AU402" s="204" t="s">
        <v>80</v>
      </c>
      <c r="AV402" s="13" t="s">
        <v>80</v>
      </c>
      <c r="AW402" s="13" t="s">
        <v>32</v>
      </c>
      <c r="AX402" s="13" t="s">
        <v>70</v>
      </c>
      <c r="AY402" s="204" t="s">
        <v>193</v>
      </c>
    </row>
    <row r="403" spans="1:65" s="13" customFormat="1" ht="11.25">
      <c r="B403" s="193"/>
      <c r="C403" s="194"/>
      <c r="D403" s="195" t="s">
        <v>203</v>
      </c>
      <c r="E403" s="196" t="s">
        <v>19</v>
      </c>
      <c r="F403" s="197" t="s">
        <v>529</v>
      </c>
      <c r="G403" s="194"/>
      <c r="H403" s="198">
        <v>9.52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203</v>
      </c>
      <c r="AU403" s="204" t="s">
        <v>80</v>
      </c>
      <c r="AV403" s="13" t="s">
        <v>80</v>
      </c>
      <c r="AW403" s="13" t="s">
        <v>32</v>
      </c>
      <c r="AX403" s="13" t="s">
        <v>70</v>
      </c>
      <c r="AY403" s="204" t="s">
        <v>193</v>
      </c>
    </row>
    <row r="404" spans="1:65" s="13" customFormat="1" ht="11.25">
      <c r="B404" s="193"/>
      <c r="C404" s="194"/>
      <c r="D404" s="195" t="s">
        <v>203</v>
      </c>
      <c r="E404" s="196" t="s">
        <v>19</v>
      </c>
      <c r="F404" s="197" t="s">
        <v>530</v>
      </c>
      <c r="G404" s="194"/>
      <c r="H404" s="198">
        <v>1.52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203</v>
      </c>
      <c r="AU404" s="204" t="s">
        <v>80</v>
      </c>
      <c r="AV404" s="13" t="s">
        <v>80</v>
      </c>
      <c r="AW404" s="13" t="s">
        <v>32</v>
      </c>
      <c r="AX404" s="13" t="s">
        <v>70</v>
      </c>
      <c r="AY404" s="204" t="s">
        <v>193</v>
      </c>
    </row>
    <row r="405" spans="1:65" s="13" customFormat="1" ht="45">
      <c r="B405" s="193"/>
      <c r="C405" s="194"/>
      <c r="D405" s="195" t="s">
        <v>203</v>
      </c>
      <c r="E405" s="196" t="s">
        <v>19</v>
      </c>
      <c r="F405" s="197" t="s">
        <v>531</v>
      </c>
      <c r="G405" s="194"/>
      <c r="H405" s="198">
        <v>45.24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203</v>
      </c>
      <c r="AU405" s="204" t="s">
        <v>80</v>
      </c>
      <c r="AV405" s="13" t="s">
        <v>80</v>
      </c>
      <c r="AW405" s="13" t="s">
        <v>32</v>
      </c>
      <c r="AX405" s="13" t="s">
        <v>70</v>
      </c>
      <c r="AY405" s="204" t="s">
        <v>193</v>
      </c>
    </row>
    <row r="406" spans="1:65" s="13" customFormat="1" ht="33.75">
      <c r="B406" s="193"/>
      <c r="C406" s="194"/>
      <c r="D406" s="195" t="s">
        <v>203</v>
      </c>
      <c r="E406" s="196" t="s">
        <v>19</v>
      </c>
      <c r="F406" s="197" t="s">
        <v>532</v>
      </c>
      <c r="G406" s="194"/>
      <c r="H406" s="198">
        <v>37.200000000000003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203</v>
      </c>
      <c r="AU406" s="204" t="s">
        <v>80</v>
      </c>
      <c r="AV406" s="13" t="s">
        <v>80</v>
      </c>
      <c r="AW406" s="13" t="s">
        <v>32</v>
      </c>
      <c r="AX406" s="13" t="s">
        <v>70</v>
      </c>
      <c r="AY406" s="204" t="s">
        <v>193</v>
      </c>
    </row>
    <row r="407" spans="1:65" s="13" customFormat="1" ht="11.25">
      <c r="B407" s="193"/>
      <c r="C407" s="194"/>
      <c r="D407" s="195" t="s">
        <v>203</v>
      </c>
      <c r="E407" s="196" t="s">
        <v>19</v>
      </c>
      <c r="F407" s="197" t="s">
        <v>533</v>
      </c>
      <c r="G407" s="194"/>
      <c r="H407" s="198">
        <v>1.2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203</v>
      </c>
      <c r="AU407" s="204" t="s">
        <v>80</v>
      </c>
      <c r="AV407" s="13" t="s">
        <v>80</v>
      </c>
      <c r="AW407" s="13" t="s">
        <v>32</v>
      </c>
      <c r="AX407" s="13" t="s">
        <v>70</v>
      </c>
      <c r="AY407" s="204" t="s">
        <v>193</v>
      </c>
    </row>
    <row r="408" spans="1:65" s="13" customFormat="1" ht="11.25">
      <c r="B408" s="193"/>
      <c r="C408" s="194"/>
      <c r="D408" s="195" t="s">
        <v>203</v>
      </c>
      <c r="E408" s="196" t="s">
        <v>19</v>
      </c>
      <c r="F408" s="197" t="s">
        <v>534</v>
      </c>
      <c r="G408" s="194"/>
      <c r="H408" s="198">
        <v>1.59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203</v>
      </c>
      <c r="AU408" s="204" t="s">
        <v>80</v>
      </c>
      <c r="AV408" s="13" t="s">
        <v>80</v>
      </c>
      <c r="AW408" s="13" t="s">
        <v>32</v>
      </c>
      <c r="AX408" s="13" t="s">
        <v>70</v>
      </c>
      <c r="AY408" s="204" t="s">
        <v>193</v>
      </c>
    </row>
    <row r="409" spans="1:65" s="14" customFormat="1" ht="11.25">
      <c r="B409" s="205"/>
      <c r="C409" s="206"/>
      <c r="D409" s="195" t="s">
        <v>203</v>
      </c>
      <c r="E409" s="207" t="s">
        <v>19</v>
      </c>
      <c r="F409" s="208" t="s">
        <v>205</v>
      </c>
      <c r="G409" s="206"/>
      <c r="H409" s="209">
        <v>103.83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203</v>
      </c>
      <c r="AU409" s="215" t="s">
        <v>80</v>
      </c>
      <c r="AV409" s="14" t="s">
        <v>200</v>
      </c>
      <c r="AW409" s="14" t="s">
        <v>32</v>
      </c>
      <c r="AX409" s="14" t="s">
        <v>78</v>
      </c>
      <c r="AY409" s="215" t="s">
        <v>193</v>
      </c>
    </row>
    <row r="410" spans="1:65" s="2" customFormat="1" ht="16.5" customHeight="1">
      <c r="A410" s="36"/>
      <c r="B410" s="37"/>
      <c r="C410" s="175" t="s">
        <v>308</v>
      </c>
      <c r="D410" s="175" t="s">
        <v>195</v>
      </c>
      <c r="E410" s="176" t="s">
        <v>535</v>
      </c>
      <c r="F410" s="177" t="s">
        <v>536</v>
      </c>
      <c r="G410" s="178" t="s">
        <v>198</v>
      </c>
      <c r="H410" s="179">
        <v>103.83</v>
      </c>
      <c r="I410" s="180"/>
      <c r="J410" s="181">
        <f>ROUND(I410*H410,2)</f>
        <v>0</v>
      </c>
      <c r="K410" s="177" t="s">
        <v>199</v>
      </c>
      <c r="L410" s="41"/>
      <c r="M410" s="182" t="s">
        <v>19</v>
      </c>
      <c r="N410" s="183" t="s">
        <v>41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200</v>
      </c>
      <c r="AT410" s="186" t="s">
        <v>195</v>
      </c>
      <c r="AU410" s="186" t="s">
        <v>80</v>
      </c>
      <c r="AY410" s="19" t="s">
        <v>193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78</v>
      </c>
      <c r="BK410" s="187">
        <f>ROUND(I410*H410,2)</f>
        <v>0</v>
      </c>
      <c r="BL410" s="19" t="s">
        <v>200</v>
      </c>
      <c r="BM410" s="186" t="s">
        <v>537</v>
      </c>
    </row>
    <row r="411" spans="1:65" s="2" customFormat="1" ht="11.25">
      <c r="A411" s="36"/>
      <c r="B411" s="37"/>
      <c r="C411" s="38"/>
      <c r="D411" s="188" t="s">
        <v>201</v>
      </c>
      <c r="E411" s="38"/>
      <c r="F411" s="189" t="s">
        <v>538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201</v>
      </c>
      <c r="AU411" s="19" t="s">
        <v>80</v>
      </c>
    </row>
    <row r="412" spans="1:65" s="2" customFormat="1" ht="24.2" customHeight="1">
      <c r="A412" s="36"/>
      <c r="B412" s="37"/>
      <c r="C412" s="175" t="s">
        <v>539</v>
      </c>
      <c r="D412" s="175" t="s">
        <v>195</v>
      </c>
      <c r="E412" s="176" t="s">
        <v>540</v>
      </c>
      <c r="F412" s="177" t="s">
        <v>541</v>
      </c>
      <c r="G412" s="178" t="s">
        <v>417</v>
      </c>
      <c r="H412" s="179">
        <v>1.5129999999999999</v>
      </c>
      <c r="I412" s="180"/>
      <c r="J412" s="181">
        <f>ROUND(I412*H412,2)</f>
        <v>0</v>
      </c>
      <c r="K412" s="177" t="s">
        <v>199</v>
      </c>
      <c r="L412" s="41"/>
      <c r="M412" s="182" t="s">
        <v>19</v>
      </c>
      <c r="N412" s="183" t="s">
        <v>41</v>
      </c>
      <c r="O412" s="66"/>
      <c r="P412" s="184">
        <f>O412*H412</f>
        <v>0</v>
      </c>
      <c r="Q412" s="184">
        <v>1.0606199999999999</v>
      </c>
      <c r="R412" s="184">
        <f>Q412*H412</f>
        <v>1.6047180599999997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200</v>
      </c>
      <c r="AT412" s="186" t="s">
        <v>195</v>
      </c>
      <c r="AU412" s="186" t="s">
        <v>80</v>
      </c>
      <c r="AY412" s="19" t="s">
        <v>193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78</v>
      </c>
      <c r="BK412" s="187">
        <f>ROUND(I412*H412,2)</f>
        <v>0</v>
      </c>
      <c r="BL412" s="19" t="s">
        <v>200</v>
      </c>
      <c r="BM412" s="186" t="s">
        <v>542</v>
      </c>
    </row>
    <row r="413" spans="1:65" s="2" customFormat="1" ht="11.25">
      <c r="A413" s="36"/>
      <c r="B413" s="37"/>
      <c r="C413" s="38"/>
      <c r="D413" s="188" t="s">
        <v>201</v>
      </c>
      <c r="E413" s="38"/>
      <c r="F413" s="189" t="s">
        <v>543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201</v>
      </c>
      <c r="AU413" s="19" t="s">
        <v>80</v>
      </c>
    </row>
    <row r="414" spans="1:65" s="13" customFormat="1" ht="22.5">
      <c r="B414" s="193"/>
      <c r="C414" s="194"/>
      <c r="D414" s="195" t="s">
        <v>203</v>
      </c>
      <c r="E414" s="196" t="s">
        <v>19</v>
      </c>
      <c r="F414" s="197" t="s">
        <v>544</v>
      </c>
      <c r="G414" s="194"/>
      <c r="H414" s="198">
        <v>0.93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203</v>
      </c>
      <c r="AU414" s="204" t="s">
        <v>80</v>
      </c>
      <c r="AV414" s="13" t="s">
        <v>80</v>
      </c>
      <c r="AW414" s="13" t="s">
        <v>32</v>
      </c>
      <c r="AX414" s="13" t="s">
        <v>70</v>
      </c>
      <c r="AY414" s="204" t="s">
        <v>193</v>
      </c>
    </row>
    <row r="415" spans="1:65" s="13" customFormat="1" ht="11.25">
      <c r="B415" s="193"/>
      <c r="C415" s="194"/>
      <c r="D415" s="195" t="s">
        <v>203</v>
      </c>
      <c r="E415" s="196" t="s">
        <v>19</v>
      </c>
      <c r="F415" s="197" t="s">
        <v>545</v>
      </c>
      <c r="G415" s="194"/>
      <c r="H415" s="198">
        <v>0.5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203</v>
      </c>
      <c r="AU415" s="204" t="s">
        <v>80</v>
      </c>
      <c r="AV415" s="13" t="s">
        <v>80</v>
      </c>
      <c r="AW415" s="13" t="s">
        <v>32</v>
      </c>
      <c r="AX415" s="13" t="s">
        <v>70</v>
      </c>
      <c r="AY415" s="204" t="s">
        <v>193</v>
      </c>
    </row>
    <row r="416" spans="1:65" s="13" customFormat="1" ht="11.25">
      <c r="B416" s="193"/>
      <c r="C416" s="194"/>
      <c r="D416" s="195" t="s">
        <v>203</v>
      </c>
      <c r="E416" s="196" t="s">
        <v>19</v>
      </c>
      <c r="F416" s="197" t="s">
        <v>546</v>
      </c>
      <c r="G416" s="194"/>
      <c r="H416" s="198">
        <v>8.3000000000000004E-2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203</v>
      </c>
      <c r="AU416" s="204" t="s">
        <v>80</v>
      </c>
      <c r="AV416" s="13" t="s">
        <v>80</v>
      </c>
      <c r="AW416" s="13" t="s">
        <v>32</v>
      </c>
      <c r="AX416" s="13" t="s">
        <v>70</v>
      </c>
      <c r="AY416" s="204" t="s">
        <v>193</v>
      </c>
    </row>
    <row r="417" spans="1:65" s="14" customFormat="1" ht="11.25">
      <c r="B417" s="205"/>
      <c r="C417" s="206"/>
      <c r="D417" s="195" t="s">
        <v>203</v>
      </c>
      <c r="E417" s="207" t="s">
        <v>19</v>
      </c>
      <c r="F417" s="208" t="s">
        <v>205</v>
      </c>
      <c r="G417" s="206"/>
      <c r="H417" s="209">
        <v>1.5129999999999999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203</v>
      </c>
      <c r="AU417" s="215" t="s">
        <v>80</v>
      </c>
      <c r="AV417" s="14" t="s">
        <v>200</v>
      </c>
      <c r="AW417" s="14" t="s">
        <v>32</v>
      </c>
      <c r="AX417" s="14" t="s">
        <v>78</v>
      </c>
      <c r="AY417" s="215" t="s">
        <v>193</v>
      </c>
    </row>
    <row r="418" spans="1:65" s="2" customFormat="1" ht="24.2" customHeight="1">
      <c r="A418" s="36"/>
      <c r="B418" s="37"/>
      <c r="C418" s="175" t="s">
        <v>316</v>
      </c>
      <c r="D418" s="175" t="s">
        <v>195</v>
      </c>
      <c r="E418" s="176" t="s">
        <v>547</v>
      </c>
      <c r="F418" s="177" t="s">
        <v>548</v>
      </c>
      <c r="G418" s="178" t="s">
        <v>417</v>
      </c>
      <c r="H418" s="179">
        <v>33.960999999999999</v>
      </c>
      <c r="I418" s="180"/>
      <c r="J418" s="181">
        <f>ROUND(I418*H418,2)</f>
        <v>0</v>
      </c>
      <c r="K418" s="177" t="s">
        <v>199</v>
      </c>
      <c r="L418" s="41"/>
      <c r="M418" s="182" t="s">
        <v>19</v>
      </c>
      <c r="N418" s="183" t="s">
        <v>41</v>
      </c>
      <c r="O418" s="66"/>
      <c r="P418" s="184">
        <f>O418*H418</f>
        <v>0</v>
      </c>
      <c r="Q418" s="184">
        <v>1.06277</v>
      </c>
      <c r="R418" s="184">
        <f>Q418*H418</f>
        <v>36.092731969999996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200</v>
      </c>
      <c r="AT418" s="186" t="s">
        <v>195</v>
      </c>
      <c r="AU418" s="186" t="s">
        <v>80</v>
      </c>
      <c r="AY418" s="19" t="s">
        <v>193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9" t="s">
        <v>78</v>
      </c>
      <c r="BK418" s="187">
        <f>ROUND(I418*H418,2)</f>
        <v>0</v>
      </c>
      <c r="BL418" s="19" t="s">
        <v>200</v>
      </c>
      <c r="BM418" s="186" t="s">
        <v>549</v>
      </c>
    </row>
    <row r="419" spans="1:65" s="2" customFormat="1" ht="11.25">
      <c r="A419" s="36"/>
      <c r="B419" s="37"/>
      <c r="C419" s="38"/>
      <c r="D419" s="188" t="s">
        <v>201</v>
      </c>
      <c r="E419" s="38"/>
      <c r="F419" s="189" t="s">
        <v>550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201</v>
      </c>
      <c r="AU419" s="19" t="s">
        <v>80</v>
      </c>
    </row>
    <row r="420" spans="1:65" s="13" customFormat="1" ht="11.25">
      <c r="B420" s="193"/>
      <c r="C420" s="194"/>
      <c r="D420" s="195" t="s">
        <v>203</v>
      </c>
      <c r="E420" s="196" t="s">
        <v>19</v>
      </c>
      <c r="F420" s="197" t="s">
        <v>551</v>
      </c>
      <c r="G420" s="194"/>
      <c r="H420" s="198">
        <v>0.14099999999999999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203</v>
      </c>
      <c r="AU420" s="204" t="s">
        <v>80</v>
      </c>
      <c r="AV420" s="13" t="s">
        <v>80</v>
      </c>
      <c r="AW420" s="13" t="s">
        <v>32</v>
      </c>
      <c r="AX420" s="13" t="s">
        <v>70</v>
      </c>
      <c r="AY420" s="204" t="s">
        <v>193</v>
      </c>
    </row>
    <row r="421" spans="1:65" s="13" customFormat="1" ht="11.25">
      <c r="B421" s="193"/>
      <c r="C421" s="194"/>
      <c r="D421" s="195" t="s">
        <v>203</v>
      </c>
      <c r="E421" s="196" t="s">
        <v>19</v>
      </c>
      <c r="F421" s="197" t="s">
        <v>552</v>
      </c>
      <c r="G421" s="194"/>
      <c r="H421" s="198">
        <v>6.0999999999999999E-2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203</v>
      </c>
      <c r="AU421" s="204" t="s">
        <v>80</v>
      </c>
      <c r="AV421" s="13" t="s">
        <v>80</v>
      </c>
      <c r="AW421" s="13" t="s">
        <v>32</v>
      </c>
      <c r="AX421" s="13" t="s">
        <v>70</v>
      </c>
      <c r="AY421" s="204" t="s">
        <v>193</v>
      </c>
    </row>
    <row r="422" spans="1:65" s="13" customFormat="1" ht="33.75">
      <c r="B422" s="193"/>
      <c r="C422" s="194"/>
      <c r="D422" s="195" t="s">
        <v>203</v>
      </c>
      <c r="E422" s="196" t="s">
        <v>19</v>
      </c>
      <c r="F422" s="197" t="s">
        <v>553</v>
      </c>
      <c r="G422" s="194"/>
      <c r="H422" s="198">
        <v>20.768000000000001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203</v>
      </c>
      <c r="AU422" s="204" t="s">
        <v>80</v>
      </c>
      <c r="AV422" s="13" t="s">
        <v>80</v>
      </c>
      <c r="AW422" s="13" t="s">
        <v>32</v>
      </c>
      <c r="AX422" s="13" t="s">
        <v>70</v>
      </c>
      <c r="AY422" s="204" t="s">
        <v>193</v>
      </c>
    </row>
    <row r="423" spans="1:65" s="13" customFormat="1" ht="22.5">
      <c r="B423" s="193"/>
      <c r="C423" s="194"/>
      <c r="D423" s="195" t="s">
        <v>203</v>
      </c>
      <c r="E423" s="196" t="s">
        <v>19</v>
      </c>
      <c r="F423" s="197" t="s">
        <v>554</v>
      </c>
      <c r="G423" s="194"/>
      <c r="H423" s="198">
        <v>12.991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203</v>
      </c>
      <c r="AU423" s="204" t="s">
        <v>80</v>
      </c>
      <c r="AV423" s="13" t="s">
        <v>80</v>
      </c>
      <c r="AW423" s="13" t="s">
        <v>32</v>
      </c>
      <c r="AX423" s="13" t="s">
        <v>70</v>
      </c>
      <c r="AY423" s="204" t="s">
        <v>193</v>
      </c>
    </row>
    <row r="424" spans="1:65" s="14" customFormat="1" ht="11.25">
      <c r="B424" s="205"/>
      <c r="C424" s="206"/>
      <c r="D424" s="195" t="s">
        <v>203</v>
      </c>
      <c r="E424" s="207" t="s">
        <v>19</v>
      </c>
      <c r="F424" s="208" t="s">
        <v>205</v>
      </c>
      <c r="G424" s="206"/>
      <c r="H424" s="209">
        <v>33.960999999999999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203</v>
      </c>
      <c r="AU424" s="215" t="s">
        <v>80</v>
      </c>
      <c r="AV424" s="14" t="s">
        <v>200</v>
      </c>
      <c r="AW424" s="14" t="s">
        <v>32</v>
      </c>
      <c r="AX424" s="14" t="s">
        <v>78</v>
      </c>
      <c r="AY424" s="215" t="s">
        <v>193</v>
      </c>
    </row>
    <row r="425" spans="1:65" s="2" customFormat="1" ht="24.2" customHeight="1">
      <c r="A425" s="36"/>
      <c r="B425" s="37"/>
      <c r="C425" s="175" t="s">
        <v>555</v>
      </c>
      <c r="D425" s="175" t="s">
        <v>195</v>
      </c>
      <c r="E425" s="176" t="s">
        <v>556</v>
      </c>
      <c r="F425" s="177" t="s">
        <v>557</v>
      </c>
      <c r="G425" s="178" t="s">
        <v>300</v>
      </c>
      <c r="H425" s="179">
        <v>1197.288</v>
      </c>
      <c r="I425" s="180"/>
      <c r="J425" s="181">
        <f>ROUND(I425*H425,2)</f>
        <v>0</v>
      </c>
      <c r="K425" s="177" t="s">
        <v>199</v>
      </c>
      <c r="L425" s="41"/>
      <c r="M425" s="182" t="s">
        <v>19</v>
      </c>
      <c r="N425" s="183" t="s">
        <v>41</v>
      </c>
      <c r="O425" s="66"/>
      <c r="P425" s="184">
        <f>O425*H425</f>
        <v>0</v>
      </c>
      <c r="Q425" s="184">
        <v>2.5018699999999998</v>
      </c>
      <c r="R425" s="184">
        <f>Q425*H425</f>
        <v>2995.45892856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200</v>
      </c>
      <c r="AT425" s="186" t="s">
        <v>195</v>
      </c>
      <c r="AU425" s="186" t="s">
        <v>80</v>
      </c>
      <c r="AY425" s="19" t="s">
        <v>193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78</v>
      </c>
      <c r="BK425" s="187">
        <f>ROUND(I425*H425,2)</f>
        <v>0</v>
      </c>
      <c r="BL425" s="19" t="s">
        <v>200</v>
      </c>
      <c r="BM425" s="186" t="s">
        <v>558</v>
      </c>
    </row>
    <row r="426" spans="1:65" s="2" customFormat="1" ht="11.25">
      <c r="A426" s="36"/>
      <c r="B426" s="37"/>
      <c r="C426" s="38"/>
      <c r="D426" s="188" t="s">
        <v>201</v>
      </c>
      <c r="E426" s="38"/>
      <c r="F426" s="189" t="s">
        <v>559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201</v>
      </c>
      <c r="AU426" s="19" t="s">
        <v>80</v>
      </c>
    </row>
    <row r="427" spans="1:65" s="15" customFormat="1" ht="11.25">
      <c r="B427" s="217"/>
      <c r="C427" s="218"/>
      <c r="D427" s="195" t="s">
        <v>203</v>
      </c>
      <c r="E427" s="219" t="s">
        <v>19</v>
      </c>
      <c r="F427" s="220" t="s">
        <v>353</v>
      </c>
      <c r="G427" s="218"/>
      <c r="H427" s="219" t="s">
        <v>19</v>
      </c>
      <c r="I427" s="221"/>
      <c r="J427" s="218"/>
      <c r="K427" s="218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203</v>
      </c>
      <c r="AU427" s="226" t="s">
        <v>80</v>
      </c>
      <c r="AV427" s="15" t="s">
        <v>78</v>
      </c>
      <c r="AW427" s="15" t="s">
        <v>32</v>
      </c>
      <c r="AX427" s="15" t="s">
        <v>70</v>
      </c>
      <c r="AY427" s="226" t="s">
        <v>193</v>
      </c>
    </row>
    <row r="428" spans="1:65" s="13" customFormat="1" ht="11.25">
      <c r="B428" s="193"/>
      <c r="C428" s="194"/>
      <c r="D428" s="195" t="s">
        <v>203</v>
      </c>
      <c r="E428" s="196" t="s">
        <v>19</v>
      </c>
      <c r="F428" s="197" t="s">
        <v>560</v>
      </c>
      <c r="G428" s="194"/>
      <c r="H428" s="198">
        <v>29.7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203</v>
      </c>
      <c r="AU428" s="204" t="s">
        <v>80</v>
      </c>
      <c r="AV428" s="13" t="s">
        <v>80</v>
      </c>
      <c r="AW428" s="13" t="s">
        <v>32</v>
      </c>
      <c r="AX428" s="13" t="s">
        <v>70</v>
      </c>
      <c r="AY428" s="204" t="s">
        <v>193</v>
      </c>
    </row>
    <row r="429" spans="1:65" s="13" customFormat="1" ht="22.5">
      <c r="B429" s="193"/>
      <c r="C429" s="194"/>
      <c r="D429" s="195" t="s">
        <v>203</v>
      </c>
      <c r="E429" s="196" t="s">
        <v>19</v>
      </c>
      <c r="F429" s="197" t="s">
        <v>561</v>
      </c>
      <c r="G429" s="194"/>
      <c r="H429" s="198">
        <v>31.92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203</v>
      </c>
      <c r="AU429" s="204" t="s">
        <v>80</v>
      </c>
      <c r="AV429" s="13" t="s">
        <v>80</v>
      </c>
      <c r="AW429" s="13" t="s">
        <v>32</v>
      </c>
      <c r="AX429" s="13" t="s">
        <v>70</v>
      </c>
      <c r="AY429" s="204" t="s">
        <v>193</v>
      </c>
    </row>
    <row r="430" spans="1:65" s="13" customFormat="1" ht="11.25">
      <c r="B430" s="193"/>
      <c r="C430" s="194"/>
      <c r="D430" s="195" t="s">
        <v>203</v>
      </c>
      <c r="E430" s="196" t="s">
        <v>19</v>
      </c>
      <c r="F430" s="197" t="s">
        <v>562</v>
      </c>
      <c r="G430" s="194"/>
      <c r="H430" s="198">
        <v>13.356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203</v>
      </c>
      <c r="AU430" s="204" t="s">
        <v>80</v>
      </c>
      <c r="AV430" s="13" t="s">
        <v>80</v>
      </c>
      <c r="AW430" s="13" t="s">
        <v>32</v>
      </c>
      <c r="AX430" s="13" t="s">
        <v>70</v>
      </c>
      <c r="AY430" s="204" t="s">
        <v>193</v>
      </c>
    </row>
    <row r="431" spans="1:65" s="13" customFormat="1" ht="11.25">
      <c r="B431" s="193"/>
      <c r="C431" s="194"/>
      <c r="D431" s="195" t="s">
        <v>203</v>
      </c>
      <c r="E431" s="196" t="s">
        <v>19</v>
      </c>
      <c r="F431" s="197" t="s">
        <v>563</v>
      </c>
      <c r="G431" s="194"/>
      <c r="H431" s="198">
        <v>63.18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203</v>
      </c>
      <c r="AU431" s="204" t="s">
        <v>80</v>
      </c>
      <c r="AV431" s="13" t="s">
        <v>80</v>
      </c>
      <c r="AW431" s="13" t="s">
        <v>32</v>
      </c>
      <c r="AX431" s="13" t="s">
        <v>70</v>
      </c>
      <c r="AY431" s="204" t="s">
        <v>193</v>
      </c>
    </row>
    <row r="432" spans="1:65" s="13" customFormat="1" ht="11.25">
      <c r="B432" s="193"/>
      <c r="C432" s="194"/>
      <c r="D432" s="195" t="s">
        <v>203</v>
      </c>
      <c r="E432" s="196" t="s">
        <v>19</v>
      </c>
      <c r="F432" s="197" t="s">
        <v>564</v>
      </c>
      <c r="G432" s="194"/>
      <c r="H432" s="198">
        <v>47.52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203</v>
      </c>
      <c r="AU432" s="204" t="s">
        <v>80</v>
      </c>
      <c r="AV432" s="13" t="s">
        <v>80</v>
      </c>
      <c r="AW432" s="13" t="s">
        <v>32</v>
      </c>
      <c r="AX432" s="13" t="s">
        <v>70</v>
      </c>
      <c r="AY432" s="204" t="s">
        <v>193</v>
      </c>
    </row>
    <row r="433" spans="1:65" s="13" customFormat="1" ht="11.25">
      <c r="B433" s="193"/>
      <c r="C433" s="194"/>
      <c r="D433" s="195" t="s">
        <v>203</v>
      </c>
      <c r="E433" s="196" t="s">
        <v>19</v>
      </c>
      <c r="F433" s="197" t="s">
        <v>565</v>
      </c>
      <c r="G433" s="194"/>
      <c r="H433" s="198">
        <v>10.044</v>
      </c>
      <c r="I433" s="199"/>
      <c r="J433" s="194"/>
      <c r="K433" s="194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203</v>
      </c>
      <c r="AU433" s="204" t="s">
        <v>80</v>
      </c>
      <c r="AV433" s="13" t="s">
        <v>80</v>
      </c>
      <c r="AW433" s="13" t="s">
        <v>32</v>
      </c>
      <c r="AX433" s="13" t="s">
        <v>70</v>
      </c>
      <c r="AY433" s="204" t="s">
        <v>193</v>
      </c>
    </row>
    <row r="434" spans="1:65" s="13" customFormat="1" ht="11.25">
      <c r="B434" s="193"/>
      <c r="C434" s="194"/>
      <c r="D434" s="195" t="s">
        <v>203</v>
      </c>
      <c r="E434" s="196" t="s">
        <v>19</v>
      </c>
      <c r="F434" s="197" t="s">
        <v>566</v>
      </c>
      <c r="G434" s="194"/>
      <c r="H434" s="198">
        <v>461.07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203</v>
      </c>
      <c r="AU434" s="204" t="s">
        <v>80</v>
      </c>
      <c r="AV434" s="13" t="s">
        <v>80</v>
      </c>
      <c r="AW434" s="13" t="s">
        <v>32</v>
      </c>
      <c r="AX434" s="13" t="s">
        <v>70</v>
      </c>
      <c r="AY434" s="204" t="s">
        <v>193</v>
      </c>
    </row>
    <row r="435" spans="1:65" s="13" customFormat="1" ht="11.25">
      <c r="B435" s="193"/>
      <c r="C435" s="194"/>
      <c r="D435" s="195" t="s">
        <v>203</v>
      </c>
      <c r="E435" s="196" t="s">
        <v>19</v>
      </c>
      <c r="F435" s="197" t="s">
        <v>567</v>
      </c>
      <c r="G435" s="194"/>
      <c r="H435" s="198">
        <v>11.423999999999999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203</v>
      </c>
      <c r="AU435" s="204" t="s">
        <v>80</v>
      </c>
      <c r="AV435" s="13" t="s">
        <v>80</v>
      </c>
      <c r="AW435" s="13" t="s">
        <v>32</v>
      </c>
      <c r="AX435" s="13" t="s">
        <v>70</v>
      </c>
      <c r="AY435" s="204" t="s">
        <v>193</v>
      </c>
    </row>
    <row r="436" spans="1:65" s="16" customFormat="1" ht="11.25">
      <c r="B436" s="237"/>
      <c r="C436" s="238"/>
      <c r="D436" s="195" t="s">
        <v>203</v>
      </c>
      <c r="E436" s="239" t="s">
        <v>19</v>
      </c>
      <c r="F436" s="240" t="s">
        <v>568</v>
      </c>
      <c r="G436" s="238"/>
      <c r="H436" s="241">
        <v>668.21400000000006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203</v>
      </c>
      <c r="AU436" s="247" t="s">
        <v>80</v>
      </c>
      <c r="AV436" s="16" t="s">
        <v>212</v>
      </c>
      <c r="AW436" s="16" t="s">
        <v>32</v>
      </c>
      <c r="AX436" s="16" t="s">
        <v>70</v>
      </c>
      <c r="AY436" s="247" t="s">
        <v>193</v>
      </c>
    </row>
    <row r="437" spans="1:65" s="15" customFormat="1" ht="11.25">
      <c r="B437" s="217"/>
      <c r="C437" s="218"/>
      <c r="D437" s="195" t="s">
        <v>203</v>
      </c>
      <c r="E437" s="219" t="s">
        <v>19</v>
      </c>
      <c r="F437" s="220" t="s">
        <v>335</v>
      </c>
      <c r="G437" s="218"/>
      <c r="H437" s="219" t="s">
        <v>19</v>
      </c>
      <c r="I437" s="221"/>
      <c r="J437" s="218"/>
      <c r="K437" s="218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203</v>
      </c>
      <c r="AU437" s="226" t="s">
        <v>80</v>
      </c>
      <c r="AV437" s="15" t="s">
        <v>78</v>
      </c>
      <c r="AW437" s="15" t="s">
        <v>32</v>
      </c>
      <c r="AX437" s="15" t="s">
        <v>70</v>
      </c>
      <c r="AY437" s="226" t="s">
        <v>193</v>
      </c>
    </row>
    <row r="438" spans="1:65" s="13" customFormat="1" ht="33.75">
      <c r="B438" s="193"/>
      <c r="C438" s="194"/>
      <c r="D438" s="195" t="s">
        <v>203</v>
      </c>
      <c r="E438" s="196" t="s">
        <v>19</v>
      </c>
      <c r="F438" s="197" t="s">
        <v>569</v>
      </c>
      <c r="G438" s="194"/>
      <c r="H438" s="198">
        <v>87.605000000000004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203</v>
      </c>
      <c r="AU438" s="204" t="s">
        <v>80</v>
      </c>
      <c r="AV438" s="13" t="s">
        <v>80</v>
      </c>
      <c r="AW438" s="13" t="s">
        <v>32</v>
      </c>
      <c r="AX438" s="13" t="s">
        <v>70</v>
      </c>
      <c r="AY438" s="204" t="s">
        <v>193</v>
      </c>
    </row>
    <row r="439" spans="1:65" s="13" customFormat="1" ht="33.75">
      <c r="B439" s="193"/>
      <c r="C439" s="194"/>
      <c r="D439" s="195" t="s">
        <v>203</v>
      </c>
      <c r="E439" s="196" t="s">
        <v>19</v>
      </c>
      <c r="F439" s="197" t="s">
        <v>570</v>
      </c>
      <c r="G439" s="194"/>
      <c r="H439" s="198">
        <v>256.709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203</v>
      </c>
      <c r="AU439" s="204" t="s">
        <v>80</v>
      </c>
      <c r="AV439" s="13" t="s">
        <v>80</v>
      </c>
      <c r="AW439" s="13" t="s">
        <v>32</v>
      </c>
      <c r="AX439" s="13" t="s">
        <v>70</v>
      </c>
      <c r="AY439" s="204" t="s">
        <v>193</v>
      </c>
    </row>
    <row r="440" spans="1:65" s="13" customFormat="1" ht="11.25">
      <c r="B440" s="193"/>
      <c r="C440" s="194"/>
      <c r="D440" s="195" t="s">
        <v>203</v>
      </c>
      <c r="E440" s="196" t="s">
        <v>19</v>
      </c>
      <c r="F440" s="197" t="s">
        <v>571</v>
      </c>
      <c r="G440" s="194"/>
      <c r="H440" s="198">
        <v>26.55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203</v>
      </c>
      <c r="AU440" s="204" t="s">
        <v>80</v>
      </c>
      <c r="AV440" s="13" t="s">
        <v>80</v>
      </c>
      <c r="AW440" s="13" t="s">
        <v>32</v>
      </c>
      <c r="AX440" s="13" t="s">
        <v>70</v>
      </c>
      <c r="AY440" s="204" t="s">
        <v>193</v>
      </c>
    </row>
    <row r="441" spans="1:65" s="13" customFormat="1" ht="22.5">
      <c r="B441" s="193"/>
      <c r="C441" s="194"/>
      <c r="D441" s="195" t="s">
        <v>203</v>
      </c>
      <c r="E441" s="196" t="s">
        <v>19</v>
      </c>
      <c r="F441" s="197" t="s">
        <v>572</v>
      </c>
      <c r="G441" s="194"/>
      <c r="H441" s="198">
        <v>153.21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203</v>
      </c>
      <c r="AU441" s="204" t="s">
        <v>80</v>
      </c>
      <c r="AV441" s="13" t="s">
        <v>80</v>
      </c>
      <c r="AW441" s="13" t="s">
        <v>32</v>
      </c>
      <c r="AX441" s="13" t="s">
        <v>70</v>
      </c>
      <c r="AY441" s="204" t="s">
        <v>193</v>
      </c>
    </row>
    <row r="442" spans="1:65" s="16" customFormat="1" ht="11.25">
      <c r="B442" s="237"/>
      <c r="C442" s="238"/>
      <c r="D442" s="195" t="s">
        <v>203</v>
      </c>
      <c r="E442" s="239" t="s">
        <v>19</v>
      </c>
      <c r="F442" s="240" t="s">
        <v>568</v>
      </c>
      <c r="G442" s="238"/>
      <c r="H442" s="241">
        <v>524.07399999999996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AT442" s="247" t="s">
        <v>203</v>
      </c>
      <c r="AU442" s="247" t="s">
        <v>80</v>
      </c>
      <c r="AV442" s="16" t="s">
        <v>212</v>
      </c>
      <c r="AW442" s="16" t="s">
        <v>32</v>
      </c>
      <c r="AX442" s="16" t="s">
        <v>70</v>
      </c>
      <c r="AY442" s="247" t="s">
        <v>193</v>
      </c>
    </row>
    <row r="443" spans="1:65" s="13" customFormat="1" ht="11.25">
      <c r="B443" s="193"/>
      <c r="C443" s="194"/>
      <c r="D443" s="195" t="s">
        <v>203</v>
      </c>
      <c r="E443" s="196" t="s">
        <v>19</v>
      </c>
      <c r="F443" s="197" t="s">
        <v>573</v>
      </c>
      <c r="G443" s="194"/>
      <c r="H443" s="198">
        <v>5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203</v>
      </c>
      <c r="AU443" s="204" t="s">
        <v>80</v>
      </c>
      <c r="AV443" s="13" t="s">
        <v>80</v>
      </c>
      <c r="AW443" s="13" t="s">
        <v>32</v>
      </c>
      <c r="AX443" s="13" t="s">
        <v>70</v>
      </c>
      <c r="AY443" s="204" t="s">
        <v>193</v>
      </c>
    </row>
    <row r="444" spans="1:65" s="14" customFormat="1" ht="11.25">
      <c r="B444" s="205"/>
      <c r="C444" s="206"/>
      <c r="D444" s="195" t="s">
        <v>203</v>
      </c>
      <c r="E444" s="207" t="s">
        <v>19</v>
      </c>
      <c r="F444" s="208" t="s">
        <v>205</v>
      </c>
      <c r="G444" s="206"/>
      <c r="H444" s="209">
        <v>1197.288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203</v>
      </c>
      <c r="AU444" s="215" t="s">
        <v>80</v>
      </c>
      <c r="AV444" s="14" t="s">
        <v>200</v>
      </c>
      <c r="AW444" s="14" t="s">
        <v>32</v>
      </c>
      <c r="AX444" s="14" t="s">
        <v>78</v>
      </c>
      <c r="AY444" s="215" t="s">
        <v>193</v>
      </c>
    </row>
    <row r="445" spans="1:65" s="2" customFormat="1" ht="24.2" customHeight="1">
      <c r="A445" s="36"/>
      <c r="B445" s="37"/>
      <c r="C445" s="175" t="s">
        <v>324</v>
      </c>
      <c r="D445" s="175" t="s">
        <v>195</v>
      </c>
      <c r="E445" s="176" t="s">
        <v>574</v>
      </c>
      <c r="F445" s="177" t="s">
        <v>575</v>
      </c>
      <c r="G445" s="178" t="s">
        <v>300</v>
      </c>
      <c r="H445" s="179">
        <v>99.528000000000006</v>
      </c>
      <c r="I445" s="180"/>
      <c r="J445" s="181">
        <f>ROUND(I445*H445,2)</f>
        <v>0</v>
      </c>
      <c r="K445" s="177" t="s">
        <v>199</v>
      </c>
      <c r="L445" s="41"/>
      <c r="M445" s="182" t="s">
        <v>19</v>
      </c>
      <c r="N445" s="183" t="s">
        <v>41</v>
      </c>
      <c r="O445" s="66"/>
      <c r="P445" s="184">
        <f>O445*H445</f>
        <v>0</v>
      </c>
      <c r="Q445" s="184">
        <v>2.5018699999999998</v>
      </c>
      <c r="R445" s="184">
        <f>Q445*H445</f>
        <v>249.00611735999999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200</v>
      </c>
      <c r="AT445" s="186" t="s">
        <v>195</v>
      </c>
      <c r="AU445" s="186" t="s">
        <v>80</v>
      </c>
      <c r="AY445" s="19" t="s">
        <v>193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78</v>
      </c>
      <c r="BK445" s="187">
        <f>ROUND(I445*H445,2)</f>
        <v>0</v>
      </c>
      <c r="BL445" s="19" t="s">
        <v>200</v>
      </c>
      <c r="BM445" s="186" t="s">
        <v>576</v>
      </c>
    </row>
    <row r="446" spans="1:65" s="2" customFormat="1" ht="11.25">
      <c r="A446" s="36"/>
      <c r="B446" s="37"/>
      <c r="C446" s="38"/>
      <c r="D446" s="188" t="s">
        <v>201</v>
      </c>
      <c r="E446" s="38"/>
      <c r="F446" s="189" t="s">
        <v>577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201</v>
      </c>
      <c r="AU446" s="19" t="s">
        <v>80</v>
      </c>
    </row>
    <row r="447" spans="1:65" s="13" customFormat="1" ht="33.75">
      <c r="B447" s="193"/>
      <c r="C447" s="194"/>
      <c r="D447" s="195" t="s">
        <v>203</v>
      </c>
      <c r="E447" s="196" t="s">
        <v>19</v>
      </c>
      <c r="F447" s="197" t="s">
        <v>578</v>
      </c>
      <c r="G447" s="194"/>
      <c r="H447" s="198">
        <v>99.528000000000006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203</v>
      </c>
      <c r="AU447" s="204" t="s">
        <v>80</v>
      </c>
      <c r="AV447" s="13" t="s">
        <v>80</v>
      </c>
      <c r="AW447" s="13" t="s">
        <v>32</v>
      </c>
      <c r="AX447" s="13" t="s">
        <v>70</v>
      </c>
      <c r="AY447" s="204" t="s">
        <v>193</v>
      </c>
    </row>
    <row r="448" spans="1:65" s="14" customFormat="1" ht="11.25">
      <c r="B448" s="205"/>
      <c r="C448" s="206"/>
      <c r="D448" s="195" t="s">
        <v>203</v>
      </c>
      <c r="E448" s="207" t="s">
        <v>19</v>
      </c>
      <c r="F448" s="208" t="s">
        <v>205</v>
      </c>
      <c r="G448" s="206"/>
      <c r="H448" s="209">
        <v>99.528000000000006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203</v>
      </c>
      <c r="AU448" s="215" t="s">
        <v>80</v>
      </c>
      <c r="AV448" s="14" t="s">
        <v>200</v>
      </c>
      <c r="AW448" s="14" t="s">
        <v>32</v>
      </c>
      <c r="AX448" s="14" t="s">
        <v>78</v>
      </c>
      <c r="AY448" s="215" t="s">
        <v>193</v>
      </c>
    </row>
    <row r="449" spans="1:65" s="2" customFormat="1" ht="16.5" customHeight="1">
      <c r="A449" s="36"/>
      <c r="B449" s="37"/>
      <c r="C449" s="175" t="s">
        <v>579</v>
      </c>
      <c r="D449" s="175" t="s">
        <v>195</v>
      </c>
      <c r="E449" s="176" t="s">
        <v>580</v>
      </c>
      <c r="F449" s="177" t="s">
        <v>581</v>
      </c>
      <c r="G449" s="178" t="s">
        <v>198</v>
      </c>
      <c r="H449" s="179">
        <v>2688.22</v>
      </c>
      <c r="I449" s="180"/>
      <c r="J449" s="181">
        <f>ROUND(I449*H449,2)</f>
        <v>0</v>
      </c>
      <c r="K449" s="177" t="s">
        <v>199</v>
      </c>
      <c r="L449" s="41"/>
      <c r="M449" s="182" t="s">
        <v>19</v>
      </c>
      <c r="N449" s="183" t="s">
        <v>41</v>
      </c>
      <c r="O449" s="66"/>
      <c r="P449" s="184">
        <f>O449*H449</f>
        <v>0</v>
      </c>
      <c r="Q449" s="184">
        <v>2.6900000000000001E-3</v>
      </c>
      <c r="R449" s="184">
        <f>Q449*H449</f>
        <v>7.2313117999999994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200</v>
      </c>
      <c r="AT449" s="186" t="s">
        <v>195</v>
      </c>
      <c r="AU449" s="186" t="s">
        <v>80</v>
      </c>
      <c r="AY449" s="19" t="s">
        <v>193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78</v>
      </c>
      <c r="BK449" s="187">
        <f>ROUND(I449*H449,2)</f>
        <v>0</v>
      </c>
      <c r="BL449" s="19" t="s">
        <v>200</v>
      </c>
      <c r="BM449" s="186" t="s">
        <v>582</v>
      </c>
    </row>
    <row r="450" spans="1:65" s="2" customFormat="1" ht="11.25">
      <c r="A450" s="36"/>
      <c r="B450" s="37"/>
      <c r="C450" s="38"/>
      <c r="D450" s="188" t="s">
        <v>201</v>
      </c>
      <c r="E450" s="38"/>
      <c r="F450" s="189" t="s">
        <v>583</v>
      </c>
      <c r="G450" s="38"/>
      <c r="H450" s="38"/>
      <c r="I450" s="190"/>
      <c r="J450" s="38"/>
      <c r="K450" s="38"/>
      <c r="L450" s="41"/>
      <c r="M450" s="191"/>
      <c r="N450" s="192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201</v>
      </c>
      <c r="AU450" s="19" t="s">
        <v>80</v>
      </c>
    </row>
    <row r="451" spans="1:65" s="15" customFormat="1" ht="11.25">
      <c r="B451" s="217"/>
      <c r="C451" s="218"/>
      <c r="D451" s="195" t="s">
        <v>203</v>
      </c>
      <c r="E451" s="219" t="s">
        <v>19</v>
      </c>
      <c r="F451" s="220" t="s">
        <v>353</v>
      </c>
      <c r="G451" s="218"/>
      <c r="H451" s="219" t="s">
        <v>19</v>
      </c>
      <c r="I451" s="221"/>
      <c r="J451" s="218"/>
      <c r="K451" s="218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203</v>
      </c>
      <c r="AU451" s="226" t="s">
        <v>80</v>
      </c>
      <c r="AV451" s="15" t="s">
        <v>78</v>
      </c>
      <c r="AW451" s="15" t="s">
        <v>32</v>
      </c>
      <c r="AX451" s="15" t="s">
        <v>70</v>
      </c>
      <c r="AY451" s="226" t="s">
        <v>193</v>
      </c>
    </row>
    <row r="452" spans="1:65" s="13" customFormat="1" ht="11.25">
      <c r="B452" s="193"/>
      <c r="C452" s="194"/>
      <c r="D452" s="195" t="s">
        <v>203</v>
      </c>
      <c r="E452" s="196" t="s">
        <v>19</v>
      </c>
      <c r="F452" s="197" t="s">
        <v>584</v>
      </c>
      <c r="G452" s="194"/>
      <c r="H452" s="198">
        <v>118.8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203</v>
      </c>
      <c r="AU452" s="204" t="s">
        <v>80</v>
      </c>
      <c r="AV452" s="13" t="s">
        <v>80</v>
      </c>
      <c r="AW452" s="13" t="s">
        <v>32</v>
      </c>
      <c r="AX452" s="13" t="s">
        <v>70</v>
      </c>
      <c r="AY452" s="204" t="s">
        <v>193</v>
      </c>
    </row>
    <row r="453" spans="1:65" s="13" customFormat="1" ht="22.5">
      <c r="B453" s="193"/>
      <c r="C453" s="194"/>
      <c r="D453" s="195" t="s">
        <v>203</v>
      </c>
      <c r="E453" s="196" t="s">
        <v>19</v>
      </c>
      <c r="F453" s="197" t="s">
        <v>585</v>
      </c>
      <c r="G453" s="194"/>
      <c r="H453" s="198">
        <v>106.4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203</v>
      </c>
      <c r="AU453" s="204" t="s">
        <v>80</v>
      </c>
      <c r="AV453" s="13" t="s">
        <v>80</v>
      </c>
      <c r="AW453" s="13" t="s">
        <v>32</v>
      </c>
      <c r="AX453" s="13" t="s">
        <v>70</v>
      </c>
      <c r="AY453" s="204" t="s">
        <v>193</v>
      </c>
    </row>
    <row r="454" spans="1:65" s="13" customFormat="1" ht="11.25">
      <c r="B454" s="193"/>
      <c r="C454" s="194"/>
      <c r="D454" s="195" t="s">
        <v>203</v>
      </c>
      <c r="E454" s="196" t="s">
        <v>19</v>
      </c>
      <c r="F454" s="197" t="s">
        <v>586</v>
      </c>
      <c r="G454" s="194"/>
      <c r="H454" s="198">
        <v>38.159999999999997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203</v>
      </c>
      <c r="AU454" s="204" t="s">
        <v>80</v>
      </c>
      <c r="AV454" s="13" t="s">
        <v>80</v>
      </c>
      <c r="AW454" s="13" t="s">
        <v>32</v>
      </c>
      <c r="AX454" s="13" t="s">
        <v>70</v>
      </c>
      <c r="AY454" s="204" t="s">
        <v>193</v>
      </c>
    </row>
    <row r="455" spans="1:65" s="13" customFormat="1" ht="11.25">
      <c r="B455" s="193"/>
      <c r="C455" s="194"/>
      <c r="D455" s="195" t="s">
        <v>203</v>
      </c>
      <c r="E455" s="196" t="s">
        <v>19</v>
      </c>
      <c r="F455" s="197" t="s">
        <v>587</v>
      </c>
      <c r="G455" s="194"/>
      <c r="H455" s="198">
        <v>140.4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203</v>
      </c>
      <c r="AU455" s="204" t="s">
        <v>80</v>
      </c>
      <c r="AV455" s="13" t="s">
        <v>80</v>
      </c>
      <c r="AW455" s="13" t="s">
        <v>32</v>
      </c>
      <c r="AX455" s="13" t="s">
        <v>70</v>
      </c>
      <c r="AY455" s="204" t="s">
        <v>193</v>
      </c>
    </row>
    <row r="456" spans="1:65" s="13" customFormat="1" ht="11.25">
      <c r="B456" s="193"/>
      <c r="C456" s="194"/>
      <c r="D456" s="195" t="s">
        <v>203</v>
      </c>
      <c r="E456" s="196" t="s">
        <v>19</v>
      </c>
      <c r="F456" s="197" t="s">
        <v>588</v>
      </c>
      <c r="G456" s="194"/>
      <c r="H456" s="198">
        <v>95.04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203</v>
      </c>
      <c r="AU456" s="204" t="s">
        <v>80</v>
      </c>
      <c r="AV456" s="13" t="s">
        <v>80</v>
      </c>
      <c r="AW456" s="13" t="s">
        <v>32</v>
      </c>
      <c r="AX456" s="13" t="s">
        <v>70</v>
      </c>
      <c r="AY456" s="204" t="s">
        <v>193</v>
      </c>
    </row>
    <row r="457" spans="1:65" s="13" customFormat="1" ht="11.25">
      <c r="B457" s="193"/>
      <c r="C457" s="194"/>
      <c r="D457" s="195" t="s">
        <v>203</v>
      </c>
      <c r="E457" s="196" t="s">
        <v>19</v>
      </c>
      <c r="F457" s="197" t="s">
        <v>589</v>
      </c>
      <c r="G457" s="194"/>
      <c r="H457" s="198">
        <v>16.739999999999998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203</v>
      </c>
      <c r="AU457" s="204" t="s">
        <v>80</v>
      </c>
      <c r="AV457" s="13" t="s">
        <v>80</v>
      </c>
      <c r="AW457" s="13" t="s">
        <v>32</v>
      </c>
      <c r="AX457" s="13" t="s">
        <v>70</v>
      </c>
      <c r="AY457" s="204" t="s">
        <v>193</v>
      </c>
    </row>
    <row r="458" spans="1:65" s="13" customFormat="1" ht="11.25">
      <c r="B458" s="193"/>
      <c r="C458" s="194"/>
      <c r="D458" s="195" t="s">
        <v>203</v>
      </c>
      <c r="E458" s="196" t="s">
        <v>19</v>
      </c>
      <c r="F458" s="197" t="s">
        <v>590</v>
      </c>
      <c r="G458" s="194"/>
      <c r="H458" s="198">
        <v>614.76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203</v>
      </c>
      <c r="AU458" s="204" t="s">
        <v>80</v>
      </c>
      <c r="AV458" s="13" t="s">
        <v>80</v>
      </c>
      <c r="AW458" s="13" t="s">
        <v>32</v>
      </c>
      <c r="AX458" s="13" t="s">
        <v>70</v>
      </c>
      <c r="AY458" s="204" t="s">
        <v>193</v>
      </c>
    </row>
    <row r="459" spans="1:65" s="13" customFormat="1" ht="11.25">
      <c r="B459" s="193"/>
      <c r="C459" s="194"/>
      <c r="D459" s="195" t="s">
        <v>203</v>
      </c>
      <c r="E459" s="196" t="s">
        <v>19</v>
      </c>
      <c r="F459" s="197" t="s">
        <v>591</v>
      </c>
      <c r="G459" s="194"/>
      <c r="H459" s="198">
        <v>14.28</v>
      </c>
      <c r="I459" s="199"/>
      <c r="J459" s="194"/>
      <c r="K459" s="194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203</v>
      </c>
      <c r="AU459" s="204" t="s">
        <v>80</v>
      </c>
      <c r="AV459" s="13" t="s">
        <v>80</v>
      </c>
      <c r="AW459" s="13" t="s">
        <v>32</v>
      </c>
      <c r="AX459" s="13" t="s">
        <v>70</v>
      </c>
      <c r="AY459" s="204" t="s">
        <v>193</v>
      </c>
    </row>
    <row r="460" spans="1:65" s="16" customFormat="1" ht="11.25">
      <c r="B460" s="237"/>
      <c r="C460" s="238"/>
      <c r="D460" s="195" t="s">
        <v>203</v>
      </c>
      <c r="E460" s="239" t="s">
        <v>19</v>
      </c>
      <c r="F460" s="240" t="s">
        <v>568</v>
      </c>
      <c r="G460" s="238"/>
      <c r="H460" s="241">
        <v>1144.58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203</v>
      </c>
      <c r="AU460" s="247" t="s">
        <v>80</v>
      </c>
      <c r="AV460" s="16" t="s">
        <v>212</v>
      </c>
      <c r="AW460" s="16" t="s">
        <v>32</v>
      </c>
      <c r="AX460" s="16" t="s">
        <v>70</v>
      </c>
      <c r="AY460" s="247" t="s">
        <v>193</v>
      </c>
    </row>
    <row r="461" spans="1:65" s="15" customFormat="1" ht="11.25">
      <c r="B461" s="217"/>
      <c r="C461" s="218"/>
      <c r="D461" s="195" t="s">
        <v>203</v>
      </c>
      <c r="E461" s="219" t="s">
        <v>19</v>
      </c>
      <c r="F461" s="220" t="s">
        <v>335</v>
      </c>
      <c r="G461" s="218"/>
      <c r="H461" s="219" t="s">
        <v>19</v>
      </c>
      <c r="I461" s="221"/>
      <c r="J461" s="218"/>
      <c r="K461" s="218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203</v>
      </c>
      <c r="AU461" s="226" t="s">
        <v>80</v>
      </c>
      <c r="AV461" s="15" t="s">
        <v>78</v>
      </c>
      <c r="AW461" s="15" t="s">
        <v>32</v>
      </c>
      <c r="AX461" s="15" t="s">
        <v>70</v>
      </c>
      <c r="AY461" s="226" t="s">
        <v>193</v>
      </c>
    </row>
    <row r="462" spans="1:65" s="13" customFormat="1" ht="22.5">
      <c r="B462" s="193"/>
      <c r="C462" s="194"/>
      <c r="D462" s="195" t="s">
        <v>203</v>
      </c>
      <c r="E462" s="196" t="s">
        <v>19</v>
      </c>
      <c r="F462" s="197" t="s">
        <v>592</v>
      </c>
      <c r="G462" s="194"/>
      <c r="H462" s="198">
        <v>236.2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203</v>
      </c>
      <c r="AU462" s="204" t="s">
        <v>80</v>
      </c>
      <c r="AV462" s="13" t="s">
        <v>80</v>
      </c>
      <c r="AW462" s="13" t="s">
        <v>32</v>
      </c>
      <c r="AX462" s="13" t="s">
        <v>70</v>
      </c>
      <c r="AY462" s="204" t="s">
        <v>193</v>
      </c>
    </row>
    <row r="463" spans="1:65" s="13" customFormat="1" ht="33.75">
      <c r="B463" s="193"/>
      <c r="C463" s="194"/>
      <c r="D463" s="195" t="s">
        <v>203</v>
      </c>
      <c r="E463" s="196" t="s">
        <v>19</v>
      </c>
      <c r="F463" s="197" t="s">
        <v>593</v>
      </c>
      <c r="G463" s="194"/>
      <c r="H463" s="198">
        <v>723.24</v>
      </c>
      <c r="I463" s="199"/>
      <c r="J463" s="194"/>
      <c r="K463" s="194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203</v>
      </c>
      <c r="AU463" s="204" t="s">
        <v>80</v>
      </c>
      <c r="AV463" s="13" t="s">
        <v>80</v>
      </c>
      <c r="AW463" s="13" t="s">
        <v>32</v>
      </c>
      <c r="AX463" s="13" t="s">
        <v>70</v>
      </c>
      <c r="AY463" s="204" t="s">
        <v>193</v>
      </c>
    </row>
    <row r="464" spans="1:65" s="13" customFormat="1" ht="11.25">
      <c r="B464" s="193"/>
      <c r="C464" s="194"/>
      <c r="D464" s="195" t="s">
        <v>203</v>
      </c>
      <c r="E464" s="196" t="s">
        <v>19</v>
      </c>
      <c r="F464" s="197" t="s">
        <v>594</v>
      </c>
      <c r="G464" s="194"/>
      <c r="H464" s="198">
        <v>89.2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203</v>
      </c>
      <c r="AU464" s="204" t="s">
        <v>80</v>
      </c>
      <c r="AV464" s="13" t="s">
        <v>80</v>
      </c>
      <c r="AW464" s="13" t="s">
        <v>32</v>
      </c>
      <c r="AX464" s="13" t="s">
        <v>70</v>
      </c>
      <c r="AY464" s="204" t="s">
        <v>193</v>
      </c>
    </row>
    <row r="465" spans="1:65" s="13" customFormat="1" ht="22.5">
      <c r="B465" s="193"/>
      <c r="C465" s="194"/>
      <c r="D465" s="195" t="s">
        <v>203</v>
      </c>
      <c r="E465" s="196" t="s">
        <v>19</v>
      </c>
      <c r="F465" s="197" t="s">
        <v>595</v>
      </c>
      <c r="G465" s="194"/>
      <c r="H465" s="198">
        <v>369.72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203</v>
      </c>
      <c r="AU465" s="204" t="s">
        <v>80</v>
      </c>
      <c r="AV465" s="13" t="s">
        <v>80</v>
      </c>
      <c r="AW465" s="13" t="s">
        <v>32</v>
      </c>
      <c r="AX465" s="13" t="s">
        <v>70</v>
      </c>
      <c r="AY465" s="204" t="s">
        <v>193</v>
      </c>
    </row>
    <row r="466" spans="1:65" s="16" customFormat="1" ht="11.25">
      <c r="B466" s="237"/>
      <c r="C466" s="238"/>
      <c r="D466" s="195" t="s">
        <v>203</v>
      </c>
      <c r="E466" s="239" t="s">
        <v>19</v>
      </c>
      <c r="F466" s="240" t="s">
        <v>568</v>
      </c>
      <c r="G466" s="238"/>
      <c r="H466" s="241">
        <v>1418.36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AT466" s="247" t="s">
        <v>203</v>
      </c>
      <c r="AU466" s="247" t="s">
        <v>80</v>
      </c>
      <c r="AV466" s="16" t="s">
        <v>212</v>
      </c>
      <c r="AW466" s="16" t="s">
        <v>32</v>
      </c>
      <c r="AX466" s="16" t="s">
        <v>70</v>
      </c>
      <c r="AY466" s="247" t="s">
        <v>193</v>
      </c>
    </row>
    <row r="467" spans="1:65" s="13" customFormat="1" ht="33.75">
      <c r="B467" s="193"/>
      <c r="C467" s="194"/>
      <c r="D467" s="195" t="s">
        <v>203</v>
      </c>
      <c r="E467" s="196" t="s">
        <v>19</v>
      </c>
      <c r="F467" s="197" t="s">
        <v>596</v>
      </c>
      <c r="G467" s="194"/>
      <c r="H467" s="198">
        <v>125.28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203</v>
      </c>
      <c r="AU467" s="204" t="s">
        <v>80</v>
      </c>
      <c r="AV467" s="13" t="s">
        <v>80</v>
      </c>
      <c r="AW467" s="13" t="s">
        <v>32</v>
      </c>
      <c r="AX467" s="13" t="s">
        <v>70</v>
      </c>
      <c r="AY467" s="204" t="s">
        <v>193</v>
      </c>
    </row>
    <row r="468" spans="1:65" s="14" customFormat="1" ht="11.25">
      <c r="B468" s="205"/>
      <c r="C468" s="206"/>
      <c r="D468" s="195" t="s">
        <v>203</v>
      </c>
      <c r="E468" s="207" t="s">
        <v>19</v>
      </c>
      <c r="F468" s="208" t="s">
        <v>205</v>
      </c>
      <c r="G468" s="206"/>
      <c r="H468" s="209">
        <v>2688.22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203</v>
      </c>
      <c r="AU468" s="215" t="s">
        <v>80</v>
      </c>
      <c r="AV468" s="14" t="s">
        <v>200</v>
      </c>
      <c r="AW468" s="14" t="s">
        <v>32</v>
      </c>
      <c r="AX468" s="14" t="s">
        <v>78</v>
      </c>
      <c r="AY468" s="215" t="s">
        <v>193</v>
      </c>
    </row>
    <row r="469" spans="1:65" s="2" customFormat="1" ht="16.5" customHeight="1">
      <c r="A469" s="36"/>
      <c r="B469" s="37"/>
      <c r="C469" s="175" t="s">
        <v>333</v>
      </c>
      <c r="D469" s="175" t="s">
        <v>195</v>
      </c>
      <c r="E469" s="176" t="s">
        <v>597</v>
      </c>
      <c r="F469" s="177" t="s">
        <v>598</v>
      </c>
      <c r="G469" s="178" t="s">
        <v>198</v>
      </c>
      <c r="H469" s="179">
        <v>2688.22</v>
      </c>
      <c r="I469" s="180"/>
      <c r="J469" s="181">
        <f>ROUND(I469*H469,2)</f>
        <v>0</v>
      </c>
      <c r="K469" s="177" t="s">
        <v>199</v>
      </c>
      <c r="L469" s="41"/>
      <c r="M469" s="182" t="s">
        <v>19</v>
      </c>
      <c r="N469" s="183" t="s">
        <v>41</v>
      </c>
      <c r="O469" s="66"/>
      <c r="P469" s="184">
        <f>O469*H469</f>
        <v>0</v>
      </c>
      <c r="Q469" s="184">
        <v>0</v>
      </c>
      <c r="R469" s="184">
        <f>Q469*H469</f>
        <v>0</v>
      </c>
      <c r="S469" s="184">
        <v>0</v>
      </c>
      <c r="T469" s="18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200</v>
      </c>
      <c r="AT469" s="186" t="s">
        <v>195</v>
      </c>
      <c r="AU469" s="186" t="s">
        <v>80</v>
      </c>
      <c r="AY469" s="19" t="s">
        <v>193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9" t="s">
        <v>78</v>
      </c>
      <c r="BK469" s="187">
        <f>ROUND(I469*H469,2)</f>
        <v>0</v>
      </c>
      <c r="BL469" s="19" t="s">
        <v>200</v>
      </c>
      <c r="BM469" s="186" t="s">
        <v>599</v>
      </c>
    </row>
    <row r="470" spans="1:65" s="2" customFormat="1" ht="11.25">
      <c r="A470" s="36"/>
      <c r="B470" s="37"/>
      <c r="C470" s="38"/>
      <c r="D470" s="188" t="s">
        <v>201</v>
      </c>
      <c r="E470" s="38"/>
      <c r="F470" s="189" t="s">
        <v>600</v>
      </c>
      <c r="G470" s="38"/>
      <c r="H470" s="38"/>
      <c r="I470" s="190"/>
      <c r="J470" s="38"/>
      <c r="K470" s="38"/>
      <c r="L470" s="41"/>
      <c r="M470" s="191"/>
      <c r="N470" s="192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201</v>
      </c>
      <c r="AU470" s="19" t="s">
        <v>80</v>
      </c>
    </row>
    <row r="471" spans="1:65" s="2" customFormat="1" ht="24.2" customHeight="1">
      <c r="A471" s="36"/>
      <c r="B471" s="37"/>
      <c r="C471" s="175" t="s">
        <v>601</v>
      </c>
      <c r="D471" s="175" t="s">
        <v>195</v>
      </c>
      <c r="E471" s="176" t="s">
        <v>602</v>
      </c>
      <c r="F471" s="177" t="s">
        <v>603</v>
      </c>
      <c r="G471" s="178" t="s">
        <v>417</v>
      </c>
      <c r="H471" s="179">
        <v>9.9529999999999994</v>
      </c>
      <c r="I471" s="180"/>
      <c r="J471" s="181">
        <f>ROUND(I471*H471,2)</f>
        <v>0</v>
      </c>
      <c r="K471" s="177" t="s">
        <v>199</v>
      </c>
      <c r="L471" s="41"/>
      <c r="M471" s="182" t="s">
        <v>19</v>
      </c>
      <c r="N471" s="183" t="s">
        <v>41</v>
      </c>
      <c r="O471" s="66"/>
      <c r="P471" s="184">
        <f>O471*H471</f>
        <v>0</v>
      </c>
      <c r="Q471" s="184">
        <v>1.0606199999999999</v>
      </c>
      <c r="R471" s="184">
        <f>Q471*H471</f>
        <v>10.556350859999998</v>
      </c>
      <c r="S471" s="184">
        <v>0</v>
      </c>
      <c r="T471" s="18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200</v>
      </c>
      <c r="AT471" s="186" t="s">
        <v>195</v>
      </c>
      <c r="AU471" s="186" t="s">
        <v>80</v>
      </c>
      <c r="AY471" s="19" t="s">
        <v>193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78</v>
      </c>
      <c r="BK471" s="187">
        <f>ROUND(I471*H471,2)</f>
        <v>0</v>
      </c>
      <c r="BL471" s="19" t="s">
        <v>200</v>
      </c>
      <c r="BM471" s="186" t="s">
        <v>604</v>
      </c>
    </row>
    <row r="472" spans="1:65" s="2" customFormat="1" ht="11.25">
      <c r="A472" s="36"/>
      <c r="B472" s="37"/>
      <c r="C472" s="38"/>
      <c r="D472" s="188" t="s">
        <v>201</v>
      </c>
      <c r="E472" s="38"/>
      <c r="F472" s="189" t="s">
        <v>605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201</v>
      </c>
      <c r="AU472" s="19" t="s">
        <v>80</v>
      </c>
    </row>
    <row r="473" spans="1:65" s="13" customFormat="1" ht="11.25">
      <c r="B473" s="193"/>
      <c r="C473" s="194"/>
      <c r="D473" s="195" t="s">
        <v>203</v>
      </c>
      <c r="E473" s="196" t="s">
        <v>19</v>
      </c>
      <c r="F473" s="197" t="s">
        <v>606</v>
      </c>
      <c r="G473" s="194"/>
      <c r="H473" s="198">
        <v>9.9529999999999994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203</v>
      </c>
      <c r="AU473" s="204" t="s">
        <v>80</v>
      </c>
      <c r="AV473" s="13" t="s">
        <v>80</v>
      </c>
      <c r="AW473" s="13" t="s">
        <v>32</v>
      </c>
      <c r="AX473" s="13" t="s">
        <v>70</v>
      </c>
      <c r="AY473" s="204" t="s">
        <v>193</v>
      </c>
    </row>
    <row r="474" spans="1:65" s="14" customFormat="1" ht="11.25">
      <c r="B474" s="205"/>
      <c r="C474" s="206"/>
      <c r="D474" s="195" t="s">
        <v>203</v>
      </c>
      <c r="E474" s="207" t="s">
        <v>19</v>
      </c>
      <c r="F474" s="208" t="s">
        <v>205</v>
      </c>
      <c r="G474" s="206"/>
      <c r="H474" s="209">
        <v>9.9529999999999994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203</v>
      </c>
      <c r="AU474" s="215" t="s">
        <v>80</v>
      </c>
      <c r="AV474" s="14" t="s">
        <v>200</v>
      </c>
      <c r="AW474" s="14" t="s">
        <v>32</v>
      </c>
      <c r="AX474" s="14" t="s">
        <v>78</v>
      </c>
      <c r="AY474" s="215" t="s">
        <v>193</v>
      </c>
    </row>
    <row r="475" spans="1:65" s="2" customFormat="1" ht="24.2" customHeight="1">
      <c r="A475" s="36"/>
      <c r="B475" s="37"/>
      <c r="C475" s="175" t="s">
        <v>344</v>
      </c>
      <c r="D475" s="175" t="s">
        <v>195</v>
      </c>
      <c r="E475" s="176" t="s">
        <v>607</v>
      </c>
      <c r="F475" s="177" t="s">
        <v>608</v>
      </c>
      <c r="G475" s="178" t="s">
        <v>300</v>
      </c>
      <c r="H475" s="179">
        <v>15.704000000000001</v>
      </c>
      <c r="I475" s="180"/>
      <c r="J475" s="181">
        <f>ROUND(I475*H475,2)</f>
        <v>0</v>
      </c>
      <c r="K475" s="177" t="s">
        <v>199</v>
      </c>
      <c r="L475" s="41"/>
      <c r="M475" s="182" t="s">
        <v>19</v>
      </c>
      <c r="N475" s="183" t="s">
        <v>41</v>
      </c>
      <c r="O475" s="66"/>
      <c r="P475" s="184">
        <f>O475*H475</f>
        <v>0</v>
      </c>
      <c r="Q475" s="184">
        <v>2.3010199999999998</v>
      </c>
      <c r="R475" s="184">
        <f>Q475*H475</f>
        <v>36.135218080000001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200</v>
      </c>
      <c r="AT475" s="186" t="s">
        <v>195</v>
      </c>
      <c r="AU475" s="186" t="s">
        <v>80</v>
      </c>
      <c r="AY475" s="19" t="s">
        <v>193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78</v>
      </c>
      <c r="BK475" s="187">
        <f>ROUND(I475*H475,2)</f>
        <v>0</v>
      </c>
      <c r="BL475" s="19" t="s">
        <v>200</v>
      </c>
      <c r="BM475" s="186" t="s">
        <v>609</v>
      </c>
    </row>
    <row r="476" spans="1:65" s="2" customFormat="1" ht="11.25">
      <c r="A476" s="36"/>
      <c r="B476" s="37"/>
      <c r="C476" s="38"/>
      <c r="D476" s="188" t="s">
        <v>201</v>
      </c>
      <c r="E476" s="38"/>
      <c r="F476" s="189" t="s">
        <v>610</v>
      </c>
      <c r="G476" s="38"/>
      <c r="H476" s="38"/>
      <c r="I476" s="190"/>
      <c r="J476" s="38"/>
      <c r="K476" s="38"/>
      <c r="L476" s="41"/>
      <c r="M476" s="191"/>
      <c r="N476" s="192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201</v>
      </c>
      <c r="AU476" s="19" t="s">
        <v>80</v>
      </c>
    </row>
    <row r="477" spans="1:65" s="13" customFormat="1" ht="33.75">
      <c r="B477" s="193"/>
      <c r="C477" s="194"/>
      <c r="D477" s="195" t="s">
        <v>203</v>
      </c>
      <c r="E477" s="196" t="s">
        <v>19</v>
      </c>
      <c r="F477" s="197" t="s">
        <v>611</v>
      </c>
      <c r="G477" s="194"/>
      <c r="H477" s="198">
        <v>11.454000000000001</v>
      </c>
      <c r="I477" s="199"/>
      <c r="J477" s="194"/>
      <c r="K477" s="194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203</v>
      </c>
      <c r="AU477" s="204" t="s">
        <v>80</v>
      </c>
      <c r="AV477" s="13" t="s">
        <v>80</v>
      </c>
      <c r="AW477" s="13" t="s">
        <v>32</v>
      </c>
      <c r="AX477" s="13" t="s">
        <v>70</v>
      </c>
      <c r="AY477" s="204" t="s">
        <v>193</v>
      </c>
    </row>
    <row r="478" spans="1:65" s="13" customFormat="1" ht="11.25">
      <c r="B478" s="193"/>
      <c r="C478" s="194"/>
      <c r="D478" s="195" t="s">
        <v>203</v>
      </c>
      <c r="E478" s="196" t="s">
        <v>19</v>
      </c>
      <c r="F478" s="197" t="s">
        <v>363</v>
      </c>
      <c r="G478" s="194"/>
      <c r="H478" s="198">
        <v>4.25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203</v>
      </c>
      <c r="AU478" s="204" t="s">
        <v>80</v>
      </c>
      <c r="AV478" s="13" t="s">
        <v>80</v>
      </c>
      <c r="AW478" s="13" t="s">
        <v>32</v>
      </c>
      <c r="AX478" s="13" t="s">
        <v>70</v>
      </c>
      <c r="AY478" s="204" t="s">
        <v>193</v>
      </c>
    </row>
    <row r="479" spans="1:65" s="14" customFormat="1" ht="11.25">
      <c r="B479" s="205"/>
      <c r="C479" s="206"/>
      <c r="D479" s="195" t="s">
        <v>203</v>
      </c>
      <c r="E479" s="207" t="s">
        <v>19</v>
      </c>
      <c r="F479" s="208" t="s">
        <v>205</v>
      </c>
      <c r="G479" s="206"/>
      <c r="H479" s="209">
        <v>15.704000000000001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203</v>
      </c>
      <c r="AU479" s="215" t="s">
        <v>80</v>
      </c>
      <c r="AV479" s="14" t="s">
        <v>200</v>
      </c>
      <c r="AW479" s="14" t="s">
        <v>32</v>
      </c>
      <c r="AX479" s="14" t="s">
        <v>78</v>
      </c>
      <c r="AY479" s="215" t="s">
        <v>193</v>
      </c>
    </row>
    <row r="480" spans="1:65" s="2" customFormat="1" ht="33" customHeight="1">
      <c r="A480" s="36"/>
      <c r="B480" s="37"/>
      <c r="C480" s="175" t="s">
        <v>612</v>
      </c>
      <c r="D480" s="175" t="s">
        <v>195</v>
      </c>
      <c r="E480" s="176" t="s">
        <v>613</v>
      </c>
      <c r="F480" s="177" t="s">
        <v>614</v>
      </c>
      <c r="G480" s="178" t="s">
        <v>300</v>
      </c>
      <c r="H480" s="179">
        <v>116.11</v>
      </c>
      <c r="I480" s="180"/>
      <c r="J480" s="181">
        <f>ROUND(I480*H480,2)</f>
        <v>0</v>
      </c>
      <c r="K480" s="177" t="s">
        <v>199</v>
      </c>
      <c r="L480" s="41"/>
      <c r="M480" s="182" t="s">
        <v>19</v>
      </c>
      <c r="N480" s="183" t="s">
        <v>41</v>
      </c>
      <c r="O480" s="66"/>
      <c r="P480" s="184">
        <f>O480*H480</f>
        <v>0</v>
      </c>
      <c r="Q480" s="184">
        <v>2.5018699999999998</v>
      </c>
      <c r="R480" s="184">
        <f>Q480*H480</f>
        <v>290.49212569999997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200</v>
      </c>
      <c r="AT480" s="186" t="s">
        <v>195</v>
      </c>
      <c r="AU480" s="186" t="s">
        <v>80</v>
      </c>
      <c r="AY480" s="19" t="s">
        <v>193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78</v>
      </c>
      <c r="BK480" s="187">
        <f>ROUND(I480*H480,2)</f>
        <v>0</v>
      </c>
      <c r="BL480" s="19" t="s">
        <v>200</v>
      </c>
      <c r="BM480" s="186" t="s">
        <v>615</v>
      </c>
    </row>
    <row r="481" spans="1:65" s="2" customFormat="1" ht="11.25">
      <c r="A481" s="36"/>
      <c r="B481" s="37"/>
      <c r="C481" s="38"/>
      <c r="D481" s="188" t="s">
        <v>201</v>
      </c>
      <c r="E481" s="38"/>
      <c r="F481" s="189" t="s">
        <v>616</v>
      </c>
      <c r="G481" s="38"/>
      <c r="H481" s="38"/>
      <c r="I481" s="190"/>
      <c r="J481" s="38"/>
      <c r="K481" s="38"/>
      <c r="L481" s="41"/>
      <c r="M481" s="191"/>
      <c r="N481" s="192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201</v>
      </c>
      <c r="AU481" s="19" t="s">
        <v>80</v>
      </c>
    </row>
    <row r="482" spans="1:65" s="13" customFormat="1" ht="33.75">
      <c r="B482" s="193"/>
      <c r="C482" s="194"/>
      <c r="D482" s="195" t="s">
        <v>203</v>
      </c>
      <c r="E482" s="196" t="s">
        <v>19</v>
      </c>
      <c r="F482" s="197" t="s">
        <v>617</v>
      </c>
      <c r="G482" s="194"/>
      <c r="H482" s="198">
        <v>112.73399999999999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203</v>
      </c>
      <c r="AU482" s="204" t="s">
        <v>80</v>
      </c>
      <c r="AV482" s="13" t="s">
        <v>80</v>
      </c>
      <c r="AW482" s="13" t="s">
        <v>32</v>
      </c>
      <c r="AX482" s="13" t="s">
        <v>70</v>
      </c>
      <c r="AY482" s="204" t="s">
        <v>193</v>
      </c>
    </row>
    <row r="483" spans="1:65" s="13" customFormat="1" ht="33.75">
      <c r="B483" s="193"/>
      <c r="C483" s="194"/>
      <c r="D483" s="195" t="s">
        <v>203</v>
      </c>
      <c r="E483" s="196" t="s">
        <v>19</v>
      </c>
      <c r="F483" s="197" t="s">
        <v>618</v>
      </c>
      <c r="G483" s="194"/>
      <c r="H483" s="198">
        <v>3.3759999999999999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203</v>
      </c>
      <c r="AU483" s="204" t="s">
        <v>80</v>
      </c>
      <c r="AV483" s="13" t="s">
        <v>80</v>
      </c>
      <c r="AW483" s="13" t="s">
        <v>32</v>
      </c>
      <c r="AX483" s="13" t="s">
        <v>70</v>
      </c>
      <c r="AY483" s="204" t="s">
        <v>193</v>
      </c>
    </row>
    <row r="484" spans="1:65" s="14" customFormat="1" ht="11.25">
      <c r="B484" s="205"/>
      <c r="C484" s="206"/>
      <c r="D484" s="195" t="s">
        <v>203</v>
      </c>
      <c r="E484" s="207" t="s">
        <v>19</v>
      </c>
      <c r="F484" s="208" t="s">
        <v>205</v>
      </c>
      <c r="G484" s="206"/>
      <c r="H484" s="209">
        <v>116.11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203</v>
      </c>
      <c r="AU484" s="215" t="s">
        <v>80</v>
      </c>
      <c r="AV484" s="14" t="s">
        <v>200</v>
      </c>
      <c r="AW484" s="14" t="s">
        <v>32</v>
      </c>
      <c r="AX484" s="14" t="s">
        <v>78</v>
      </c>
      <c r="AY484" s="215" t="s">
        <v>193</v>
      </c>
    </row>
    <row r="485" spans="1:65" s="2" customFormat="1" ht="16.5" customHeight="1">
      <c r="A485" s="36"/>
      <c r="B485" s="37"/>
      <c r="C485" s="175" t="s">
        <v>351</v>
      </c>
      <c r="D485" s="175" t="s">
        <v>195</v>
      </c>
      <c r="E485" s="176" t="s">
        <v>619</v>
      </c>
      <c r="F485" s="177" t="s">
        <v>620</v>
      </c>
      <c r="G485" s="178" t="s">
        <v>198</v>
      </c>
      <c r="H485" s="179">
        <v>216.13</v>
      </c>
      <c r="I485" s="180"/>
      <c r="J485" s="181">
        <f>ROUND(I485*H485,2)</f>
        <v>0</v>
      </c>
      <c r="K485" s="177" t="s">
        <v>199</v>
      </c>
      <c r="L485" s="41"/>
      <c r="M485" s="182" t="s">
        <v>19</v>
      </c>
      <c r="N485" s="183" t="s">
        <v>41</v>
      </c>
      <c r="O485" s="66"/>
      <c r="P485" s="184">
        <f>O485*H485</f>
        <v>0</v>
      </c>
      <c r="Q485" s="184">
        <v>2.64E-3</v>
      </c>
      <c r="R485" s="184">
        <f>Q485*H485</f>
        <v>0.57058319999999996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200</v>
      </c>
      <c r="AT485" s="186" t="s">
        <v>195</v>
      </c>
      <c r="AU485" s="186" t="s">
        <v>80</v>
      </c>
      <c r="AY485" s="19" t="s">
        <v>193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78</v>
      </c>
      <c r="BK485" s="187">
        <f>ROUND(I485*H485,2)</f>
        <v>0</v>
      </c>
      <c r="BL485" s="19" t="s">
        <v>200</v>
      </c>
      <c r="BM485" s="186" t="s">
        <v>621</v>
      </c>
    </row>
    <row r="486" spans="1:65" s="2" customFormat="1" ht="11.25">
      <c r="A486" s="36"/>
      <c r="B486" s="37"/>
      <c r="C486" s="38"/>
      <c r="D486" s="188" t="s">
        <v>201</v>
      </c>
      <c r="E486" s="38"/>
      <c r="F486" s="189" t="s">
        <v>622</v>
      </c>
      <c r="G486" s="38"/>
      <c r="H486" s="38"/>
      <c r="I486" s="190"/>
      <c r="J486" s="38"/>
      <c r="K486" s="38"/>
      <c r="L486" s="41"/>
      <c r="M486" s="191"/>
      <c r="N486" s="19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201</v>
      </c>
      <c r="AU486" s="19" t="s">
        <v>80</v>
      </c>
    </row>
    <row r="487" spans="1:65" s="13" customFormat="1" ht="33.75">
      <c r="B487" s="193"/>
      <c r="C487" s="194"/>
      <c r="D487" s="195" t="s">
        <v>203</v>
      </c>
      <c r="E487" s="196" t="s">
        <v>19</v>
      </c>
      <c r="F487" s="197" t="s">
        <v>623</v>
      </c>
      <c r="G487" s="194"/>
      <c r="H487" s="198">
        <v>174.14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203</v>
      </c>
      <c r="AU487" s="204" t="s">
        <v>80</v>
      </c>
      <c r="AV487" s="13" t="s">
        <v>80</v>
      </c>
      <c r="AW487" s="13" t="s">
        <v>32</v>
      </c>
      <c r="AX487" s="13" t="s">
        <v>70</v>
      </c>
      <c r="AY487" s="204" t="s">
        <v>193</v>
      </c>
    </row>
    <row r="488" spans="1:65" s="13" customFormat="1" ht="33.75">
      <c r="B488" s="193"/>
      <c r="C488" s="194"/>
      <c r="D488" s="195" t="s">
        <v>203</v>
      </c>
      <c r="E488" s="196" t="s">
        <v>19</v>
      </c>
      <c r="F488" s="197" t="s">
        <v>624</v>
      </c>
      <c r="G488" s="194"/>
      <c r="H488" s="198">
        <v>7.99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203</v>
      </c>
      <c r="AU488" s="204" t="s">
        <v>80</v>
      </c>
      <c r="AV488" s="13" t="s">
        <v>80</v>
      </c>
      <c r="AW488" s="13" t="s">
        <v>32</v>
      </c>
      <c r="AX488" s="13" t="s">
        <v>70</v>
      </c>
      <c r="AY488" s="204" t="s">
        <v>193</v>
      </c>
    </row>
    <row r="489" spans="1:65" s="13" customFormat="1" ht="11.25">
      <c r="B489" s="193"/>
      <c r="C489" s="194"/>
      <c r="D489" s="195" t="s">
        <v>203</v>
      </c>
      <c r="E489" s="196" t="s">
        <v>19</v>
      </c>
      <c r="F489" s="197" t="s">
        <v>625</v>
      </c>
      <c r="G489" s="194"/>
      <c r="H489" s="198">
        <v>34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203</v>
      </c>
      <c r="AU489" s="204" t="s">
        <v>80</v>
      </c>
      <c r="AV489" s="13" t="s">
        <v>80</v>
      </c>
      <c r="AW489" s="13" t="s">
        <v>32</v>
      </c>
      <c r="AX489" s="13" t="s">
        <v>70</v>
      </c>
      <c r="AY489" s="204" t="s">
        <v>193</v>
      </c>
    </row>
    <row r="490" spans="1:65" s="14" customFormat="1" ht="11.25">
      <c r="B490" s="205"/>
      <c r="C490" s="206"/>
      <c r="D490" s="195" t="s">
        <v>203</v>
      </c>
      <c r="E490" s="207" t="s">
        <v>19</v>
      </c>
      <c r="F490" s="208" t="s">
        <v>205</v>
      </c>
      <c r="G490" s="206"/>
      <c r="H490" s="209">
        <v>216.13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203</v>
      </c>
      <c r="AU490" s="215" t="s">
        <v>80</v>
      </c>
      <c r="AV490" s="14" t="s">
        <v>200</v>
      </c>
      <c r="AW490" s="14" t="s">
        <v>32</v>
      </c>
      <c r="AX490" s="14" t="s">
        <v>78</v>
      </c>
      <c r="AY490" s="215" t="s">
        <v>193</v>
      </c>
    </row>
    <row r="491" spans="1:65" s="2" customFormat="1" ht="16.5" customHeight="1">
      <c r="A491" s="36"/>
      <c r="B491" s="37"/>
      <c r="C491" s="175" t="s">
        <v>626</v>
      </c>
      <c r="D491" s="175" t="s">
        <v>195</v>
      </c>
      <c r="E491" s="176" t="s">
        <v>627</v>
      </c>
      <c r="F491" s="177" t="s">
        <v>628</v>
      </c>
      <c r="G491" s="178" t="s">
        <v>198</v>
      </c>
      <c r="H491" s="179">
        <v>216.13</v>
      </c>
      <c r="I491" s="180"/>
      <c r="J491" s="181">
        <f>ROUND(I491*H491,2)</f>
        <v>0</v>
      </c>
      <c r="K491" s="177" t="s">
        <v>199</v>
      </c>
      <c r="L491" s="41"/>
      <c r="M491" s="182" t="s">
        <v>19</v>
      </c>
      <c r="N491" s="183" t="s">
        <v>41</v>
      </c>
      <c r="O491" s="66"/>
      <c r="P491" s="184">
        <f>O491*H491</f>
        <v>0</v>
      </c>
      <c r="Q491" s="184">
        <v>0</v>
      </c>
      <c r="R491" s="184">
        <f>Q491*H491</f>
        <v>0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200</v>
      </c>
      <c r="AT491" s="186" t="s">
        <v>195</v>
      </c>
      <c r="AU491" s="186" t="s">
        <v>80</v>
      </c>
      <c r="AY491" s="19" t="s">
        <v>193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78</v>
      </c>
      <c r="BK491" s="187">
        <f>ROUND(I491*H491,2)</f>
        <v>0</v>
      </c>
      <c r="BL491" s="19" t="s">
        <v>200</v>
      </c>
      <c r="BM491" s="186" t="s">
        <v>629</v>
      </c>
    </row>
    <row r="492" spans="1:65" s="2" customFormat="1" ht="11.25">
      <c r="A492" s="36"/>
      <c r="B492" s="37"/>
      <c r="C492" s="38"/>
      <c r="D492" s="188" t="s">
        <v>201</v>
      </c>
      <c r="E492" s="38"/>
      <c r="F492" s="189" t="s">
        <v>630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201</v>
      </c>
      <c r="AU492" s="19" t="s">
        <v>80</v>
      </c>
    </row>
    <row r="493" spans="1:65" s="2" customFormat="1" ht="21.75" customHeight="1">
      <c r="A493" s="36"/>
      <c r="B493" s="37"/>
      <c r="C493" s="175" t="s">
        <v>360</v>
      </c>
      <c r="D493" s="175" t="s">
        <v>195</v>
      </c>
      <c r="E493" s="176" t="s">
        <v>631</v>
      </c>
      <c r="F493" s="177" t="s">
        <v>632</v>
      </c>
      <c r="G493" s="178" t="s">
        <v>417</v>
      </c>
      <c r="H493" s="179">
        <v>1.544</v>
      </c>
      <c r="I493" s="180"/>
      <c r="J493" s="181">
        <f>ROUND(I493*H493,2)</f>
        <v>0</v>
      </c>
      <c r="K493" s="177" t="s">
        <v>199</v>
      </c>
      <c r="L493" s="41"/>
      <c r="M493" s="182" t="s">
        <v>19</v>
      </c>
      <c r="N493" s="183" t="s">
        <v>41</v>
      </c>
      <c r="O493" s="66"/>
      <c r="P493" s="184">
        <f>O493*H493</f>
        <v>0</v>
      </c>
      <c r="Q493" s="184">
        <v>1.0606199999999999</v>
      </c>
      <c r="R493" s="184">
        <f>Q493*H493</f>
        <v>1.6375972799999998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200</v>
      </c>
      <c r="AT493" s="186" t="s">
        <v>195</v>
      </c>
      <c r="AU493" s="186" t="s">
        <v>80</v>
      </c>
      <c r="AY493" s="19" t="s">
        <v>193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78</v>
      </c>
      <c r="BK493" s="187">
        <f>ROUND(I493*H493,2)</f>
        <v>0</v>
      </c>
      <c r="BL493" s="19" t="s">
        <v>200</v>
      </c>
      <c r="BM493" s="186" t="s">
        <v>633</v>
      </c>
    </row>
    <row r="494" spans="1:65" s="2" customFormat="1" ht="11.25">
      <c r="A494" s="36"/>
      <c r="B494" s="37"/>
      <c r="C494" s="38"/>
      <c r="D494" s="188" t="s">
        <v>201</v>
      </c>
      <c r="E494" s="38"/>
      <c r="F494" s="189" t="s">
        <v>634</v>
      </c>
      <c r="G494" s="38"/>
      <c r="H494" s="38"/>
      <c r="I494" s="190"/>
      <c r="J494" s="38"/>
      <c r="K494" s="38"/>
      <c r="L494" s="41"/>
      <c r="M494" s="191"/>
      <c r="N494" s="192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201</v>
      </c>
      <c r="AU494" s="19" t="s">
        <v>80</v>
      </c>
    </row>
    <row r="495" spans="1:65" s="15" customFormat="1" ht="11.25">
      <c r="B495" s="217"/>
      <c r="C495" s="218"/>
      <c r="D495" s="195" t="s">
        <v>203</v>
      </c>
      <c r="E495" s="219" t="s">
        <v>19</v>
      </c>
      <c r="F495" s="220" t="s">
        <v>635</v>
      </c>
      <c r="G495" s="218"/>
      <c r="H495" s="219" t="s">
        <v>19</v>
      </c>
      <c r="I495" s="221"/>
      <c r="J495" s="218"/>
      <c r="K495" s="218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203</v>
      </c>
      <c r="AU495" s="226" t="s">
        <v>80</v>
      </c>
      <c r="AV495" s="15" t="s">
        <v>78</v>
      </c>
      <c r="AW495" s="15" t="s">
        <v>32</v>
      </c>
      <c r="AX495" s="15" t="s">
        <v>70</v>
      </c>
      <c r="AY495" s="226" t="s">
        <v>193</v>
      </c>
    </row>
    <row r="496" spans="1:65" s="13" customFormat="1" ht="33.75">
      <c r="B496" s="193"/>
      <c r="C496" s="194"/>
      <c r="D496" s="195" t="s">
        <v>203</v>
      </c>
      <c r="E496" s="196" t="s">
        <v>19</v>
      </c>
      <c r="F496" s="197" t="s">
        <v>636</v>
      </c>
      <c r="G496" s="194"/>
      <c r="H496" s="198">
        <v>1.544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203</v>
      </c>
      <c r="AU496" s="204" t="s">
        <v>80</v>
      </c>
      <c r="AV496" s="13" t="s">
        <v>80</v>
      </c>
      <c r="AW496" s="13" t="s">
        <v>32</v>
      </c>
      <c r="AX496" s="13" t="s">
        <v>70</v>
      </c>
      <c r="AY496" s="204" t="s">
        <v>193</v>
      </c>
    </row>
    <row r="497" spans="1:65" s="14" customFormat="1" ht="11.25">
      <c r="B497" s="205"/>
      <c r="C497" s="206"/>
      <c r="D497" s="195" t="s">
        <v>203</v>
      </c>
      <c r="E497" s="207" t="s">
        <v>19</v>
      </c>
      <c r="F497" s="208" t="s">
        <v>205</v>
      </c>
      <c r="G497" s="206"/>
      <c r="H497" s="209">
        <v>1.544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203</v>
      </c>
      <c r="AU497" s="215" t="s">
        <v>80</v>
      </c>
      <c r="AV497" s="14" t="s">
        <v>200</v>
      </c>
      <c r="AW497" s="14" t="s">
        <v>32</v>
      </c>
      <c r="AX497" s="14" t="s">
        <v>78</v>
      </c>
      <c r="AY497" s="215" t="s">
        <v>193</v>
      </c>
    </row>
    <row r="498" spans="1:65" s="2" customFormat="1" ht="24.2" customHeight="1">
      <c r="A498" s="36"/>
      <c r="B498" s="37"/>
      <c r="C498" s="175" t="s">
        <v>637</v>
      </c>
      <c r="D498" s="175" t="s">
        <v>195</v>
      </c>
      <c r="E498" s="176" t="s">
        <v>638</v>
      </c>
      <c r="F498" s="177" t="s">
        <v>639</v>
      </c>
      <c r="G498" s="178" t="s">
        <v>417</v>
      </c>
      <c r="H498" s="179">
        <v>0.191</v>
      </c>
      <c r="I498" s="180"/>
      <c r="J498" s="181">
        <f>ROUND(I498*H498,2)</f>
        <v>0</v>
      </c>
      <c r="K498" s="177" t="s">
        <v>199</v>
      </c>
      <c r="L498" s="41"/>
      <c r="M498" s="182" t="s">
        <v>19</v>
      </c>
      <c r="N498" s="183" t="s">
        <v>41</v>
      </c>
      <c r="O498" s="66"/>
      <c r="P498" s="184">
        <f>O498*H498</f>
        <v>0</v>
      </c>
      <c r="Q498" s="184">
        <v>1.06277</v>
      </c>
      <c r="R498" s="184">
        <f>Q498*H498</f>
        <v>0.20298906999999999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200</v>
      </c>
      <c r="AT498" s="186" t="s">
        <v>195</v>
      </c>
      <c r="AU498" s="186" t="s">
        <v>80</v>
      </c>
      <c r="AY498" s="19" t="s">
        <v>193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9" t="s">
        <v>78</v>
      </c>
      <c r="BK498" s="187">
        <f>ROUND(I498*H498,2)</f>
        <v>0</v>
      </c>
      <c r="BL498" s="19" t="s">
        <v>200</v>
      </c>
      <c r="BM498" s="186" t="s">
        <v>640</v>
      </c>
    </row>
    <row r="499" spans="1:65" s="2" customFormat="1" ht="11.25">
      <c r="A499" s="36"/>
      <c r="B499" s="37"/>
      <c r="C499" s="38"/>
      <c r="D499" s="188" t="s">
        <v>201</v>
      </c>
      <c r="E499" s="38"/>
      <c r="F499" s="189" t="s">
        <v>641</v>
      </c>
      <c r="G499" s="38"/>
      <c r="H499" s="38"/>
      <c r="I499" s="190"/>
      <c r="J499" s="38"/>
      <c r="K499" s="38"/>
      <c r="L499" s="41"/>
      <c r="M499" s="191"/>
      <c r="N499" s="192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201</v>
      </c>
      <c r="AU499" s="19" t="s">
        <v>80</v>
      </c>
    </row>
    <row r="500" spans="1:65" s="13" customFormat="1" ht="45">
      <c r="B500" s="193"/>
      <c r="C500" s="194"/>
      <c r="D500" s="195" t="s">
        <v>203</v>
      </c>
      <c r="E500" s="196" t="s">
        <v>19</v>
      </c>
      <c r="F500" s="197" t="s">
        <v>642</v>
      </c>
      <c r="G500" s="194"/>
      <c r="H500" s="198">
        <v>0.191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203</v>
      </c>
      <c r="AU500" s="204" t="s">
        <v>80</v>
      </c>
      <c r="AV500" s="13" t="s">
        <v>80</v>
      </c>
      <c r="AW500" s="13" t="s">
        <v>32</v>
      </c>
      <c r="AX500" s="13" t="s">
        <v>70</v>
      </c>
      <c r="AY500" s="204" t="s">
        <v>193</v>
      </c>
    </row>
    <row r="501" spans="1:65" s="14" customFormat="1" ht="11.25">
      <c r="B501" s="205"/>
      <c r="C501" s="206"/>
      <c r="D501" s="195" t="s">
        <v>203</v>
      </c>
      <c r="E501" s="207" t="s">
        <v>19</v>
      </c>
      <c r="F501" s="208" t="s">
        <v>205</v>
      </c>
      <c r="G501" s="206"/>
      <c r="H501" s="209">
        <v>0.191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203</v>
      </c>
      <c r="AU501" s="215" t="s">
        <v>80</v>
      </c>
      <c r="AV501" s="14" t="s">
        <v>200</v>
      </c>
      <c r="AW501" s="14" t="s">
        <v>32</v>
      </c>
      <c r="AX501" s="14" t="s">
        <v>78</v>
      </c>
      <c r="AY501" s="215" t="s">
        <v>193</v>
      </c>
    </row>
    <row r="502" spans="1:65" s="2" customFormat="1" ht="44.25" customHeight="1">
      <c r="A502" s="36"/>
      <c r="B502" s="37"/>
      <c r="C502" s="175" t="s">
        <v>369</v>
      </c>
      <c r="D502" s="175" t="s">
        <v>195</v>
      </c>
      <c r="E502" s="176" t="s">
        <v>643</v>
      </c>
      <c r="F502" s="177" t="s">
        <v>644</v>
      </c>
      <c r="G502" s="178" t="s">
        <v>198</v>
      </c>
      <c r="H502" s="179">
        <v>67.38</v>
      </c>
      <c r="I502" s="180"/>
      <c r="J502" s="181">
        <f>ROUND(I502*H502,2)</f>
        <v>0</v>
      </c>
      <c r="K502" s="177" t="s">
        <v>199</v>
      </c>
      <c r="L502" s="41"/>
      <c r="M502" s="182" t="s">
        <v>19</v>
      </c>
      <c r="N502" s="183" t="s">
        <v>41</v>
      </c>
      <c r="O502" s="66"/>
      <c r="P502" s="184">
        <f>O502*H502</f>
        <v>0</v>
      </c>
      <c r="Q502" s="184">
        <v>0.45195000000000002</v>
      </c>
      <c r="R502" s="184">
        <f>Q502*H502</f>
        <v>30.452390999999999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200</v>
      </c>
      <c r="AT502" s="186" t="s">
        <v>195</v>
      </c>
      <c r="AU502" s="186" t="s">
        <v>80</v>
      </c>
      <c r="AY502" s="19" t="s">
        <v>193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78</v>
      </c>
      <c r="BK502" s="187">
        <f>ROUND(I502*H502,2)</f>
        <v>0</v>
      </c>
      <c r="BL502" s="19" t="s">
        <v>200</v>
      </c>
      <c r="BM502" s="186" t="s">
        <v>645</v>
      </c>
    </row>
    <row r="503" spans="1:65" s="2" customFormat="1" ht="11.25">
      <c r="A503" s="36"/>
      <c r="B503" s="37"/>
      <c r="C503" s="38"/>
      <c r="D503" s="188" t="s">
        <v>201</v>
      </c>
      <c r="E503" s="38"/>
      <c r="F503" s="189" t="s">
        <v>646</v>
      </c>
      <c r="G503" s="38"/>
      <c r="H503" s="38"/>
      <c r="I503" s="190"/>
      <c r="J503" s="38"/>
      <c r="K503" s="38"/>
      <c r="L503" s="41"/>
      <c r="M503" s="191"/>
      <c r="N503" s="19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201</v>
      </c>
      <c r="AU503" s="19" t="s">
        <v>80</v>
      </c>
    </row>
    <row r="504" spans="1:65" s="13" customFormat="1" ht="11.25">
      <c r="B504" s="193"/>
      <c r="C504" s="194"/>
      <c r="D504" s="195" t="s">
        <v>203</v>
      </c>
      <c r="E504" s="196" t="s">
        <v>19</v>
      </c>
      <c r="F504" s="197" t="s">
        <v>647</v>
      </c>
      <c r="G504" s="194"/>
      <c r="H504" s="198">
        <v>46.8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203</v>
      </c>
      <c r="AU504" s="204" t="s">
        <v>80</v>
      </c>
      <c r="AV504" s="13" t="s">
        <v>80</v>
      </c>
      <c r="AW504" s="13" t="s">
        <v>32</v>
      </c>
      <c r="AX504" s="13" t="s">
        <v>70</v>
      </c>
      <c r="AY504" s="204" t="s">
        <v>193</v>
      </c>
    </row>
    <row r="505" spans="1:65" s="13" customFormat="1" ht="11.25">
      <c r="B505" s="193"/>
      <c r="C505" s="194"/>
      <c r="D505" s="195" t="s">
        <v>203</v>
      </c>
      <c r="E505" s="196" t="s">
        <v>19</v>
      </c>
      <c r="F505" s="197" t="s">
        <v>648</v>
      </c>
      <c r="G505" s="194"/>
      <c r="H505" s="198">
        <v>20.58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203</v>
      </c>
      <c r="AU505" s="204" t="s">
        <v>80</v>
      </c>
      <c r="AV505" s="13" t="s">
        <v>80</v>
      </c>
      <c r="AW505" s="13" t="s">
        <v>32</v>
      </c>
      <c r="AX505" s="13" t="s">
        <v>70</v>
      </c>
      <c r="AY505" s="204" t="s">
        <v>193</v>
      </c>
    </row>
    <row r="506" spans="1:65" s="14" customFormat="1" ht="11.25">
      <c r="B506" s="205"/>
      <c r="C506" s="206"/>
      <c r="D506" s="195" t="s">
        <v>203</v>
      </c>
      <c r="E506" s="207" t="s">
        <v>19</v>
      </c>
      <c r="F506" s="208" t="s">
        <v>205</v>
      </c>
      <c r="G506" s="206"/>
      <c r="H506" s="209">
        <v>67.38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203</v>
      </c>
      <c r="AU506" s="215" t="s">
        <v>80</v>
      </c>
      <c r="AV506" s="14" t="s">
        <v>200</v>
      </c>
      <c r="AW506" s="14" t="s">
        <v>32</v>
      </c>
      <c r="AX506" s="14" t="s">
        <v>78</v>
      </c>
      <c r="AY506" s="215" t="s">
        <v>193</v>
      </c>
    </row>
    <row r="507" spans="1:65" s="2" customFormat="1" ht="44.25" customHeight="1">
      <c r="A507" s="36"/>
      <c r="B507" s="37"/>
      <c r="C507" s="175" t="s">
        <v>649</v>
      </c>
      <c r="D507" s="175" t="s">
        <v>195</v>
      </c>
      <c r="E507" s="176" t="s">
        <v>650</v>
      </c>
      <c r="F507" s="177" t="s">
        <v>651</v>
      </c>
      <c r="G507" s="178" t="s">
        <v>198</v>
      </c>
      <c r="H507" s="179">
        <v>12.113</v>
      </c>
      <c r="I507" s="180"/>
      <c r="J507" s="181">
        <f>ROUND(I507*H507,2)</f>
        <v>0</v>
      </c>
      <c r="K507" s="177" t="s">
        <v>199</v>
      </c>
      <c r="L507" s="41"/>
      <c r="M507" s="182" t="s">
        <v>19</v>
      </c>
      <c r="N507" s="183" t="s">
        <v>41</v>
      </c>
      <c r="O507" s="66"/>
      <c r="P507" s="184">
        <f>O507*H507</f>
        <v>0</v>
      </c>
      <c r="Q507" s="184">
        <v>0.71545999999999998</v>
      </c>
      <c r="R507" s="184">
        <f>Q507*H507</f>
        <v>8.6663669799999994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200</v>
      </c>
      <c r="AT507" s="186" t="s">
        <v>195</v>
      </c>
      <c r="AU507" s="186" t="s">
        <v>80</v>
      </c>
      <c r="AY507" s="19" t="s">
        <v>193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78</v>
      </c>
      <c r="BK507" s="187">
        <f>ROUND(I507*H507,2)</f>
        <v>0</v>
      </c>
      <c r="BL507" s="19" t="s">
        <v>200</v>
      </c>
      <c r="BM507" s="186" t="s">
        <v>652</v>
      </c>
    </row>
    <row r="508" spans="1:65" s="2" customFormat="1" ht="11.25">
      <c r="A508" s="36"/>
      <c r="B508" s="37"/>
      <c r="C508" s="38"/>
      <c r="D508" s="188" t="s">
        <v>201</v>
      </c>
      <c r="E508" s="38"/>
      <c r="F508" s="189" t="s">
        <v>653</v>
      </c>
      <c r="G508" s="38"/>
      <c r="H508" s="38"/>
      <c r="I508" s="190"/>
      <c r="J508" s="38"/>
      <c r="K508" s="38"/>
      <c r="L508" s="41"/>
      <c r="M508" s="191"/>
      <c r="N508" s="192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201</v>
      </c>
      <c r="AU508" s="19" t="s">
        <v>80</v>
      </c>
    </row>
    <row r="509" spans="1:65" s="13" customFormat="1" ht="11.25">
      <c r="B509" s="193"/>
      <c r="C509" s="194"/>
      <c r="D509" s="195" t="s">
        <v>203</v>
      </c>
      <c r="E509" s="196" t="s">
        <v>19</v>
      </c>
      <c r="F509" s="197" t="s">
        <v>654</v>
      </c>
      <c r="G509" s="194"/>
      <c r="H509" s="198">
        <v>12.113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203</v>
      </c>
      <c r="AU509" s="204" t="s">
        <v>80</v>
      </c>
      <c r="AV509" s="13" t="s">
        <v>80</v>
      </c>
      <c r="AW509" s="13" t="s">
        <v>32</v>
      </c>
      <c r="AX509" s="13" t="s">
        <v>70</v>
      </c>
      <c r="AY509" s="204" t="s">
        <v>193</v>
      </c>
    </row>
    <row r="510" spans="1:65" s="14" customFormat="1" ht="11.25">
      <c r="B510" s="205"/>
      <c r="C510" s="206"/>
      <c r="D510" s="195" t="s">
        <v>203</v>
      </c>
      <c r="E510" s="207" t="s">
        <v>19</v>
      </c>
      <c r="F510" s="208" t="s">
        <v>205</v>
      </c>
      <c r="G510" s="206"/>
      <c r="H510" s="209">
        <v>12.113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203</v>
      </c>
      <c r="AU510" s="215" t="s">
        <v>80</v>
      </c>
      <c r="AV510" s="14" t="s">
        <v>200</v>
      </c>
      <c r="AW510" s="14" t="s">
        <v>32</v>
      </c>
      <c r="AX510" s="14" t="s">
        <v>78</v>
      </c>
      <c r="AY510" s="215" t="s">
        <v>193</v>
      </c>
    </row>
    <row r="511" spans="1:65" s="2" customFormat="1" ht="44.25" customHeight="1">
      <c r="A511" s="36"/>
      <c r="B511" s="37"/>
      <c r="C511" s="175" t="s">
        <v>374</v>
      </c>
      <c r="D511" s="175" t="s">
        <v>195</v>
      </c>
      <c r="E511" s="176" t="s">
        <v>655</v>
      </c>
      <c r="F511" s="177" t="s">
        <v>656</v>
      </c>
      <c r="G511" s="178" t="s">
        <v>198</v>
      </c>
      <c r="H511" s="179">
        <v>69.099999999999994</v>
      </c>
      <c r="I511" s="180"/>
      <c r="J511" s="181">
        <f>ROUND(I511*H511,2)</f>
        <v>0</v>
      </c>
      <c r="K511" s="177" t="s">
        <v>199</v>
      </c>
      <c r="L511" s="41"/>
      <c r="M511" s="182" t="s">
        <v>19</v>
      </c>
      <c r="N511" s="183" t="s">
        <v>41</v>
      </c>
      <c r="O511" s="66"/>
      <c r="P511" s="184">
        <f>O511*H511</f>
        <v>0</v>
      </c>
      <c r="Q511" s="184">
        <v>1.0145999999999999</v>
      </c>
      <c r="R511" s="184">
        <f>Q511*H511</f>
        <v>70.108859999999993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200</v>
      </c>
      <c r="AT511" s="186" t="s">
        <v>195</v>
      </c>
      <c r="AU511" s="186" t="s">
        <v>80</v>
      </c>
      <c r="AY511" s="19" t="s">
        <v>193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78</v>
      </c>
      <c r="BK511" s="187">
        <f>ROUND(I511*H511,2)</f>
        <v>0</v>
      </c>
      <c r="BL511" s="19" t="s">
        <v>200</v>
      </c>
      <c r="BM511" s="186" t="s">
        <v>657</v>
      </c>
    </row>
    <row r="512" spans="1:65" s="2" customFormat="1" ht="11.25">
      <c r="A512" s="36"/>
      <c r="B512" s="37"/>
      <c r="C512" s="38"/>
      <c r="D512" s="188" t="s">
        <v>201</v>
      </c>
      <c r="E512" s="38"/>
      <c r="F512" s="189" t="s">
        <v>658</v>
      </c>
      <c r="G512" s="38"/>
      <c r="H512" s="38"/>
      <c r="I512" s="190"/>
      <c r="J512" s="38"/>
      <c r="K512" s="38"/>
      <c r="L512" s="41"/>
      <c r="M512" s="191"/>
      <c r="N512" s="192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201</v>
      </c>
      <c r="AU512" s="19" t="s">
        <v>80</v>
      </c>
    </row>
    <row r="513" spans="1:65" s="13" customFormat="1" ht="33.75">
      <c r="B513" s="193"/>
      <c r="C513" s="194"/>
      <c r="D513" s="195" t="s">
        <v>203</v>
      </c>
      <c r="E513" s="196" t="s">
        <v>19</v>
      </c>
      <c r="F513" s="197" t="s">
        <v>659</v>
      </c>
      <c r="G513" s="194"/>
      <c r="H513" s="198">
        <v>69.099999999999994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203</v>
      </c>
      <c r="AU513" s="204" t="s">
        <v>80</v>
      </c>
      <c r="AV513" s="13" t="s">
        <v>80</v>
      </c>
      <c r="AW513" s="13" t="s">
        <v>32</v>
      </c>
      <c r="AX513" s="13" t="s">
        <v>70</v>
      </c>
      <c r="AY513" s="204" t="s">
        <v>193</v>
      </c>
    </row>
    <row r="514" spans="1:65" s="14" customFormat="1" ht="11.25">
      <c r="B514" s="205"/>
      <c r="C514" s="206"/>
      <c r="D514" s="195" t="s">
        <v>203</v>
      </c>
      <c r="E514" s="207" t="s">
        <v>19</v>
      </c>
      <c r="F514" s="208" t="s">
        <v>205</v>
      </c>
      <c r="G514" s="206"/>
      <c r="H514" s="209">
        <v>69.099999999999994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203</v>
      </c>
      <c r="AU514" s="215" t="s">
        <v>80</v>
      </c>
      <c r="AV514" s="14" t="s">
        <v>200</v>
      </c>
      <c r="AW514" s="14" t="s">
        <v>32</v>
      </c>
      <c r="AX514" s="14" t="s">
        <v>78</v>
      </c>
      <c r="AY514" s="215" t="s">
        <v>193</v>
      </c>
    </row>
    <row r="515" spans="1:65" s="2" customFormat="1" ht="44.25" customHeight="1">
      <c r="A515" s="36"/>
      <c r="B515" s="37"/>
      <c r="C515" s="175" t="s">
        <v>660</v>
      </c>
      <c r="D515" s="175" t="s">
        <v>195</v>
      </c>
      <c r="E515" s="176" t="s">
        <v>661</v>
      </c>
      <c r="F515" s="177" t="s">
        <v>662</v>
      </c>
      <c r="G515" s="178" t="s">
        <v>198</v>
      </c>
      <c r="H515" s="179">
        <v>196</v>
      </c>
      <c r="I515" s="180"/>
      <c r="J515" s="181">
        <f>ROUND(I515*H515,2)</f>
        <v>0</v>
      </c>
      <c r="K515" s="177" t="s">
        <v>199</v>
      </c>
      <c r="L515" s="41"/>
      <c r="M515" s="182" t="s">
        <v>19</v>
      </c>
      <c r="N515" s="183" t="s">
        <v>41</v>
      </c>
      <c r="O515" s="66"/>
      <c r="P515" s="184">
        <f>O515*H515</f>
        <v>0</v>
      </c>
      <c r="Q515" s="184">
        <v>1.20855</v>
      </c>
      <c r="R515" s="184">
        <f>Q515*H515</f>
        <v>236.8758</v>
      </c>
      <c r="S515" s="184">
        <v>0</v>
      </c>
      <c r="T515" s="18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200</v>
      </c>
      <c r="AT515" s="186" t="s">
        <v>195</v>
      </c>
      <c r="AU515" s="186" t="s">
        <v>80</v>
      </c>
      <c r="AY515" s="19" t="s">
        <v>193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78</v>
      </c>
      <c r="BK515" s="187">
        <f>ROUND(I515*H515,2)</f>
        <v>0</v>
      </c>
      <c r="BL515" s="19" t="s">
        <v>200</v>
      </c>
      <c r="BM515" s="186" t="s">
        <v>663</v>
      </c>
    </row>
    <row r="516" spans="1:65" s="2" customFormat="1" ht="11.25">
      <c r="A516" s="36"/>
      <c r="B516" s="37"/>
      <c r="C516" s="38"/>
      <c r="D516" s="188" t="s">
        <v>201</v>
      </c>
      <c r="E516" s="38"/>
      <c r="F516" s="189" t="s">
        <v>664</v>
      </c>
      <c r="G516" s="38"/>
      <c r="H516" s="38"/>
      <c r="I516" s="190"/>
      <c r="J516" s="38"/>
      <c r="K516" s="38"/>
      <c r="L516" s="41"/>
      <c r="M516" s="191"/>
      <c r="N516" s="192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201</v>
      </c>
      <c r="AU516" s="19" t="s">
        <v>80</v>
      </c>
    </row>
    <row r="517" spans="1:65" s="13" customFormat="1" ht="22.5">
      <c r="B517" s="193"/>
      <c r="C517" s="194"/>
      <c r="D517" s="195" t="s">
        <v>203</v>
      </c>
      <c r="E517" s="196" t="s">
        <v>19</v>
      </c>
      <c r="F517" s="197" t="s">
        <v>665</v>
      </c>
      <c r="G517" s="194"/>
      <c r="H517" s="198">
        <v>196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203</v>
      </c>
      <c r="AU517" s="204" t="s">
        <v>80</v>
      </c>
      <c r="AV517" s="13" t="s">
        <v>80</v>
      </c>
      <c r="AW517" s="13" t="s">
        <v>32</v>
      </c>
      <c r="AX517" s="13" t="s">
        <v>70</v>
      </c>
      <c r="AY517" s="204" t="s">
        <v>193</v>
      </c>
    </row>
    <row r="518" spans="1:65" s="14" customFormat="1" ht="11.25">
      <c r="B518" s="205"/>
      <c r="C518" s="206"/>
      <c r="D518" s="195" t="s">
        <v>203</v>
      </c>
      <c r="E518" s="207" t="s">
        <v>19</v>
      </c>
      <c r="F518" s="208" t="s">
        <v>205</v>
      </c>
      <c r="G518" s="206"/>
      <c r="H518" s="209">
        <v>196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203</v>
      </c>
      <c r="AU518" s="215" t="s">
        <v>80</v>
      </c>
      <c r="AV518" s="14" t="s">
        <v>200</v>
      </c>
      <c r="AW518" s="14" t="s">
        <v>32</v>
      </c>
      <c r="AX518" s="14" t="s">
        <v>78</v>
      </c>
      <c r="AY518" s="215" t="s">
        <v>193</v>
      </c>
    </row>
    <row r="519" spans="1:65" s="2" customFormat="1" ht="24.2" customHeight="1">
      <c r="A519" s="36"/>
      <c r="B519" s="37"/>
      <c r="C519" s="175" t="s">
        <v>384</v>
      </c>
      <c r="D519" s="175" t="s">
        <v>195</v>
      </c>
      <c r="E519" s="176" t="s">
        <v>666</v>
      </c>
      <c r="F519" s="177" t="s">
        <v>667</v>
      </c>
      <c r="G519" s="178" t="s">
        <v>300</v>
      </c>
      <c r="H519" s="179">
        <v>51.427999999999997</v>
      </c>
      <c r="I519" s="180"/>
      <c r="J519" s="181">
        <f>ROUND(I519*H519,2)</f>
        <v>0</v>
      </c>
      <c r="K519" s="177" t="s">
        <v>199</v>
      </c>
      <c r="L519" s="41"/>
      <c r="M519" s="182" t="s">
        <v>19</v>
      </c>
      <c r="N519" s="183" t="s">
        <v>41</v>
      </c>
      <c r="O519" s="66"/>
      <c r="P519" s="184">
        <f>O519*H519</f>
        <v>0</v>
      </c>
      <c r="Q519" s="184">
        <v>2.5018699999999998</v>
      </c>
      <c r="R519" s="184">
        <f>Q519*H519</f>
        <v>128.66617036</v>
      </c>
      <c r="S519" s="184">
        <v>0</v>
      </c>
      <c r="T519" s="18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200</v>
      </c>
      <c r="AT519" s="186" t="s">
        <v>195</v>
      </c>
      <c r="AU519" s="186" t="s">
        <v>80</v>
      </c>
      <c r="AY519" s="19" t="s">
        <v>193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78</v>
      </c>
      <c r="BK519" s="187">
        <f>ROUND(I519*H519,2)</f>
        <v>0</v>
      </c>
      <c r="BL519" s="19" t="s">
        <v>200</v>
      </c>
      <c r="BM519" s="186" t="s">
        <v>668</v>
      </c>
    </row>
    <row r="520" spans="1:65" s="2" customFormat="1" ht="11.25">
      <c r="A520" s="36"/>
      <c r="B520" s="37"/>
      <c r="C520" s="38"/>
      <c r="D520" s="188" t="s">
        <v>201</v>
      </c>
      <c r="E520" s="38"/>
      <c r="F520" s="189" t="s">
        <v>669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201</v>
      </c>
      <c r="AU520" s="19" t="s">
        <v>80</v>
      </c>
    </row>
    <row r="521" spans="1:65" s="15" customFormat="1" ht="11.25">
      <c r="B521" s="217"/>
      <c r="C521" s="218"/>
      <c r="D521" s="195" t="s">
        <v>203</v>
      </c>
      <c r="E521" s="219" t="s">
        <v>19</v>
      </c>
      <c r="F521" s="220" t="s">
        <v>670</v>
      </c>
      <c r="G521" s="218"/>
      <c r="H521" s="219" t="s">
        <v>19</v>
      </c>
      <c r="I521" s="221"/>
      <c r="J521" s="218"/>
      <c r="K521" s="218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203</v>
      </c>
      <c r="AU521" s="226" t="s">
        <v>80</v>
      </c>
      <c r="AV521" s="15" t="s">
        <v>78</v>
      </c>
      <c r="AW521" s="15" t="s">
        <v>32</v>
      </c>
      <c r="AX521" s="15" t="s">
        <v>70</v>
      </c>
      <c r="AY521" s="226" t="s">
        <v>193</v>
      </c>
    </row>
    <row r="522" spans="1:65" s="13" customFormat="1" ht="11.25">
      <c r="B522" s="193"/>
      <c r="C522" s="194"/>
      <c r="D522" s="195" t="s">
        <v>203</v>
      </c>
      <c r="E522" s="196" t="s">
        <v>19</v>
      </c>
      <c r="F522" s="197" t="s">
        <v>671</v>
      </c>
      <c r="G522" s="194"/>
      <c r="H522" s="198">
        <v>19.827999999999999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203</v>
      </c>
      <c r="AU522" s="204" t="s">
        <v>80</v>
      </c>
      <c r="AV522" s="13" t="s">
        <v>80</v>
      </c>
      <c r="AW522" s="13" t="s">
        <v>32</v>
      </c>
      <c r="AX522" s="13" t="s">
        <v>70</v>
      </c>
      <c r="AY522" s="204" t="s">
        <v>193</v>
      </c>
    </row>
    <row r="523" spans="1:65" s="13" customFormat="1" ht="22.5">
      <c r="B523" s="193"/>
      <c r="C523" s="194"/>
      <c r="D523" s="195" t="s">
        <v>203</v>
      </c>
      <c r="E523" s="196" t="s">
        <v>19</v>
      </c>
      <c r="F523" s="197" t="s">
        <v>672</v>
      </c>
      <c r="G523" s="194"/>
      <c r="H523" s="198">
        <v>31.6</v>
      </c>
      <c r="I523" s="199"/>
      <c r="J523" s="194"/>
      <c r="K523" s="194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203</v>
      </c>
      <c r="AU523" s="204" t="s">
        <v>80</v>
      </c>
      <c r="AV523" s="13" t="s">
        <v>80</v>
      </c>
      <c r="AW523" s="13" t="s">
        <v>32</v>
      </c>
      <c r="AX523" s="13" t="s">
        <v>70</v>
      </c>
      <c r="AY523" s="204" t="s">
        <v>193</v>
      </c>
    </row>
    <row r="524" spans="1:65" s="14" customFormat="1" ht="11.25">
      <c r="B524" s="205"/>
      <c r="C524" s="206"/>
      <c r="D524" s="195" t="s">
        <v>203</v>
      </c>
      <c r="E524" s="207" t="s">
        <v>19</v>
      </c>
      <c r="F524" s="208" t="s">
        <v>205</v>
      </c>
      <c r="G524" s="206"/>
      <c r="H524" s="209">
        <v>51.427999999999997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203</v>
      </c>
      <c r="AU524" s="215" t="s">
        <v>80</v>
      </c>
      <c r="AV524" s="14" t="s">
        <v>200</v>
      </c>
      <c r="AW524" s="14" t="s">
        <v>32</v>
      </c>
      <c r="AX524" s="14" t="s">
        <v>78</v>
      </c>
      <c r="AY524" s="215" t="s">
        <v>193</v>
      </c>
    </row>
    <row r="525" spans="1:65" s="2" customFormat="1" ht="24.2" customHeight="1">
      <c r="A525" s="36"/>
      <c r="B525" s="37"/>
      <c r="C525" s="175" t="s">
        <v>673</v>
      </c>
      <c r="D525" s="175" t="s">
        <v>195</v>
      </c>
      <c r="E525" s="176" t="s">
        <v>674</v>
      </c>
      <c r="F525" s="177" t="s">
        <v>675</v>
      </c>
      <c r="G525" s="178" t="s">
        <v>198</v>
      </c>
      <c r="H525" s="179">
        <v>351.94</v>
      </c>
      <c r="I525" s="180"/>
      <c r="J525" s="181">
        <f>ROUND(I525*H525,2)</f>
        <v>0</v>
      </c>
      <c r="K525" s="177" t="s">
        <v>199</v>
      </c>
      <c r="L525" s="41"/>
      <c r="M525" s="182" t="s">
        <v>19</v>
      </c>
      <c r="N525" s="183" t="s">
        <v>41</v>
      </c>
      <c r="O525" s="66"/>
      <c r="P525" s="184">
        <f>O525*H525</f>
        <v>0</v>
      </c>
      <c r="Q525" s="184">
        <v>2.7499999999999998E-3</v>
      </c>
      <c r="R525" s="184">
        <f>Q525*H525</f>
        <v>0.96783499999999989</v>
      </c>
      <c r="S525" s="184">
        <v>0</v>
      </c>
      <c r="T525" s="18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200</v>
      </c>
      <c r="AT525" s="186" t="s">
        <v>195</v>
      </c>
      <c r="AU525" s="186" t="s">
        <v>80</v>
      </c>
      <c r="AY525" s="19" t="s">
        <v>193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78</v>
      </c>
      <c r="BK525" s="187">
        <f>ROUND(I525*H525,2)</f>
        <v>0</v>
      </c>
      <c r="BL525" s="19" t="s">
        <v>200</v>
      </c>
      <c r="BM525" s="186" t="s">
        <v>676</v>
      </c>
    </row>
    <row r="526" spans="1:65" s="2" customFormat="1" ht="11.25">
      <c r="A526" s="36"/>
      <c r="B526" s="37"/>
      <c r="C526" s="38"/>
      <c r="D526" s="188" t="s">
        <v>201</v>
      </c>
      <c r="E526" s="38"/>
      <c r="F526" s="189" t="s">
        <v>677</v>
      </c>
      <c r="G526" s="38"/>
      <c r="H526" s="38"/>
      <c r="I526" s="190"/>
      <c r="J526" s="38"/>
      <c r="K526" s="38"/>
      <c r="L526" s="41"/>
      <c r="M526" s="191"/>
      <c r="N526" s="192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201</v>
      </c>
      <c r="AU526" s="19" t="s">
        <v>80</v>
      </c>
    </row>
    <row r="527" spans="1:65" s="13" customFormat="1" ht="11.25">
      <c r="B527" s="193"/>
      <c r="C527" s="194"/>
      <c r="D527" s="195" t="s">
        <v>203</v>
      </c>
      <c r="E527" s="196" t="s">
        <v>19</v>
      </c>
      <c r="F527" s="197" t="s">
        <v>678</v>
      </c>
      <c r="G527" s="194"/>
      <c r="H527" s="198">
        <v>99.14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203</v>
      </c>
      <c r="AU527" s="204" t="s">
        <v>80</v>
      </c>
      <c r="AV527" s="13" t="s">
        <v>80</v>
      </c>
      <c r="AW527" s="13" t="s">
        <v>32</v>
      </c>
      <c r="AX527" s="13" t="s">
        <v>70</v>
      </c>
      <c r="AY527" s="204" t="s">
        <v>193</v>
      </c>
    </row>
    <row r="528" spans="1:65" s="13" customFormat="1" ht="22.5">
      <c r="B528" s="193"/>
      <c r="C528" s="194"/>
      <c r="D528" s="195" t="s">
        <v>203</v>
      </c>
      <c r="E528" s="196" t="s">
        <v>19</v>
      </c>
      <c r="F528" s="197" t="s">
        <v>679</v>
      </c>
      <c r="G528" s="194"/>
      <c r="H528" s="198">
        <v>252.8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203</v>
      </c>
      <c r="AU528" s="204" t="s">
        <v>80</v>
      </c>
      <c r="AV528" s="13" t="s">
        <v>80</v>
      </c>
      <c r="AW528" s="13" t="s">
        <v>32</v>
      </c>
      <c r="AX528" s="13" t="s">
        <v>70</v>
      </c>
      <c r="AY528" s="204" t="s">
        <v>193</v>
      </c>
    </row>
    <row r="529" spans="1:65" s="14" customFormat="1" ht="11.25">
      <c r="B529" s="205"/>
      <c r="C529" s="206"/>
      <c r="D529" s="195" t="s">
        <v>203</v>
      </c>
      <c r="E529" s="207" t="s">
        <v>19</v>
      </c>
      <c r="F529" s="208" t="s">
        <v>205</v>
      </c>
      <c r="G529" s="206"/>
      <c r="H529" s="209">
        <v>351.94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203</v>
      </c>
      <c r="AU529" s="215" t="s">
        <v>80</v>
      </c>
      <c r="AV529" s="14" t="s">
        <v>200</v>
      </c>
      <c r="AW529" s="14" t="s">
        <v>32</v>
      </c>
      <c r="AX529" s="14" t="s">
        <v>78</v>
      </c>
      <c r="AY529" s="215" t="s">
        <v>193</v>
      </c>
    </row>
    <row r="530" spans="1:65" s="2" customFormat="1" ht="24.2" customHeight="1">
      <c r="A530" s="36"/>
      <c r="B530" s="37"/>
      <c r="C530" s="175" t="s">
        <v>391</v>
      </c>
      <c r="D530" s="175" t="s">
        <v>195</v>
      </c>
      <c r="E530" s="176" t="s">
        <v>680</v>
      </c>
      <c r="F530" s="177" t="s">
        <v>681</v>
      </c>
      <c r="G530" s="178" t="s">
        <v>198</v>
      </c>
      <c r="H530" s="179">
        <v>351.94</v>
      </c>
      <c r="I530" s="180"/>
      <c r="J530" s="181">
        <f>ROUND(I530*H530,2)</f>
        <v>0</v>
      </c>
      <c r="K530" s="177" t="s">
        <v>199</v>
      </c>
      <c r="L530" s="41"/>
      <c r="M530" s="182" t="s">
        <v>19</v>
      </c>
      <c r="N530" s="183" t="s">
        <v>41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0</v>
      </c>
      <c r="T530" s="18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200</v>
      </c>
      <c r="AT530" s="186" t="s">
        <v>195</v>
      </c>
      <c r="AU530" s="186" t="s">
        <v>80</v>
      </c>
      <c r="AY530" s="19" t="s">
        <v>193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78</v>
      </c>
      <c r="BK530" s="187">
        <f>ROUND(I530*H530,2)</f>
        <v>0</v>
      </c>
      <c r="BL530" s="19" t="s">
        <v>200</v>
      </c>
      <c r="BM530" s="186" t="s">
        <v>682</v>
      </c>
    </row>
    <row r="531" spans="1:65" s="2" customFormat="1" ht="11.25">
      <c r="A531" s="36"/>
      <c r="B531" s="37"/>
      <c r="C531" s="38"/>
      <c r="D531" s="188" t="s">
        <v>201</v>
      </c>
      <c r="E531" s="38"/>
      <c r="F531" s="189" t="s">
        <v>683</v>
      </c>
      <c r="G531" s="38"/>
      <c r="H531" s="38"/>
      <c r="I531" s="190"/>
      <c r="J531" s="38"/>
      <c r="K531" s="38"/>
      <c r="L531" s="41"/>
      <c r="M531" s="191"/>
      <c r="N531" s="19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201</v>
      </c>
      <c r="AU531" s="19" t="s">
        <v>80</v>
      </c>
    </row>
    <row r="532" spans="1:65" s="2" customFormat="1" ht="55.5" customHeight="1">
      <c r="A532" s="36"/>
      <c r="B532" s="37"/>
      <c r="C532" s="175" t="s">
        <v>684</v>
      </c>
      <c r="D532" s="175" t="s">
        <v>195</v>
      </c>
      <c r="E532" s="176" t="s">
        <v>685</v>
      </c>
      <c r="F532" s="177" t="s">
        <v>686</v>
      </c>
      <c r="G532" s="178" t="s">
        <v>417</v>
      </c>
      <c r="H532" s="179">
        <v>14.557</v>
      </c>
      <c r="I532" s="180"/>
      <c r="J532" s="181">
        <f>ROUND(I532*H532,2)</f>
        <v>0</v>
      </c>
      <c r="K532" s="177" t="s">
        <v>199</v>
      </c>
      <c r="L532" s="41"/>
      <c r="M532" s="182" t="s">
        <v>19</v>
      </c>
      <c r="N532" s="183" t="s">
        <v>41</v>
      </c>
      <c r="O532" s="66"/>
      <c r="P532" s="184">
        <f>O532*H532</f>
        <v>0</v>
      </c>
      <c r="Q532" s="184">
        <v>1.0593999999999999</v>
      </c>
      <c r="R532" s="184">
        <f>Q532*H532</f>
        <v>15.421685799999999</v>
      </c>
      <c r="S532" s="184">
        <v>0</v>
      </c>
      <c r="T532" s="185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200</v>
      </c>
      <c r="AT532" s="186" t="s">
        <v>195</v>
      </c>
      <c r="AU532" s="186" t="s">
        <v>80</v>
      </c>
      <c r="AY532" s="19" t="s">
        <v>193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9" t="s">
        <v>78</v>
      </c>
      <c r="BK532" s="187">
        <f>ROUND(I532*H532,2)</f>
        <v>0</v>
      </c>
      <c r="BL532" s="19" t="s">
        <v>200</v>
      </c>
      <c r="BM532" s="186" t="s">
        <v>687</v>
      </c>
    </row>
    <row r="533" spans="1:65" s="2" customFormat="1" ht="11.25">
      <c r="A533" s="36"/>
      <c r="B533" s="37"/>
      <c r="C533" s="38"/>
      <c r="D533" s="188" t="s">
        <v>201</v>
      </c>
      <c r="E533" s="38"/>
      <c r="F533" s="189" t="s">
        <v>688</v>
      </c>
      <c r="G533" s="38"/>
      <c r="H533" s="38"/>
      <c r="I533" s="190"/>
      <c r="J533" s="38"/>
      <c r="K533" s="38"/>
      <c r="L533" s="41"/>
      <c r="M533" s="191"/>
      <c r="N533" s="19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201</v>
      </c>
      <c r="AU533" s="19" t="s">
        <v>80</v>
      </c>
    </row>
    <row r="534" spans="1:65" s="13" customFormat="1" ht="33.75">
      <c r="B534" s="193"/>
      <c r="C534" s="194"/>
      <c r="D534" s="195" t="s">
        <v>203</v>
      </c>
      <c r="E534" s="196" t="s">
        <v>19</v>
      </c>
      <c r="F534" s="197" t="s">
        <v>689</v>
      </c>
      <c r="G534" s="194"/>
      <c r="H534" s="198">
        <v>0.39100000000000001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203</v>
      </c>
      <c r="AU534" s="204" t="s">
        <v>80</v>
      </c>
      <c r="AV534" s="13" t="s">
        <v>80</v>
      </c>
      <c r="AW534" s="13" t="s">
        <v>32</v>
      </c>
      <c r="AX534" s="13" t="s">
        <v>70</v>
      </c>
      <c r="AY534" s="204" t="s">
        <v>193</v>
      </c>
    </row>
    <row r="535" spans="1:65" s="13" customFormat="1" ht="22.5">
      <c r="B535" s="193"/>
      <c r="C535" s="194"/>
      <c r="D535" s="195" t="s">
        <v>203</v>
      </c>
      <c r="E535" s="196" t="s">
        <v>19</v>
      </c>
      <c r="F535" s="197" t="s">
        <v>690</v>
      </c>
      <c r="G535" s="194"/>
      <c r="H535" s="198">
        <v>0.14599999999999999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203</v>
      </c>
      <c r="AU535" s="204" t="s">
        <v>80</v>
      </c>
      <c r="AV535" s="13" t="s">
        <v>80</v>
      </c>
      <c r="AW535" s="13" t="s">
        <v>32</v>
      </c>
      <c r="AX535" s="13" t="s">
        <v>70</v>
      </c>
      <c r="AY535" s="204" t="s">
        <v>193</v>
      </c>
    </row>
    <row r="536" spans="1:65" s="15" customFormat="1" ht="11.25">
      <c r="B536" s="217"/>
      <c r="C536" s="218"/>
      <c r="D536" s="195" t="s">
        <v>203</v>
      </c>
      <c r="E536" s="219" t="s">
        <v>19</v>
      </c>
      <c r="F536" s="220" t="s">
        <v>335</v>
      </c>
      <c r="G536" s="218"/>
      <c r="H536" s="219" t="s">
        <v>19</v>
      </c>
      <c r="I536" s="221"/>
      <c r="J536" s="218"/>
      <c r="K536" s="218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203</v>
      </c>
      <c r="AU536" s="226" t="s">
        <v>80</v>
      </c>
      <c r="AV536" s="15" t="s">
        <v>78</v>
      </c>
      <c r="AW536" s="15" t="s">
        <v>32</v>
      </c>
      <c r="AX536" s="15" t="s">
        <v>70</v>
      </c>
      <c r="AY536" s="226" t="s">
        <v>193</v>
      </c>
    </row>
    <row r="537" spans="1:65" s="13" customFormat="1" ht="11.25">
      <c r="B537" s="193"/>
      <c r="C537" s="194"/>
      <c r="D537" s="195" t="s">
        <v>203</v>
      </c>
      <c r="E537" s="196" t="s">
        <v>19</v>
      </c>
      <c r="F537" s="197" t="s">
        <v>691</v>
      </c>
      <c r="G537" s="194"/>
      <c r="H537" s="198">
        <v>0.06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203</v>
      </c>
      <c r="AU537" s="204" t="s">
        <v>80</v>
      </c>
      <c r="AV537" s="13" t="s">
        <v>80</v>
      </c>
      <c r="AW537" s="13" t="s">
        <v>32</v>
      </c>
      <c r="AX537" s="13" t="s">
        <v>70</v>
      </c>
      <c r="AY537" s="204" t="s">
        <v>193</v>
      </c>
    </row>
    <row r="538" spans="1:65" s="13" customFormat="1" ht="11.25">
      <c r="B538" s="193"/>
      <c r="C538" s="194"/>
      <c r="D538" s="195" t="s">
        <v>203</v>
      </c>
      <c r="E538" s="196" t="s">
        <v>19</v>
      </c>
      <c r="F538" s="197" t="s">
        <v>692</v>
      </c>
      <c r="G538" s="194"/>
      <c r="H538" s="198">
        <v>4.9000000000000002E-2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203</v>
      </c>
      <c r="AU538" s="204" t="s">
        <v>80</v>
      </c>
      <c r="AV538" s="13" t="s">
        <v>80</v>
      </c>
      <c r="AW538" s="13" t="s">
        <v>32</v>
      </c>
      <c r="AX538" s="13" t="s">
        <v>70</v>
      </c>
      <c r="AY538" s="204" t="s">
        <v>193</v>
      </c>
    </row>
    <row r="539" spans="1:65" s="13" customFormat="1" ht="22.5">
      <c r="B539" s="193"/>
      <c r="C539" s="194"/>
      <c r="D539" s="195" t="s">
        <v>203</v>
      </c>
      <c r="E539" s="196" t="s">
        <v>19</v>
      </c>
      <c r="F539" s="197" t="s">
        <v>693</v>
      </c>
      <c r="G539" s="194"/>
      <c r="H539" s="198">
        <v>0.34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203</v>
      </c>
      <c r="AU539" s="204" t="s">
        <v>80</v>
      </c>
      <c r="AV539" s="13" t="s">
        <v>80</v>
      </c>
      <c r="AW539" s="13" t="s">
        <v>32</v>
      </c>
      <c r="AX539" s="13" t="s">
        <v>70</v>
      </c>
      <c r="AY539" s="204" t="s">
        <v>193</v>
      </c>
    </row>
    <row r="540" spans="1:65" s="13" customFormat="1" ht="33.75">
      <c r="B540" s="193"/>
      <c r="C540" s="194"/>
      <c r="D540" s="195" t="s">
        <v>203</v>
      </c>
      <c r="E540" s="196" t="s">
        <v>19</v>
      </c>
      <c r="F540" s="197" t="s">
        <v>694</v>
      </c>
      <c r="G540" s="194"/>
      <c r="H540" s="198">
        <v>2.1230000000000002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203</v>
      </c>
      <c r="AU540" s="204" t="s">
        <v>80</v>
      </c>
      <c r="AV540" s="13" t="s">
        <v>80</v>
      </c>
      <c r="AW540" s="13" t="s">
        <v>32</v>
      </c>
      <c r="AX540" s="13" t="s">
        <v>70</v>
      </c>
      <c r="AY540" s="204" t="s">
        <v>193</v>
      </c>
    </row>
    <row r="541" spans="1:65" s="15" customFormat="1" ht="11.25">
      <c r="B541" s="217"/>
      <c r="C541" s="218"/>
      <c r="D541" s="195" t="s">
        <v>203</v>
      </c>
      <c r="E541" s="219" t="s">
        <v>19</v>
      </c>
      <c r="F541" s="220" t="s">
        <v>695</v>
      </c>
      <c r="G541" s="218"/>
      <c r="H541" s="219" t="s">
        <v>19</v>
      </c>
      <c r="I541" s="221"/>
      <c r="J541" s="218"/>
      <c r="K541" s="218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203</v>
      </c>
      <c r="AU541" s="226" t="s">
        <v>80</v>
      </c>
      <c r="AV541" s="15" t="s">
        <v>78</v>
      </c>
      <c r="AW541" s="15" t="s">
        <v>32</v>
      </c>
      <c r="AX541" s="15" t="s">
        <v>70</v>
      </c>
      <c r="AY541" s="226" t="s">
        <v>193</v>
      </c>
    </row>
    <row r="542" spans="1:65" s="13" customFormat="1" ht="11.25">
      <c r="B542" s="193"/>
      <c r="C542" s="194"/>
      <c r="D542" s="195" t="s">
        <v>203</v>
      </c>
      <c r="E542" s="196" t="s">
        <v>19</v>
      </c>
      <c r="F542" s="197" t="s">
        <v>696</v>
      </c>
      <c r="G542" s="194"/>
      <c r="H542" s="198">
        <v>0.21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203</v>
      </c>
      <c r="AU542" s="204" t="s">
        <v>80</v>
      </c>
      <c r="AV542" s="13" t="s">
        <v>80</v>
      </c>
      <c r="AW542" s="13" t="s">
        <v>32</v>
      </c>
      <c r="AX542" s="13" t="s">
        <v>70</v>
      </c>
      <c r="AY542" s="204" t="s">
        <v>193</v>
      </c>
    </row>
    <row r="543" spans="1:65" s="13" customFormat="1" ht="11.25">
      <c r="B543" s="193"/>
      <c r="C543" s="194"/>
      <c r="D543" s="195" t="s">
        <v>203</v>
      </c>
      <c r="E543" s="196" t="s">
        <v>19</v>
      </c>
      <c r="F543" s="197" t="s">
        <v>697</v>
      </c>
      <c r="G543" s="194"/>
      <c r="H543" s="198">
        <v>6.0949999999999998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203</v>
      </c>
      <c r="AU543" s="204" t="s">
        <v>80</v>
      </c>
      <c r="AV543" s="13" t="s">
        <v>80</v>
      </c>
      <c r="AW543" s="13" t="s">
        <v>32</v>
      </c>
      <c r="AX543" s="13" t="s">
        <v>70</v>
      </c>
      <c r="AY543" s="204" t="s">
        <v>193</v>
      </c>
    </row>
    <row r="544" spans="1:65" s="13" customFormat="1" ht="11.25">
      <c r="B544" s="193"/>
      <c r="C544" s="194"/>
      <c r="D544" s="195" t="s">
        <v>203</v>
      </c>
      <c r="E544" s="196" t="s">
        <v>19</v>
      </c>
      <c r="F544" s="197" t="s">
        <v>698</v>
      </c>
      <c r="G544" s="194"/>
      <c r="H544" s="198">
        <v>5.1429999999999998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203</v>
      </c>
      <c r="AU544" s="204" t="s">
        <v>80</v>
      </c>
      <c r="AV544" s="13" t="s">
        <v>80</v>
      </c>
      <c r="AW544" s="13" t="s">
        <v>32</v>
      </c>
      <c r="AX544" s="13" t="s">
        <v>70</v>
      </c>
      <c r="AY544" s="204" t="s">
        <v>193</v>
      </c>
    </row>
    <row r="545" spans="1:65" s="14" customFormat="1" ht="11.25">
      <c r="B545" s="205"/>
      <c r="C545" s="206"/>
      <c r="D545" s="195" t="s">
        <v>203</v>
      </c>
      <c r="E545" s="207" t="s">
        <v>19</v>
      </c>
      <c r="F545" s="208" t="s">
        <v>205</v>
      </c>
      <c r="G545" s="206"/>
      <c r="H545" s="209">
        <v>14.557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203</v>
      </c>
      <c r="AU545" s="215" t="s">
        <v>80</v>
      </c>
      <c r="AV545" s="14" t="s">
        <v>200</v>
      </c>
      <c r="AW545" s="14" t="s">
        <v>32</v>
      </c>
      <c r="AX545" s="14" t="s">
        <v>78</v>
      </c>
      <c r="AY545" s="215" t="s">
        <v>193</v>
      </c>
    </row>
    <row r="546" spans="1:65" s="12" customFormat="1" ht="22.9" customHeight="1">
      <c r="B546" s="159"/>
      <c r="C546" s="160"/>
      <c r="D546" s="161" t="s">
        <v>69</v>
      </c>
      <c r="E546" s="173" t="s">
        <v>212</v>
      </c>
      <c r="F546" s="173" t="s">
        <v>699</v>
      </c>
      <c r="G546" s="160"/>
      <c r="H546" s="160"/>
      <c r="I546" s="163"/>
      <c r="J546" s="174">
        <f>BK546</f>
        <v>0</v>
      </c>
      <c r="K546" s="160"/>
      <c r="L546" s="165"/>
      <c r="M546" s="166"/>
      <c r="N546" s="167"/>
      <c r="O546" s="167"/>
      <c r="P546" s="168">
        <f>SUM(P547:P906)</f>
        <v>0</v>
      </c>
      <c r="Q546" s="167"/>
      <c r="R546" s="168">
        <f>SUM(R547:R906)</f>
        <v>4186.0371536000002</v>
      </c>
      <c r="S546" s="167"/>
      <c r="T546" s="169">
        <f>SUM(T547:T906)</f>
        <v>0</v>
      </c>
      <c r="AR546" s="170" t="s">
        <v>78</v>
      </c>
      <c r="AT546" s="171" t="s">
        <v>69</v>
      </c>
      <c r="AU546" s="171" t="s">
        <v>78</v>
      </c>
      <c r="AY546" s="170" t="s">
        <v>193</v>
      </c>
      <c r="BK546" s="172">
        <f>SUM(BK547:BK906)</f>
        <v>0</v>
      </c>
    </row>
    <row r="547" spans="1:65" s="2" customFormat="1" ht="37.9" customHeight="1">
      <c r="A547" s="36"/>
      <c r="B547" s="37"/>
      <c r="C547" s="175" t="s">
        <v>397</v>
      </c>
      <c r="D547" s="175" t="s">
        <v>195</v>
      </c>
      <c r="E547" s="176" t="s">
        <v>700</v>
      </c>
      <c r="F547" s="177" t="s">
        <v>701</v>
      </c>
      <c r="G547" s="178" t="s">
        <v>702</v>
      </c>
      <c r="H547" s="179">
        <v>2</v>
      </c>
      <c r="I547" s="180"/>
      <c r="J547" s="181">
        <f t="shared" ref="J547:J563" si="0">ROUND(I547*H547,2)</f>
        <v>0</v>
      </c>
      <c r="K547" s="177" t="s">
        <v>477</v>
      </c>
      <c r="L547" s="41"/>
      <c r="M547" s="182" t="s">
        <v>19</v>
      </c>
      <c r="N547" s="183" t="s">
        <v>41</v>
      </c>
      <c r="O547" s="66"/>
      <c r="P547" s="184">
        <f t="shared" ref="P547:P563" si="1">O547*H547</f>
        <v>0</v>
      </c>
      <c r="Q547" s="184">
        <v>0</v>
      </c>
      <c r="R547" s="184">
        <f t="shared" ref="R547:R563" si="2">Q547*H547</f>
        <v>0</v>
      </c>
      <c r="S547" s="184">
        <v>0</v>
      </c>
      <c r="T547" s="185">
        <f t="shared" ref="T547:T563" si="3"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200</v>
      </c>
      <c r="AT547" s="186" t="s">
        <v>195</v>
      </c>
      <c r="AU547" s="186" t="s">
        <v>80</v>
      </c>
      <c r="AY547" s="19" t="s">
        <v>193</v>
      </c>
      <c r="BE547" s="187">
        <f t="shared" ref="BE547:BE563" si="4">IF(N547="základní",J547,0)</f>
        <v>0</v>
      </c>
      <c r="BF547" s="187">
        <f t="shared" ref="BF547:BF563" si="5">IF(N547="snížená",J547,0)</f>
        <v>0</v>
      </c>
      <c r="BG547" s="187">
        <f t="shared" ref="BG547:BG563" si="6">IF(N547="zákl. přenesená",J547,0)</f>
        <v>0</v>
      </c>
      <c r="BH547" s="187">
        <f t="shared" ref="BH547:BH563" si="7">IF(N547="sníž. přenesená",J547,0)</f>
        <v>0</v>
      </c>
      <c r="BI547" s="187">
        <f t="shared" ref="BI547:BI563" si="8">IF(N547="nulová",J547,0)</f>
        <v>0</v>
      </c>
      <c r="BJ547" s="19" t="s">
        <v>78</v>
      </c>
      <c r="BK547" s="187">
        <f t="shared" ref="BK547:BK563" si="9">ROUND(I547*H547,2)</f>
        <v>0</v>
      </c>
      <c r="BL547" s="19" t="s">
        <v>200</v>
      </c>
      <c r="BM547" s="186" t="s">
        <v>703</v>
      </c>
    </row>
    <row r="548" spans="1:65" s="2" customFormat="1" ht="37.9" customHeight="1">
      <c r="A548" s="36"/>
      <c r="B548" s="37"/>
      <c r="C548" s="175" t="s">
        <v>704</v>
      </c>
      <c r="D548" s="175" t="s">
        <v>195</v>
      </c>
      <c r="E548" s="176" t="s">
        <v>705</v>
      </c>
      <c r="F548" s="177" t="s">
        <v>706</v>
      </c>
      <c r="G548" s="178" t="s">
        <v>702</v>
      </c>
      <c r="H548" s="179">
        <v>5</v>
      </c>
      <c r="I548" s="180"/>
      <c r="J548" s="181">
        <f t="shared" si="0"/>
        <v>0</v>
      </c>
      <c r="K548" s="177" t="s">
        <v>477</v>
      </c>
      <c r="L548" s="41"/>
      <c r="M548" s="182" t="s">
        <v>19</v>
      </c>
      <c r="N548" s="183" t="s">
        <v>41</v>
      </c>
      <c r="O548" s="66"/>
      <c r="P548" s="184">
        <f t="shared" si="1"/>
        <v>0</v>
      </c>
      <c r="Q548" s="184">
        <v>0</v>
      </c>
      <c r="R548" s="184">
        <f t="shared" si="2"/>
        <v>0</v>
      </c>
      <c r="S548" s="184">
        <v>0</v>
      </c>
      <c r="T548" s="185">
        <f t="shared" si="3"/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200</v>
      </c>
      <c r="AT548" s="186" t="s">
        <v>195</v>
      </c>
      <c r="AU548" s="186" t="s">
        <v>80</v>
      </c>
      <c r="AY548" s="19" t="s">
        <v>193</v>
      </c>
      <c r="BE548" s="187">
        <f t="shared" si="4"/>
        <v>0</v>
      </c>
      <c r="BF548" s="187">
        <f t="shared" si="5"/>
        <v>0</v>
      </c>
      <c r="BG548" s="187">
        <f t="shared" si="6"/>
        <v>0</v>
      </c>
      <c r="BH548" s="187">
        <f t="shared" si="7"/>
        <v>0</v>
      </c>
      <c r="BI548" s="187">
        <f t="shared" si="8"/>
        <v>0</v>
      </c>
      <c r="BJ548" s="19" t="s">
        <v>78</v>
      </c>
      <c r="BK548" s="187">
        <f t="shared" si="9"/>
        <v>0</v>
      </c>
      <c r="BL548" s="19" t="s">
        <v>200</v>
      </c>
      <c r="BM548" s="186" t="s">
        <v>707</v>
      </c>
    </row>
    <row r="549" spans="1:65" s="2" customFormat="1" ht="37.9" customHeight="1">
      <c r="A549" s="36"/>
      <c r="B549" s="37"/>
      <c r="C549" s="175" t="s">
        <v>401</v>
      </c>
      <c r="D549" s="175" t="s">
        <v>195</v>
      </c>
      <c r="E549" s="176" t="s">
        <v>708</v>
      </c>
      <c r="F549" s="177" t="s">
        <v>709</v>
      </c>
      <c r="G549" s="178" t="s">
        <v>702</v>
      </c>
      <c r="H549" s="179">
        <v>6</v>
      </c>
      <c r="I549" s="180"/>
      <c r="J549" s="181">
        <f t="shared" si="0"/>
        <v>0</v>
      </c>
      <c r="K549" s="177" t="s">
        <v>477</v>
      </c>
      <c r="L549" s="41"/>
      <c r="M549" s="182" t="s">
        <v>19</v>
      </c>
      <c r="N549" s="183" t="s">
        <v>41</v>
      </c>
      <c r="O549" s="66"/>
      <c r="P549" s="184">
        <f t="shared" si="1"/>
        <v>0</v>
      </c>
      <c r="Q549" s="184">
        <v>0</v>
      </c>
      <c r="R549" s="184">
        <f t="shared" si="2"/>
        <v>0</v>
      </c>
      <c r="S549" s="184">
        <v>0</v>
      </c>
      <c r="T549" s="185">
        <f t="shared" si="3"/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200</v>
      </c>
      <c r="AT549" s="186" t="s">
        <v>195</v>
      </c>
      <c r="AU549" s="186" t="s">
        <v>80</v>
      </c>
      <c r="AY549" s="19" t="s">
        <v>193</v>
      </c>
      <c r="BE549" s="187">
        <f t="shared" si="4"/>
        <v>0</v>
      </c>
      <c r="BF549" s="187">
        <f t="shared" si="5"/>
        <v>0</v>
      </c>
      <c r="BG549" s="187">
        <f t="shared" si="6"/>
        <v>0</v>
      </c>
      <c r="BH549" s="187">
        <f t="shared" si="7"/>
        <v>0</v>
      </c>
      <c r="BI549" s="187">
        <f t="shared" si="8"/>
        <v>0</v>
      </c>
      <c r="BJ549" s="19" t="s">
        <v>78</v>
      </c>
      <c r="BK549" s="187">
        <f t="shared" si="9"/>
        <v>0</v>
      </c>
      <c r="BL549" s="19" t="s">
        <v>200</v>
      </c>
      <c r="BM549" s="186" t="s">
        <v>710</v>
      </c>
    </row>
    <row r="550" spans="1:65" s="2" customFormat="1" ht="37.9" customHeight="1">
      <c r="A550" s="36"/>
      <c r="B550" s="37"/>
      <c r="C550" s="175" t="s">
        <v>711</v>
      </c>
      <c r="D550" s="175" t="s">
        <v>195</v>
      </c>
      <c r="E550" s="176" t="s">
        <v>712</v>
      </c>
      <c r="F550" s="177" t="s">
        <v>713</v>
      </c>
      <c r="G550" s="178" t="s">
        <v>702</v>
      </c>
      <c r="H550" s="179">
        <v>4</v>
      </c>
      <c r="I550" s="180"/>
      <c r="J550" s="181">
        <f t="shared" si="0"/>
        <v>0</v>
      </c>
      <c r="K550" s="177" t="s">
        <v>477</v>
      </c>
      <c r="L550" s="41"/>
      <c r="M550" s="182" t="s">
        <v>19</v>
      </c>
      <c r="N550" s="183" t="s">
        <v>41</v>
      </c>
      <c r="O550" s="66"/>
      <c r="P550" s="184">
        <f t="shared" si="1"/>
        <v>0</v>
      </c>
      <c r="Q550" s="184">
        <v>0</v>
      </c>
      <c r="R550" s="184">
        <f t="shared" si="2"/>
        <v>0</v>
      </c>
      <c r="S550" s="184">
        <v>0</v>
      </c>
      <c r="T550" s="185">
        <f t="shared" si="3"/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200</v>
      </c>
      <c r="AT550" s="186" t="s">
        <v>195</v>
      </c>
      <c r="AU550" s="186" t="s">
        <v>80</v>
      </c>
      <c r="AY550" s="19" t="s">
        <v>193</v>
      </c>
      <c r="BE550" s="187">
        <f t="shared" si="4"/>
        <v>0</v>
      </c>
      <c r="BF550" s="187">
        <f t="shared" si="5"/>
        <v>0</v>
      </c>
      <c r="BG550" s="187">
        <f t="shared" si="6"/>
        <v>0</v>
      </c>
      <c r="BH550" s="187">
        <f t="shared" si="7"/>
        <v>0</v>
      </c>
      <c r="BI550" s="187">
        <f t="shared" si="8"/>
        <v>0</v>
      </c>
      <c r="BJ550" s="19" t="s">
        <v>78</v>
      </c>
      <c r="BK550" s="187">
        <f t="shared" si="9"/>
        <v>0</v>
      </c>
      <c r="BL550" s="19" t="s">
        <v>200</v>
      </c>
      <c r="BM550" s="186" t="s">
        <v>714</v>
      </c>
    </row>
    <row r="551" spans="1:65" s="2" customFormat="1" ht="37.9" customHeight="1">
      <c r="A551" s="36"/>
      <c r="B551" s="37"/>
      <c r="C551" s="175" t="s">
        <v>406</v>
      </c>
      <c r="D551" s="175" t="s">
        <v>195</v>
      </c>
      <c r="E551" s="176" t="s">
        <v>715</v>
      </c>
      <c r="F551" s="177" t="s">
        <v>716</v>
      </c>
      <c r="G551" s="178" t="s">
        <v>702</v>
      </c>
      <c r="H551" s="179">
        <v>1</v>
      </c>
      <c r="I551" s="180"/>
      <c r="J551" s="181">
        <f t="shared" si="0"/>
        <v>0</v>
      </c>
      <c r="K551" s="177" t="s">
        <v>477</v>
      </c>
      <c r="L551" s="41"/>
      <c r="M551" s="182" t="s">
        <v>19</v>
      </c>
      <c r="N551" s="183" t="s">
        <v>41</v>
      </c>
      <c r="O551" s="66"/>
      <c r="P551" s="184">
        <f t="shared" si="1"/>
        <v>0</v>
      </c>
      <c r="Q551" s="184">
        <v>0</v>
      </c>
      <c r="R551" s="184">
        <f t="shared" si="2"/>
        <v>0</v>
      </c>
      <c r="S551" s="184">
        <v>0</v>
      </c>
      <c r="T551" s="185">
        <f t="shared" si="3"/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200</v>
      </c>
      <c r="AT551" s="186" t="s">
        <v>195</v>
      </c>
      <c r="AU551" s="186" t="s">
        <v>80</v>
      </c>
      <c r="AY551" s="19" t="s">
        <v>193</v>
      </c>
      <c r="BE551" s="187">
        <f t="shared" si="4"/>
        <v>0</v>
      </c>
      <c r="BF551" s="187">
        <f t="shared" si="5"/>
        <v>0</v>
      </c>
      <c r="BG551" s="187">
        <f t="shared" si="6"/>
        <v>0</v>
      </c>
      <c r="BH551" s="187">
        <f t="shared" si="7"/>
        <v>0</v>
      </c>
      <c r="BI551" s="187">
        <f t="shared" si="8"/>
        <v>0</v>
      </c>
      <c r="BJ551" s="19" t="s">
        <v>78</v>
      </c>
      <c r="BK551" s="187">
        <f t="shared" si="9"/>
        <v>0</v>
      </c>
      <c r="BL551" s="19" t="s">
        <v>200</v>
      </c>
      <c r="BM551" s="186" t="s">
        <v>717</v>
      </c>
    </row>
    <row r="552" spans="1:65" s="2" customFormat="1" ht="37.9" customHeight="1">
      <c r="A552" s="36"/>
      <c r="B552" s="37"/>
      <c r="C552" s="175" t="s">
        <v>718</v>
      </c>
      <c r="D552" s="175" t="s">
        <v>195</v>
      </c>
      <c r="E552" s="176" t="s">
        <v>719</v>
      </c>
      <c r="F552" s="177" t="s">
        <v>720</v>
      </c>
      <c r="G552" s="178" t="s">
        <v>702</v>
      </c>
      <c r="H552" s="179">
        <v>2</v>
      </c>
      <c r="I552" s="180"/>
      <c r="J552" s="181">
        <f t="shared" si="0"/>
        <v>0</v>
      </c>
      <c r="K552" s="177" t="s">
        <v>477</v>
      </c>
      <c r="L552" s="41"/>
      <c r="M552" s="182" t="s">
        <v>19</v>
      </c>
      <c r="N552" s="183" t="s">
        <v>41</v>
      </c>
      <c r="O552" s="66"/>
      <c r="P552" s="184">
        <f t="shared" si="1"/>
        <v>0</v>
      </c>
      <c r="Q552" s="184">
        <v>0</v>
      </c>
      <c r="R552" s="184">
        <f t="shared" si="2"/>
        <v>0</v>
      </c>
      <c r="S552" s="184">
        <v>0</v>
      </c>
      <c r="T552" s="185">
        <f t="shared" si="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200</v>
      </c>
      <c r="AT552" s="186" t="s">
        <v>195</v>
      </c>
      <c r="AU552" s="186" t="s">
        <v>80</v>
      </c>
      <c r="AY552" s="19" t="s">
        <v>193</v>
      </c>
      <c r="BE552" s="187">
        <f t="shared" si="4"/>
        <v>0</v>
      </c>
      <c r="BF552" s="187">
        <f t="shared" si="5"/>
        <v>0</v>
      </c>
      <c r="BG552" s="187">
        <f t="shared" si="6"/>
        <v>0</v>
      </c>
      <c r="BH552" s="187">
        <f t="shared" si="7"/>
        <v>0</v>
      </c>
      <c r="BI552" s="187">
        <f t="shared" si="8"/>
        <v>0</v>
      </c>
      <c r="BJ552" s="19" t="s">
        <v>78</v>
      </c>
      <c r="BK552" s="187">
        <f t="shared" si="9"/>
        <v>0</v>
      </c>
      <c r="BL552" s="19" t="s">
        <v>200</v>
      </c>
      <c r="BM552" s="186" t="s">
        <v>721</v>
      </c>
    </row>
    <row r="553" spans="1:65" s="2" customFormat="1" ht="37.9" customHeight="1">
      <c r="A553" s="36"/>
      <c r="B553" s="37"/>
      <c r="C553" s="175" t="s">
        <v>411</v>
      </c>
      <c r="D553" s="175" t="s">
        <v>195</v>
      </c>
      <c r="E553" s="176" t="s">
        <v>722</v>
      </c>
      <c r="F553" s="177" t="s">
        <v>723</v>
      </c>
      <c r="G553" s="178" t="s">
        <v>702</v>
      </c>
      <c r="H553" s="179">
        <v>2</v>
      </c>
      <c r="I553" s="180"/>
      <c r="J553" s="181">
        <f t="shared" si="0"/>
        <v>0</v>
      </c>
      <c r="K553" s="177" t="s">
        <v>477</v>
      </c>
      <c r="L553" s="41"/>
      <c r="M553" s="182" t="s">
        <v>19</v>
      </c>
      <c r="N553" s="183" t="s">
        <v>41</v>
      </c>
      <c r="O553" s="66"/>
      <c r="P553" s="184">
        <f t="shared" si="1"/>
        <v>0</v>
      </c>
      <c r="Q553" s="184">
        <v>0</v>
      </c>
      <c r="R553" s="184">
        <f t="shared" si="2"/>
        <v>0</v>
      </c>
      <c r="S553" s="184">
        <v>0</v>
      </c>
      <c r="T553" s="185">
        <f t="shared" si="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200</v>
      </c>
      <c r="AT553" s="186" t="s">
        <v>195</v>
      </c>
      <c r="AU553" s="186" t="s">
        <v>80</v>
      </c>
      <c r="AY553" s="19" t="s">
        <v>193</v>
      </c>
      <c r="BE553" s="187">
        <f t="shared" si="4"/>
        <v>0</v>
      </c>
      <c r="BF553" s="187">
        <f t="shared" si="5"/>
        <v>0</v>
      </c>
      <c r="BG553" s="187">
        <f t="shared" si="6"/>
        <v>0</v>
      </c>
      <c r="BH553" s="187">
        <f t="shared" si="7"/>
        <v>0</v>
      </c>
      <c r="BI553" s="187">
        <f t="shared" si="8"/>
        <v>0</v>
      </c>
      <c r="BJ553" s="19" t="s">
        <v>78</v>
      </c>
      <c r="BK553" s="187">
        <f t="shared" si="9"/>
        <v>0</v>
      </c>
      <c r="BL553" s="19" t="s">
        <v>200</v>
      </c>
      <c r="BM553" s="186" t="s">
        <v>724</v>
      </c>
    </row>
    <row r="554" spans="1:65" s="2" customFormat="1" ht="49.15" customHeight="1">
      <c r="A554" s="36"/>
      <c r="B554" s="37"/>
      <c r="C554" s="175" t="s">
        <v>725</v>
      </c>
      <c r="D554" s="175" t="s">
        <v>195</v>
      </c>
      <c r="E554" s="176" t="s">
        <v>726</v>
      </c>
      <c r="F554" s="177" t="s">
        <v>727</v>
      </c>
      <c r="G554" s="178" t="s">
        <v>702</v>
      </c>
      <c r="H554" s="179">
        <v>6</v>
      </c>
      <c r="I554" s="180"/>
      <c r="J554" s="181">
        <f t="shared" si="0"/>
        <v>0</v>
      </c>
      <c r="K554" s="177" t="s">
        <v>477</v>
      </c>
      <c r="L554" s="41"/>
      <c r="M554" s="182" t="s">
        <v>19</v>
      </c>
      <c r="N554" s="183" t="s">
        <v>41</v>
      </c>
      <c r="O554" s="66"/>
      <c r="P554" s="184">
        <f t="shared" si="1"/>
        <v>0</v>
      </c>
      <c r="Q554" s="184">
        <v>0</v>
      </c>
      <c r="R554" s="184">
        <f t="shared" si="2"/>
        <v>0</v>
      </c>
      <c r="S554" s="184">
        <v>0</v>
      </c>
      <c r="T554" s="185">
        <f t="shared" si="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200</v>
      </c>
      <c r="AT554" s="186" t="s">
        <v>195</v>
      </c>
      <c r="AU554" s="186" t="s">
        <v>80</v>
      </c>
      <c r="AY554" s="19" t="s">
        <v>193</v>
      </c>
      <c r="BE554" s="187">
        <f t="shared" si="4"/>
        <v>0</v>
      </c>
      <c r="BF554" s="187">
        <f t="shared" si="5"/>
        <v>0</v>
      </c>
      <c r="BG554" s="187">
        <f t="shared" si="6"/>
        <v>0</v>
      </c>
      <c r="BH554" s="187">
        <f t="shared" si="7"/>
        <v>0</v>
      </c>
      <c r="BI554" s="187">
        <f t="shared" si="8"/>
        <v>0</v>
      </c>
      <c r="BJ554" s="19" t="s">
        <v>78</v>
      </c>
      <c r="BK554" s="187">
        <f t="shared" si="9"/>
        <v>0</v>
      </c>
      <c r="BL554" s="19" t="s">
        <v>200</v>
      </c>
      <c r="BM554" s="186" t="s">
        <v>728</v>
      </c>
    </row>
    <row r="555" spans="1:65" s="2" customFormat="1" ht="49.15" customHeight="1">
      <c r="A555" s="36"/>
      <c r="B555" s="37"/>
      <c r="C555" s="175" t="s">
        <v>418</v>
      </c>
      <c r="D555" s="175" t="s">
        <v>195</v>
      </c>
      <c r="E555" s="176" t="s">
        <v>729</v>
      </c>
      <c r="F555" s="177" t="s">
        <v>730</v>
      </c>
      <c r="G555" s="178" t="s">
        <v>702</v>
      </c>
      <c r="H555" s="179">
        <v>12</v>
      </c>
      <c r="I555" s="180"/>
      <c r="J555" s="181">
        <f t="shared" si="0"/>
        <v>0</v>
      </c>
      <c r="K555" s="177" t="s">
        <v>477</v>
      </c>
      <c r="L555" s="41"/>
      <c r="M555" s="182" t="s">
        <v>19</v>
      </c>
      <c r="N555" s="183" t="s">
        <v>41</v>
      </c>
      <c r="O555" s="66"/>
      <c r="P555" s="184">
        <f t="shared" si="1"/>
        <v>0</v>
      </c>
      <c r="Q555" s="184">
        <v>0</v>
      </c>
      <c r="R555" s="184">
        <f t="shared" si="2"/>
        <v>0</v>
      </c>
      <c r="S555" s="184">
        <v>0</v>
      </c>
      <c r="T555" s="185">
        <f t="shared" si="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200</v>
      </c>
      <c r="AT555" s="186" t="s">
        <v>195</v>
      </c>
      <c r="AU555" s="186" t="s">
        <v>80</v>
      </c>
      <c r="AY555" s="19" t="s">
        <v>193</v>
      </c>
      <c r="BE555" s="187">
        <f t="shared" si="4"/>
        <v>0</v>
      </c>
      <c r="BF555" s="187">
        <f t="shared" si="5"/>
        <v>0</v>
      </c>
      <c r="BG555" s="187">
        <f t="shared" si="6"/>
        <v>0</v>
      </c>
      <c r="BH555" s="187">
        <f t="shared" si="7"/>
        <v>0</v>
      </c>
      <c r="BI555" s="187">
        <f t="shared" si="8"/>
        <v>0</v>
      </c>
      <c r="BJ555" s="19" t="s">
        <v>78</v>
      </c>
      <c r="BK555" s="187">
        <f t="shared" si="9"/>
        <v>0</v>
      </c>
      <c r="BL555" s="19" t="s">
        <v>200</v>
      </c>
      <c r="BM555" s="186" t="s">
        <v>731</v>
      </c>
    </row>
    <row r="556" spans="1:65" s="2" customFormat="1" ht="49.15" customHeight="1">
      <c r="A556" s="36"/>
      <c r="B556" s="37"/>
      <c r="C556" s="175" t="s">
        <v>732</v>
      </c>
      <c r="D556" s="175" t="s">
        <v>195</v>
      </c>
      <c r="E556" s="176" t="s">
        <v>733</v>
      </c>
      <c r="F556" s="177" t="s">
        <v>734</v>
      </c>
      <c r="G556" s="178" t="s">
        <v>702</v>
      </c>
      <c r="H556" s="179">
        <v>6</v>
      </c>
      <c r="I556" s="180"/>
      <c r="J556" s="181">
        <f t="shared" si="0"/>
        <v>0</v>
      </c>
      <c r="K556" s="177" t="s">
        <v>477</v>
      </c>
      <c r="L556" s="41"/>
      <c r="M556" s="182" t="s">
        <v>19</v>
      </c>
      <c r="N556" s="183" t="s">
        <v>41</v>
      </c>
      <c r="O556" s="66"/>
      <c r="P556" s="184">
        <f t="shared" si="1"/>
        <v>0</v>
      </c>
      <c r="Q556" s="184">
        <v>0</v>
      </c>
      <c r="R556" s="184">
        <f t="shared" si="2"/>
        <v>0</v>
      </c>
      <c r="S556" s="184">
        <v>0</v>
      </c>
      <c r="T556" s="185">
        <f t="shared" si="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200</v>
      </c>
      <c r="AT556" s="186" t="s">
        <v>195</v>
      </c>
      <c r="AU556" s="186" t="s">
        <v>80</v>
      </c>
      <c r="AY556" s="19" t="s">
        <v>193</v>
      </c>
      <c r="BE556" s="187">
        <f t="shared" si="4"/>
        <v>0</v>
      </c>
      <c r="BF556" s="187">
        <f t="shared" si="5"/>
        <v>0</v>
      </c>
      <c r="BG556" s="187">
        <f t="shared" si="6"/>
        <v>0</v>
      </c>
      <c r="BH556" s="187">
        <f t="shared" si="7"/>
        <v>0</v>
      </c>
      <c r="BI556" s="187">
        <f t="shared" si="8"/>
        <v>0</v>
      </c>
      <c r="BJ556" s="19" t="s">
        <v>78</v>
      </c>
      <c r="BK556" s="187">
        <f t="shared" si="9"/>
        <v>0</v>
      </c>
      <c r="BL556" s="19" t="s">
        <v>200</v>
      </c>
      <c r="BM556" s="186" t="s">
        <v>735</v>
      </c>
    </row>
    <row r="557" spans="1:65" s="2" customFormat="1" ht="49.15" customHeight="1">
      <c r="A557" s="36"/>
      <c r="B557" s="37"/>
      <c r="C557" s="175" t="s">
        <v>423</v>
      </c>
      <c r="D557" s="175" t="s">
        <v>195</v>
      </c>
      <c r="E557" s="176" t="s">
        <v>736</v>
      </c>
      <c r="F557" s="177" t="s">
        <v>737</v>
      </c>
      <c r="G557" s="178" t="s">
        <v>702</v>
      </c>
      <c r="H557" s="179">
        <v>15</v>
      </c>
      <c r="I557" s="180"/>
      <c r="J557" s="181">
        <f t="shared" si="0"/>
        <v>0</v>
      </c>
      <c r="K557" s="177" t="s">
        <v>477</v>
      </c>
      <c r="L557" s="41"/>
      <c r="M557" s="182" t="s">
        <v>19</v>
      </c>
      <c r="N557" s="183" t="s">
        <v>41</v>
      </c>
      <c r="O557" s="66"/>
      <c r="P557" s="184">
        <f t="shared" si="1"/>
        <v>0</v>
      </c>
      <c r="Q557" s="184">
        <v>0</v>
      </c>
      <c r="R557" s="184">
        <f t="shared" si="2"/>
        <v>0</v>
      </c>
      <c r="S557" s="184">
        <v>0</v>
      </c>
      <c r="T557" s="185">
        <f t="shared" si="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200</v>
      </c>
      <c r="AT557" s="186" t="s">
        <v>195</v>
      </c>
      <c r="AU557" s="186" t="s">
        <v>80</v>
      </c>
      <c r="AY557" s="19" t="s">
        <v>193</v>
      </c>
      <c r="BE557" s="187">
        <f t="shared" si="4"/>
        <v>0</v>
      </c>
      <c r="BF557" s="187">
        <f t="shared" si="5"/>
        <v>0</v>
      </c>
      <c r="BG557" s="187">
        <f t="shared" si="6"/>
        <v>0</v>
      </c>
      <c r="BH557" s="187">
        <f t="shared" si="7"/>
        <v>0</v>
      </c>
      <c r="BI557" s="187">
        <f t="shared" si="8"/>
        <v>0</v>
      </c>
      <c r="BJ557" s="19" t="s">
        <v>78</v>
      </c>
      <c r="BK557" s="187">
        <f t="shared" si="9"/>
        <v>0</v>
      </c>
      <c r="BL557" s="19" t="s">
        <v>200</v>
      </c>
      <c r="BM557" s="186" t="s">
        <v>738</v>
      </c>
    </row>
    <row r="558" spans="1:65" s="2" customFormat="1" ht="49.15" customHeight="1">
      <c r="A558" s="36"/>
      <c r="B558" s="37"/>
      <c r="C558" s="175" t="s">
        <v>739</v>
      </c>
      <c r="D558" s="175" t="s">
        <v>195</v>
      </c>
      <c r="E558" s="176" t="s">
        <v>740</v>
      </c>
      <c r="F558" s="177" t="s">
        <v>741</v>
      </c>
      <c r="G558" s="178" t="s">
        <v>702</v>
      </c>
      <c r="H558" s="179">
        <v>18</v>
      </c>
      <c r="I558" s="180"/>
      <c r="J558" s="181">
        <f t="shared" si="0"/>
        <v>0</v>
      </c>
      <c r="K558" s="177" t="s">
        <v>477</v>
      </c>
      <c r="L558" s="41"/>
      <c r="M558" s="182" t="s">
        <v>19</v>
      </c>
      <c r="N558" s="183" t="s">
        <v>41</v>
      </c>
      <c r="O558" s="66"/>
      <c r="P558" s="184">
        <f t="shared" si="1"/>
        <v>0</v>
      </c>
      <c r="Q558" s="184">
        <v>0</v>
      </c>
      <c r="R558" s="184">
        <f t="shared" si="2"/>
        <v>0</v>
      </c>
      <c r="S558" s="184">
        <v>0</v>
      </c>
      <c r="T558" s="185">
        <f t="shared" si="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200</v>
      </c>
      <c r="AT558" s="186" t="s">
        <v>195</v>
      </c>
      <c r="AU558" s="186" t="s">
        <v>80</v>
      </c>
      <c r="AY558" s="19" t="s">
        <v>193</v>
      </c>
      <c r="BE558" s="187">
        <f t="shared" si="4"/>
        <v>0</v>
      </c>
      <c r="BF558" s="187">
        <f t="shared" si="5"/>
        <v>0</v>
      </c>
      <c r="BG558" s="187">
        <f t="shared" si="6"/>
        <v>0</v>
      </c>
      <c r="BH558" s="187">
        <f t="shared" si="7"/>
        <v>0</v>
      </c>
      <c r="BI558" s="187">
        <f t="shared" si="8"/>
        <v>0</v>
      </c>
      <c r="BJ558" s="19" t="s">
        <v>78</v>
      </c>
      <c r="BK558" s="187">
        <f t="shared" si="9"/>
        <v>0</v>
      </c>
      <c r="BL558" s="19" t="s">
        <v>200</v>
      </c>
      <c r="BM558" s="186" t="s">
        <v>742</v>
      </c>
    </row>
    <row r="559" spans="1:65" s="2" customFormat="1" ht="49.15" customHeight="1">
      <c r="A559" s="36"/>
      <c r="B559" s="37"/>
      <c r="C559" s="175" t="s">
        <v>436</v>
      </c>
      <c r="D559" s="175" t="s">
        <v>195</v>
      </c>
      <c r="E559" s="176" t="s">
        <v>743</v>
      </c>
      <c r="F559" s="177" t="s">
        <v>744</v>
      </c>
      <c r="G559" s="178" t="s">
        <v>702</v>
      </c>
      <c r="H559" s="179">
        <v>10</v>
      </c>
      <c r="I559" s="180"/>
      <c r="J559" s="181">
        <f t="shared" si="0"/>
        <v>0</v>
      </c>
      <c r="K559" s="177" t="s">
        <v>477</v>
      </c>
      <c r="L559" s="41"/>
      <c r="M559" s="182" t="s">
        <v>19</v>
      </c>
      <c r="N559" s="183" t="s">
        <v>41</v>
      </c>
      <c r="O559" s="66"/>
      <c r="P559" s="184">
        <f t="shared" si="1"/>
        <v>0</v>
      </c>
      <c r="Q559" s="184">
        <v>0</v>
      </c>
      <c r="R559" s="184">
        <f t="shared" si="2"/>
        <v>0</v>
      </c>
      <c r="S559" s="184">
        <v>0</v>
      </c>
      <c r="T559" s="185">
        <f t="shared" si="3"/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200</v>
      </c>
      <c r="AT559" s="186" t="s">
        <v>195</v>
      </c>
      <c r="AU559" s="186" t="s">
        <v>80</v>
      </c>
      <c r="AY559" s="19" t="s">
        <v>193</v>
      </c>
      <c r="BE559" s="187">
        <f t="shared" si="4"/>
        <v>0</v>
      </c>
      <c r="BF559" s="187">
        <f t="shared" si="5"/>
        <v>0</v>
      </c>
      <c r="BG559" s="187">
        <f t="shared" si="6"/>
        <v>0</v>
      </c>
      <c r="BH559" s="187">
        <f t="shared" si="7"/>
        <v>0</v>
      </c>
      <c r="BI559" s="187">
        <f t="shared" si="8"/>
        <v>0</v>
      </c>
      <c r="BJ559" s="19" t="s">
        <v>78</v>
      </c>
      <c r="BK559" s="187">
        <f t="shared" si="9"/>
        <v>0</v>
      </c>
      <c r="BL559" s="19" t="s">
        <v>200</v>
      </c>
      <c r="BM559" s="186" t="s">
        <v>745</v>
      </c>
    </row>
    <row r="560" spans="1:65" s="2" customFormat="1" ht="49.15" customHeight="1">
      <c r="A560" s="36"/>
      <c r="B560" s="37"/>
      <c r="C560" s="175" t="s">
        <v>746</v>
      </c>
      <c r="D560" s="175" t="s">
        <v>195</v>
      </c>
      <c r="E560" s="176" t="s">
        <v>747</v>
      </c>
      <c r="F560" s="177" t="s">
        <v>748</v>
      </c>
      <c r="G560" s="178" t="s">
        <v>702</v>
      </c>
      <c r="H560" s="179">
        <v>3</v>
      </c>
      <c r="I560" s="180"/>
      <c r="J560" s="181">
        <f t="shared" si="0"/>
        <v>0</v>
      </c>
      <c r="K560" s="177" t="s">
        <v>477</v>
      </c>
      <c r="L560" s="41"/>
      <c r="M560" s="182" t="s">
        <v>19</v>
      </c>
      <c r="N560" s="183" t="s">
        <v>41</v>
      </c>
      <c r="O560" s="66"/>
      <c r="P560" s="184">
        <f t="shared" si="1"/>
        <v>0</v>
      </c>
      <c r="Q560" s="184">
        <v>0</v>
      </c>
      <c r="R560" s="184">
        <f t="shared" si="2"/>
        <v>0</v>
      </c>
      <c r="S560" s="184">
        <v>0</v>
      </c>
      <c r="T560" s="185">
        <f t="shared" si="3"/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200</v>
      </c>
      <c r="AT560" s="186" t="s">
        <v>195</v>
      </c>
      <c r="AU560" s="186" t="s">
        <v>80</v>
      </c>
      <c r="AY560" s="19" t="s">
        <v>193</v>
      </c>
      <c r="BE560" s="187">
        <f t="shared" si="4"/>
        <v>0</v>
      </c>
      <c r="BF560" s="187">
        <f t="shared" si="5"/>
        <v>0</v>
      </c>
      <c r="BG560" s="187">
        <f t="shared" si="6"/>
        <v>0</v>
      </c>
      <c r="BH560" s="187">
        <f t="shared" si="7"/>
        <v>0</v>
      </c>
      <c r="BI560" s="187">
        <f t="shared" si="8"/>
        <v>0</v>
      </c>
      <c r="BJ560" s="19" t="s">
        <v>78</v>
      </c>
      <c r="BK560" s="187">
        <f t="shared" si="9"/>
        <v>0</v>
      </c>
      <c r="BL560" s="19" t="s">
        <v>200</v>
      </c>
      <c r="BM560" s="186" t="s">
        <v>749</v>
      </c>
    </row>
    <row r="561" spans="1:65" s="2" customFormat="1" ht="49.15" customHeight="1">
      <c r="A561" s="36"/>
      <c r="B561" s="37"/>
      <c r="C561" s="175" t="s">
        <v>446</v>
      </c>
      <c r="D561" s="175" t="s">
        <v>195</v>
      </c>
      <c r="E561" s="176" t="s">
        <v>750</v>
      </c>
      <c r="F561" s="177" t="s">
        <v>751</v>
      </c>
      <c r="G561" s="178" t="s">
        <v>702</v>
      </c>
      <c r="H561" s="179">
        <v>6</v>
      </c>
      <c r="I561" s="180"/>
      <c r="J561" s="181">
        <f t="shared" si="0"/>
        <v>0</v>
      </c>
      <c r="K561" s="177" t="s">
        <v>477</v>
      </c>
      <c r="L561" s="41"/>
      <c r="M561" s="182" t="s">
        <v>19</v>
      </c>
      <c r="N561" s="183" t="s">
        <v>41</v>
      </c>
      <c r="O561" s="66"/>
      <c r="P561" s="184">
        <f t="shared" si="1"/>
        <v>0</v>
      </c>
      <c r="Q561" s="184">
        <v>0</v>
      </c>
      <c r="R561" s="184">
        <f t="shared" si="2"/>
        <v>0</v>
      </c>
      <c r="S561" s="184">
        <v>0</v>
      </c>
      <c r="T561" s="185">
        <f t="shared" si="3"/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200</v>
      </c>
      <c r="AT561" s="186" t="s">
        <v>195</v>
      </c>
      <c r="AU561" s="186" t="s">
        <v>80</v>
      </c>
      <c r="AY561" s="19" t="s">
        <v>193</v>
      </c>
      <c r="BE561" s="187">
        <f t="shared" si="4"/>
        <v>0</v>
      </c>
      <c r="BF561" s="187">
        <f t="shared" si="5"/>
        <v>0</v>
      </c>
      <c r="BG561" s="187">
        <f t="shared" si="6"/>
        <v>0</v>
      </c>
      <c r="BH561" s="187">
        <f t="shared" si="7"/>
        <v>0</v>
      </c>
      <c r="BI561" s="187">
        <f t="shared" si="8"/>
        <v>0</v>
      </c>
      <c r="BJ561" s="19" t="s">
        <v>78</v>
      </c>
      <c r="BK561" s="187">
        <f t="shared" si="9"/>
        <v>0</v>
      </c>
      <c r="BL561" s="19" t="s">
        <v>200</v>
      </c>
      <c r="BM561" s="186" t="s">
        <v>752</v>
      </c>
    </row>
    <row r="562" spans="1:65" s="2" customFormat="1" ht="49.15" customHeight="1">
      <c r="A562" s="36"/>
      <c r="B562" s="37"/>
      <c r="C562" s="175" t="s">
        <v>753</v>
      </c>
      <c r="D562" s="175" t="s">
        <v>195</v>
      </c>
      <c r="E562" s="176" t="s">
        <v>754</v>
      </c>
      <c r="F562" s="177" t="s">
        <v>755</v>
      </c>
      <c r="G562" s="178" t="s">
        <v>702</v>
      </c>
      <c r="H562" s="179">
        <v>6</v>
      </c>
      <c r="I562" s="180"/>
      <c r="J562" s="181">
        <f t="shared" si="0"/>
        <v>0</v>
      </c>
      <c r="K562" s="177" t="s">
        <v>477</v>
      </c>
      <c r="L562" s="41"/>
      <c r="M562" s="182" t="s">
        <v>19</v>
      </c>
      <c r="N562" s="183" t="s">
        <v>41</v>
      </c>
      <c r="O562" s="66"/>
      <c r="P562" s="184">
        <f t="shared" si="1"/>
        <v>0</v>
      </c>
      <c r="Q562" s="184">
        <v>0</v>
      </c>
      <c r="R562" s="184">
        <f t="shared" si="2"/>
        <v>0</v>
      </c>
      <c r="S562" s="184">
        <v>0</v>
      </c>
      <c r="T562" s="185">
        <f t="shared" si="3"/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200</v>
      </c>
      <c r="AT562" s="186" t="s">
        <v>195</v>
      </c>
      <c r="AU562" s="186" t="s">
        <v>80</v>
      </c>
      <c r="AY562" s="19" t="s">
        <v>193</v>
      </c>
      <c r="BE562" s="187">
        <f t="shared" si="4"/>
        <v>0</v>
      </c>
      <c r="BF562" s="187">
        <f t="shared" si="5"/>
        <v>0</v>
      </c>
      <c r="BG562" s="187">
        <f t="shared" si="6"/>
        <v>0</v>
      </c>
      <c r="BH562" s="187">
        <f t="shared" si="7"/>
        <v>0</v>
      </c>
      <c r="BI562" s="187">
        <f t="shared" si="8"/>
        <v>0</v>
      </c>
      <c r="BJ562" s="19" t="s">
        <v>78</v>
      </c>
      <c r="BK562" s="187">
        <f t="shared" si="9"/>
        <v>0</v>
      </c>
      <c r="BL562" s="19" t="s">
        <v>200</v>
      </c>
      <c r="BM562" s="186" t="s">
        <v>756</v>
      </c>
    </row>
    <row r="563" spans="1:65" s="2" customFormat="1" ht="33" customHeight="1">
      <c r="A563" s="36"/>
      <c r="B563" s="37"/>
      <c r="C563" s="175" t="s">
        <v>452</v>
      </c>
      <c r="D563" s="175" t="s">
        <v>195</v>
      </c>
      <c r="E563" s="176" t="s">
        <v>757</v>
      </c>
      <c r="F563" s="177" t="s">
        <v>758</v>
      </c>
      <c r="G563" s="178" t="s">
        <v>273</v>
      </c>
      <c r="H563" s="179">
        <v>7.3</v>
      </c>
      <c r="I563" s="180"/>
      <c r="J563" s="181">
        <f t="shared" si="0"/>
        <v>0</v>
      </c>
      <c r="K563" s="177" t="s">
        <v>477</v>
      </c>
      <c r="L563" s="41"/>
      <c r="M563" s="182" t="s">
        <v>19</v>
      </c>
      <c r="N563" s="183" t="s">
        <v>41</v>
      </c>
      <c r="O563" s="66"/>
      <c r="P563" s="184">
        <f t="shared" si="1"/>
        <v>0</v>
      </c>
      <c r="Q563" s="184">
        <v>0</v>
      </c>
      <c r="R563" s="184">
        <f t="shared" si="2"/>
        <v>0</v>
      </c>
      <c r="S563" s="184">
        <v>0</v>
      </c>
      <c r="T563" s="185">
        <f t="shared" si="3"/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200</v>
      </c>
      <c r="AT563" s="186" t="s">
        <v>195</v>
      </c>
      <c r="AU563" s="186" t="s">
        <v>80</v>
      </c>
      <c r="AY563" s="19" t="s">
        <v>193</v>
      </c>
      <c r="BE563" s="187">
        <f t="shared" si="4"/>
        <v>0</v>
      </c>
      <c r="BF563" s="187">
        <f t="shared" si="5"/>
        <v>0</v>
      </c>
      <c r="BG563" s="187">
        <f t="shared" si="6"/>
        <v>0</v>
      </c>
      <c r="BH563" s="187">
        <f t="shared" si="7"/>
        <v>0</v>
      </c>
      <c r="BI563" s="187">
        <f t="shared" si="8"/>
        <v>0</v>
      </c>
      <c r="BJ563" s="19" t="s">
        <v>78</v>
      </c>
      <c r="BK563" s="187">
        <f t="shared" si="9"/>
        <v>0</v>
      </c>
      <c r="BL563" s="19" t="s">
        <v>200</v>
      </c>
      <c r="BM563" s="186" t="s">
        <v>759</v>
      </c>
    </row>
    <row r="564" spans="1:65" s="13" customFormat="1" ht="11.25">
      <c r="B564" s="193"/>
      <c r="C564" s="194"/>
      <c r="D564" s="195" t="s">
        <v>203</v>
      </c>
      <c r="E564" s="196" t="s">
        <v>19</v>
      </c>
      <c r="F564" s="197" t="s">
        <v>760</v>
      </c>
      <c r="G564" s="194"/>
      <c r="H564" s="198">
        <v>7.3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203</v>
      </c>
      <c r="AU564" s="204" t="s">
        <v>80</v>
      </c>
      <c r="AV564" s="13" t="s">
        <v>80</v>
      </c>
      <c r="AW564" s="13" t="s">
        <v>32</v>
      </c>
      <c r="AX564" s="13" t="s">
        <v>70</v>
      </c>
      <c r="AY564" s="204" t="s">
        <v>193</v>
      </c>
    </row>
    <row r="565" spans="1:65" s="14" customFormat="1" ht="11.25">
      <c r="B565" s="205"/>
      <c r="C565" s="206"/>
      <c r="D565" s="195" t="s">
        <v>203</v>
      </c>
      <c r="E565" s="207" t="s">
        <v>19</v>
      </c>
      <c r="F565" s="208" t="s">
        <v>205</v>
      </c>
      <c r="G565" s="206"/>
      <c r="H565" s="209">
        <v>7.3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203</v>
      </c>
      <c r="AU565" s="215" t="s">
        <v>80</v>
      </c>
      <c r="AV565" s="14" t="s">
        <v>200</v>
      </c>
      <c r="AW565" s="14" t="s">
        <v>32</v>
      </c>
      <c r="AX565" s="14" t="s">
        <v>78</v>
      </c>
      <c r="AY565" s="215" t="s">
        <v>193</v>
      </c>
    </row>
    <row r="566" spans="1:65" s="2" customFormat="1" ht="33" customHeight="1">
      <c r="A566" s="36"/>
      <c r="B566" s="37"/>
      <c r="C566" s="175" t="s">
        <v>761</v>
      </c>
      <c r="D566" s="175" t="s">
        <v>195</v>
      </c>
      <c r="E566" s="176" t="s">
        <v>762</v>
      </c>
      <c r="F566" s="177" t="s">
        <v>763</v>
      </c>
      <c r="G566" s="178" t="s">
        <v>273</v>
      </c>
      <c r="H566" s="179">
        <v>8.5</v>
      </c>
      <c r="I566" s="180"/>
      <c r="J566" s="181">
        <f>ROUND(I566*H566,2)</f>
        <v>0</v>
      </c>
      <c r="K566" s="177" t="s">
        <v>477</v>
      </c>
      <c r="L566" s="41"/>
      <c r="M566" s="182" t="s">
        <v>19</v>
      </c>
      <c r="N566" s="183" t="s">
        <v>41</v>
      </c>
      <c r="O566" s="66"/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200</v>
      </c>
      <c r="AT566" s="186" t="s">
        <v>195</v>
      </c>
      <c r="AU566" s="186" t="s">
        <v>80</v>
      </c>
      <c r="AY566" s="19" t="s">
        <v>193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78</v>
      </c>
      <c r="BK566" s="187">
        <f>ROUND(I566*H566,2)</f>
        <v>0</v>
      </c>
      <c r="BL566" s="19" t="s">
        <v>200</v>
      </c>
      <c r="BM566" s="186" t="s">
        <v>764</v>
      </c>
    </row>
    <row r="567" spans="1:65" s="13" customFormat="1" ht="11.25">
      <c r="B567" s="193"/>
      <c r="C567" s="194"/>
      <c r="D567" s="195" t="s">
        <v>203</v>
      </c>
      <c r="E567" s="196" t="s">
        <v>19</v>
      </c>
      <c r="F567" s="197" t="s">
        <v>765</v>
      </c>
      <c r="G567" s="194"/>
      <c r="H567" s="198">
        <v>8.5</v>
      </c>
      <c r="I567" s="199"/>
      <c r="J567" s="194"/>
      <c r="K567" s="194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203</v>
      </c>
      <c r="AU567" s="204" t="s">
        <v>80</v>
      </c>
      <c r="AV567" s="13" t="s">
        <v>80</v>
      </c>
      <c r="AW567" s="13" t="s">
        <v>32</v>
      </c>
      <c r="AX567" s="13" t="s">
        <v>70</v>
      </c>
      <c r="AY567" s="204" t="s">
        <v>193</v>
      </c>
    </row>
    <row r="568" spans="1:65" s="14" customFormat="1" ht="11.25">
      <c r="B568" s="205"/>
      <c r="C568" s="206"/>
      <c r="D568" s="195" t="s">
        <v>203</v>
      </c>
      <c r="E568" s="207" t="s">
        <v>19</v>
      </c>
      <c r="F568" s="208" t="s">
        <v>205</v>
      </c>
      <c r="G568" s="206"/>
      <c r="H568" s="209">
        <v>8.5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203</v>
      </c>
      <c r="AU568" s="215" t="s">
        <v>80</v>
      </c>
      <c r="AV568" s="14" t="s">
        <v>200</v>
      </c>
      <c r="AW568" s="14" t="s">
        <v>32</v>
      </c>
      <c r="AX568" s="14" t="s">
        <v>78</v>
      </c>
      <c r="AY568" s="215" t="s">
        <v>193</v>
      </c>
    </row>
    <row r="569" spans="1:65" s="2" customFormat="1" ht="33" customHeight="1">
      <c r="A569" s="36"/>
      <c r="B569" s="37"/>
      <c r="C569" s="175" t="s">
        <v>457</v>
      </c>
      <c r="D569" s="175" t="s">
        <v>195</v>
      </c>
      <c r="E569" s="176" t="s">
        <v>766</v>
      </c>
      <c r="F569" s="177" t="s">
        <v>767</v>
      </c>
      <c r="G569" s="178" t="s">
        <v>273</v>
      </c>
      <c r="H569" s="179">
        <v>2.4</v>
      </c>
      <c r="I569" s="180"/>
      <c r="J569" s="181">
        <f>ROUND(I569*H569,2)</f>
        <v>0</v>
      </c>
      <c r="K569" s="177" t="s">
        <v>477</v>
      </c>
      <c r="L569" s="41"/>
      <c r="M569" s="182" t="s">
        <v>19</v>
      </c>
      <c r="N569" s="183" t="s">
        <v>41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200</v>
      </c>
      <c r="AT569" s="186" t="s">
        <v>195</v>
      </c>
      <c r="AU569" s="186" t="s">
        <v>80</v>
      </c>
      <c r="AY569" s="19" t="s">
        <v>193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78</v>
      </c>
      <c r="BK569" s="187">
        <f>ROUND(I569*H569,2)</f>
        <v>0</v>
      </c>
      <c r="BL569" s="19" t="s">
        <v>200</v>
      </c>
      <c r="BM569" s="186" t="s">
        <v>768</v>
      </c>
    </row>
    <row r="570" spans="1:65" s="13" customFormat="1" ht="11.25">
      <c r="B570" s="193"/>
      <c r="C570" s="194"/>
      <c r="D570" s="195" t="s">
        <v>203</v>
      </c>
      <c r="E570" s="196" t="s">
        <v>19</v>
      </c>
      <c r="F570" s="197" t="s">
        <v>769</v>
      </c>
      <c r="G570" s="194"/>
      <c r="H570" s="198">
        <v>2.4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203</v>
      </c>
      <c r="AU570" s="204" t="s">
        <v>80</v>
      </c>
      <c r="AV570" s="13" t="s">
        <v>80</v>
      </c>
      <c r="AW570" s="13" t="s">
        <v>32</v>
      </c>
      <c r="AX570" s="13" t="s">
        <v>70</v>
      </c>
      <c r="AY570" s="204" t="s">
        <v>193</v>
      </c>
    </row>
    <row r="571" spans="1:65" s="14" customFormat="1" ht="11.25">
      <c r="B571" s="205"/>
      <c r="C571" s="206"/>
      <c r="D571" s="195" t="s">
        <v>203</v>
      </c>
      <c r="E571" s="207" t="s">
        <v>19</v>
      </c>
      <c r="F571" s="208" t="s">
        <v>205</v>
      </c>
      <c r="G571" s="206"/>
      <c r="H571" s="209">
        <v>2.4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203</v>
      </c>
      <c r="AU571" s="215" t="s">
        <v>80</v>
      </c>
      <c r="AV571" s="14" t="s">
        <v>200</v>
      </c>
      <c r="AW571" s="14" t="s">
        <v>32</v>
      </c>
      <c r="AX571" s="14" t="s">
        <v>78</v>
      </c>
      <c r="AY571" s="215" t="s">
        <v>193</v>
      </c>
    </row>
    <row r="572" spans="1:65" s="2" customFormat="1" ht="33" customHeight="1">
      <c r="A572" s="36"/>
      <c r="B572" s="37"/>
      <c r="C572" s="175" t="s">
        <v>770</v>
      </c>
      <c r="D572" s="175" t="s">
        <v>195</v>
      </c>
      <c r="E572" s="176" t="s">
        <v>771</v>
      </c>
      <c r="F572" s="177" t="s">
        <v>772</v>
      </c>
      <c r="G572" s="178" t="s">
        <v>273</v>
      </c>
      <c r="H572" s="179">
        <v>5.4</v>
      </c>
      <c r="I572" s="180"/>
      <c r="J572" s="181">
        <f>ROUND(I572*H572,2)</f>
        <v>0</v>
      </c>
      <c r="K572" s="177" t="s">
        <v>477</v>
      </c>
      <c r="L572" s="41"/>
      <c r="M572" s="182" t="s">
        <v>19</v>
      </c>
      <c r="N572" s="183" t="s">
        <v>41</v>
      </c>
      <c r="O572" s="66"/>
      <c r="P572" s="184">
        <f>O572*H572</f>
        <v>0</v>
      </c>
      <c r="Q572" s="184">
        <v>0</v>
      </c>
      <c r="R572" s="184">
        <f>Q572*H572</f>
        <v>0</v>
      </c>
      <c r="S572" s="184">
        <v>0</v>
      </c>
      <c r="T572" s="18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200</v>
      </c>
      <c r="AT572" s="186" t="s">
        <v>195</v>
      </c>
      <c r="AU572" s="186" t="s">
        <v>80</v>
      </c>
      <c r="AY572" s="19" t="s">
        <v>193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78</v>
      </c>
      <c r="BK572" s="187">
        <f>ROUND(I572*H572,2)</f>
        <v>0</v>
      </c>
      <c r="BL572" s="19" t="s">
        <v>200</v>
      </c>
      <c r="BM572" s="186" t="s">
        <v>773</v>
      </c>
    </row>
    <row r="573" spans="1:65" s="13" customFormat="1" ht="11.25">
      <c r="B573" s="193"/>
      <c r="C573" s="194"/>
      <c r="D573" s="195" t="s">
        <v>203</v>
      </c>
      <c r="E573" s="196" t="s">
        <v>19</v>
      </c>
      <c r="F573" s="197" t="s">
        <v>774</v>
      </c>
      <c r="G573" s="194"/>
      <c r="H573" s="198">
        <v>5.4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203</v>
      </c>
      <c r="AU573" s="204" t="s">
        <v>80</v>
      </c>
      <c r="AV573" s="13" t="s">
        <v>80</v>
      </c>
      <c r="AW573" s="13" t="s">
        <v>32</v>
      </c>
      <c r="AX573" s="13" t="s">
        <v>70</v>
      </c>
      <c r="AY573" s="204" t="s">
        <v>193</v>
      </c>
    </row>
    <row r="574" spans="1:65" s="14" customFormat="1" ht="11.25">
      <c r="B574" s="205"/>
      <c r="C574" s="206"/>
      <c r="D574" s="195" t="s">
        <v>203</v>
      </c>
      <c r="E574" s="207" t="s">
        <v>19</v>
      </c>
      <c r="F574" s="208" t="s">
        <v>205</v>
      </c>
      <c r="G574" s="206"/>
      <c r="H574" s="209">
        <v>5.4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203</v>
      </c>
      <c r="AU574" s="215" t="s">
        <v>80</v>
      </c>
      <c r="AV574" s="14" t="s">
        <v>200</v>
      </c>
      <c r="AW574" s="14" t="s">
        <v>32</v>
      </c>
      <c r="AX574" s="14" t="s">
        <v>78</v>
      </c>
      <c r="AY574" s="215" t="s">
        <v>193</v>
      </c>
    </row>
    <row r="575" spans="1:65" s="2" customFormat="1" ht="33" customHeight="1">
      <c r="A575" s="36"/>
      <c r="B575" s="37"/>
      <c r="C575" s="175" t="s">
        <v>463</v>
      </c>
      <c r="D575" s="175" t="s">
        <v>195</v>
      </c>
      <c r="E575" s="176" t="s">
        <v>775</v>
      </c>
      <c r="F575" s="177" t="s">
        <v>776</v>
      </c>
      <c r="G575" s="178" t="s">
        <v>273</v>
      </c>
      <c r="H575" s="179">
        <v>6.2</v>
      </c>
      <c r="I575" s="180"/>
      <c r="J575" s="181">
        <f>ROUND(I575*H575,2)</f>
        <v>0</v>
      </c>
      <c r="K575" s="177" t="s">
        <v>477</v>
      </c>
      <c r="L575" s="41"/>
      <c r="M575" s="182" t="s">
        <v>19</v>
      </c>
      <c r="N575" s="183" t="s">
        <v>41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200</v>
      </c>
      <c r="AT575" s="186" t="s">
        <v>195</v>
      </c>
      <c r="AU575" s="186" t="s">
        <v>80</v>
      </c>
      <c r="AY575" s="19" t="s">
        <v>193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78</v>
      </c>
      <c r="BK575" s="187">
        <f>ROUND(I575*H575,2)</f>
        <v>0</v>
      </c>
      <c r="BL575" s="19" t="s">
        <v>200</v>
      </c>
      <c r="BM575" s="186" t="s">
        <v>777</v>
      </c>
    </row>
    <row r="576" spans="1:65" s="13" customFormat="1" ht="11.25">
      <c r="B576" s="193"/>
      <c r="C576" s="194"/>
      <c r="D576" s="195" t="s">
        <v>203</v>
      </c>
      <c r="E576" s="196" t="s">
        <v>19</v>
      </c>
      <c r="F576" s="197" t="s">
        <v>778</v>
      </c>
      <c r="G576" s="194"/>
      <c r="H576" s="198">
        <v>6.2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203</v>
      </c>
      <c r="AU576" s="204" t="s">
        <v>80</v>
      </c>
      <c r="AV576" s="13" t="s">
        <v>80</v>
      </c>
      <c r="AW576" s="13" t="s">
        <v>32</v>
      </c>
      <c r="AX576" s="13" t="s">
        <v>70</v>
      </c>
      <c r="AY576" s="204" t="s">
        <v>193</v>
      </c>
    </row>
    <row r="577" spans="1:65" s="14" customFormat="1" ht="11.25">
      <c r="B577" s="205"/>
      <c r="C577" s="206"/>
      <c r="D577" s="195" t="s">
        <v>203</v>
      </c>
      <c r="E577" s="207" t="s">
        <v>19</v>
      </c>
      <c r="F577" s="208" t="s">
        <v>205</v>
      </c>
      <c r="G577" s="206"/>
      <c r="H577" s="209">
        <v>6.2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203</v>
      </c>
      <c r="AU577" s="215" t="s">
        <v>80</v>
      </c>
      <c r="AV577" s="14" t="s">
        <v>200</v>
      </c>
      <c r="AW577" s="14" t="s">
        <v>32</v>
      </c>
      <c r="AX577" s="14" t="s">
        <v>78</v>
      </c>
      <c r="AY577" s="215" t="s">
        <v>193</v>
      </c>
    </row>
    <row r="578" spans="1:65" s="2" customFormat="1" ht="33" customHeight="1">
      <c r="A578" s="36"/>
      <c r="B578" s="37"/>
      <c r="C578" s="175" t="s">
        <v>779</v>
      </c>
      <c r="D578" s="175" t="s">
        <v>195</v>
      </c>
      <c r="E578" s="176" t="s">
        <v>780</v>
      </c>
      <c r="F578" s="177" t="s">
        <v>781</v>
      </c>
      <c r="G578" s="178" t="s">
        <v>273</v>
      </c>
      <c r="H578" s="179">
        <v>2.8</v>
      </c>
      <c r="I578" s="180"/>
      <c r="J578" s="181">
        <f>ROUND(I578*H578,2)</f>
        <v>0</v>
      </c>
      <c r="K578" s="177" t="s">
        <v>477</v>
      </c>
      <c r="L578" s="41"/>
      <c r="M578" s="182" t="s">
        <v>19</v>
      </c>
      <c r="N578" s="183" t="s">
        <v>41</v>
      </c>
      <c r="O578" s="66"/>
      <c r="P578" s="184">
        <f>O578*H578</f>
        <v>0</v>
      </c>
      <c r="Q578" s="184">
        <v>0</v>
      </c>
      <c r="R578" s="184">
        <f>Q578*H578</f>
        <v>0</v>
      </c>
      <c r="S578" s="184">
        <v>0</v>
      </c>
      <c r="T578" s="18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6" t="s">
        <v>200</v>
      </c>
      <c r="AT578" s="186" t="s">
        <v>195</v>
      </c>
      <c r="AU578" s="186" t="s">
        <v>80</v>
      </c>
      <c r="AY578" s="19" t="s">
        <v>193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78</v>
      </c>
      <c r="BK578" s="187">
        <f>ROUND(I578*H578,2)</f>
        <v>0</v>
      </c>
      <c r="BL578" s="19" t="s">
        <v>200</v>
      </c>
      <c r="BM578" s="186" t="s">
        <v>782</v>
      </c>
    </row>
    <row r="579" spans="1:65" s="13" customFormat="1" ht="11.25">
      <c r="B579" s="193"/>
      <c r="C579" s="194"/>
      <c r="D579" s="195" t="s">
        <v>203</v>
      </c>
      <c r="E579" s="196" t="s">
        <v>19</v>
      </c>
      <c r="F579" s="197" t="s">
        <v>783</v>
      </c>
      <c r="G579" s="194"/>
      <c r="H579" s="198">
        <v>2.8</v>
      </c>
      <c r="I579" s="199"/>
      <c r="J579" s="194"/>
      <c r="K579" s="194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203</v>
      </c>
      <c r="AU579" s="204" t="s">
        <v>80</v>
      </c>
      <c r="AV579" s="13" t="s">
        <v>80</v>
      </c>
      <c r="AW579" s="13" t="s">
        <v>32</v>
      </c>
      <c r="AX579" s="13" t="s">
        <v>70</v>
      </c>
      <c r="AY579" s="204" t="s">
        <v>193</v>
      </c>
    </row>
    <row r="580" spans="1:65" s="14" customFormat="1" ht="11.25">
      <c r="B580" s="205"/>
      <c r="C580" s="206"/>
      <c r="D580" s="195" t="s">
        <v>203</v>
      </c>
      <c r="E580" s="207" t="s">
        <v>19</v>
      </c>
      <c r="F580" s="208" t="s">
        <v>205</v>
      </c>
      <c r="G580" s="206"/>
      <c r="H580" s="209">
        <v>2.8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203</v>
      </c>
      <c r="AU580" s="215" t="s">
        <v>80</v>
      </c>
      <c r="AV580" s="14" t="s">
        <v>200</v>
      </c>
      <c r="AW580" s="14" t="s">
        <v>32</v>
      </c>
      <c r="AX580" s="14" t="s">
        <v>78</v>
      </c>
      <c r="AY580" s="215" t="s">
        <v>193</v>
      </c>
    </row>
    <row r="581" spans="1:65" s="2" customFormat="1" ht="44.25" customHeight="1">
      <c r="A581" s="36"/>
      <c r="B581" s="37"/>
      <c r="C581" s="175" t="s">
        <v>466</v>
      </c>
      <c r="D581" s="175" t="s">
        <v>195</v>
      </c>
      <c r="E581" s="176" t="s">
        <v>784</v>
      </c>
      <c r="F581" s="177" t="s">
        <v>785</v>
      </c>
      <c r="G581" s="178" t="s">
        <v>273</v>
      </c>
      <c r="H581" s="179">
        <v>234</v>
      </c>
      <c r="I581" s="180"/>
      <c r="J581" s="181">
        <f>ROUND(I581*H581,2)</f>
        <v>0</v>
      </c>
      <c r="K581" s="177" t="s">
        <v>477</v>
      </c>
      <c r="L581" s="41"/>
      <c r="M581" s="182" t="s">
        <v>19</v>
      </c>
      <c r="N581" s="183" t="s">
        <v>41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200</v>
      </c>
      <c r="AT581" s="186" t="s">
        <v>195</v>
      </c>
      <c r="AU581" s="186" t="s">
        <v>80</v>
      </c>
      <c r="AY581" s="19" t="s">
        <v>193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78</v>
      </c>
      <c r="BK581" s="187">
        <f>ROUND(I581*H581,2)</f>
        <v>0</v>
      </c>
      <c r="BL581" s="19" t="s">
        <v>200</v>
      </c>
      <c r="BM581" s="186" t="s">
        <v>786</v>
      </c>
    </row>
    <row r="582" spans="1:65" s="13" customFormat="1" ht="11.25">
      <c r="B582" s="193"/>
      <c r="C582" s="194"/>
      <c r="D582" s="195" t="s">
        <v>203</v>
      </c>
      <c r="E582" s="196" t="s">
        <v>19</v>
      </c>
      <c r="F582" s="197" t="s">
        <v>787</v>
      </c>
      <c r="G582" s="194"/>
      <c r="H582" s="198">
        <v>234</v>
      </c>
      <c r="I582" s="199"/>
      <c r="J582" s="194"/>
      <c r="K582" s="194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203</v>
      </c>
      <c r="AU582" s="204" t="s">
        <v>80</v>
      </c>
      <c r="AV582" s="13" t="s">
        <v>80</v>
      </c>
      <c r="AW582" s="13" t="s">
        <v>32</v>
      </c>
      <c r="AX582" s="13" t="s">
        <v>70</v>
      </c>
      <c r="AY582" s="204" t="s">
        <v>193</v>
      </c>
    </row>
    <row r="583" spans="1:65" s="14" customFormat="1" ht="11.25">
      <c r="B583" s="205"/>
      <c r="C583" s="206"/>
      <c r="D583" s="195" t="s">
        <v>203</v>
      </c>
      <c r="E583" s="207" t="s">
        <v>19</v>
      </c>
      <c r="F583" s="208" t="s">
        <v>205</v>
      </c>
      <c r="G583" s="206"/>
      <c r="H583" s="209">
        <v>234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203</v>
      </c>
      <c r="AU583" s="215" t="s">
        <v>80</v>
      </c>
      <c r="AV583" s="14" t="s">
        <v>200</v>
      </c>
      <c r="AW583" s="14" t="s">
        <v>32</v>
      </c>
      <c r="AX583" s="14" t="s">
        <v>78</v>
      </c>
      <c r="AY583" s="215" t="s">
        <v>193</v>
      </c>
    </row>
    <row r="584" spans="1:65" s="2" customFormat="1" ht="44.25" customHeight="1">
      <c r="A584" s="36"/>
      <c r="B584" s="37"/>
      <c r="C584" s="175" t="s">
        <v>788</v>
      </c>
      <c r="D584" s="175" t="s">
        <v>195</v>
      </c>
      <c r="E584" s="176" t="s">
        <v>789</v>
      </c>
      <c r="F584" s="177" t="s">
        <v>790</v>
      </c>
      <c r="G584" s="178" t="s">
        <v>273</v>
      </c>
      <c r="H584" s="179">
        <v>58.8</v>
      </c>
      <c r="I584" s="180"/>
      <c r="J584" s="181">
        <f>ROUND(I584*H584,2)</f>
        <v>0</v>
      </c>
      <c r="K584" s="177" t="s">
        <v>477</v>
      </c>
      <c r="L584" s="41"/>
      <c r="M584" s="182" t="s">
        <v>19</v>
      </c>
      <c r="N584" s="183" t="s">
        <v>41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200</v>
      </c>
      <c r="AT584" s="186" t="s">
        <v>195</v>
      </c>
      <c r="AU584" s="186" t="s">
        <v>80</v>
      </c>
      <c r="AY584" s="19" t="s">
        <v>193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78</v>
      </c>
      <c r="BK584" s="187">
        <f>ROUND(I584*H584,2)</f>
        <v>0</v>
      </c>
      <c r="BL584" s="19" t="s">
        <v>200</v>
      </c>
      <c r="BM584" s="186" t="s">
        <v>791</v>
      </c>
    </row>
    <row r="585" spans="1:65" s="13" customFormat="1" ht="11.25">
      <c r="B585" s="193"/>
      <c r="C585" s="194"/>
      <c r="D585" s="195" t="s">
        <v>203</v>
      </c>
      <c r="E585" s="196" t="s">
        <v>19</v>
      </c>
      <c r="F585" s="197" t="s">
        <v>792</v>
      </c>
      <c r="G585" s="194"/>
      <c r="H585" s="198">
        <v>58.8</v>
      </c>
      <c r="I585" s="199"/>
      <c r="J585" s="194"/>
      <c r="K585" s="194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203</v>
      </c>
      <c r="AU585" s="204" t="s">
        <v>80</v>
      </c>
      <c r="AV585" s="13" t="s">
        <v>80</v>
      </c>
      <c r="AW585" s="13" t="s">
        <v>32</v>
      </c>
      <c r="AX585" s="13" t="s">
        <v>70</v>
      </c>
      <c r="AY585" s="204" t="s">
        <v>193</v>
      </c>
    </row>
    <row r="586" spans="1:65" s="14" customFormat="1" ht="11.25">
      <c r="B586" s="205"/>
      <c r="C586" s="206"/>
      <c r="D586" s="195" t="s">
        <v>203</v>
      </c>
      <c r="E586" s="207" t="s">
        <v>19</v>
      </c>
      <c r="F586" s="208" t="s">
        <v>205</v>
      </c>
      <c r="G586" s="206"/>
      <c r="H586" s="209">
        <v>58.8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203</v>
      </c>
      <c r="AU586" s="215" t="s">
        <v>80</v>
      </c>
      <c r="AV586" s="14" t="s">
        <v>200</v>
      </c>
      <c r="AW586" s="14" t="s">
        <v>32</v>
      </c>
      <c r="AX586" s="14" t="s">
        <v>78</v>
      </c>
      <c r="AY586" s="215" t="s">
        <v>193</v>
      </c>
    </row>
    <row r="587" spans="1:65" s="2" customFormat="1" ht="44.25" customHeight="1">
      <c r="A587" s="36"/>
      <c r="B587" s="37"/>
      <c r="C587" s="175" t="s">
        <v>472</v>
      </c>
      <c r="D587" s="175" t="s">
        <v>195</v>
      </c>
      <c r="E587" s="176" t="s">
        <v>793</v>
      </c>
      <c r="F587" s="177" t="s">
        <v>794</v>
      </c>
      <c r="G587" s="178" t="s">
        <v>273</v>
      </c>
      <c r="H587" s="179">
        <v>50.4</v>
      </c>
      <c r="I587" s="180"/>
      <c r="J587" s="181">
        <f>ROUND(I587*H587,2)</f>
        <v>0</v>
      </c>
      <c r="K587" s="177" t="s">
        <v>477</v>
      </c>
      <c r="L587" s="41"/>
      <c r="M587" s="182" t="s">
        <v>19</v>
      </c>
      <c r="N587" s="183" t="s">
        <v>41</v>
      </c>
      <c r="O587" s="66"/>
      <c r="P587" s="184">
        <f>O587*H587</f>
        <v>0</v>
      </c>
      <c r="Q587" s="184">
        <v>0</v>
      </c>
      <c r="R587" s="184">
        <f>Q587*H587</f>
        <v>0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200</v>
      </c>
      <c r="AT587" s="186" t="s">
        <v>195</v>
      </c>
      <c r="AU587" s="186" t="s">
        <v>80</v>
      </c>
      <c r="AY587" s="19" t="s">
        <v>193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78</v>
      </c>
      <c r="BK587" s="187">
        <f>ROUND(I587*H587,2)</f>
        <v>0</v>
      </c>
      <c r="BL587" s="19" t="s">
        <v>200</v>
      </c>
      <c r="BM587" s="186" t="s">
        <v>795</v>
      </c>
    </row>
    <row r="588" spans="1:65" s="13" customFormat="1" ht="11.25">
      <c r="B588" s="193"/>
      <c r="C588" s="194"/>
      <c r="D588" s="195" t="s">
        <v>203</v>
      </c>
      <c r="E588" s="196" t="s">
        <v>19</v>
      </c>
      <c r="F588" s="197" t="s">
        <v>796</v>
      </c>
      <c r="G588" s="194"/>
      <c r="H588" s="198">
        <v>50.4</v>
      </c>
      <c r="I588" s="199"/>
      <c r="J588" s="194"/>
      <c r="K588" s="194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203</v>
      </c>
      <c r="AU588" s="204" t="s">
        <v>80</v>
      </c>
      <c r="AV588" s="13" t="s">
        <v>80</v>
      </c>
      <c r="AW588" s="13" t="s">
        <v>32</v>
      </c>
      <c r="AX588" s="13" t="s">
        <v>70</v>
      </c>
      <c r="AY588" s="204" t="s">
        <v>193</v>
      </c>
    </row>
    <row r="589" spans="1:65" s="14" customFormat="1" ht="11.25">
      <c r="B589" s="205"/>
      <c r="C589" s="206"/>
      <c r="D589" s="195" t="s">
        <v>203</v>
      </c>
      <c r="E589" s="207" t="s">
        <v>19</v>
      </c>
      <c r="F589" s="208" t="s">
        <v>205</v>
      </c>
      <c r="G589" s="206"/>
      <c r="H589" s="209">
        <v>50.4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203</v>
      </c>
      <c r="AU589" s="215" t="s">
        <v>80</v>
      </c>
      <c r="AV589" s="14" t="s">
        <v>200</v>
      </c>
      <c r="AW589" s="14" t="s">
        <v>32</v>
      </c>
      <c r="AX589" s="14" t="s">
        <v>78</v>
      </c>
      <c r="AY589" s="215" t="s">
        <v>193</v>
      </c>
    </row>
    <row r="590" spans="1:65" s="2" customFormat="1" ht="44.25" customHeight="1">
      <c r="A590" s="36"/>
      <c r="B590" s="37"/>
      <c r="C590" s="175" t="s">
        <v>797</v>
      </c>
      <c r="D590" s="175" t="s">
        <v>195</v>
      </c>
      <c r="E590" s="176" t="s">
        <v>798</v>
      </c>
      <c r="F590" s="177" t="s">
        <v>799</v>
      </c>
      <c r="G590" s="178" t="s">
        <v>273</v>
      </c>
      <c r="H590" s="179">
        <v>117.2</v>
      </c>
      <c r="I590" s="180"/>
      <c r="J590" s="181">
        <f>ROUND(I590*H590,2)</f>
        <v>0</v>
      </c>
      <c r="K590" s="177" t="s">
        <v>477</v>
      </c>
      <c r="L590" s="41"/>
      <c r="M590" s="182" t="s">
        <v>19</v>
      </c>
      <c r="N590" s="183" t="s">
        <v>41</v>
      </c>
      <c r="O590" s="66"/>
      <c r="P590" s="184">
        <f>O590*H590</f>
        <v>0</v>
      </c>
      <c r="Q590" s="184">
        <v>0</v>
      </c>
      <c r="R590" s="184">
        <f>Q590*H590</f>
        <v>0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200</v>
      </c>
      <c r="AT590" s="186" t="s">
        <v>195</v>
      </c>
      <c r="AU590" s="186" t="s">
        <v>80</v>
      </c>
      <c r="AY590" s="19" t="s">
        <v>193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78</v>
      </c>
      <c r="BK590" s="187">
        <f>ROUND(I590*H590,2)</f>
        <v>0</v>
      </c>
      <c r="BL590" s="19" t="s">
        <v>200</v>
      </c>
      <c r="BM590" s="186" t="s">
        <v>800</v>
      </c>
    </row>
    <row r="591" spans="1:65" s="13" customFormat="1" ht="11.25">
      <c r="B591" s="193"/>
      <c r="C591" s="194"/>
      <c r="D591" s="195" t="s">
        <v>203</v>
      </c>
      <c r="E591" s="196" t="s">
        <v>19</v>
      </c>
      <c r="F591" s="197" t="s">
        <v>801</v>
      </c>
      <c r="G591" s="194"/>
      <c r="H591" s="198">
        <v>117.2</v>
      </c>
      <c r="I591" s="199"/>
      <c r="J591" s="194"/>
      <c r="K591" s="194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203</v>
      </c>
      <c r="AU591" s="204" t="s">
        <v>80</v>
      </c>
      <c r="AV591" s="13" t="s">
        <v>80</v>
      </c>
      <c r="AW591" s="13" t="s">
        <v>32</v>
      </c>
      <c r="AX591" s="13" t="s">
        <v>70</v>
      </c>
      <c r="AY591" s="204" t="s">
        <v>193</v>
      </c>
    </row>
    <row r="592" spans="1:65" s="14" customFormat="1" ht="11.25">
      <c r="B592" s="205"/>
      <c r="C592" s="206"/>
      <c r="D592" s="195" t="s">
        <v>203</v>
      </c>
      <c r="E592" s="207" t="s">
        <v>19</v>
      </c>
      <c r="F592" s="208" t="s">
        <v>205</v>
      </c>
      <c r="G592" s="206"/>
      <c r="H592" s="209">
        <v>117.2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203</v>
      </c>
      <c r="AU592" s="215" t="s">
        <v>80</v>
      </c>
      <c r="AV592" s="14" t="s">
        <v>200</v>
      </c>
      <c r="AW592" s="14" t="s">
        <v>32</v>
      </c>
      <c r="AX592" s="14" t="s">
        <v>78</v>
      </c>
      <c r="AY592" s="215" t="s">
        <v>193</v>
      </c>
    </row>
    <row r="593" spans="1:65" s="2" customFormat="1" ht="44.25" customHeight="1">
      <c r="A593" s="36"/>
      <c r="B593" s="37"/>
      <c r="C593" s="175" t="s">
        <v>802</v>
      </c>
      <c r="D593" s="175" t="s">
        <v>195</v>
      </c>
      <c r="E593" s="176" t="s">
        <v>803</v>
      </c>
      <c r="F593" s="177" t="s">
        <v>804</v>
      </c>
      <c r="G593" s="178" t="s">
        <v>273</v>
      </c>
      <c r="H593" s="179">
        <v>16.2</v>
      </c>
      <c r="I593" s="180"/>
      <c r="J593" s="181">
        <f>ROUND(I593*H593,2)</f>
        <v>0</v>
      </c>
      <c r="K593" s="177" t="s">
        <v>477</v>
      </c>
      <c r="L593" s="41"/>
      <c r="M593" s="182" t="s">
        <v>19</v>
      </c>
      <c r="N593" s="183" t="s">
        <v>41</v>
      </c>
      <c r="O593" s="66"/>
      <c r="P593" s="184">
        <f>O593*H593</f>
        <v>0</v>
      </c>
      <c r="Q593" s="184">
        <v>0</v>
      </c>
      <c r="R593" s="184">
        <f>Q593*H593</f>
        <v>0</v>
      </c>
      <c r="S593" s="184">
        <v>0</v>
      </c>
      <c r="T593" s="18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6" t="s">
        <v>200</v>
      </c>
      <c r="AT593" s="186" t="s">
        <v>195</v>
      </c>
      <c r="AU593" s="186" t="s">
        <v>80</v>
      </c>
      <c r="AY593" s="19" t="s">
        <v>193</v>
      </c>
      <c r="BE593" s="187">
        <f>IF(N593="základní",J593,0)</f>
        <v>0</v>
      </c>
      <c r="BF593" s="187">
        <f>IF(N593="snížená",J593,0)</f>
        <v>0</v>
      </c>
      <c r="BG593" s="187">
        <f>IF(N593="zákl. přenesená",J593,0)</f>
        <v>0</v>
      </c>
      <c r="BH593" s="187">
        <f>IF(N593="sníž. přenesená",J593,0)</f>
        <v>0</v>
      </c>
      <c r="BI593" s="187">
        <f>IF(N593="nulová",J593,0)</f>
        <v>0</v>
      </c>
      <c r="BJ593" s="19" t="s">
        <v>78</v>
      </c>
      <c r="BK593" s="187">
        <f>ROUND(I593*H593,2)</f>
        <v>0</v>
      </c>
      <c r="BL593" s="19" t="s">
        <v>200</v>
      </c>
      <c r="BM593" s="186" t="s">
        <v>805</v>
      </c>
    </row>
    <row r="594" spans="1:65" s="13" customFormat="1" ht="11.25">
      <c r="B594" s="193"/>
      <c r="C594" s="194"/>
      <c r="D594" s="195" t="s">
        <v>203</v>
      </c>
      <c r="E594" s="196" t="s">
        <v>19</v>
      </c>
      <c r="F594" s="197" t="s">
        <v>806</v>
      </c>
      <c r="G594" s="194"/>
      <c r="H594" s="198">
        <v>16.2</v>
      </c>
      <c r="I594" s="199"/>
      <c r="J594" s="194"/>
      <c r="K594" s="194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203</v>
      </c>
      <c r="AU594" s="204" t="s">
        <v>80</v>
      </c>
      <c r="AV594" s="13" t="s">
        <v>80</v>
      </c>
      <c r="AW594" s="13" t="s">
        <v>32</v>
      </c>
      <c r="AX594" s="13" t="s">
        <v>70</v>
      </c>
      <c r="AY594" s="204" t="s">
        <v>193</v>
      </c>
    </row>
    <row r="595" spans="1:65" s="14" customFormat="1" ht="11.25">
      <c r="B595" s="205"/>
      <c r="C595" s="206"/>
      <c r="D595" s="195" t="s">
        <v>203</v>
      </c>
      <c r="E595" s="207" t="s">
        <v>19</v>
      </c>
      <c r="F595" s="208" t="s">
        <v>205</v>
      </c>
      <c r="G595" s="206"/>
      <c r="H595" s="209">
        <v>16.2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203</v>
      </c>
      <c r="AU595" s="215" t="s">
        <v>80</v>
      </c>
      <c r="AV595" s="14" t="s">
        <v>200</v>
      </c>
      <c r="AW595" s="14" t="s">
        <v>32</v>
      </c>
      <c r="AX595" s="14" t="s">
        <v>78</v>
      </c>
      <c r="AY595" s="215" t="s">
        <v>193</v>
      </c>
    </row>
    <row r="596" spans="1:65" s="2" customFormat="1" ht="44.25" customHeight="1">
      <c r="A596" s="36"/>
      <c r="B596" s="37"/>
      <c r="C596" s="175" t="s">
        <v>807</v>
      </c>
      <c r="D596" s="175" t="s">
        <v>195</v>
      </c>
      <c r="E596" s="176" t="s">
        <v>808</v>
      </c>
      <c r="F596" s="177" t="s">
        <v>809</v>
      </c>
      <c r="G596" s="178" t="s">
        <v>273</v>
      </c>
      <c r="H596" s="179">
        <v>22.8</v>
      </c>
      <c r="I596" s="180"/>
      <c r="J596" s="181">
        <f>ROUND(I596*H596,2)</f>
        <v>0</v>
      </c>
      <c r="K596" s="177" t="s">
        <v>477</v>
      </c>
      <c r="L596" s="41"/>
      <c r="M596" s="182" t="s">
        <v>19</v>
      </c>
      <c r="N596" s="183" t="s">
        <v>41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200</v>
      </c>
      <c r="AT596" s="186" t="s">
        <v>195</v>
      </c>
      <c r="AU596" s="186" t="s">
        <v>80</v>
      </c>
      <c r="AY596" s="19" t="s">
        <v>193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78</v>
      </c>
      <c r="BK596" s="187">
        <f>ROUND(I596*H596,2)</f>
        <v>0</v>
      </c>
      <c r="BL596" s="19" t="s">
        <v>200</v>
      </c>
      <c r="BM596" s="186" t="s">
        <v>810</v>
      </c>
    </row>
    <row r="597" spans="1:65" s="13" customFormat="1" ht="11.25">
      <c r="B597" s="193"/>
      <c r="C597" s="194"/>
      <c r="D597" s="195" t="s">
        <v>203</v>
      </c>
      <c r="E597" s="196" t="s">
        <v>19</v>
      </c>
      <c r="F597" s="197" t="s">
        <v>811</v>
      </c>
      <c r="G597" s="194"/>
      <c r="H597" s="198">
        <v>22.8</v>
      </c>
      <c r="I597" s="199"/>
      <c r="J597" s="194"/>
      <c r="K597" s="194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203</v>
      </c>
      <c r="AU597" s="204" t="s">
        <v>80</v>
      </c>
      <c r="AV597" s="13" t="s">
        <v>80</v>
      </c>
      <c r="AW597" s="13" t="s">
        <v>32</v>
      </c>
      <c r="AX597" s="13" t="s">
        <v>70</v>
      </c>
      <c r="AY597" s="204" t="s">
        <v>193</v>
      </c>
    </row>
    <row r="598" spans="1:65" s="14" customFormat="1" ht="11.25">
      <c r="B598" s="205"/>
      <c r="C598" s="206"/>
      <c r="D598" s="195" t="s">
        <v>203</v>
      </c>
      <c r="E598" s="207" t="s">
        <v>19</v>
      </c>
      <c r="F598" s="208" t="s">
        <v>205</v>
      </c>
      <c r="G598" s="206"/>
      <c r="H598" s="209">
        <v>22.8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203</v>
      </c>
      <c r="AU598" s="215" t="s">
        <v>80</v>
      </c>
      <c r="AV598" s="14" t="s">
        <v>200</v>
      </c>
      <c r="AW598" s="14" t="s">
        <v>32</v>
      </c>
      <c r="AX598" s="14" t="s">
        <v>78</v>
      </c>
      <c r="AY598" s="215" t="s">
        <v>193</v>
      </c>
    </row>
    <row r="599" spans="1:65" s="2" customFormat="1" ht="44.25" customHeight="1">
      <c r="A599" s="36"/>
      <c r="B599" s="37"/>
      <c r="C599" s="175" t="s">
        <v>492</v>
      </c>
      <c r="D599" s="175" t="s">
        <v>195</v>
      </c>
      <c r="E599" s="176" t="s">
        <v>812</v>
      </c>
      <c r="F599" s="177" t="s">
        <v>813</v>
      </c>
      <c r="G599" s="178" t="s">
        <v>273</v>
      </c>
      <c r="H599" s="179">
        <v>36</v>
      </c>
      <c r="I599" s="180"/>
      <c r="J599" s="181">
        <f>ROUND(I599*H599,2)</f>
        <v>0</v>
      </c>
      <c r="K599" s="177" t="s">
        <v>477</v>
      </c>
      <c r="L599" s="41"/>
      <c r="M599" s="182" t="s">
        <v>19</v>
      </c>
      <c r="N599" s="183" t="s">
        <v>41</v>
      </c>
      <c r="O599" s="66"/>
      <c r="P599" s="184">
        <f>O599*H599</f>
        <v>0</v>
      </c>
      <c r="Q599" s="184">
        <v>0</v>
      </c>
      <c r="R599" s="184">
        <f>Q599*H599</f>
        <v>0</v>
      </c>
      <c r="S599" s="184">
        <v>0</v>
      </c>
      <c r="T599" s="18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6" t="s">
        <v>200</v>
      </c>
      <c r="AT599" s="186" t="s">
        <v>195</v>
      </c>
      <c r="AU599" s="186" t="s">
        <v>80</v>
      </c>
      <c r="AY599" s="19" t="s">
        <v>193</v>
      </c>
      <c r="BE599" s="187">
        <f>IF(N599="základní",J599,0)</f>
        <v>0</v>
      </c>
      <c r="BF599" s="187">
        <f>IF(N599="snížená",J599,0)</f>
        <v>0</v>
      </c>
      <c r="BG599" s="187">
        <f>IF(N599="zákl. přenesená",J599,0)</f>
        <v>0</v>
      </c>
      <c r="BH599" s="187">
        <f>IF(N599="sníž. přenesená",J599,0)</f>
        <v>0</v>
      </c>
      <c r="BI599" s="187">
        <f>IF(N599="nulová",J599,0)</f>
        <v>0</v>
      </c>
      <c r="BJ599" s="19" t="s">
        <v>78</v>
      </c>
      <c r="BK599" s="187">
        <f>ROUND(I599*H599,2)</f>
        <v>0</v>
      </c>
      <c r="BL599" s="19" t="s">
        <v>200</v>
      </c>
      <c r="BM599" s="186" t="s">
        <v>814</v>
      </c>
    </row>
    <row r="600" spans="1:65" s="13" customFormat="1" ht="11.25">
      <c r="B600" s="193"/>
      <c r="C600" s="194"/>
      <c r="D600" s="195" t="s">
        <v>203</v>
      </c>
      <c r="E600" s="196" t="s">
        <v>19</v>
      </c>
      <c r="F600" s="197" t="s">
        <v>815</v>
      </c>
      <c r="G600" s="194"/>
      <c r="H600" s="198">
        <v>36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203</v>
      </c>
      <c r="AU600" s="204" t="s">
        <v>80</v>
      </c>
      <c r="AV600" s="13" t="s">
        <v>80</v>
      </c>
      <c r="AW600" s="13" t="s">
        <v>32</v>
      </c>
      <c r="AX600" s="13" t="s">
        <v>70</v>
      </c>
      <c r="AY600" s="204" t="s">
        <v>193</v>
      </c>
    </row>
    <row r="601" spans="1:65" s="14" customFormat="1" ht="11.25">
      <c r="B601" s="205"/>
      <c r="C601" s="206"/>
      <c r="D601" s="195" t="s">
        <v>203</v>
      </c>
      <c r="E601" s="207" t="s">
        <v>19</v>
      </c>
      <c r="F601" s="208" t="s">
        <v>205</v>
      </c>
      <c r="G601" s="206"/>
      <c r="H601" s="209">
        <v>36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203</v>
      </c>
      <c r="AU601" s="215" t="s">
        <v>80</v>
      </c>
      <c r="AV601" s="14" t="s">
        <v>200</v>
      </c>
      <c r="AW601" s="14" t="s">
        <v>32</v>
      </c>
      <c r="AX601" s="14" t="s">
        <v>78</v>
      </c>
      <c r="AY601" s="215" t="s">
        <v>193</v>
      </c>
    </row>
    <row r="602" spans="1:65" s="2" customFormat="1" ht="44.25" customHeight="1">
      <c r="A602" s="36"/>
      <c r="B602" s="37"/>
      <c r="C602" s="175" t="s">
        <v>816</v>
      </c>
      <c r="D602" s="175" t="s">
        <v>195</v>
      </c>
      <c r="E602" s="176" t="s">
        <v>817</v>
      </c>
      <c r="F602" s="177" t="s">
        <v>818</v>
      </c>
      <c r="G602" s="178" t="s">
        <v>273</v>
      </c>
      <c r="H602" s="179">
        <v>15.2</v>
      </c>
      <c r="I602" s="180"/>
      <c r="J602" s="181">
        <f>ROUND(I602*H602,2)</f>
        <v>0</v>
      </c>
      <c r="K602" s="177" t="s">
        <v>477</v>
      </c>
      <c r="L602" s="41"/>
      <c r="M602" s="182" t="s">
        <v>19</v>
      </c>
      <c r="N602" s="183" t="s">
        <v>41</v>
      </c>
      <c r="O602" s="66"/>
      <c r="P602" s="184">
        <f>O602*H602</f>
        <v>0</v>
      </c>
      <c r="Q602" s="184">
        <v>0</v>
      </c>
      <c r="R602" s="184">
        <f>Q602*H602</f>
        <v>0</v>
      </c>
      <c r="S602" s="184">
        <v>0</v>
      </c>
      <c r="T602" s="185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6" t="s">
        <v>200</v>
      </c>
      <c r="AT602" s="186" t="s">
        <v>195</v>
      </c>
      <c r="AU602" s="186" t="s">
        <v>80</v>
      </c>
      <c r="AY602" s="19" t="s">
        <v>193</v>
      </c>
      <c r="BE602" s="187">
        <f>IF(N602="základní",J602,0)</f>
        <v>0</v>
      </c>
      <c r="BF602" s="187">
        <f>IF(N602="snížená",J602,0)</f>
        <v>0</v>
      </c>
      <c r="BG602" s="187">
        <f>IF(N602="zákl. přenesená",J602,0)</f>
        <v>0</v>
      </c>
      <c r="BH602" s="187">
        <f>IF(N602="sníž. přenesená",J602,0)</f>
        <v>0</v>
      </c>
      <c r="BI602" s="187">
        <f>IF(N602="nulová",J602,0)</f>
        <v>0</v>
      </c>
      <c r="BJ602" s="19" t="s">
        <v>78</v>
      </c>
      <c r="BK602" s="187">
        <f>ROUND(I602*H602,2)</f>
        <v>0</v>
      </c>
      <c r="BL602" s="19" t="s">
        <v>200</v>
      </c>
      <c r="BM602" s="186" t="s">
        <v>819</v>
      </c>
    </row>
    <row r="603" spans="1:65" s="13" customFormat="1" ht="11.25">
      <c r="B603" s="193"/>
      <c r="C603" s="194"/>
      <c r="D603" s="195" t="s">
        <v>203</v>
      </c>
      <c r="E603" s="196" t="s">
        <v>19</v>
      </c>
      <c r="F603" s="197" t="s">
        <v>820</v>
      </c>
      <c r="G603" s="194"/>
      <c r="H603" s="198">
        <v>15.2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203</v>
      </c>
      <c r="AU603" s="204" t="s">
        <v>80</v>
      </c>
      <c r="AV603" s="13" t="s">
        <v>80</v>
      </c>
      <c r="AW603" s="13" t="s">
        <v>32</v>
      </c>
      <c r="AX603" s="13" t="s">
        <v>70</v>
      </c>
      <c r="AY603" s="204" t="s">
        <v>193</v>
      </c>
    </row>
    <row r="604" spans="1:65" s="14" customFormat="1" ht="11.25">
      <c r="B604" s="205"/>
      <c r="C604" s="206"/>
      <c r="D604" s="195" t="s">
        <v>203</v>
      </c>
      <c r="E604" s="207" t="s">
        <v>19</v>
      </c>
      <c r="F604" s="208" t="s">
        <v>205</v>
      </c>
      <c r="G604" s="206"/>
      <c r="H604" s="209">
        <v>15.2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203</v>
      </c>
      <c r="AU604" s="215" t="s">
        <v>80</v>
      </c>
      <c r="AV604" s="14" t="s">
        <v>200</v>
      </c>
      <c r="AW604" s="14" t="s">
        <v>32</v>
      </c>
      <c r="AX604" s="14" t="s">
        <v>78</v>
      </c>
      <c r="AY604" s="215" t="s">
        <v>193</v>
      </c>
    </row>
    <row r="605" spans="1:65" s="2" customFormat="1" ht="44.25" customHeight="1">
      <c r="A605" s="36"/>
      <c r="B605" s="37"/>
      <c r="C605" s="175" t="s">
        <v>501</v>
      </c>
      <c r="D605" s="175" t="s">
        <v>195</v>
      </c>
      <c r="E605" s="176" t="s">
        <v>821</v>
      </c>
      <c r="F605" s="177" t="s">
        <v>822</v>
      </c>
      <c r="G605" s="178" t="s">
        <v>273</v>
      </c>
      <c r="H605" s="179">
        <v>10.5</v>
      </c>
      <c r="I605" s="180"/>
      <c r="J605" s="181">
        <f>ROUND(I605*H605,2)</f>
        <v>0</v>
      </c>
      <c r="K605" s="177" t="s">
        <v>477</v>
      </c>
      <c r="L605" s="41"/>
      <c r="M605" s="182" t="s">
        <v>19</v>
      </c>
      <c r="N605" s="183" t="s">
        <v>41</v>
      </c>
      <c r="O605" s="66"/>
      <c r="P605" s="184">
        <f>O605*H605</f>
        <v>0</v>
      </c>
      <c r="Q605" s="184">
        <v>0</v>
      </c>
      <c r="R605" s="184">
        <f>Q605*H605</f>
        <v>0</v>
      </c>
      <c r="S605" s="184">
        <v>0</v>
      </c>
      <c r="T605" s="185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6" t="s">
        <v>200</v>
      </c>
      <c r="AT605" s="186" t="s">
        <v>195</v>
      </c>
      <c r="AU605" s="186" t="s">
        <v>80</v>
      </c>
      <c r="AY605" s="19" t="s">
        <v>193</v>
      </c>
      <c r="BE605" s="187">
        <f>IF(N605="základní",J605,0)</f>
        <v>0</v>
      </c>
      <c r="BF605" s="187">
        <f>IF(N605="snížená",J605,0)</f>
        <v>0</v>
      </c>
      <c r="BG605" s="187">
        <f>IF(N605="zákl. přenesená",J605,0)</f>
        <v>0</v>
      </c>
      <c r="BH605" s="187">
        <f>IF(N605="sníž. přenesená",J605,0)</f>
        <v>0</v>
      </c>
      <c r="BI605" s="187">
        <f>IF(N605="nulová",J605,0)</f>
        <v>0</v>
      </c>
      <c r="BJ605" s="19" t="s">
        <v>78</v>
      </c>
      <c r="BK605" s="187">
        <f>ROUND(I605*H605,2)</f>
        <v>0</v>
      </c>
      <c r="BL605" s="19" t="s">
        <v>200</v>
      </c>
      <c r="BM605" s="186" t="s">
        <v>823</v>
      </c>
    </row>
    <row r="606" spans="1:65" s="13" customFormat="1" ht="11.25">
      <c r="B606" s="193"/>
      <c r="C606" s="194"/>
      <c r="D606" s="195" t="s">
        <v>203</v>
      </c>
      <c r="E606" s="196" t="s">
        <v>19</v>
      </c>
      <c r="F606" s="197" t="s">
        <v>824</v>
      </c>
      <c r="G606" s="194"/>
      <c r="H606" s="198">
        <v>10.5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203</v>
      </c>
      <c r="AU606" s="204" t="s">
        <v>80</v>
      </c>
      <c r="AV606" s="13" t="s">
        <v>80</v>
      </c>
      <c r="AW606" s="13" t="s">
        <v>32</v>
      </c>
      <c r="AX606" s="13" t="s">
        <v>70</v>
      </c>
      <c r="AY606" s="204" t="s">
        <v>193</v>
      </c>
    </row>
    <row r="607" spans="1:65" s="14" customFormat="1" ht="11.25">
      <c r="B607" s="205"/>
      <c r="C607" s="206"/>
      <c r="D607" s="195" t="s">
        <v>203</v>
      </c>
      <c r="E607" s="207" t="s">
        <v>19</v>
      </c>
      <c r="F607" s="208" t="s">
        <v>205</v>
      </c>
      <c r="G607" s="206"/>
      <c r="H607" s="209">
        <v>10.5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203</v>
      </c>
      <c r="AU607" s="215" t="s">
        <v>80</v>
      </c>
      <c r="AV607" s="14" t="s">
        <v>200</v>
      </c>
      <c r="AW607" s="14" t="s">
        <v>32</v>
      </c>
      <c r="AX607" s="14" t="s">
        <v>78</v>
      </c>
      <c r="AY607" s="215" t="s">
        <v>193</v>
      </c>
    </row>
    <row r="608" spans="1:65" s="2" customFormat="1" ht="44.25" customHeight="1">
      <c r="A608" s="36"/>
      <c r="B608" s="37"/>
      <c r="C608" s="175" t="s">
        <v>825</v>
      </c>
      <c r="D608" s="175" t="s">
        <v>195</v>
      </c>
      <c r="E608" s="176" t="s">
        <v>826</v>
      </c>
      <c r="F608" s="177" t="s">
        <v>827</v>
      </c>
      <c r="G608" s="178" t="s">
        <v>273</v>
      </c>
      <c r="H608" s="179">
        <v>21.3</v>
      </c>
      <c r="I608" s="180"/>
      <c r="J608" s="181">
        <f>ROUND(I608*H608,2)</f>
        <v>0</v>
      </c>
      <c r="K608" s="177" t="s">
        <v>477</v>
      </c>
      <c r="L608" s="41"/>
      <c r="M608" s="182" t="s">
        <v>19</v>
      </c>
      <c r="N608" s="183" t="s">
        <v>41</v>
      </c>
      <c r="O608" s="66"/>
      <c r="P608" s="184">
        <f>O608*H608</f>
        <v>0</v>
      </c>
      <c r="Q608" s="184">
        <v>0</v>
      </c>
      <c r="R608" s="184">
        <f>Q608*H608</f>
        <v>0</v>
      </c>
      <c r="S608" s="184">
        <v>0</v>
      </c>
      <c r="T608" s="185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6" t="s">
        <v>200</v>
      </c>
      <c r="AT608" s="186" t="s">
        <v>195</v>
      </c>
      <c r="AU608" s="186" t="s">
        <v>80</v>
      </c>
      <c r="AY608" s="19" t="s">
        <v>193</v>
      </c>
      <c r="BE608" s="187">
        <f>IF(N608="základní",J608,0)</f>
        <v>0</v>
      </c>
      <c r="BF608" s="187">
        <f>IF(N608="snížená",J608,0)</f>
        <v>0</v>
      </c>
      <c r="BG608" s="187">
        <f>IF(N608="zákl. přenesená",J608,0)</f>
        <v>0</v>
      </c>
      <c r="BH608" s="187">
        <f>IF(N608="sníž. přenesená",J608,0)</f>
        <v>0</v>
      </c>
      <c r="BI608" s="187">
        <f>IF(N608="nulová",J608,0)</f>
        <v>0</v>
      </c>
      <c r="BJ608" s="19" t="s">
        <v>78</v>
      </c>
      <c r="BK608" s="187">
        <f>ROUND(I608*H608,2)</f>
        <v>0</v>
      </c>
      <c r="BL608" s="19" t="s">
        <v>200</v>
      </c>
      <c r="BM608" s="186" t="s">
        <v>828</v>
      </c>
    </row>
    <row r="609" spans="1:65" s="13" customFormat="1" ht="11.25">
      <c r="B609" s="193"/>
      <c r="C609" s="194"/>
      <c r="D609" s="195" t="s">
        <v>203</v>
      </c>
      <c r="E609" s="196" t="s">
        <v>19</v>
      </c>
      <c r="F609" s="197" t="s">
        <v>829</v>
      </c>
      <c r="G609" s="194"/>
      <c r="H609" s="198">
        <v>21.3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203</v>
      </c>
      <c r="AU609" s="204" t="s">
        <v>80</v>
      </c>
      <c r="AV609" s="13" t="s">
        <v>80</v>
      </c>
      <c r="AW609" s="13" t="s">
        <v>32</v>
      </c>
      <c r="AX609" s="13" t="s">
        <v>70</v>
      </c>
      <c r="AY609" s="204" t="s">
        <v>193</v>
      </c>
    </row>
    <row r="610" spans="1:65" s="14" customFormat="1" ht="11.25">
      <c r="B610" s="205"/>
      <c r="C610" s="206"/>
      <c r="D610" s="195" t="s">
        <v>203</v>
      </c>
      <c r="E610" s="207" t="s">
        <v>19</v>
      </c>
      <c r="F610" s="208" t="s">
        <v>205</v>
      </c>
      <c r="G610" s="206"/>
      <c r="H610" s="209">
        <v>21.3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203</v>
      </c>
      <c r="AU610" s="215" t="s">
        <v>80</v>
      </c>
      <c r="AV610" s="14" t="s">
        <v>200</v>
      </c>
      <c r="AW610" s="14" t="s">
        <v>32</v>
      </c>
      <c r="AX610" s="14" t="s">
        <v>78</v>
      </c>
      <c r="AY610" s="215" t="s">
        <v>193</v>
      </c>
    </row>
    <row r="611" spans="1:65" s="2" customFormat="1" ht="44.25" customHeight="1">
      <c r="A611" s="36"/>
      <c r="B611" s="37"/>
      <c r="C611" s="175" t="s">
        <v>511</v>
      </c>
      <c r="D611" s="175" t="s">
        <v>195</v>
      </c>
      <c r="E611" s="176" t="s">
        <v>830</v>
      </c>
      <c r="F611" s="177" t="s">
        <v>831</v>
      </c>
      <c r="G611" s="178" t="s">
        <v>273</v>
      </c>
      <c r="H611" s="179">
        <v>16.2</v>
      </c>
      <c r="I611" s="180"/>
      <c r="J611" s="181">
        <f>ROUND(I611*H611,2)</f>
        <v>0</v>
      </c>
      <c r="K611" s="177" t="s">
        <v>477</v>
      </c>
      <c r="L611" s="41"/>
      <c r="M611" s="182" t="s">
        <v>19</v>
      </c>
      <c r="N611" s="183" t="s">
        <v>41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200</v>
      </c>
      <c r="AT611" s="186" t="s">
        <v>195</v>
      </c>
      <c r="AU611" s="186" t="s">
        <v>80</v>
      </c>
      <c r="AY611" s="19" t="s">
        <v>193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78</v>
      </c>
      <c r="BK611" s="187">
        <f>ROUND(I611*H611,2)</f>
        <v>0</v>
      </c>
      <c r="BL611" s="19" t="s">
        <v>200</v>
      </c>
      <c r="BM611" s="186" t="s">
        <v>832</v>
      </c>
    </row>
    <row r="612" spans="1:65" s="13" customFormat="1" ht="11.25">
      <c r="B612" s="193"/>
      <c r="C612" s="194"/>
      <c r="D612" s="195" t="s">
        <v>203</v>
      </c>
      <c r="E612" s="196" t="s">
        <v>19</v>
      </c>
      <c r="F612" s="197" t="s">
        <v>806</v>
      </c>
      <c r="G612" s="194"/>
      <c r="H612" s="198">
        <v>16.2</v>
      </c>
      <c r="I612" s="199"/>
      <c r="J612" s="194"/>
      <c r="K612" s="194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203</v>
      </c>
      <c r="AU612" s="204" t="s">
        <v>80</v>
      </c>
      <c r="AV612" s="13" t="s">
        <v>80</v>
      </c>
      <c r="AW612" s="13" t="s">
        <v>32</v>
      </c>
      <c r="AX612" s="13" t="s">
        <v>70</v>
      </c>
      <c r="AY612" s="204" t="s">
        <v>193</v>
      </c>
    </row>
    <row r="613" spans="1:65" s="14" customFormat="1" ht="11.25">
      <c r="B613" s="205"/>
      <c r="C613" s="206"/>
      <c r="D613" s="195" t="s">
        <v>203</v>
      </c>
      <c r="E613" s="207" t="s">
        <v>19</v>
      </c>
      <c r="F613" s="208" t="s">
        <v>205</v>
      </c>
      <c r="G613" s="206"/>
      <c r="H613" s="209">
        <v>16.2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203</v>
      </c>
      <c r="AU613" s="215" t="s">
        <v>80</v>
      </c>
      <c r="AV613" s="14" t="s">
        <v>200</v>
      </c>
      <c r="AW613" s="14" t="s">
        <v>32</v>
      </c>
      <c r="AX613" s="14" t="s">
        <v>78</v>
      </c>
      <c r="AY613" s="215" t="s">
        <v>193</v>
      </c>
    </row>
    <row r="614" spans="1:65" s="2" customFormat="1" ht="33" customHeight="1">
      <c r="A614" s="36"/>
      <c r="B614" s="37"/>
      <c r="C614" s="175" t="s">
        <v>833</v>
      </c>
      <c r="D614" s="175" t="s">
        <v>195</v>
      </c>
      <c r="E614" s="176" t="s">
        <v>834</v>
      </c>
      <c r="F614" s="177" t="s">
        <v>835</v>
      </c>
      <c r="G614" s="178" t="s">
        <v>273</v>
      </c>
      <c r="H614" s="179">
        <v>5.2</v>
      </c>
      <c r="I614" s="180"/>
      <c r="J614" s="181">
        <f>ROUND(I614*H614,2)</f>
        <v>0</v>
      </c>
      <c r="K614" s="177" t="s">
        <v>477</v>
      </c>
      <c r="L614" s="41"/>
      <c r="M614" s="182" t="s">
        <v>19</v>
      </c>
      <c r="N614" s="183" t="s">
        <v>41</v>
      </c>
      <c r="O614" s="66"/>
      <c r="P614" s="184">
        <f>O614*H614</f>
        <v>0</v>
      </c>
      <c r="Q614" s="184">
        <v>0</v>
      </c>
      <c r="R614" s="184">
        <f>Q614*H614</f>
        <v>0</v>
      </c>
      <c r="S614" s="184">
        <v>0</v>
      </c>
      <c r="T614" s="185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200</v>
      </c>
      <c r="AT614" s="186" t="s">
        <v>195</v>
      </c>
      <c r="AU614" s="186" t="s">
        <v>80</v>
      </c>
      <c r="AY614" s="19" t="s">
        <v>193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9" t="s">
        <v>78</v>
      </c>
      <c r="BK614" s="187">
        <f>ROUND(I614*H614,2)</f>
        <v>0</v>
      </c>
      <c r="BL614" s="19" t="s">
        <v>200</v>
      </c>
      <c r="BM614" s="186" t="s">
        <v>836</v>
      </c>
    </row>
    <row r="615" spans="1:65" s="13" customFormat="1" ht="11.25">
      <c r="B615" s="193"/>
      <c r="C615" s="194"/>
      <c r="D615" s="195" t="s">
        <v>203</v>
      </c>
      <c r="E615" s="196" t="s">
        <v>19</v>
      </c>
      <c r="F615" s="197" t="s">
        <v>837</v>
      </c>
      <c r="G615" s="194"/>
      <c r="H615" s="198">
        <v>5.2</v>
      </c>
      <c r="I615" s="199"/>
      <c r="J615" s="194"/>
      <c r="K615" s="194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203</v>
      </c>
      <c r="AU615" s="204" t="s">
        <v>80</v>
      </c>
      <c r="AV615" s="13" t="s">
        <v>80</v>
      </c>
      <c r="AW615" s="13" t="s">
        <v>32</v>
      </c>
      <c r="AX615" s="13" t="s">
        <v>70</v>
      </c>
      <c r="AY615" s="204" t="s">
        <v>193</v>
      </c>
    </row>
    <row r="616" spans="1:65" s="14" customFormat="1" ht="11.25">
      <c r="B616" s="205"/>
      <c r="C616" s="206"/>
      <c r="D616" s="195" t="s">
        <v>203</v>
      </c>
      <c r="E616" s="207" t="s">
        <v>19</v>
      </c>
      <c r="F616" s="208" t="s">
        <v>205</v>
      </c>
      <c r="G616" s="206"/>
      <c r="H616" s="209">
        <v>5.2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203</v>
      </c>
      <c r="AU616" s="215" t="s">
        <v>80</v>
      </c>
      <c r="AV616" s="14" t="s">
        <v>200</v>
      </c>
      <c r="AW616" s="14" t="s">
        <v>32</v>
      </c>
      <c r="AX616" s="14" t="s">
        <v>78</v>
      </c>
      <c r="AY616" s="215" t="s">
        <v>193</v>
      </c>
    </row>
    <row r="617" spans="1:65" s="2" customFormat="1" ht="33" customHeight="1">
      <c r="A617" s="36"/>
      <c r="B617" s="37"/>
      <c r="C617" s="175" t="s">
        <v>519</v>
      </c>
      <c r="D617" s="175" t="s">
        <v>195</v>
      </c>
      <c r="E617" s="176" t="s">
        <v>838</v>
      </c>
      <c r="F617" s="177" t="s">
        <v>839</v>
      </c>
      <c r="G617" s="178" t="s">
        <v>273</v>
      </c>
      <c r="H617" s="179">
        <v>24</v>
      </c>
      <c r="I617" s="180"/>
      <c r="J617" s="181">
        <f>ROUND(I617*H617,2)</f>
        <v>0</v>
      </c>
      <c r="K617" s="177" t="s">
        <v>477</v>
      </c>
      <c r="L617" s="41"/>
      <c r="M617" s="182" t="s">
        <v>19</v>
      </c>
      <c r="N617" s="183" t="s">
        <v>41</v>
      </c>
      <c r="O617" s="66"/>
      <c r="P617" s="184">
        <f>O617*H617</f>
        <v>0</v>
      </c>
      <c r="Q617" s="184">
        <v>0</v>
      </c>
      <c r="R617" s="184">
        <f>Q617*H617</f>
        <v>0</v>
      </c>
      <c r="S617" s="184">
        <v>0</v>
      </c>
      <c r="T617" s="185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86" t="s">
        <v>200</v>
      </c>
      <c r="AT617" s="186" t="s">
        <v>195</v>
      </c>
      <c r="AU617" s="186" t="s">
        <v>80</v>
      </c>
      <c r="AY617" s="19" t="s">
        <v>193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19" t="s">
        <v>78</v>
      </c>
      <c r="BK617" s="187">
        <f>ROUND(I617*H617,2)</f>
        <v>0</v>
      </c>
      <c r="BL617" s="19" t="s">
        <v>200</v>
      </c>
      <c r="BM617" s="186" t="s">
        <v>840</v>
      </c>
    </row>
    <row r="618" spans="1:65" s="13" customFormat="1" ht="11.25">
      <c r="B618" s="193"/>
      <c r="C618" s="194"/>
      <c r="D618" s="195" t="s">
        <v>203</v>
      </c>
      <c r="E618" s="196" t="s">
        <v>19</v>
      </c>
      <c r="F618" s="197" t="s">
        <v>841</v>
      </c>
      <c r="G618" s="194"/>
      <c r="H618" s="198">
        <v>24</v>
      </c>
      <c r="I618" s="199"/>
      <c r="J618" s="194"/>
      <c r="K618" s="194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203</v>
      </c>
      <c r="AU618" s="204" t="s">
        <v>80</v>
      </c>
      <c r="AV618" s="13" t="s">
        <v>80</v>
      </c>
      <c r="AW618" s="13" t="s">
        <v>32</v>
      </c>
      <c r="AX618" s="13" t="s">
        <v>70</v>
      </c>
      <c r="AY618" s="204" t="s">
        <v>193</v>
      </c>
    </row>
    <row r="619" spans="1:65" s="14" customFormat="1" ht="11.25">
      <c r="B619" s="205"/>
      <c r="C619" s="206"/>
      <c r="D619" s="195" t="s">
        <v>203</v>
      </c>
      <c r="E619" s="207" t="s">
        <v>19</v>
      </c>
      <c r="F619" s="208" t="s">
        <v>205</v>
      </c>
      <c r="G619" s="206"/>
      <c r="H619" s="209">
        <v>24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203</v>
      </c>
      <c r="AU619" s="215" t="s">
        <v>80</v>
      </c>
      <c r="AV619" s="14" t="s">
        <v>200</v>
      </c>
      <c r="AW619" s="14" t="s">
        <v>32</v>
      </c>
      <c r="AX619" s="14" t="s">
        <v>78</v>
      </c>
      <c r="AY619" s="215" t="s">
        <v>193</v>
      </c>
    </row>
    <row r="620" spans="1:65" s="2" customFormat="1" ht="37.9" customHeight="1">
      <c r="A620" s="36"/>
      <c r="B620" s="37"/>
      <c r="C620" s="175" t="s">
        <v>842</v>
      </c>
      <c r="D620" s="175" t="s">
        <v>195</v>
      </c>
      <c r="E620" s="176" t="s">
        <v>843</v>
      </c>
      <c r="F620" s="177" t="s">
        <v>844</v>
      </c>
      <c r="G620" s="178" t="s">
        <v>273</v>
      </c>
      <c r="H620" s="179">
        <v>21.9</v>
      </c>
      <c r="I620" s="180"/>
      <c r="J620" s="181">
        <f>ROUND(I620*H620,2)</f>
        <v>0</v>
      </c>
      <c r="K620" s="177" t="s">
        <v>477</v>
      </c>
      <c r="L620" s="41"/>
      <c r="M620" s="182" t="s">
        <v>19</v>
      </c>
      <c r="N620" s="183" t="s">
        <v>41</v>
      </c>
      <c r="O620" s="66"/>
      <c r="P620" s="184">
        <f>O620*H620</f>
        <v>0</v>
      </c>
      <c r="Q620" s="184">
        <v>0</v>
      </c>
      <c r="R620" s="184">
        <f>Q620*H620</f>
        <v>0</v>
      </c>
      <c r="S620" s="184">
        <v>0</v>
      </c>
      <c r="T620" s="185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6" t="s">
        <v>200</v>
      </c>
      <c r="AT620" s="186" t="s">
        <v>195</v>
      </c>
      <c r="AU620" s="186" t="s">
        <v>80</v>
      </c>
      <c r="AY620" s="19" t="s">
        <v>193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78</v>
      </c>
      <c r="BK620" s="187">
        <f>ROUND(I620*H620,2)</f>
        <v>0</v>
      </c>
      <c r="BL620" s="19" t="s">
        <v>200</v>
      </c>
      <c r="BM620" s="186" t="s">
        <v>845</v>
      </c>
    </row>
    <row r="621" spans="1:65" s="13" customFormat="1" ht="11.25">
      <c r="B621" s="193"/>
      <c r="C621" s="194"/>
      <c r="D621" s="195" t="s">
        <v>203</v>
      </c>
      <c r="E621" s="196" t="s">
        <v>19</v>
      </c>
      <c r="F621" s="197" t="s">
        <v>846</v>
      </c>
      <c r="G621" s="194"/>
      <c r="H621" s="198">
        <v>21.9</v>
      </c>
      <c r="I621" s="199"/>
      <c r="J621" s="194"/>
      <c r="K621" s="194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203</v>
      </c>
      <c r="AU621" s="204" t="s">
        <v>80</v>
      </c>
      <c r="AV621" s="13" t="s">
        <v>80</v>
      </c>
      <c r="AW621" s="13" t="s">
        <v>32</v>
      </c>
      <c r="AX621" s="13" t="s">
        <v>70</v>
      </c>
      <c r="AY621" s="204" t="s">
        <v>193</v>
      </c>
    </row>
    <row r="622" spans="1:65" s="14" customFormat="1" ht="11.25">
      <c r="B622" s="205"/>
      <c r="C622" s="206"/>
      <c r="D622" s="195" t="s">
        <v>203</v>
      </c>
      <c r="E622" s="207" t="s">
        <v>19</v>
      </c>
      <c r="F622" s="208" t="s">
        <v>205</v>
      </c>
      <c r="G622" s="206"/>
      <c r="H622" s="209">
        <v>21.9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203</v>
      </c>
      <c r="AU622" s="215" t="s">
        <v>80</v>
      </c>
      <c r="AV622" s="14" t="s">
        <v>200</v>
      </c>
      <c r="AW622" s="14" t="s">
        <v>32</v>
      </c>
      <c r="AX622" s="14" t="s">
        <v>78</v>
      </c>
      <c r="AY622" s="215" t="s">
        <v>193</v>
      </c>
    </row>
    <row r="623" spans="1:65" s="2" customFormat="1" ht="33" customHeight="1">
      <c r="A623" s="36"/>
      <c r="B623" s="37"/>
      <c r="C623" s="175" t="s">
        <v>526</v>
      </c>
      <c r="D623" s="175" t="s">
        <v>195</v>
      </c>
      <c r="E623" s="176" t="s">
        <v>847</v>
      </c>
      <c r="F623" s="177" t="s">
        <v>848</v>
      </c>
      <c r="G623" s="178" t="s">
        <v>273</v>
      </c>
      <c r="H623" s="179">
        <v>39.200000000000003</v>
      </c>
      <c r="I623" s="180"/>
      <c r="J623" s="181">
        <f>ROUND(I623*H623,2)</f>
        <v>0</v>
      </c>
      <c r="K623" s="177" t="s">
        <v>477</v>
      </c>
      <c r="L623" s="41"/>
      <c r="M623" s="182" t="s">
        <v>19</v>
      </c>
      <c r="N623" s="183" t="s">
        <v>41</v>
      </c>
      <c r="O623" s="66"/>
      <c r="P623" s="184">
        <f>O623*H623</f>
        <v>0</v>
      </c>
      <c r="Q623" s="184">
        <v>0</v>
      </c>
      <c r="R623" s="184">
        <f>Q623*H623</f>
        <v>0</v>
      </c>
      <c r="S623" s="184">
        <v>0</v>
      </c>
      <c r="T623" s="18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200</v>
      </c>
      <c r="AT623" s="186" t="s">
        <v>195</v>
      </c>
      <c r="AU623" s="186" t="s">
        <v>80</v>
      </c>
      <c r="AY623" s="19" t="s">
        <v>193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78</v>
      </c>
      <c r="BK623" s="187">
        <f>ROUND(I623*H623,2)</f>
        <v>0</v>
      </c>
      <c r="BL623" s="19" t="s">
        <v>200</v>
      </c>
      <c r="BM623" s="186" t="s">
        <v>849</v>
      </c>
    </row>
    <row r="624" spans="1:65" s="13" customFormat="1" ht="11.25">
      <c r="B624" s="193"/>
      <c r="C624" s="194"/>
      <c r="D624" s="195" t="s">
        <v>203</v>
      </c>
      <c r="E624" s="196" t="s">
        <v>19</v>
      </c>
      <c r="F624" s="197" t="s">
        <v>850</v>
      </c>
      <c r="G624" s="194"/>
      <c r="H624" s="198">
        <v>39.200000000000003</v>
      </c>
      <c r="I624" s="199"/>
      <c r="J624" s="194"/>
      <c r="K624" s="194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203</v>
      </c>
      <c r="AU624" s="204" t="s">
        <v>80</v>
      </c>
      <c r="AV624" s="13" t="s">
        <v>80</v>
      </c>
      <c r="AW624" s="13" t="s">
        <v>32</v>
      </c>
      <c r="AX624" s="13" t="s">
        <v>70</v>
      </c>
      <c r="AY624" s="204" t="s">
        <v>193</v>
      </c>
    </row>
    <row r="625" spans="1:65" s="14" customFormat="1" ht="11.25">
      <c r="B625" s="205"/>
      <c r="C625" s="206"/>
      <c r="D625" s="195" t="s">
        <v>203</v>
      </c>
      <c r="E625" s="207" t="s">
        <v>19</v>
      </c>
      <c r="F625" s="208" t="s">
        <v>205</v>
      </c>
      <c r="G625" s="206"/>
      <c r="H625" s="209">
        <v>39.200000000000003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203</v>
      </c>
      <c r="AU625" s="215" t="s">
        <v>80</v>
      </c>
      <c r="AV625" s="14" t="s">
        <v>200</v>
      </c>
      <c r="AW625" s="14" t="s">
        <v>32</v>
      </c>
      <c r="AX625" s="14" t="s">
        <v>78</v>
      </c>
      <c r="AY625" s="215" t="s">
        <v>193</v>
      </c>
    </row>
    <row r="626" spans="1:65" s="2" customFormat="1" ht="37.9" customHeight="1">
      <c r="A626" s="36"/>
      <c r="B626" s="37"/>
      <c r="C626" s="175" t="s">
        <v>851</v>
      </c>
      <c r="D626" s="175" t="s">
        <v>195</v>
      </c>
      <c r="E626" s="176" t="s">
        <v>852</v>
      </c>
      <c r="F626" s="177" t="s">
        <v>853</v>
      </c>
      <c r="G626" s="178" t="s">
        <v>273</v>
      </c>
      <c r="H626" s="179">
        <v>19.600000000000001</v>
      </c>
      <c r="I626" s="180"/>
      <c r="J626" s="181">
        <f>ROUND(I626*H626,2)</f>
        <v>0</v>
      </c>
      <c r="K626" s="177" t="s">
        <v>477</v>
      </c>
      <c r="L626" s="41"/>
      <c r="M626" s="182" t="s">
        <v>19</v>
      </c>
      <c r="N626" s="183" t="s">
        <v>41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200</v>
      </c>
      <c r="AT626" s="186" t="s">
        <v>195</v>
      </c>
      <c r="AU626" s="186" t="s">
        <v>80</v>
      </c>
      <c r="AY626" s="19" t="s">
        <v>193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78</v>
      </c>
      <c r="BK626" s="187">
        <f>ROUND(I626*H626,2)</f>
        <v>0</v>
      </c>
      <c r="BL626" s="19" t="s">
        <v>200</v>
      </c>
      <c r="BM626" s="186" t="s">
        <v>854</v>
      </c>
    </row>
    <row r="627" spans="1:65" s="13" customFormat="1" ht="11.25">
      <c r="B627" s="193"/>
      <c r="C627" s="194"/>
      <c r="D627" s="195" t="s">
        <v>203</v>
      </c>
      <c r="E627" s="196" t="s">
        <v>19</v>
      </c>
      <c r="F627" s="197" t="s">
        <v>855</v>
      </c>
      <c r="G627" s="194"/>
      <c r="H627" s="198">
        <v>19.600000000000001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203</v>
      </c>
      <c r="AU627" s="204" t="s">
        <v>80</v>
      </c>
      <c r="AV627" s="13" t="s">
        <v>80</v>
      </c>
      <c r="AW627" s="13" t="s">
        <v>32</v>
      </c>
      <c r="AX627" s="13" t="s">
        <v>70</v>
      </c>
      <c r="AY627" s="204" t="s">
        <v>193</v>
      </c>
    </row>
    <row r="628" spans="1:65" s="14" customFormat="1" ht="11.25">
      <c r="B628" s="205"/>
      <c r="C628" s="206"/>
      <c r="D628" s="195" t="s">
        <v>203</v>
      </c>
      <c r="E628" s="207" t="s">
        <v>19</v>
      </c>
      <c r="F628" s="208" t="s">
        <v>205</v>
      </c>
      <c r="G628" s="206"/>
      <c r="H628" s="209">
        <v>19.600000000000001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203</v>
      </c>
      <c r="AU628" s="215" t="s">
        <v>80</v>
      </c>
      <c r="AV628" s="14" t="s">
        <v>200</v>
      </c>
      <c r="AW628" s="14" t="s">
        <v>32</v>
      </c>
      <c r="AX628" s="14" t="s">
        <v>78</v>
      </c>
      <c r="AY628" s="215" t="s">
        <v>193</v>
      </c>
    </row>
    <row r="629" spans="1:65" s="2" customFormat="1" ht="37.9" customHeight="1">
      <c r="A629" s="36"/>
      <c r="B629" s="37"/>
      <c r="C629" s="175" t="s">
        <v>537</v>
      </c>
      <c r="D629" s="175" t="s">
        <v>195</v>
      </c>
      <c r="E629" s="176" t="s">
        <v>856</v>
      </c>
      <c r="F629" s="177" t="s">
        <v>857</v>
      </c>
      <c r="G629" s="178" t="s">
        <v>273</v>
      </c>
      <c r="H629" s="179">
        <v>12.9</v>
      </c>
      <c r="I629" s="180"/>
      <c r="J629" s="181">
        <f>ROUND(I629*H629,2)</f>
        <v>0</v>
      </c>
      <c r="K629" s="177" t="s">
        <v>477</v>
      </c>
      <c r="L629" s="41"/>
      <c r="M629" s="182" t="s">
        <v>19</v>
      </c>
      <c r="N629" s="183" t="s">
        <v>41</v>
      </c>
      <c r="O629" s="66"/>
      <c r="P629" s="184">
        <f>O629*H629</f>
        <v>0</v>
      </c>
      <c r="Q629" s="184">
        <v>0</v>
      </c>
      <c r="R629" s="184">
        <f>Q629*H629</f>
        <v>0</v>
      </c>
      <c r="S629" s="184">
        <v>0</v>
      </c>
      <c r="T629" s="18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200</v>
      </c>
      <c r="AT629" s="186" t="s">
        <v>195</v>
      </c>
      <c r="AU629" s="186" t="s">
        <v>80</v>
      </c>
      <c r="AY629" s="19" t="s">
        <v>193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9" t="s">
        <v>78</v>
      </c>
      <c r="BK629" s="187">
        <f>ROUND(I629*H629,2)</f>
        <v>0</v>
      </c>
      <c r="BL629" s="19" t="s">
        <v>200</v>
      </c>
      <c r="BM629" s="186" t="s">
        <v>858</v>
      </c>
    </row>
    <row r="630" spans="1:65" s="13" customFormat="1" ht="11.25">
      <c r="B630" s="193"/>
      <c r="C630" s="194"/>
      <c r="D630" s="195" t="s">
        <v>203</v>
      </c>
      <c r="E630" s="196" t="s">
        <v>19</v>
      </c>
      <c r="F630" s="197" t="s">
        <v>859</v>
      </c>
      <c r="G630" s="194"/>
      <c r="H630" s="198">
        <v>12.9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203</v>
      </c>
      <c r="AU630" s="204" t="s">
        <v>80</v>
      </c>
      <c r="AV630" s="13" t="s">
        <v>80</v>
      </c>
      <c r="AW630" s="13" t="s">
        <v>32</v>
      </c>
      <c r="AX630" s="13" t="s">
        <v>70</v>
      </c>
      <c r="AY630" s="204" t="s">
        <v>193</v>
      </c>
    </row>
    <row r="631" spans="1:65" s="14" customFormat="1" ht="11.25">
      <c r="B631" s="205"/>
      <c r="C631" s="206"/>
      <c r="D631" s="195" t="s">
        <v>203</v>
      </c>
      <c r="E631" s="207" t="s">
        <v>19</v>
      </c>
      <c r="F631" s="208" t="s">
        <v>205</v>
      </c>
      <c r="G631" s="206"/>
      <c r="H631" s="209">
        <v>12.9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203</v>
      </c>
      <c r="AU631" s="215" t="s">
        <v>80</v>
      </c>
      <c r="AV631" s="14" t="s">
        <v>200</v>
      </c>
      <c r="AW631" s="14" t="s">
        <v>32</v>
      </c>
      <c r="AX631" s="14" t="s">
        <v>78</v>
      </c>
      <c r="AY631" s="215" t="s">
        <v>193</v>
      </c>
    </row>
    <row r="632" spans="1:65" s="2" customFormat="1" ht="33" customHeight="1">
      <c r="A632" s="36"/>
      <c r="B632" s="37"/>
      <c r="C632" s="175" t="s">
        <v>860</v>
      </c>
      <c r="D632" s="175" t="s">
        <v>195</v>
      </c>
      <c r="E632" s="176" t="s">
        <v>861</v>
      </c>
      <c r="F632" s="177" t="s">
        <v>862</v>
      </c>
      <c r="G632" s="178" t="s">
        <v>273</v>
      </c>
      <c r="H632" s="179">
        <v>8</v>
      </c>
      <c r="I632" s="180"/>
      <c r="J632" s="181">
        <f>ROUND(I632*H632,2)</f>
        <v>0</v>
      </c>
      <c r="K632" s="177" t="s">
        <v>477</v>
      </c>
      <c r="L632" s="41"/>
      <c r="M632" s="182" t="s">
        <v>19</v>
      </c>
      <c r="N632" s="183" t="s">
        <v>41</v>
      </c>
      <c r="O632" s="66"/>
      <c r="P632" s="184">
        <f>O632*H632</f>
        <v>0</v>
      </c>
      <c r="Q632" s="184">
        <v>0</v>
      </c>
      <c r="R632" s="184">
        <f>Q632*H632</f>
        <v>0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200</v>
      </c>
      <c r="AT632" s="186" t="s">
        <v>195</v>
      </c>
      <c r="AU632" s="186" t="s">
        <v>80</v>
      </c>
      <c r="AY632" s="19" t="s">
        <v>193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78</v>
      </c>
      <c r="BK632" s="187">
        <f>ROUND(I632*H632,2)</f>
        <v>0</v>
      </c>
      <c r="BL632" s="19" t="s">
        <v>200</v>
      </c>
      <c r="BM632" s="186" t="s">
        <v>863</v>
      </c>
    </row>
    <row r="633" spans="1:65" s="13" customFormat="1" ht="11.25">
      <c r="B633" s="193"/>
      <c r="C633" s="194"/>
      <c r="D633" s="195" t="s">
        <v>203</v>
      </c>
      <c r="E633" s="196" t="s">
        <v>19</v>
      </c>
      <c r="F633" s="197" t="s">
        <v>864</v>
      </c>
      <c r="G633" s="194"/>
      <c r="H633" s="198">
        <v>8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203</v>
      </c>
      <c r="AU633" s="204" t="s">
        <v>80</v>
      </c>
      <c r="AV633" s="13" t="s">
        <v>80</v>
      </c>
      <c r="AW633" s="13" t="s">
        <v>32</v>
      </c>
      <c r="AX633" s="13" t="s">
        <v>70</v>
      </c>
      <c r="AY633" s="204" t="s">
        <v>193</v>
      </c>
    </row>
    <row r="634" spans="1:65" s="14" customFormat="1" ht="11.25">
      <c r="B634" s="205"/>
      <c r="C634" s="206"/>
      <c r="D634" s="195" t="s">
        <v>203</v>
      </c>
      <c r="E634" s="207" t="s">
        <v>19</v>
      </c>
      <c r="F634" s="208" t="s">
        <v>205</v>
      </c>
      <c r="G634" s="206"/>
      <c r="H634" s="209">
        <v>8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203</v>
      </c>
      <c r="AU634" s="215" t="s">
        <v>80</v>
      </c>
      <c r="AV634" s="14" t="s">
        <v>200</v>
      </c>
      <c r="AW634" s="14" t="s">
        <v>32</v>
      </c>
      <c r="AX634" s="14" t="s">
        <v>78</v>
      </c>
      <c r="AY634" s="215" t="s">
        <v>193</v>
      </c>
    </row>
    <row r="635" spans="1:65" s="2" customFormat="1" ht="44.25" customHeight="1">
      <c r="A635" s="36"/>
      <c r="B635" s="37"/>
      <c r="C635" s="175" t="s">
        <v>542</v>
      </c>
      <c r="D635" s="175" t="s">
        <v>195</v>
      </c>
      <c r="E635" s="176" t="s">
        <v>865</v>
      </c>
      <c r="F635" s="177" t="s">
        <v>866</v>
      </c>
      <c r="G635" s="178" t="s">
        <v>273</v>
      </c>
      <c r="H635" s="179">
        <v>73.2</v>
      </c>
      <c r="I635" s="180"/>
      <c r="J635" s="181">
        <f>ROUND(I635*H635,2)</f>
        <v>0</v>
      </c>
      <c r="K635" s="177" t="s">
        <v>477</v>
      </c>
      <c r="L635" s="41"/>
      <c r="M635" s="182" t="s">
        <v>19</v>
      </c>
      <c r="N635" s="183" t="s">
        <v>41</v>
      </c>
      <c r="O635" s="66"/>
      <c r="P635" s="184">
        <f>O635*H635</f>
        <v>0</v>
      </c>
      <c r="Q635" s="184">
        <v>0</v>
      </c>
      <c r="R635" s="184">
        <f>Q635*H635</f>
        <v>0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200</v>
      </c>
      <c r="AT635" s="186" t="s">
        <v>195</v>
      </c>
      <c r="AU635" s="186" t="s">
        <v>80</v>
      </c>
      <c r="AY635" s="19" t="s">
        <v>193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78</v>
      </c>
      <c r="BK635" s="187">
        <f>ROUND(I635*H635,2)</f>
        <v>0</v>
      </c>
      <c r="BL635" s="19" t="s">
        <v>200</v>
      </c>
      <c r="BM635" s="186" t="s">
        <v>867</v>
      </c>
    </row>
    <row r="636" spans="1:65" s="13" customFormat="1" ht="11.25">
      <c r="B636" s="193"/>
      <c r="C636" s="194"/>
      <c r="D636" s="195" t="s">
        <v>203</v>
      </c>
      <c r="E636" s="196" t="s">
        <v>19</v>
      </c>
      <c r="F636" s="197" t="s">
        <v>868</v>
      </c>
      <c r="G636" s="194"/>
      <c r="H636" s="198">
        <v>73.2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203</v>
      </c>
      <c r="AU636" s="204" t="s">
        <v>80</v>
      </c>
      <c r="AV636" s="13" t="s">
        <v>80</v>
      </c>
      <c r="AW636" s="13" t="s">
        <v>32</v>
      </c>
      <c r="AX636" s="13" t="s">
        <v>70</v>
      </c>
      <c r="AY636" s="204" t="s">
        <v>193</v>
      </c>
    </row>
    <row r="637" spans="1:65" s="14" customFormat="1" ht="11.25">
      <c r="B637" s="205"/>
      <c r="C637" s="206"/>
      <c r="D637" s="195" t="s">
        <v>203</v>
      </c>
      <c r="E637" s="207" t="s">
        <v>19</v>
      </c>
      <c r="F637" s="208" t="s">
        <v>205</v>
      </c>
      <c r="G637" s="206"/>
      <c r="H637" s="209">
        <v>73.2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203</v>
      </c>
      <c r="AU637" s="215" t="s">
        <v>80</v>
      </c>
      <c r="AV637" s="14" t="s">
        <v>200</v>
      </c>
      <c r="AW637" s="14" t="s">
        <v>32</v>
      </c>
      <c r="AX637" s="14" t="s">
        <v>78</v>
      </c>
      <c r="AY637" s="215" t="s">
        <v>193</v>
      </c>
    </row>
    <row r="638" spans="1:65" s="2" customFormat="1" ht="49.15" customHeight="1">
      <c r="A638" s="36"/>
      <c r="B638" s="37"/>
      <c r="C638" s="175" t="s">
        <v>869</v>
      </c>
      <c r="D638" s="175" t="s">
        <v>195</v>
      </c>
      <c r="E638" s="176" t="s">
        <v>870</v>
      </c>
      <c r="F638" s="177" t="s">
        <v>871</v>
      </c>
      <c r="G638" s="178" t="s">
        <v>273</v>
      </c>
      <c r="H638" s="179">
        <v>66</v>
      </c>
      <c r="I638" s="180"/>
      <c r="J638" s="181">
        <f>ROUND(I638*H638,2)</f>
        <v>0</v>
      </c>
      <c r="K638" s="177" t="s">
        <v>477</v>
      </c>
      <c r="L638" s="41"/>
      <c r="M638" s="182" t="s">
        <v>19</v>
      </c>
      <c r="N638" s="183" t="s">
        <v>41</v>
      </c>
      <c r="O638" s="66"/>
      <c r="P638" s="184">
        <f>O638*H638</f>
        <v>0</v>
      </c>
      <c r="Q638" s="184">
        <v>0</v>
      </c>
      <c r="R638" s="184">
        <f>Q638*H638</f>
        <v>0</v>
      </c>
      <c r="S638" s="184">
        <v>0</v>
      </c>
      <c r="T638" s="18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200</v>
      </c>
      <c r="AT638" s="186" t="s">
        <v>195</v>
      </c>
      <c r="AU638" s="186" t="s">
        <v>80</v>
      </c>
      <c r="AY638" s="19" t="s">
        <v>193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78</v>
      </c>
      <c r="BK638" s="187">
        <f>ROUND(I638*H638,2)</f>
        <v>0</v>
      </c>
      <c r="BL638" s="19" t="s">
        <v>200</v>
      </c>
      <c r="BM638" s="186" t="s">
        <v>872</v>
      </c>
    </row>
    <row r="639" spans="1:65" s="13" customFormat="1" ht="11.25">
      <c r="B639" s="193"/>
      <c r="C639" s="194"/>
      <c r="D639" s="195" t="s">
        <v>203</v>
      </c>
      <c r="E639" s="196" t="s">
        <v>19</v>
      </c>
      <c r="F639" s="197" t="s">
        <v>873</v>
      </c>
      <c r="G639" s="194"/>
      <c r="H639" s="198">
        <v>66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203</v>
      </c>
      <c r="AU639" s="204" t="s">
        <v>80</v>
      </c>
      <c r="AV639" s="13" t="s">
        <v>80</v>
      </c>
      <c r="AW639" s="13" t="s">
        <v>32</v>
      </c>
      <c r="AX639" s="13" t="s">
        <v>70</v>
      </c>
      <c r="AY639" s="204" t="s">
        <v>193</v>
      </c>
    </row>
    <row r="640" spans="1:65" s="14" customFormat="1" ht="11.25">
      <c r="B640" s="205"/>
      <c r="C640" s="206"/>
      <c r="D640" s="195" t="s">
        <v>203</v>
      </c>
      <c r="E640" s="207" t="s">
        <v>19</v>
      </c>
      <c r="F640" s="208" t="s">
        <v>205</v>
      </c>
      <c r="G640" s="206"/>
      <c r="H640" s="209">
        <v>66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203</v>
      </c>
      <c r="AU640" s="215" t="s">
        <v>80</v>
      </c>
      <c r="AV640" s="14" t="s">
        <v>200</v>
      </c>
      <c r="AW640" s="14" t="s">
        <v>32</v>
      </c>
      <c r="AX640" s="14" t="s">
        <v>78</v>
      </c>
      <c r="AY640" s="215" t="s">
        <v>193</v>
      </c>
    </row>
    <row r="641" spans="1:65" s="2" customFormat="1" ht="44.25" customHeight="1">
      <c r="A641" s="36"/>
      <c r="B641" s="37"/>
      <c r="C641" s="175" t="s">
        <v>549</v>
      </c>
      <c r="D641" s="175" t="s">
        <v>195</v>
      </c>
      <c r="E641" s="176" t="s">
        <v>874</v>
      </c>
      <c r="F641" s="177" t="s">
        <v>875</v>
      </c>
      <c r="G641" s="178" t="s">
        <v>273</v>
      </c>
      <c r="H641" s="179">
        <v>112</v>
      </c>
      <c r="I641" s="180"/>
      <c r="J641" s="181">
        <f>ROUND(I641*H641,2)</f>
        <v>0</v>
      </c>
      <c r="K641" s="177" t="s">
        <v>477</v>
      </c>
      <c r="L641" s="41"/>
      <c r="M641" s="182" t="s">
        <v>19</v>
      </c>
      <c r="N641" s="183" t="s">
        <v>41</v>
      </c>
      <c r="O641" s="66"/>
      <c r="P641" s="184">
        <f>O641*H641</f>
        <v>0</v>
      </c>
      <c r="Q641" s="184">
        <v>0</v>
      </c>
      <c r="R641" s="184">
        <f>Q641*H641</f>
        <v>0</v>
      </c>
      <c r="S641" s="184">
        <v>0</v>
      </c>
      <c r="T641" s="18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200</v>
      </c>
      <c r="AT641" s="186" t="s">
        <v>195</v>
      </c>
      <c r="AU641" s="186" t="s">
        <v>80</v>
      </c>
      <c r="AY641" s="19" t="s">
        <v>193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9" t="s">
        <v>78</v>
      </c>
      <c r="BK641" s="187">
        <f>ROUND(I641*H641,2)</f>
        <v>0</v>
      </c>
      <c r="BL641" s="19" t="s">
        <v>200</v>
      </c>
      <c r="BM641" s="186" t="s">
        <v>876</v>
      </c>
    </row>
    <row r="642" spans="1:65" s="13" customFormat="1" ht="11.25">
      <c r="B642" s="193"/>
      <c r="C642" s="194"/>
      <c r="D642" s="195" t="s">
        <v>203</v>
      </c>
      <c r="E642" s="196" t="s">
        <v>19</v>
      </c>
      <c r="F642" s="197" t="s">
        <v>877</v>
      </c>
      <c r="G642" s="194"/>
      <c r="H642" s="198">
        <v>112</v>
      </c>
      <c r="I642" s="199"/>
      <c r="J642" s="194"/>
      <c r="K642" s="194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203</v>
      </c>
      <c r="AU642" s="204" t="s">
        <v>80</v>
      </c>
      <c r="AV642" s="13" t="s">
        <v>80</v>
      </c>
      <c r="AW642" s="13" t="s">
        <v>32</v>
      </c>
      <c r="AX642" s="13" t="s">
        <v>70</v>
      </c>
      <c r="AY642" s="204" t="s">
        <v>193</v>
      </c>
    </row>
    <row r="643" spans="1:65" s="14" customFormat="1" ht="11.25">
      <c r="B643" s="205"/>
      <c r="C643" s="206"/>
      <c r="D643" s="195" t="s">
        <v>203</v>
      </c>
      <c r="E643" s="207" t="s">
        <v>19</v>
      </c>
      <c r="F643" s="208" t="s">
        <v>205</v>
      </c>
      <c r="G643" s="206"/>
      <c r="H643" s="209">
        <v>112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203</v>
      </c>
      <c r="AU643" s="215" t="s">
        <v>80</v>
      </c>
      <c r="AV643" s="14" t="s">
        <v>200</v>
      </c>
      <c r="AW643" s="14" t="s">
        <v>32</v>
      </c>
      <c r="AX643" s="14" t="s">
        <v>78</v>
      </c>
      <c r="AY643" s="215" t="s">
        <v>193</v>
      </c>
    </row>
    <row r="644" spans="1:65" s="2" customFormat="1" ht="44.25" customHeight="1">
      <c r="A644" s="36"/>
      <c r="B644" s="37"/>
      <c r="C644" s="175" t="s">
        <v>878</v>
      </c>
      <c r="D644" s="175" t="s">
        <v>195</v>
      </c>
      <c r="E644" s="176" t="s">
        <v>879</v>
      </c>
      <c r="F644" s="177" t="s">
        <v>880</v>
      </c>
      <c r="G644" s="178" t="s">
        <v>273</v>
      </c>
      <c r="H644" s="179">
        <v>56</v>
      </c>
      <c r="I644" s="180"/>
      <c r="J644" s="181">
        <f>ROUND(I644*H644,2)</f>
        <v>0</v>
      </c>
      <c r="K644" s="177" t="s">
        <v>477</v>
      </c>
      <c r="L644" s="41"/>
      <c r="M644" s="182" t="s">
        <v>19</v>
      </c>
      <c r="N644" s="183" t="s">
        <v>41</v>
      </c>
      <c r="O644" s="66"/>
      <c r="P644" s="184">
        <f>O644*H644</f>
        <v>0</v>
      </c>
      <c r="Q644" s="184">
        <v>0</v>
      </c>
      <c r="R644" s="184">
        <f>Q644*H644</f>
        <v>0</v>
      </c>
      <c r="S644" s="184">
        <v>0</v>
      </c>
      <c r="T644" s="18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6" t="s">
        <v>200</v>
      </c>
      <c r="AT644" s="186" t="s">
        <v>195</v>
      </c>
      <c r="AU644" s="186" t="s">
        <v>80</v>
      </c>
      <c r="AY644" s="19" t="s">
        <v>193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78</v>
      </c>
      <c r="BK644" s="187">
        <f>ROUND(I644*H644,2)</f>
        <v>0</v>
      </c>
      <c r="BL644" s="19" t="s">
        <v>200</v>
      </c>
      <c r="BM644" s="186" t="s">
        <v>881</v>
      </c>
    </row>
    <row r="645" spans="1:65" s="13" customFormat="1" ht="11.25">
      <c r="B645" s="193"/>
      <c r="C645" s="194"/>
      <c r="D645" s="195" t="s">
        <v>203</v>
      </c>
      <c r="E645" s="196" t="s">
        <v>19</v>
      </c>
      <c r="F645" s="197" t="s">
        <v>882</v>
      </c>
      <c r="G645" s="194"/>
      <c r="H645" s="198">
        <v>56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203</v>
      </c>
      <c r="AU645" s="204" t="s">
        <v>80</v>
      </c>
      <c r="AV645" s="13" t="s">
        <v>80</v>
      </c>
      <c r="AW645" s="13" t="s">
        <v>32</v>
      </c>
      <c r="AX645" s="13" t="s">
        <v>70</v>
      </c>
      <c r="AY645" s="204" t="s">
        <v>193</v>
      </c>
    </row>
    <row r="646" spans="1:65" s="14" customFormat="1" ht="11.25">
      <c r="B646" s="205"/>
      <c r="C646" s="206"/>
      <c r="D646" s="195" t="s">
        <v>203</v>
      </c>
      <c r="E646" s="207" t="s">
        <v>19</v>
      </c>
      <c r="F646" s="208" t="s">
        <v>205</v>
      </c>
      <c r="G646" s="206"/>
      <c r="H646" s="209">
        <v>56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203</v>
      </c>
      <c r="AU646" s="215" t="s">
        <v>80</v>
      </c>
      <c r="AV646" s="14" t="s">
        <v>200</v>
      </c>
      <c r="AW646" s="14" t="s">
        <v>32</v>
      </c>
      <c r="AX646" s="14" t="s">
        <v>78</v>
      </c>
      <c r="AY646" s="215" t="s">
        <v>193</v>
      </c>
    </row>
    <row r="647" spans="1:65" s="2" customFormat="1" ht="37.9" customHeight="1">
      <c r="A647" s="36"/>
      <c r="B647" s="37"/>
      <c r="C647" s="175" t="s">
        <v>558</v>
      </c>
      <c r="D647" s="175" t="s">
        <v>195</v>
      </c>
      <c r="E647" s="176" t="s">
        <v>883</v>
      </c>
      <c r="F647" s="177" t="s">
        <v>884</v>
      </c>
      <c r="G647" s="178" t="s">
        <v>273</v>
      </c>
      <c r="H647" s="179">
        <v>8.4</v>
      </c>
      <c r="I647" s="180"/>
      <c r="J647" s="181">
        <f>ROUND(I647*H647,2)</f>
        <v>0</v>
      </c>
      <c r="K647" s="177" t="s">
        <v>477</v>
      </c>
      <c r="L647" s="41"/>
      <c r="M647" s="182" t="s">
        <v>19</v>
      </c>
      <c r="N647" s="183" t="s">
        <v>41</v>
      </c>
      <c r="O647" s="66"/>
      <c r="P647" s="184">
        <f>O647*H647</f>
        <v>0</v>
      </c>
      <c r="Q647" s="184">
        <v>0</v>
      </c>
      <c r="R647" s="184">
        <f>Q647*H647</f>
        <v>0</v>
      </c>
      <c r="S647" s="184">
        <v>0</v>
      </c>
      <c r="T647" s="185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6" t="s">
        <v>200</v>
      </c>
      <c r="AT647" s="186" t="s">
        <v>195</v>
      </c>
      <c r="AU647" s="186" t="s">
        <v>80</v>
      </c>
      <c r="AY647" s="19" t="s">
        <v>193</v>
      </c>
      <c r="BE647" s="187">
        <f>IF(N647="základní",J647,0)</f>
        <v>0</v>
      </c>
      <c r="BF647" s="187">
        <f>IF(N647="snížená",J647,0)</f>
        <v>0</v>
      </c>
      <c r="BG647" s="187">
        <f>IF(N647="zákl. přenesená",J647,0)</f>
        <v>0</v>
      </c>
      <c r="BH647" s="187">
        <f>IF(N647="sníž. přenesená",J647,0)</f>
        <v>0</v>
      </c>
      <c r="BI647" s="187">
        <f>IF(N647="nulová",J647,0)</f>
        <v>0</v>
      </c>
      <c r="BJ647" s="19" t="s">
        <v>78</v>
      </c>
      <c r="BK647" s="187">
        <f>ROUND(I647*H647,2)</f>
        <v>0</v>
      </c>
      <c r="BL647" s="19" t="s">
        <v>200</v>
      </c>
      <c r="BM647" s="186" t="s">
        <v>885</v>
      </c>
    </row>
    <row r="648" spans="1:65" s="13" customFormat="1" ht="11.25">
      <c r="B648" s="193"/>
      <c r="C648" s="194"/>
      <c r="D648" s="195" t="s">
        <v>203</v>
      </c>
      <c r="E648" s="196" t="s">
        <v>19</v>
      </c>
      <c r="F648" s="197" t="s">
        <v>886</v>
      </c>
      <c r="G648" s="194"/>
      <c r="H648" s="198">
        <v>8.4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203</v>
      </c>
      <c r="AU648" s="204" t="s">
        <v>80</v>
      </c>
      <c r="AV648" s="13" t="s">
        <v>80</v>
      </c>
      <c r="AW648" s="13" t="s">
        <v>32</v>
      </c>
      <c r="AX648" s="13" t="s">
        <v>70</v>
      </c>
      <c r="AY648" s="204" t="s">
        <v>193</v>
      </c>
    </row>
    <row r="649" spans="1:65" s="14" customFormat="1" ht="11.25">
      <c r="B649" s="205"/>
      <c r="C649" s="206"/>
      <c r="D649" s="195" t="s">
        <v>203</v>
      </c>
      <c r="E649" s="207" t="s">
        <v>19</v>
      </c>
      <c r="F649" s="208" t="s">
        <v>205</v>
      </c>
      <c r="G649" s="206"/>
      <c r="H649" s="209">
        <v>8.4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203</v>
      </c>
      <c r="AU649" s="215" t="s">
        <v>80</v>
      </c>
      <c r="AV649" s="14" t="s">
        <v>200</v>
      </c>
      <c r="AW649" s="14" t="s">
        <v>32</v>
      </c>
      <c r="AX649" s="14" t="s">
        <v>78</v>
      </c>
      <c r="AY649" s="215" t="s">
        <v>193</v>
      </c>
    </row>
    <row r="650" spans="1:65" s="2" customFormat="1" ht="37.9" customHeight="1">
      <c r="A650" s="36"/>
      <c r="B650" s="37"/>
      <c r="C650" s="175" t="s">
        <v>887</v>
      </c>
      <c r="D650" s="175" t="s">
        <v>195</v>
      </c>
      <c r="E650" s="176" t="s">
        <v>888</v>
      </c>
      <c r="F650" s="177" t="s">
        <v>889</v>
      </c>
      <c r="G650" s="178" t="s">
        <v>273</v>
      </c>
      <c r="H650" s="179">
        <v>2.7</v>
      </c>
      <c r="I650" s="180"/>
      <c r="J650" s="181">
        <f>ROUND(I650*H650,2)</f>
        <v>0</v>
      </c>
      <c r="K650" s="177" t="s">
        <v>477</v>
      </c>
      <c r="L650" s="41"/>
      <c r="M650" s="182" t="s">
        <v>19</v>
      </c>
      <c r="N650" s="183" t="s">
        <v>41</v>
      </c>
      <c r="O650" s="66"/>
      <c r="P650" s="184">
        <f>O650*H650</f>
        <v>0</v>
      </c>
      <c r="Q650" s="184">
        <v>0</v>
      </c>
      <c r="R650" s="184">
        <f>Q650*H650</f>
        <v>0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200</v>
      </c>
      <c r="AT650" s="186" t="s">
        <v>195</v>
      </c>
      <c r="AU650" s="186" t="s">
        <v>80</v>
      </c>
      <c r="AY650" s="19" t="s">
        <v>193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78</v>
      </c>
      <c r="BK650" s="187">
        <f>ROUND(I650*H650,2)</f>
        <v>0</v>
      </c>
      <c r="BL650" s="19" t="s">
        <v>200</v>
      </c>
      <c r="BM650" s="186" t="s">
        <v>890</v>
      </c>
    </row>
    <row r="651" spans="1:65" s="13" customFormat="1" ht="11.25">
      <c r="B651" s="193"/>
      <c r="C651" s="194"/>
      <c r="D651" s="195" t="s">
        <v>203</v>
      </c>
      <c r="E651" s="196" t="s">
        <v>19</v>
      </c>
      <c r="F651" s="197" t="s">
        <v>891</v>
      </c>
      <c r="G651" s="194"/>
      <c r="H651" s="198">
        <v>2.7</v>
      </c>
      <c r="I651" s="199"/>
      <c r="J651" s="194"/>
      <c r="K651" s="194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203</v>
      </c>
      <c r="AU651" s="204" t="s">
        <v>80</v>
      </c>
      <c r="AV651" s="13" t="s">
        <v>80</v>
      </c>
      <c r="AW651" s="13" t="s">
        <v>32</v>
      </c>
      <c r="AX651" s="13" t="s">
        <v>70</v>
      </c>
      <c r="AY651" s="204" t="s">
        <v>193</v>
      </c>
    </row>
    <row r="652" spans="1:65" s="14" customFormat="1" ht="11.25">
      <c r="B652" s="205"/>
      <c r="C652" s="206"/>
      <c r="D652" s="195" t="s">
        <v>203</v>
      </c>
      <c r="E652" s="207" t="s">
        <v>19</v>
      </c>
      <c r="F652" s="208" t="s">
        <v>205</v>
      </c>
      <c r="G652" s="206"/>
      <c r="H652" s="209">
        <v>2.7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203</v>
      </c>
      <c r="AU652" s="215" t="s">
        <v>80</v>
      </c>
      <c r="AV652" s="14" t="s">
        <v>200</v>
      </c>
      <c r="AW652" s="14" t="s">
        <v>32</v>
      </c>
      <c r="AX652" s="14" t="s">
        <v>78</v>
      </c>
      <c r="AY652" s="215" t="s">
        <v>193</v>
      </c>
    </row>
    <row r="653" spans="1:65" s="2" customFormat="1" ht="49.15" customHeight="1">
      <c r="A653" s="36"/>
      <c r="B653" s="37"/>
      <c r="C653" s="175" t="s">
        <v>576</v>
      </c>
      <c r="D653" s="175" t="s">
        <v>195</v>
      </c>
      <c r="E653" s="176" t="s">
        <v>892</v>
      </c>
      <c r="F653" s="177" t="s">
        <v>893</v>
      </c>
      <c r="G653" s="178" t="s">
        <v>273</v>
      </c>
      <c r="H653" s="179">
        <v>54</v>
      </c>
      <c r="I653" s="180"/>
      <c r="J653" s="181">
        <f>ROUND(I653*H653,2)</f>
        <v>0</v>
      </c>
      <c r="K653" s="177" t="s">
        <v>477</v>
      </c>
      <c r="L653" s="41"/>
      <c r="M653" s="182" t="s">
        <v>19</v>
      </c>
      <c r="N653" s="183" t="s">
        <v>41</v>
      </c>
      <c r="O653" s="66"/>
      <c r="P653" s="184">
        <f>O653*H653</f>
        <v>0</v>
      </c>
      <c r="Q653" s="184">
        <v>0</v>
      </c>
      <c r="R653" s="184">
        <f>Q653*H653</f>
        <v>0</v>
      </c>
      <c r="S653" s="184">
        <v>0</v>
      </c>
      <c r="T653" s="185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86" t="s">
        <v>200</v>
      </c>
      <c r="AT653" s="186" t="s">
        <v>195</v>
      </c>
      <c r="AU653" s="186" t="s">
        <v>80</v>
      </c>
      <c r="AY653" s="19" t="s">
        <v>193</v>
      </c>
      <c r="BE653" s="187">
        <f>IF(N653="základní",J653,0)</f>
        <v>0</v>
      </c>
      <c r="BF653" s="187">
        <f>IF(N653="snížená",J653,0)</f>
        <v>0</v>
      </c>
      <c r="BG653" s="187">
        <f>IF(N653="zákl. přenesená",J653,0)</f>
        <v>0</v>
      </c>
      <c r="BH653" s="187">
        <f>IF(N653="sníž. přenesená",J653,0)</f>
        <v>0</v>
      </c>
      <c r="BI653" s="187">
        <f>IF(N653="nulová",J653,0)</f>
        <v>0</v>
      </c>
      <c r="BJ653" s="19" t="s">
        <v>78</v>
      </c>
      <c r="BK653" s="187">
        <f>ROUND(I653*H653,2)</f>
        <v>0</v>
      </c>
      <c r="BL653" s="19" t="s">
        <v>200</v>
      </c>
      <c r="BM653" s="186" t="s">
        <v>894</v>
      </c>
    </row>
    <row r="654" spans="1:65" s="13" customFormat="1" ht="11.25">
      <c r="B654" s="193"/>
      <c r="C654" s="194"/>
      <c r="D654" s="195" t="s">
        <v>203</v>
      </c>
      <c r="E654" s="196" t="s">
        <v>19</v>
      </c>
      <c r="F654" s="197" t="s">
        <v>895</v>
      </c>
      <c r="G654" s="194"/>
      <c r="H654" s="198">
        <v>54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203</v>
      </c>
      <c r="AU654" s="204" t="s">
        <v>80</v>
      </c>
      <c r="AV654" s="13" t="s">
        <v>80</v>
      </c>
      <c r="AW654" s="13" t="s">
        <v>32</v>
      </c>
      <c r="AX654" s="13" t="s">
        <v>70</v>
      </c>
      <c r="AY654" s="204" t="s">
        <v>193</v>
      </c>
    </row>
    <row r="655" spans="1:65" s="14" customFormat="1" ht="11.25">
      <c r="B655" s="205"/>
      <c r="C655" s="206"/>
      <c r="D655" s="195" t="s">
        <v>203</v>
      </c>
      <c r="E655" s="207" t="s">
        <v>19</v>
      </c>
      <c r="F655" s="208" t="s">
        <v>205</v>
      </c>
      <c r="G655" s="206"/>
      <c r="H655" s="209">
        <v>54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203</v>
      </c>
      <c r="AU655" s="215" t="s">
        <v>80</v>
      </c>
      <c r="AV655" s="14" t="s">
        <v>200</v>
      </c>
      <c r="AW655" s="14" t="s">
        <v>32</v>
      </c>
      <c r="AX655" s="14" t="s">
        <v>78</v>
      </c>
      <c r="AY655" s="215" t="s">
        <v>193</v>
      </c>
    </row>
    <row r="656" spans="1:65" s="2" customFormat="1" ht="37.9" customHeight="1">
      <c r="A656" s="36"/>
      <c r="B656" s="37"/>
      <c r="C656" s="175" t="s">
        <v>896</v>
      </c>
      <c r="D656" s="175" t="s">
        <v>195</v>
      </c>
      <c r="E656" s="176" t="s">
        <v>897</v>
      </c>
      <c r="F656" s="177" t="s">
        <v>898</v>
      </c>
      <c r="G656" s="178" t="s">
        <v>273</v>
      </c>
      <c r="H656" s="179">
        <v>16</v>
      </c>
      <c r="I656" s="180"/>
      <c r="J656" s="181">
        <f>ROUND(I656*H656,2)</f>
        <v>0</v>
      </c>
      <c r="K656" s="177" t="s">
        <v>477</v>
      </c>
      <c r="L656" s="41"/>
      <c r="M656" s="182" t="s">
        <v>19</v>
      </c>
      <c r="N656" s="183" t="s">
        <v>41</v>
      </c>
      <c r="O656" s="66"/>
      <c r="P656" s="184">
        <f>O656*H656</f>
        <v>0</v>
      </c>
      <c r="Q656" s="184">
        <v>0</v>
      </c>
      <c r="R656" s="184">
        <f>Q656*H656</f>
        <v>0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200</v>
      </c>
      <c r="AT656" s="186" t="s">
        <v>195</v>
      </c>
      <c r="AU656" s="186" t="s">
        <v>80</v>
      </c>
      <c r="AY656" s="19" t="s">
        <v>193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78</v>
      </c>
      <c r="BK656" s="187">
        <f>ROUND(I656*H656,2)</f>
        <v>0</v>
      </c>
      <c r="BL656" s="19" t="s">
        <v>200</v>
      </c>
      <c r="BM656" s="186" t="s">
        <v>899</v>
      </c>
    </row>
    <row r="657" spans="1:65" s="13" customFormat="1" ht="11.25">
      <c r="B657" s="193"/>
      <c r="C657" s="194"/>
      <c r="D657" s="195" t="s">
        <v>203</v>
      </c>
      <c r="E657" s="196" t="s">
        <v>19</v>
      </c>
      <c r="F657" s="197" t="s">
        <v>900</v>
      </c>
      <c r="G657" s="194"/>
      <c r="H657" s="198">
        <v>16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203</v>
      </c>
      <c r="AU657" s="204" t="s">
        <v>80</v>
      </c>
      <c r="AV657" s="13" t="s">
        <v>80</v>
      </c>
      <c r="AW657" s="13" t="s">
        <v>32</v>
      </c>
      <c r="AX657" s="13" t="s">
        <v>70</v>
      </c>
      <c r="AY657" s="204" t="s">
        <v>193</v>
      </c>
    </row>
    <row r="658" spans="1:65" s="14" customFormat="1" ht="11.25">
      <c r="B658" s="205"/>
      <c r="C658" s="206"/>
      <c r="D658" s="195" t="s">
        <v>203</v>
      </c>
      <c r="E658" s="207" t="s">
        <v>19</v>
      </c>
      <c r="F658" s="208" t="s">
        <v>205</v>
      </c>
      <c r="G658" s="206"/>
      <c r="H658" s="209">
        <v>16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203</v>
      </c>
      <c r="AU658" s="215" t="s">
        <v>80</v>
      </c>
      <c r="AV658" s="14" t="s">
        <v>200</v>
      </c>
      <c r="AW658" s="14" t="s">
        <v>32</v>
      </c>
      <c r="AX658" s="14" t="s">
        <v>78</v>
      </c>
      <c r="AY658" s="215" t="s">
        <v>193</v>
      </c>
    </row>
    <row r="659" spans="1:65" s="2" customFormat="1" ht="33" customHeight="1">
      <c r="A659" s="36"/>
      <c r="B659" s="37"/>
      <c r="C659" s="175" t="s">
        <v>582</v>
      </c>
      <c r="D659" s="175" t="s">
        <v>195</v>
      </c>
      <c r="E659" s="176" t="s">
        <v>901</v>
      </c>
      <c r="F659" s="177" t="s">
        <v>902</v>
      </c>
      <c r="G659" s="178" t="s">
        <v>702</v>
      </c>
      <c r="H659" s="179">
        <v>2</v>
      </c>
      <c r="I659" s="180"/>
      <c r="J659" s="181">
        <f>ROUND(I659*H659,2)</f>
        <v>0</v>
      </c>
      <c r="K659" s="177" t="s">
        <v>477</v>
      </c>
      <c r="L659" s="41"/>
      <c r="M659" s="182" t="s">
        <v>19</v>
      </c>
      <c r="N659" s="183" t="s">
        <v>41</v>
      </c>
      <c r="O659" s="66"/>
      <c r="P659" s="184">
        <f>O659*H659</f>
        <v>0</v>
      </c>
      <c r="Q659" s="184">
        <v>0</v>
      </c>
      <c r="R659" s="184">
        <f>Q659*H659</f>
        <v>0</v>
      </c>
      <c r="S659" s="184">
        <v>0</v>
      </c>
      <c r="T659" s="185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6" t="s">
        <v>200</v>
      </c>
      <c r="AT659" s="186" t="s">
        <v>195</v>
      </c>
      <c r="AU659" s="186" t="s">
        <v>80</v>
      </c>
      <c r="AY659" s="19" t="s">
        <v>193</v>
      </c>
      <c r="BE659" s="187">
        <f>IF(N659="základní",J659,0)</f>
        <v>0</v>
      </c>
      <c r="BF659" s="187">
        <f>IF(N659="snížená",J659,0)</f>
        <v>0</v>
      </c>
      <c r="BG659" s="187">
        <f>IF(N659="zákl. přenesená",J659,0)</f>
        <v>0</v>
      </c>
      <c r="BH659" s="187">
        <f>IF(N659="sníž. přenesená",J659,0)</f>
        <v>0</v>
      </c>
      <c r="BI659" s="187">
        <f>IF(N659="nulová",J659,0)</f>
        <v>0</v>
      </c>
      <c r="BJ659" s="19" t="s">
        <v>78</v>
      </c>
      <c r="BK659" s="187">
        <f>ROUND(I659*H659,2)</f>
        <v>0</v>
      </c>
      <c r="BL659" s="19" t="s">
        <v>200</v>
      </c>
      <c r="BM659" s="186" t="s">
        <v>903</v>
      </c>
    </row>
    <row r="660" spans="1:65" s="2" customFormat="1" ht="33" customHeight="1">
      <c r="A660" s="36"/>
      <c r="B660" s="37"/>
      <c r="C660" s="175" t="s">
        <v>904</v>
      </c>
      <c r="D660" s="175" t="s">
        <v>195</v>
      </c>
      <c r="E660" s="176" t="s">
        <v>905</v>
      </c>
      <c r="F660" s="177" t="s">
        <v>906</v>
      </c>
      <c r="G660" s="178" t="s">
        <v>702</v>
      </c>
      <c r="H660" s="179">
        <v>1</v>
      </c>
      <c r="I660" s="180"/>
      <c r="J660" s="181">
        <f>ROUND(I660*H660,2)</f>
        <v>0</v>
      </c>
      <c r="K660" s="177" t="s">
        <v>477</v>
      </c>
      <c r="L660" s="41"/>
      <c r="M660" s="182" t="s">
        <v>19</v>
      </c>
      <c r="N660" s="183" t="s">
        <v>41</v>
      </c>
      <c r="O660" s="66"/>
      <c r="P660" s="184">
        <f>O660*H660</f>
        <v>0</v>
      </c>
      <c r="Q660" s="184">
        <v>0</v>
      </c>
      <c r="R660" s="184">
        <f>Q660*H660</f>
        <v>0</v>
      </c>
      <c r="S660" s="184">
        <v>0</v>
      </c>
      <c r="T660" s="185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86" t="s">
        <v>200</v>
      </c>
      <c r="AT660" s="186" t="s">
        <v>195</v>
      </c>
      <c r="AU660" s="186" t="s">
        <v>80</v>
      </c>
      <c r="AY660" s="19" t="s">
        <v>193</v>
      </c>
      <c r="BE660" s="187">
        <f>IF(N660="základní",J660,0)</f>
        <v>0</v>
      </c>
      <c r="BF660" s="187">
        <f>IF(N660="snížená",J660,0)</f>
        <v>0</v>
      </c>
      <c r="BG660" s="187">
        <f>IF(N660="zákl. přenesená",J660,0)</f>
        <v>0</v>
      </c>
      <c r="BH660" s="187">
        <f>IF(N660="sníž. přenesená",J660,0)</f>
        <v>0</v>
      </c>
      <c r="BI660" s="187">
        <f>IF(N660="nulová",J660,0)</f>
        <v>0</v>
      </c>
      <c r="BJ660" s="19" t="s">
        <v>78</v>
      </c>
      <c r="BK660" s="187">
        <f>ROUND(I660*H660,2)</f>
        <v>0</v>
      </c>
      <c r="BL660" s="19" t="s">
        <v>200</v>
      </c>
      <c r="BM660" s="186" t="s">
        <v>907</v>
      </c>
    </row>
    <row r="661" spans="1:65" s="2" customFormat="1" ht="33" customHeight="1">
      <c r="A661" s="36"/>
      <c r="B661" s="37"/>
      <c r="C661" s="175" t="s">
        <v>599</v>
      </c>
      <c r="D661" s="175" t="s">
        <v>195</v>
      </c>
      <c r="E661" s="176" t="s">
        <v>908</v>
      </c>
      <c r="F661" s="177" t="s">
        <v>909</v>
      </c>
      <c r="G661" s="178" t="s">
        <v>702</v>
      </c>
      <c r="H661" s="179">
        <v>14</v>
      </c>
      <c r="I661" s="180"/>
      <c r="J661" s="181">
        <f>ROUND(I661*H661,2)</f>
        <v>0</v>
      </c>
      <c r="K661" s="177" t="s">
        <v>477</v>
      </c>
      <c r="L661" s="41"/>
      <c r="M661" s="182" t="s">
        <v>19</v>
      </c>
      <c r="N661" s="183" t="s">
        <v>41</v>
      </c>
      <c r="O661" s="66"/>
      <c r="P661" s="184">
        <f>O661*H661</f>
        <v>0</v>
      </c>
      <c r="Q661" s="184">
        <v>0</v>
      </c>
      <c r="R661" s="184">
        <f>Q661*H661</f>
        <v>0</v>
      </c>
      <c r="S661" s="184">
        <v>0</v>
      </c>
      <c r="T661" s="185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6" t="s">
        <v>200</v>
      </c>
      <c r="AT661" s="186" t="s">
        <v>195</v>
      </c>
      <c r="AU661" s="186" t="s">
        <v>80</v>
      </c>
      <c r="AY661" s="19" t="s">
        <v>193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19" t="s">
        <v>78</v>
      </c>
      <c r="BK661" s="187">
        <f>ROUND(I661*H661,2)</f>
        <v>0</v>
      </c>
      <c r="BL661" s="19" t="s">
        <v>200</v>
      </c>
      <c r="BM661" s="186" t="s">
        <v>910</v>
      </c>
    </row>
    <row r="662" spans="1:65" s="13" customFormat="1" ht="11.25">
      <c r="B662" s="193"/>
      <c r="C662" s="194"/>
      <c r="D662" s="195" t="s">
        <v>203</v>
      </c>
      <c r="E662" s="196" t="s">
        <v>19</v>
      </c>
      <c r="F662" s="197" t="s">
        <v>911</v>
      </c>
      <c r="G662" s="194"/>
      <c r="H662" s="198">
        <v>14</v>
      </c>
      <c r="I662" s="199"/>
      <c r="J662" s="194"/>
      <c r="K662" s="194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203</v>
      </c>
      <c r="AU662" s="204" t="s">
        <v>80</v>
      </c>
      <c r="AV662" s="13" t="s">
        <v>80</v>
      </c>
      <c r="AW662" s="13" t="s">
        <v>32</v>
      </c>
      <c r="AX662" s="13" t="s">
        <v>70</v>
      </c>
      <c r="AY662" s="204" t="s">
        <v>193</v>
      </c>
    </row>
    <row r="663" spans="1:65" s="14" customFormat="1" ht="11.25">
      <c r="B663" s="205"/>
      <c r="C663" s="206"/>
      <c r="D663" s="195" t="s">
        <v>203</v>
      </c>
      <c r="E663" s="207" t="s">
        <v>19</v>
      </c>
      <c r="F663" s="208" t="s">
        <v>205</v>
      </c>
      <c r="G663" s="206"/>
      <c r="H663" s="209">
        <v>14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203</v>
      </c>
      <c r="AU663" s="215" t="s">
        <v>80</v>
      </c>
      <c r="AV663" s="14" t="s">
        <v>200</v>
      </c>
      <c r="AW663" s="14" t="s">
        <v>32</v>
      </c>
      <c r="AX663" s="14" t="s">
        <v>78</v>
      </c>
      <c r="AY663" s="215" t="s">
        <v>193</v>
      </c>
    </row>
    <row r="664" spans="1:65" s="2" customFormat="1" ht="33" customHeight="1">
      <c r="A664" s="36"/>
      <c r="B664" s="37"/>
      <c r="C664" s="175" t="s">
        <v>912</v>
      </c>
      <c r="D664" s="175" t="s">
        <v>195</v>
      </c>
      <c r="E664" s="176" t="s">
        <v>913</v>
      </c>
      <c r="F664" s="177" t="s">
        <v>914</v>
      </c>
      <c r="G664" s="178" t="s">
        <v>702</v>
      </c>
      <c r="H664" s="179">
        <v>14</v>
      </c>
      <c r="I664" s="180"/>
      <c r="J664" s="181">
        <f>ROUND(I664*H664,2)</f>
        <v>0</v>
      </c>
      <c r="K664" s="177" t="s">
        <v>477</v>
      </c>
      <c r="L664" s="41"/>
      <c r="M664" s="182" t="s">
        <v>19</v>
      </c>
      <c r="N664" s="183" t="s">
        <v>41</v>
      </c>
      <c r="O664" s="66"/>
      <c r="P664" s="184">
        <f>O664*H664</f>
        <v>0</v>
      </c>
      <c r="Q664" s="184">
        <v>0</v>
      </c>
      <c r="R664" s="184">
        <f>Q664*H664</f>
        <v>0</v>
      </c>
      <c r="S664" s="184">
        <v>0</v>
      </c>
      <c r="T664" s="18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6" t="s">
        <v>200</v>
      </c>
      <c r="AT664" s="186" t="s">
        <v>195</v>
      </c>
      <c r="AU664" s="186" t="s">
        <v>80</v>
      </c>
      <c r="AY664" s="19" t="s">
        <v>193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9" t="s">
        <v>78</v>
      </c>
      <c r="BK664" s="187">
        <f>ROUND(I664*H664,2)</f>
        <v>0</v>
      </c>
      <c r="BL664" s="19" t="s">
        <v>200</v>
      </c>
      <c r="BM664" s="186" t="s">
        <v>915</v>
      </c>
    </row>
    <row r="665" spans="1:65" s="13" customFormat="1" ht="11.25">
      <c r="B665" s="193"/>
      <c r="C665" s="194"/>
      <c r="D665" s="195" t="s">
        <v>203</v>
      </c>
      <c r="E665" s="196" t="s">
        <v>19</v>
      </c>
      <c r="F665" s="197" t="s">
        <v>911</v>
      </c>
      <c r="G665" s="194"/>
      <c r="H665" s="198">
        <v>14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203</v>
      </c>
      <c r="AU665" s="204" t="s">
        <v>80</v>
      </c>
      <c r="AV665" s="13" t="s">
        <v>80</v>
      </c>
      <c r="AW665" s="13" t="s">
        <v>32</v>
      </c>
      <c r="AX665" s="13" t="s">
        <v>70</v>
      </c>
      <c r="AY665" s="204" t="s">
        <v>193</v>
      </c>
    </row>
    <row r="666" spans="1:65" s="14" customFormat="1" ht="11.25">
      <c r="B666" s="205"/>
      <c r="C666" s="206"/>
      <c r="D666" s="195" t="s">
        <v>203</v>
      </c>
      <c r="E666" s="207" t="s">
        <v>19</v>
      </c>
      <c r="F666" s="208" t="s">
        <v>205</v>
      </c>
      <c r="G666" s="206"/>
      <c r="H666" s="209">
        <v>14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203</v>
      </c>
      <c r="AU666" s="215" t="s">
        <v>80</v>
      </c>
      <c r="AV666" s="14" t="s">
        <v>200</v>
      </c>
      <c r="AW666" s="14" t="s">
        <v>32</v>
      </c>
      <c r="AX666" s="14" t="s">
        <v>78</v>
      </c>
      <c r="AY666" s="215" t="s">
        <v>193</v>
      </c>
    </row>
    <row r="667" spans="1:65" s="2" customFormat="1" ht="37.9" customHeight="1">
      <c r="A667" s="36"/>
      <c r="B667" s="37"/>
      <c r="C667" s="175" t="s">
        <v>604</v>
      </c>
      <c r="D667" s="175" t="s">
        <v>195</v>
      </c>
      <c r="E667" s="176" t="s">
        <v>916</v>
      </c>
      <c r="F667" s="177" t="s">
        <v>917</v>
      </c>
      <c r="G667" s="178" t="s">
        <v>702</v>
      </c>
      <c r="H667" s="179">
        <v>2</v>
      </c>
      <c r="I667" s="180"/>
      <c r="J667" s="181">
        <f>ROUND(I667*H667,2)</f>
        <v>0</v>
      </c>
      <c r="K667" s="177" t="s">
        <v>477</v>
      </c>
      <c r="L667" s="41"/>
      <c r="M667" s="182" t="s">
        <v>19</v>
      </c>
      <c r="N667" s="183" t="s">
        <v>41</v>
      </c>
      <c r="O667" s="66"/>
      <c r="P667" s="184">
        <f>O667*H667</f>
        <v>0</v>
      </c>
      <c r="Q667" s="184">
        <v>0</v>
      </c>
      <c r="R667" s="184">
        <f>Q667*H667</f>
        <v>0</v>
      </c>
      <c r="S667" s="184">
        <v>0</v>
      </c>
      <c r="T667" s="18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200</v>
      </c>
      <c r="AT667" s="186" t="s">
        <v>195</v>
      </c>
      <c r="AU667" s="186" t="s">
        <v>80</v>
      </c>
      <c r="AY667" s="19" t="s">
        <v>193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78</v>
      </c>
      <c r="BK667" s="187">
        <f>ROUND(I667*H667,2)</f>
        <v>0</v>
      </c>
      <c r="BL667" s="19" t="s">
        <v>200</v>
      </c>
      <c r="BM667" s="186" t="s">
        <v>918</v>
      </c>
    </row>
    <row r="668" spans="1:65" s="2" customFormat="1" ht="37.9" customHeight="1">
      <c r="A668" s="36"/>
      <c r="B668" s="37"/>
      <c r="C668" s="175" t="s">
        <v>919</v>
      </c>
      <c r="D668" s="175" t="s">
        <v>195</v>
      </c>
      <c r="E668" s="176" t="s">
        <v>920</v>
      </c>
      <c r="F668" s="177" t="s">
        <v>921</v>
      </c>
      <c r="G668" s="178" t="s">
        <v>702</v>
      </c>
      <c r="H668" s="179">
        <v>1</v>
      </c>
      <c r="I668" s="180"/>
      <c r="J668" s="181">
        <f>ROUND(I668*H668,2)</f>
        <v>0</v>
      </c>
      <c r="K668" s="177" t="s">
        <v>477</v>
      </c>
      <c r="L668" s="41"/>
      <c r="M668" s="182" t="s">
        <v>19</v>
      </c>
      <c r="N668" s="183" t="s">
        <v>41</v>
      </c>
      <c r="O668" s="66"/>
      <c r="P668" s="184">
        <f>O668*H668</f>
        <v>0</v>
      </c>
      <c r="Q668" s="184">
        <v>0</v>
      </c>
      <c r="R668" s="184">
        <f>Q668*H668</f>
        <v>0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200</v>
      </c>
      <c r="AT668" s="186" t="s">
        <v>195</v>
      </c>
      <c r="AU668" s="186" t="s">
        <v>80</v>
      </c>
      <c r="AY668" s="19" t="s">
        <v>193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78</v>
      </c>
      <c r="BK668" s="187">
        <f>ROUND(I668*H668,2)</f>
        <v>0</v>
      </c>
      <c r="BL668" s="19" t="s">
        <v>200</v>
      </c>
      <c r="BM668" s="186" t="s">
        <v>922</v>
      </c>
    </row>
    <row r="669" spans="1:65" s="2" customFormat="1" ht="37.9" customHeight="1">
      <c r="A669" s="36"/>
      <c r="B669" s="37"/>
      <c r="C669" s="175" t="s">
        <v>609</v>
      </c>
      <c r="D669" s="175" t="s">
        <v>195</v>
      </c>
      <c r="E669" s="176" t="s">
        <v>923</v>
      </c>
      <c r="F669" s="177" t="s">
        <v>924</v>
      </c>
      <c r="G669" s="178" t="s">
        <v>702</v>
      </c>
      <c r="H669" s="179">
        <v>1</v>
      </c>
      <c r="I669" s="180"/>
      <c r="J669" s="181">
        <f>ROUND(I669*H669,2)</f>
        <v>0</v>
      </c>
      <c r="K669" s="177" t="s">
        <v>477</v>
      </c>
      <c r="L669" s="41"/>
      <c r="M669" s="182" t="s">
        <v>19</v>
      </c>
      <c r="N669" s="183" t="s">
        <v>41</v>
      </c>
      <c r="O669" s="66"/>
      <c r="P669" s="184">
        <f>O669*H669</f>
        <v>0</v>
      </c>
      <c r="Q669" s="184">
        <v>0</v>
      </c>
      <c r="R669" s="184">
        <f>Q669*H669</f>
        <v>0</v>
      </c>
      <c r="S669" s="184">
        <v>0</v>
      </c>
      <c r="T669" s="185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6" t="s">
        <v>200</v>
      </c>
      <c r="AT669" s="186" t="s">
        <v>195</v>
      </c>
      <c r="AU669" s="186" t="s">
        <v>80</v>
      </c>
      <c r="AY669" s="19" t="s">
        <v>193</v>
      </c>
      <c r="BE669" s="187">
        <f>IF(N669="základní",J669,0)</f>
        <v>0</v>
      </c>
      <c r="BF669" s="187">
        <f>IF(N669="snížená",J669,0)</f>
        <v>0</v>
      </c>
      <c r="BG669" s="187">
        <f>IF(N669="zákl. přenesená",J669,0)</f>
        <v>0</v>
      </c>
      <c r="BH669" s="187">
        <f>IF(N669="sníž. přenesená",J669,0)</f>
        <v>0</v>
      </c>
      <c r="BI669" s="187">
        <f>IF(N669="nulová",J669,0)</f>
        <v>0</v>
      </c>
      <c r="BJ669" s="19" t="s">
        <v>78</v>
      </c>
      <c r="BK669" s="187">
        <f>ROUND(I669*H669,2)</f>
        <v>0</v>
      </c>
      <c r="BL669" s="19" t="s">
        <v>200</v>
      </c>
      <c r="BM669" s="186" t="s">
        <v>925</v>
      </c>
    </row>
    <row r="670" spans="1:65" s="2" customFormat="1" ht="37.9" customHeight="1">
      <c r="A670" s="36"/>
      <c r="B670" s="37"/>
      <c r="C670" s="175" t="s">
        <v>926</v>
      </c>
      <c r="D670" s="175" t="s">
        <v>195</v>
      </c>
      <c r="E670" s="176" t="s">
        <v>927</v>
      </c>
      <c r="F670" s="177" t="s">
        <v>928</v>
      </c>
      <c r="G670" s="178" t="s">
        <v>198</v>
      </c>
      <c r="H670" s="179">
        <v>25.8</v>
      </c>
      <c r="I670" s="180"/>
      <c r="J670" s="181">
        <f>ROUND(I670*H670,2)</f>
        <v>0</v>
      </c>
      <c r="K670" s="177" t="s">
        <v>199</v>
      </c>
      <c r="L670" s="41"/>
      <c r="M670" s="182" t="s">
        <v>19</v>
      </c>
      <c r="N670" s="183" t="s">
        <v>41</v>
      </c>
      <c r="O670" s="66"/>
      <c r="P670" s="184">
        <f>O670*H670</f>
        <v>0</v>
      </c>
      <c r="Q670" s="184">
        <v>0.54605000000000004</v>
      </c>
      <c r="R670" s="184">
        <f>Q670*H670</f>
        <v>14.088090000000001</v>
      </c>
      <c r="S670" s="184">
        <v>0</v>
      </c>
      <c r="T670" s="18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6" t="s">
        <v>200</v>
      </c>
      <c r="AT670" s="186" t="s">
        <v>195</v>
      </c>
      <c r="AU670" s="186" t="s">
        <v>80</v>
      </c>
      <c r="AY670" s="19" t="s">
        <v>193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19" t="s">
        <v>78</v>
      </c>
      <c r="BK670" s="187">
        <f>ROUND(I670*H670,2)</f>
        <v>0</v>
      </c>
      <c r="BL670" s="19" t="s">
        <v>200</v>
      </c>
      <c r="BM670" s="186" t="s">
        <v>929</v>
      </c>
    </row>
    <row r="671" spans="1:65" s="2" customFormat="1" ht="11.25">
      <c r="A671" s="36"/>
      <c r="B671" s="37"/>
      <c r="C671" s="38"/>
      <c r="D671" s="188" t="s">
        <v>201</v>
      </c>
      <c r="E671" s="38"/>
      <c r="F671" s="189" t="s">
        <v>930</v>
      </c>
      <c r="G671" s="38"/>
      <c r="H671" s="38"/>
      <c r="I671" s="190"/>
      <c r="J671" s="38"/>
      <c r="K671" s="38"/>
      <c r="L671" s="41"/>
      <c r="M671" s="191"/>
      <c r="N671" s="192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201</v>
      </c>
      <c r="AU671" s="19" t="s">
        <v>80</v>
      </c>
    </row>
    <row r="672" spans="1:65" s="13" customFormat="1" ht="11.25">
      <c r="B672" s="193"/>
      <c r="C672" s="194"/>
      <c r="D672" s="195" t="s">
        <v>203</v>
      </c>
      <c r="E672" s="196" t="s">
        <v>19</v>
      </c>
      <c r="F672" s="197" t="s">
        <v>931</v>
      </c>
      <c r="G672" s="194"/>
      <c r="H672" s="198">
        <v>25.8</v>
      </c>
      <c r="I672" s="199"/>
      <c r="J672" s="194"/>
      <c r="K672" s="194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203</v>
      </c>
      <c r="AU672" s="204" t="s">
        <v>80</v>
      </c>
      <c r="AV672" s="13" t="s">
        <v>80</v>
      </c>
      <c r="AW672" s="13" t="s">
        <v>32</v>
      </c>
      <c r="AX672" s="13" t="s">
        <v>70</v>
      </c>
      <c r="AY672" s="204" t="s">
        <v>193</v>
      </c>
    </row>
    <row r="673" spans="1:65" s="14" customFormat="1" ht="11.25">
      <c r="B673" s="205"/>
      <c r="C673" s="206"/>
      <c r="D673" s="195" t="s">
        <v>203</v>
      </c>
      <c r="E673" s="207" t="s">
        <v>19</v>
      </c>
      <c r="F673" s="208" t="s">
        <v>205</v>
      </c>
      <c r="G673" s="206"/>
      <c r="H673" s="209">
        <v>25.8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203</v>
      </c>
      <c r="AU673" s="215" t="s">
        <v>80</v>
      </c>
      <c r="AV673" s="14" t="s">
        <v>200</v>
      </c>
      <c r="AW673" s="14" t="s">
        <v>32</v>
      </c>
      <c r="AX673" s="14" t="s">
        <v>78</v>
      </c>
      <c r="AY673" s="215" t="s">
        <v>193</v>
      </c>
    </row>
    <row r="674" spans="1:65" s="2" customFormat="1" ht="37.9" customHeight="1">
      <c r="A674" s="36"/>
      <c r="B674" s="37"/>
      <c r="C674" s="175" t="s">
        <v>615</v>
      </c>
      <c r="D674" s="175" t="s">
        <v>195</v>
      </c>
      <c r="E674" s="176" t="s">
        <v>932</v>
      </c>
      <c r="F674" s="177" t="s">
        <v>933</v>
      </c>
      <c r="G674" s="178" t="s">
        <v>198</v>
      </c>
      <c r="H674" s="179">
        <v>1040.4000000000001</v>
      </c>
      <c r="I674" s="180"/>
      <c r="J674" s="181">
        <f>ROUND(I674*H674,2)</f>
        <v>0</v>
      </c>
      <c r="K674" s="177" t="s">
        <v>199</v>
      </c>
      <c r="L674" s="41"/>
      <c r="M674" s="182" t="s">
        <v>19</v>
      </c>
      <c r="N674" s="183" t="s">
        <v>41</v>
      </c>
      <c r="O674" s="66"/>
      <c r="P674" s="184">
        <f>O674*H674</f>
        <v>0</v>
      </c>
      <c r="Q674" s="184">
        <v>0.71545999999999998</v>
      </c>
      <c r="R674" s="184">
        <f>Q674*H674</f>
        <v>744.36458400000004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200</v>
      </c>
      <c r="AT674" s="186" t="s">
        <v>195</v>
      </c>
      <c r="AU674" s="186" t="s">
        <v>80</v>
      </c>
      <c r="AY674" s="19" t="s">
        <v>193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78</v>
      </c>
      <c r="BK674" s="187">
        <f>ROUND(I674*H674,2)</f>
        <v>0</v>
      </c>
      <c r="BL674" s="19" t="s">
        <v>200</v>
      </c>
      <c r="BM674" s="186" t="s">
        <v>934</v>
      </c>
    </row>
    <row r="675" spans="1:65" s="2" customFormat="1" ht="11.25">
      <c r="A675" s="36"/>
      <c r="B675" s="37"/>
      <c r="C675" s="38"/>
      <c r="D675" s="188" t="s">
        <v>201</v>
      </c>
      <c r="E675" s="38"/>
      <c r="F675" s="189" t="s">
        <v>935</v>
      </c>
      <c r="G675" s="38"/>
      <c r="H675" s="38"/>
      <c r="I675" s="190"/>
      <c r="J675" s="38"/>
      <c r="K675" s="38"/>
      <c r="L675" s="41"/>
      <c r="M675" s="191"/>
      <c r="N675" s="192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201</v>
      </c>
      <c r="AU675" s="19" t="s">
        <v>80</v>
      </c>
    </row>
    <row r="676" spans="1:65" s="15" customFormat="1" ht="11.25">
      <c r="B676" s="217"/>
      <c r="C676" s="218"/>
      <c r="D676" s="195" t="s">
        <v>203</v>
      </c>
      <c r="E676" s="219" t="s">
        <v>19</v>
      </c>
      <c r="F676" s="220" t="s">
        <v>353</v>
      </c>
      <c r="G676" s="218"/>
      <c r="H676" s="219" t="s">
        <v>19</v>
      </c>
      <c r="I676" s="221"/>
      <c r="J676" s="218"/>
      <c r="K676" s="218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203</v>
      </c>
      <c r="AU676" s="226" t="s">
        <v>80</v>
      </c>
      <c r="AV676" s="15" t="s">
        <v>78</v>
      </c>
      <c r="AW676" s="15" t="s">
        <v>32</v>
      </c>
      <c r="AX676" s="15" t="s">
        <v>70</v>
      </c>
      <c r="AY676" s="226" t="s">
        <v>193</v>
      </c>
    </row>
    <row r="677" spans="1:65" s="13" customFormat="1" ht="33.75">
      <c r="B677" s="193"/>
      <c r="C677" s="194"/>
      <c r="D677" s="195" t="s">
        <v>203</v>
      </c>
      <c r="E677" s="196" t="s">
        <v>19</v>
      </c>
      <c r="F677" s="197" t="s">
        <v>936</v>
      </c>
      <c r="G677" s="194"/>
      <c r="H677" s="198">
        <v>1001.9</v>
      </c>
      <c r="I677" s="199"/>
      <c r="J677" s="194"/>
      <c r="K677" s="194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203</v>
      </c>
      <c r="AU677" s="204" t="s">
        <v>80</v>
      </c>
      <c r="AV677" s="13" t="s">
        <v>80</v>
      </c>
      <c r="AW677" s="13" t="s">
        <v>32</v>
      </c>
      <c r="AX677" s="13" t="s">
        <v>70</v>
      </c>
      <c r="AY677" s="204" t="s">
        <v>193</v>
      </c>
    </row>
    <row r="678" spans="1:65" s="13" customFormat="1" ht="11.25">
      <c r="B678" s="193"/>
      <c r="C678" s="194"/>
      <c r="D678" s="195" t="s">
        <v>203</v>
      </c>
      <c r="E678" s="196" t="s">
        <v>19</v>
      </c>
      <c r="F678" s="197" t="s">
        <v>937</v>
      </c>
      <c r="G678" s="194"/>
      <c r="H678" s="198">
        <v>38.5</v>
      </c>
      <c r="I678" s="199"/>
      <c r="J678" s="194"/>
      <c r="K678" s="194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203</v>
      </c>
      <c r="AU678" s="204" t="s">
        <v>80</v>
      </c>
      <c r="AV678" s="13" t="s">
        <v>80</v>
      </c>
      <c r="AW678" s="13" t="s">
        <v>32</v>
      </c>
      <c r="AX678" s="13" t="s">
        <v>70</v>
      </c>
      <c r="AY678" s="204" t="s">
        <v>193</v>
      </c>
    </row>
    <row r="679" spans="1:65" s="14" customFormat="1" ht="11.25">
      <c r="B679" s="205"/>
      <c r="C679" s="206"/>
      <c r="D679" s="195" t="s">
        <v>203</v>
      </c>
      <c r="E679" s="207" t="s">
        <v>19</v>
      </c>
      <c r="F679" s="208" t="s">
        <v>205</v>
      </c>
      <c r="G679" s="206"/>
      <c r="H679" s="209">
        <v>1040.4000000000001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203</v>
      </c>
      <c r="AU679" s="215" t="s">
        <v>80</v>
      </c>
      <c r="AV679" s="14" t="s">
        <v>200</v>
      </c>
      <c r="AW679" s="14" t="s">
        <v>32</v>
      </c>
      <c r="AX679" s="14" t="s">
        <v>78</v>
      </c>
      <c r="AY679" s="215" t="s">
        <v>193</v>
      </c>
    </row>
    <row r="680" spans="1:65" s="2" customFormat="1" ht="44.25" customHeight="1">
      <c r="A680" s="36"/>
      <c r="B680" s="37"/>
      <c r="C680" s="175" t="s">
        <v>938</v>
      </c>
      <c r="D680" s="175" t="s">
        <v>195</v>
      </c>
      <c r="E680" s="176" t="s">
        <v>939</v>
      </c>
      <c r="F680" s="177" t="s">
        <v>940</v>
      </c>
      <c r="G680" s="178" t="s">
        <v>198</v>
      </c>
      <c r="H680" s="179">
        <v>498.1</v>
      </c>
      <c r="I680" s="180"/>
      <c r="J680" s="181">
        <f>ROUND(I680*H680,2)</f>
        <v>0</v>
      </c>
      <c r="K680" s="177" t="s">
        <v>199</v>
      </c>
      <c r="L680" s="41"/>
      <c r="M680" s="182" t="s">
        <v>19</v>
      </c>
      <c r="N680" s="183" t="s">
        <v>41</v>
      </c>
      <c r="O680" s="66"/>
      <c r="P680" s="184">
        <f>O680*H680</f>
        <v>0</v>
      </c>
      <c r="Q680" s="184">
        <v>0.17682</v>
      </c>
      <c r="R680" s="184">
        <f>Q680*H680</f>
        <v>88.074042000000006</v>
      </c>
      <c r="S680" s="184">
        <v>0</v>
      </c>
      <c r="T680" s="185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6" t="s">
        <v>200</v>
      </c>
      <c r="AT680" s="186" t="s">
        <v>195</v>
      </c>
      <c r="AU680" s="186" t="s">
        <v>80</v>
      </c>
      <c r="AY680" s="19" t="s">
        <v>193</v>
      </c>
      <c r="BE680" s="187">
        <f>IF(N680="základní",J680,0)</f>
        <v>0</v>
      </c>
      <c r="BF680" s="187">
        <f>IF(N680="snížená",J680,0)</f>
        <v>0</v>
      </c>
      <c r="BG680" s="187">
        <f>IF(N680="zákl. přenesená",J680,0)</f>
        <v>0</v>
      </c>
      <c r="BH680" s="187">
        <f>IF(N680="sníž. přenesená",J680,0)</f>
        <v>0</v>
      </c>
      <c r="BI680" s="187">
        <f>IF(N680="nulová",J680,0)</f>
        <v>0</v>
      </c>
      <c r="BJ680" s="19" t="s">
        <v>78</v>
      </c>
      <c r="BK680" s="187">
        <f>ROUND(I680*H680,2)</f>
        <v>0</v>
      </c>
      <c r="BL680" s="19" t="s">
        <v>200</v>
      </c>
      <c r="BM680" s="186" t="s">
        <v>941</v>
      </c>
    </row>
    <row r="681" spans="1:65" s="2" customFormat="1" ht="11.25">
      <c r="A681" s="36"/>
      <c r="B681" s="37"/>
      <c r="C681" s="38"/>
      <c r="D681" s="188" t="s">
        <v>201</v>
      </c>
      <c r="E681" s="38"/>
      <c r="F681" s="189" t="s">
        <v>942</v>
      </c>
      <c r="G681" s="38"/>
      <c r="H681" s="38"/>
      <c r="I681" s="190"/>
      <c r="J681" s="38"/>
      <c r="K681" s="38"/>
      <c r="L681" s="41"/>
      <c r="M681" s="191"/>
      <c r="N681" s="192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201</v>
      </c>
      <c r="AU681" s="19" t="s">
        <v>80</v>
      </c>
    </row>
    <row r="682" spans="1:65" s="15" customFormat="1" ht="11.25">
      <c r="B682" s="217"/>
      <c r="C682" s="218"/>
      <c r="D682" s="195" t="s">
        <v>203</v>
      </c>
      <c r="E682" s="219" t="s">
        <v>19</v>
      </c>
      <c r="F682" s="220" t="s">
        <v>353</v>
      </c>
      <c r="G682" s="218"/>
      <c r="H682" s="219" t="s">
        <v>19</v>
      </c>
      <c r="I682" s="221"/>
      <c r="J682" s="218"/>
      <c r="K682" s="218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203</v>
      </c>
      <c r="AU682" s="226" t="s">
        <v>80</v>
      </c>
      <c r="AV682" s="15" t="s">
        <v>78</v>
      </c>
      <c r="AW682" s="15" t="s">
        <v>32</v>
      </c>
      <c r="AX682" s="15" t="s">
        <v>70</v>
      </c>
      <c r="AY682" s="226" t="s">
        <v>193</v>
      </c>
    </row>
    <row r="683" spans="1:65" s="13" customFormat="1" ht="11.25">
      <c r="B683" s="193"/>
      <c r="C683" s="194"/>
      <c r="D683" s="195" t="s">
        <v>203</v>
      </c>
      <c r="E683" s="196" t="s">
        <v>19</v>
      </c>
      <c r="F683" s="197" t="s">
        <v>943</v>
      </c>
      <c r="G683" s="194"/>
      <c r="H683" s="198">
        <v>55.76</v>
      </c>
      <c r="I683" s="199"/>
      <c r="J683" s="194"/>
      <c r="K683" s="194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203</v>
      </c>
      <c r="AU683" s="204" t="s">
        <v>80</v>
      </c>
      <c r="AV683" s="13" t="s">
        <v>80</v>
      </c>
      <c r="AW683" s="13" t="s">
        <v>32</v>
      </c>
      <c r="AX683" s="13" t="s">
        <v>70</v>
      </c>
      <c r="AY683" s="204" t="s">
        <v>193</v>
      </c>
    </row>
    <row r="684" spans="1:65" s="15" customFormat="1" ht="11.25">
      <c r="B684" s="217"/>
      <c r="C684" s="218"/>
      <c r="D684" s="195" t="s">
        <v>203</v>
      </c>
      <c r="E684" s="219" t="s">
        <v>19</v>
      </c>
      <c r="F684" s="220" t="s">
        <v>335</v>
      </c>
      <c r="G684" s="218"/>
      <c r="H684" s="219" t="s">
        <v>19</v>
      </c>
      <c r="I684" s="221"/>
      <c r="J684" s="218"/>
      <c r="K684" s="218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203</v>
      </c>
      <c r="AU684" s="226" t="s">
        <v>80</v>
      </c>
      <c r="AV684" s="15" t="s">
        <v>78</v>
      </c>
      <c r="AW684" s="15" t="s">
        <v>32</v>
      </c>
      <c r="AX684" s="15" t="s">
        <v>70</v>
      </c>
      <c r="AY684" s="226" t="s">
        <v>193</v>
      </c>
    </row>
    <row r="685" spans="1:65" s="13" customFormat="1" ht="11.25">
      <c r="B685" s="193"/>
      <c r="C685" s="194"/>
      <c r="D685" s="195" t="s">
        <v>203</v>
      </c>
      <c r="E685" s="196" t="s">
        <v>19</v>
      </c>
      <c r="F685" s="197" t="s">
        <v>944</v>
      </c>
      <c r="G685" s="194"/>
      <c r="H685" s="198">
        <v>81.260000000000005</v>
      </c>
      <c r="I685" s="199"/>
      <c r="J685" s="194"/>
      <c r="K685" s="194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203</v>
      </c>
      <c r="AU685" s="204" t="s">
        <v>80</v>
      </c>
      <c r="AV685" s="13" t="s">
        <v>80</v>
      </c>
      <c r="AW685" s="13" t="s">
        <v>32</v>
      </c>
      <c r="AX685" s="13" t="s">
        <v>70</v>
      </c>
      <c r="AY685" s="204" t="s">
        <v>193</v>
      </c>
    </row>
    <row r="686" spans="1:65" s="15" customFormat="1" ht="11.25">
      <c r="B686" s="217"/>
      <c r="C686" s="218"/>
      <c r="D686" s="195" t="s">
        <v>203</v>
      </c>
      <c r="E686" s="219" t="s">
        <v>19</v>
      </c>
      <c r="F686" s="220" t="s">
        <v>945</v>
      </c>
      <c r="G686" s="218"/>
      <c r="H686" s="219" t="s">
        <v>19</v>
      </c>
      <c r="I686" s="221"/>
      <c r="J686" s="218"/>
      <c r="K686" s="218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203</v>
      </c>
      <c r="AU686" s="226" t="s">
        <v>80</v>
      </c>
      <c r="AV686" s="15" t="s">
        <v>78</v>
      </c>
      <c r="AW686" s="15" t="s">
        <v>32</v>
      </c>
      <c r="AX686" s="15" t="s">
        <v>70</v>
      </c>
      <c r="AY686" s="226" t="s">
        <v>193</v>
      </c>
    </row>
    <row r="687" spans="1:65" s="13" customFormat="1" ht="11.25">
      <c r="B687" s="193"/>
      <c r="C687" s="194"/>
      <c r="D687" s="195" t="s">
        <v>203</v>
      </c>
      <c r="E687" s="196" t="s">
        <v>19</v>
      </c>
      <c r="F687" s="197" t="s">
        <v>946</v>
      </c>
      <c r="G687" s="194"/>
      <c r="H687" s="198">
        <v>61.2</v>
      </c>
      <c r="I687" s="199"/>
      <c r="J687" s="194"/>
      <c r="K687" s="194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203</v>
      </c>
      <c r="AU687" s="204" t="s">
        <v>80</v>
      </c>
      <c r="AV687" s="13" t="s">
        <v>80</v>
      </c>
      <c r="AW687" s="13" t="s">
        <v>32</v>
      </c>
      <c r="AX687" s="13" t="s">
        <v>70</v>
      </c>
      <c r="AY687" s="204" t="s">
        <v>193</v>
      </c>
    </row>
    <row r="688" spans="1:65" s="13" customFormat="1" ht="22.5">
      <c r="B688" s="193"/>
      <c r="C688" s="194"/>
      <c r="D688" s="195" t="s">
        <v>203</v>
      </c>
      <c r="E688" s="196" t="s">
        <v>19</v>
      </c>
      <c r="F688" s="197" t="s">
        <v>947</v>
      </c>
      <c r="G688" s="194"/>
      <c r="H688" s="198">
        <v>299.88</v>
      </c>
      <c r="I688" s="199"/>
      <c r="J688" s="194"/>
      <c r="K688" s="194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203</v>
      </c>
      <c r="AU688" s="204" t="s">
        <v>80</v>
      </c>
      <c r="AV688" s="13" t="s">
        <v>80</v>
      </c>
      <c r="AW688" s="13" t="s">
        <v>32</v>
      </c>
      <c r="AX688" s="13" t="s">
        <v>70</v>
      </c>
      <c r="AY688" s="204" t="s">
        <v>193</v>
      </c>
    </row>
    <row r="689" spans="1:65" s="14" customFormat="1" ht="11.25">
      <c r="B689" s="205"/>
      <c r="C689" s="206"/>
      <c r="D689" s="195" t="s">
        <v>203</v>
      </c>
      <c r="E689" s="207" t="s">
        <v>19</v>
      </c>
      <c r="F689" s="208" t="s">
        <v>205</v>
      </c>
      <c r="G689" s="206"/>
      <c r="H689" s="209">
        <v>498.1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203</v>
      </c>
      <c r="AU689" s="215" t="s">
        <v>80</v>
      </c>
      <c r="AV689" s="14" t="s">
        <v>200</v>
      </c>
      <c r="AW689" s="14" t="s">
        <v>32</v>
      </c>
      <c r="AX689" s="14" t="s">
        <v>78</v>
      </c>
      <c r="AY689" s="215" t="s">
        <v>193</v>
      </c>
    </row>
    <row r="690" spans="1:65" s="2" customFormat="1" ht="44.25" customHeight="1">
      <c r="A690" s="36"/>
      <c r="B690" s="37"/>
      <c r="C690" s="175" t="s">
        <v>621</v>
      </c>
      <c r="D690" s="175" t="s">
        <v>195</v>
      </c>
      <c r="E690" s="176" t="s">
        <v>948</v>
      </c>
      <c r="F690" s="177" t="s">
        <v>949</v>
      </c>
      <c r="G690" s="178" t="s">
        <v>198</v>
      </c>
      <c r="H690" s="179">
        <v>362.52</v>
      </c>
      <c r="I690" s="180"/>
      <c r="J690" s="181">
        <f>ROUND(I690*H690,2)</f>
        <v>0</v>
      </c>
      <c r="K690" s="177" t="s">
        <v>199</v>
      </c>
      <c r="L690" s="41"/>
      <c r="M690" s="182" t="s">
        <v>19</v>
      </c>
      <c r="N690" s="183" t="s">
        <v>41</v>
      </c>
      <c r="O690" s="66"/>
      <c r="P690" s="184">
        <f>O690*H690</f>
        <v>0</v>
      </c>
      <c r="Q690" s="184">
        <v>0.25146000000000002</v>
      </c>
      <c r="R690" s="184">
        <f>Q690*H690</f>
        <v>91.1592792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200</v>
      </c>
      <c r="AT690" s="186" t="s">
        <v>195</v>
      </c>
      <c r="AU690" s="186" t="s">
        <v>80</v>
      </c>
      <c r="AY690" s="19" t="s">
        <v>193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78</v>
      </c>
      <c r="BK690" s="187">
        <f>ROUND(I690*H690,2)</f>
        <v>0</v>
      </c>
      <c r="BL690" s="19" t="s">
        <v>200</v>
      </c>
      <c r="BM690" s="186" t="s">
        <v>950</v>
      </c>
    </row>
    <row r="691" spans="1:65" s="2" customFormat="1" ht="11.25">
      <c r="A691" s="36"/>
      <c r="B691" s="37"/>
      <c r="C691" s="38"/>
      <c r="D691" s="188" t="s">
        <v>201</v>
      </c>
      <c r="E691" s="38"/>
      <c r="F691" s="189" t="s">
        <v>951</v>
      </c>
      <c r="G691" s="38"/>
      <c r="H691" s="38"/>
      <c r="I691" s="190"/>
      <c r="J691" s="38"/>
      <c r="K691" s="38"/>
      <c r="L691" s="41"/>
      <c r="M691" s="191"/>
      <c r="N691" s="192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201</v>
      </c>
      <c r="AU691" s="19" t="s">
        <v>80</v>
      </c>
    </row>
    <row r="692" spans="1:65" s="15" customFormat="1" ht="11.25">
      <c r="B692" s="217"/>
      <c r="C692" s="218"/>
      <c r="D692" s="195" t="s">
        <v>203</v>
      </c>
      <c r="E692" s="219" t="s">
        <v>19</v>
      </c>
      <c r="F692" s="220" t="s">
        <v>353</v>
      </c>
      <c r="G692" s="218"/>
      <c r="H692" s="219" t="s">
        <v>19</v>
      </c>
      <c r="I692" s="221"/>
      <c r="J692" s="218"/>
      <c r="K692" s="218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203</v>
      </c>
      <c r="AU692" s="226" t="s">
        <v>80</v>
      </c>
      <c r="AV692" s="15" t="s">
        <v>78</v>
      </c>
      <c r="AW692" s="15" t="s">
        <v>32</v>
      </c>
      <c r="AX692" s="15" t="s">
        <v>70</v>
      </c>
      <c r="AY692" s="226" t="s">
        <v>193</v>
      </c>
    </row>
    <row r="693" spans="1:65" s="13" customFormat="1" ht="11.25">
      <c r="B693" s="193"/>
      <c r="C693" s="194"/>
      <c r="D693" s="195" t="s">
        <v>203</v>
      </c>
      <c r="E693" s="196" t="s">
        <v>19</v>
      </c>
      <c r="F693" s="197" t="s">
        <v>952</v>
      </c>
      <c r="G693" s="194"/>
      <c r="H693" s="198">
        <v>94.92</v>
      </c>
      <c r="I693" s="199"/>
      <c r="J693" s="194"/>
      <c r="K693" s="194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203</v>
      </c>
      <c r="AU693" s="204" t="s">
        <v>80</v>
      </c>
      <c r="AV693" s="13" t="s">
        <v>80</v>
      </c>
      <c r="AW693" s="13" t="s">
        <v>32</v>
      </c>
      <c r="AX693" s="13" t="s">
        <v>70</v>
      </c>
      <c r="AY693" s="204" t="s">
        <v>193</v>
      </c>
    </row>
    <row r="694" spans="1:65" s="16" customFormat="1" ht="11.25">
      <c r="B694" s="237"/>
      <c r="C694" s="238"/>
      <c r="D694" s="195" t="s">
        <v>203</v>
      </c>
      <c r="E694" s="239" t="s">
        <v>19</v>
      </c>
      <c r="F694" s="240" t="s">
        <v>568</v>
      </c>
      <c r="G694" s="238"/>
      <c r="H694" s="241">
        <v>94.92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203</v>
      </c>
      <c r="AU694" s="247" t="s">
        <v>80</v>
      </c>
      <c r="AV694" s="16" t="s">
        <v>212</v>
      </c>
      <c r="AW694" s="16" t="s">
        <v>32</v>
      </c>
      <c r="AX694" s="16" t="s">
        <v>70</v>
      </c>
      <c r="AY694" s="247" t="s">
        <v>193</v>
      </c>
    </row>
    <row r="695" spans="1:65" s="15" customFormat="1" ht="11.25">
      <c r="B695" s="217"/>
      <c r="C695" s="218"/>
      <c r="D695" s="195" t="s">
        <v>203</v>
      </c>
      <c r="E695" s="219" t="s">
        <v>19</v>
      </c>
      <c r="F695" s="220" t="s">
        <v>953</v>
      </c>
      <c r="G695" s="218"/>
      <c r="H695" s="219" t="s">
        <v>19</v>
      </c>
      <c r="I695" s="221"/>
      <c r="J695" s="218"/>
      <c r="K695" s="218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203</v>
      </c>
      <c r="AU695" s="226" t="s">
        <v>80</v>
      </c>
      <c r="AV695" s="15" t="s">
        <v>78</v>
      </c>
      <c r="AW695" s="15" t="s">
        <v>32</v>
      </c>
      <c r="AX695" s="15" t="s">
        <v>70</v>
      </c>
      <c r="AY695" s="226" t="s">
        <v>193</v>
      </c>
    </row>
    <row r="696" spans="1:65" s="13" customFormat="1" ht="11.25">
      <c r="B696" s="193"/>
      <c r="C696" s="194"/>
      <c r="D696" s="195" t="s">
        <v>203</v>
      </c>
      <c r="E696" s="196" t="s">
        <v>19</v>
      </c>
      <c r="F696" s="197" t="s">
        <v>954</v>
      </c>
      <c r="G696" s="194"/>
      <c r="H696" s="198">
        <v>267.60000000000002</v>
      </c>
      <c r="I696" s="199"/>
      <c r="J696" s="194"/>
      <c r="K696" s="194"/>
      <c r="L696" s="200"/>
      <c r="M696" s="201"/>
      <c r="N696" s="202"/>
      <c r="O696" s="202"/>
      <c r="P696" s="202"/>
      <c r="Q696" s="202"/>
      <c r="R696" s="202"/>
      <c r="S696" s="202"/>
      <c r="T696" s="203"/>
      <c r="AT696" s="204" t="s">
        <v>203</v>
      </c>
      <c r="AU696" s="204" t="s">
        <v>80</v>
      </c>
      <c r="AV696" s="13" t="s">
        <v>80</v>
      </c>
      <c r="AW696" s="13" t="s">
        <v>32</v>
      </c>
      <c r="AX696" s="13" t="s">
        <v>70</v>
      </c>
      <c r="AY696" s="204" t="s">
        <v>193</v>
      </c>
    </row>
    <row r="697" spans="1:65" s="16" customFormat="1" ht="11.25">
      <c r="B697" s="237"/>
      <c r="C697" s="238"/>
      <c r="D697" s="195" t="s">
        <v>203</v>
      </c>
      <c r="E697" s="239" t="s">
        <v>19</v>
      </c>
      <c r="F697" s="240" t="s">
        <v>568</v>
      </c>
      <c r="G697" s="238"/>
      <c r="H697" s="241">
        <v>267.60000000000002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AT697" s="247" t="s">
        <v>203</v>
      </c>
      <c r="AU697" s="247" t="s">
        <v>80</v>
      </c>
      <c r="AV697" s="16" t="s">
        <v>212</v>
      </c>
      <c r="AW697" s="16" t="s">
        <v>32</v>
      </c>
      <c r="AX697" s="16" t="s">
        <v>70</v>
      </c>
      <c r="AY697" s="247" t="s">
        <v>193</v>
      </c>
    </row>
    <row r="698" spans="1:65" s="14" customFormat="1" ht="11.25">
      <c r="B698" s="205"/>
      <c r="C698" s="206"/>
      <c r="D698" s="195" t="s">
        <v>203</v>
      </c>
      <c r="E698" s="207" t="s">
        <v>19</v>
      </c>
      <c r="F698" s="208" t="s">
        <v>205</v>
      </c>
      <c r="G698" s="206"/>
      <c r="H698" s="209">
        <v>362.52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203</v>
      </c>
      <c r="AU698" s="215" t="s">
        <v>80</v>
      </c>
      <c r="AV698" s="14" t="s">
        <v>200</v>
      </c>
      <c r="AW698" s="14" t="s">
        <v>32</v>
      </c>
      <c r="AX698" s="14" t="s">
        <v>78</v>
      </c>
      <c r="AY698" s="215" t="s">
        <v>193</v>
      </c>
    </row>
    <row r="699" spans="1:65" s="2" customFormat="1" ht="44.25" customHeight="1">
      <c r="A699" s="36"/>
      <c r="B699" s="37"/>
      <c r="C699" s="175" t="s">
        <v>955</v>
      </c>
      <c r="D699" s="175" t="s">
        <v>195</v>
      </c>
      <c r="E699" s="176" t="s">
        <v>956</v>
      </c>
      <c r="F699" s="177" t="s">
        <v>957</v>
      </c>
      <c r="G699" s="178" t="s">
        <v>198</v>
      </c>
      <c r="H699" s="179">
        <v>6573.2</v>
      </c>
      <c r="I699" s="180"/>
      <c r="J699" s="181">
        <f>ROUND(I699*H699,2)</f>
        <v>0</v>
      </c>
      <c r="K699" s="177" t="s">
        <v>199</v>
      </c>
      <c r="L699" s="41"/>
      <c r="M699" s="182" t="s">
        <v>19</v>
      </c>
      <c r="N699" s="183" t="s">
        <v>41</v>
      </c>
      <c r="O699" s="66"/>
      <c r="P699" s="184">
        <f>O699*H699</f>
        <v>0</v>
      </c>
      <c r="Q699" s="184">
        <v>0.28048000000000001</v>
      </c>
      <c r="R699" s="184">
        <f>Q699*H699</f>
        <v>1843.651136</v>
      </c>
      <c r="S699" s="184">
        <v>0</v>
      </c>
      <c r="T699" s="18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6" t="s">
        <v>200</v>
      </c>
      <c r="AT699" s="186" t="s">
        <v>195</v>
      </c>
      <c r="AU699" s="186" t="s">
        <v>80</v>
      </c>
      <c r="AY699" s="19" t="s">
        <v>193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9" t="s">
        <v>78</v>
      </c>
      <c r="BK699" s="187">
        <f>ROUND(I699*H699,2)</f>
        <v>0</v>
      </c>
      <c r="BL699" s="19" t="s">
        <v>200</v>
      </c>
      <c r="BM699" s="186" t="s">
        <v>958</v>
      </c>
    </row>
    <row r="700" spans="1:65" s="2" customFormat="1" ht="11.25">
      <c r="A700" s="36"/>
      <c r="B700" s="37"/>
      <c r="C700" s="38"/>
      <c r="D700" s="188" t="s">
        <v>201</v>
      </c>
      <c r="E700" s="38"/>
      <c r="F700" s="189" t="s">
        <v>959</v>
      </c>
      <c r="G700" s="38"/>
      <c r="H700" s="38"/>
      <c r="I700" s="190"/>
      <c r="J700" s="38"/>
      <c r="K700" s="38"/>
      <c r="L700" s="41"/>
      <c r="M700" s="191"/>
      <c r="N700" s="192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201</v>
      </c>
      <c r="AU700" s="19" t="s">
        <v>80</v>
      </c>
    </row>
    <row r="701" spans="1:65" s="15" customFormat="1" ht="11.25">
      <c r="B701" s="217"/>
      <c r="C701" s="218"/>
      <c r="D701" s="195" t="s">
        <v>203</v>
      </c>
      <c r="E701" s="219" t="s">
        <v>19</v>
      </c>
      <c r="F701" s="220" t="s">
        <v>353</v>
      </c>
      <c r="G701" s="218"/>
      <c r="H701" s="219" t="s">
        <v>19</v>
      </c>
      <c r="I701" s="221"/>
      <c r="J701" s="218"/>
      <c r="K701" s="218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203</v>
      </c>
      <c r="AU701" s="226" t="s">
        <v>80</v>
      </c>
      <c r="AV701" s="15" t="s">
        <v>78</v>
      </c>
      <c r="AW701" s="15" t="s">
        <v>32</v>
      </c>
      <c r="AX701" s="15" t="s">
        <v>70</v>
      </c>
      <c r="AY701" s="226" t="s">
        <v>193</v>
      </c>
    </row>
    <row r="702" spans="1:65" s="13" customFormat="1" ht="22.5">
      <c r="B702" s="193"/>
      <c r="C702" s="194"/>
      <c r="D702" s="195" t="s">
        <v>203</v>
      </c>
      <c r="E702" s="196" t="s">
        <v>19</v>
      </c>
      <c r="F702" s="197" t="s">
        <v>960</v>
      </c>
      <c r="G702" s="194"/>
      <c r="H702" s="198">
        <v>152.80000000000001</v>
      </c>
      <c r="I702" s="199"/>
      <c r="J702" s="194"/>
      <c r="K702" s="194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203</v>
      </c>
      <c r="AU702" s="204" t="s">
        <v>80</v>
      </c>
      <c r="AV702" s="13" t="s">
        <v>80</v>
      </c>
      <c r="AW702" s="13" t="s">
        <v>32</v>
      </c>
      <c r="AX702" s="13" t="s">
        <v>70</v>
      </c>
      <c r="AY702" s="204" t="s">
        <v>193</v>
      </c>
    </row>
    <row r="703" spans="1:65" s="13" customFormat="1" ht="11.25">
      <c r="B703" s="193"/>
      <c r="C703" s="194"/>
      <c r="D703" s="195" t="s">
        <v>203</v>
      </c>
      <c r="E703" s="196" t="s">
        <v>19</v>
      </c>
      <c r="F703" s="197" t="s">
        <v>961</v>
      </c>
      <c r="G703" s="194"/>
      <c r="H703" s="198">
        <v>78.760000000000005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203</v>
      </c>
      <c r="AU703" s="204" t="s">
        <v>80</v>
      </c>
      <c r="AV703" s="13" t="s">
        <v>80</v>
      </c>
      <c r="AW703" s="13" t="s">
        <v>32</v>
      </c>
      <c r="AX703" s="13" t="s">
        <v>70</v>
      </c>
      <c r="AY703" s="204" t="s">
        <v>193</v>
      </c>
    </row>
    <row r="704" spans="1:65" s="13" customFormat="1" ht="11.25">
      <c r="B704" s="193"/>
      <c r="C704" s="194"/>
      <c r="D704" s="195" t="s">
        <v>203</v>
      </c>
      <c r="E704" s="196" t="s">
        <v>19</v>
      </c>
      <c r="F704" s="197" t="s">
        <v>962</v>
      </c>
      <c r="G704" s="194"/>
      <c r="H704" s="198">
        <v>158.88</v>
      </c>
      <c r="I704" s="199"/>
      <c r="J704" s="194"/>
      <c r="K704" s="194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203</v>
      </c>
      <c r="AU704" s="204" t="s">
        <v>80</v>
      </c>
      <c r="AV704" s="13" t="s">
        <v>80</v>
      </c>
      <c r="AW704" s="13" t="s">
        <v>32</v>
      </c>
      <c r="AX704" s="13" t="s">
        <v>70</v>
      </c>
      <c r="AY704" s="204" t="s">
        <v>193</v>
      </c>
    </row>
    <row r="705" spans="2:51" s="16" customFormat="1" ht="11.25">
      <c r="B705" s="237"/>
      <c r="C705" s="238"/>
      <c r="D705" s="195" t="s">
        <v>203</v>
      </c>
      <c r="E705" s="239" t="s">
        <v>19</v>
      </c>
      <c r="F705" s="240" t="s">
        <v>568</v>
      </c>
      <c r="G705" s="238"/>
      <c r="H705" s="241">
        <v>390.44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AT705" s="247" t="s">
        <v>203</v>
      </c>
      <c r="AU705" s="247" t="s">
        <v>80</v>
      </c>
      <c r="AV705" s="16" t="s">
        <v>212</v>
      </c>
      <c r="AW705" s="16" t="s">
        <v>32</v>
      </c>
      <c r="AX705" s="16" t="s">
        <v>70</v>
      </c>
      <c r="AY705" s="247" t="s">
        <v>193</v>
      </c>
    </row>
    <row r="706" spans="2:51" s="15" customFormat="1" ht="11.25">
      <c r="B706" s="217"/>
      <c r="C706" s="218"/>
      <c r="D706" s="195" t="s">
        <v>203</v>
      </c>
      <c r="E706" s="219" t="s">
        <v>19</v>
      </c>
      <c r="F706" s="220" t="s">
        <v>335</v>
      </c>
      <c r="G706" s="218"/>
      <c r="H706" s="219" t="s">
        <v>19</v>
      </c>
      <c r="I706" s="221"/>
      <c r="J706" s="218"/>
      <c r="K706" s="218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203</v>
      </c>
      <c r="AU706" s="226" t="s">
        <v>80</v>
      </c>
      <c r="AV706" s="15" t="s">
        <v>78</v>
      </c>
      <c r="AW706" s="15" t="s">
        <v>32</v>
      </c>
      <c r="AX706" s="15" t="s">
        <v>70</v>
      </c>
      <c r="AY706" s="226" t="s">
        <v>193</v>
      </c>
    </row>
    <row r="707" spans="2:51" s="13" customFormat="1" ht="22.5">
      <c r="B707" s="193"/>
      <c r="C707" s="194"/>
      <c r="D707" s="195" t="s">
        <v>203</v>
      </c>
      <c r="E707" s="196" t="s">
        <v>19</v>
      </c>
      <c r="F707" s="197" t="s">
        <v>963</v>
      </c>
      <c r="G707" s="194"/>
      <c r="H707" s="198">
        <v>298</v>
      </c>
      <c r="I707" s="199"/>
      <c r="J707" s="194"/>
      <c r="K707" s="194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203</v>
      </c>
      <c r="AU707" s="204" t="s">
        <v>80</v>
      </c>
      <c r="AV707" s="13" t="s">
        <v>80</v>
      </c>
      <c r="AW707" s="13" t="s">
        <v>32</v>
      </c>
      <c r="AX707" s="13" t="s">
        <v>70</v>
      </c>
      <c r="AY707" s="204" t="s">
        <v>193</v>
      </c>
    </row>
    <row r="708" spans="2:51" s="13" customFormat="1" ht="45">
      <c r="B708" s="193"/>
      <c r="C708" s="194"/>
      <c r="D708" s="195" t="s">
        <v>203</v>
      </c>
      <c r="E708" s="196" t="s">
        <v>19</v>
      </c>
      <c r="F708" s="197" t="s">
        <v>964</v>
      </c>
      <c r="G708" s="194"/>
      <c r="H708" s="198">
        <v>665.86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203</v>
      </c>
      <c r="AU708" s="204" t="s">
        <v>80</v>
      </c>
      <c r="AV708" s="13" t="s">
        <v>80</v>
      </c>
      <c r="AW708" s="13" t="s">
        <v>32</v>
      </c>
      <c r="AX708" s="13" t="s">
        <v>70</v>
      </c>
      <c r="AY708" s="204" t="s">
        <v>193</v>
      </c>
    </row>
    <row r="709" spans="2:51" s="13" customFormat="1" ht="33.75">
      <c r="B709" s="193"/>
      <c r="C709" s="194"/>
      <c r="D709" s="195" t="s">
        <v>203</v>
      </c>
      <c r="E709" s="196" t="s">
        <v>19</v>
      </c>
      <c r="F709" s="197" t="s">
        <v>965</v>
      </c>
      <c r="G709" s="194"/>
      <c r="H709" s="198">
        <v>652.88</v>
      </c>
      <c r="I709" s="199"/>
      <c r="J709" s="194"/>
      <c r="K709" s="194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203</v>
      </c>
      <c r="AU709" s="204" t="s">
        <v>80</v>
      </c>
      <c r="AV709" s="13" t="s">
        <v>80</v>
      </c>
      <c r="AW709" s="13" t="s">
        <v>32</v>
      </c>
      <c r="AX709" s="13" t="s">
        <v>70</v>
      </c>
      <c r="AY709" s="204" t="s">
        <v>193</v>
      </c>
    </row>
    <row r="710" spans="2:51" s="13" customFormat="1" ht="33.75">
      <c r="B710" s="193"/>
      <c r="C710" s="194"/>
      <c r="D710" s="195" t="s">
        <v>203</v>
      </c>
      <c r="E710" s="196" t="s">
        <v>19</v>
      </c>
      <c r="F710" s="197" t="s">
        <v>966</v>
      </c>
      <c r="G710" s="194"/>
      <c r="H710" s="198">
        <v>322.02</v>
      </c>
      <c r="I710" s="199"/>
      <c r="J710" s="194"/>
      <c r="K710" s="194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203</v>
      </c>
      <c r="AU710" s="204" t="s">
        <v>80</v>
      </c>
      <c r="AV710" s="13" t="s">
        <v>80</v>
      </c>
      <c r="AW710" s="13" t="s">
        <v>32</v>
      </c>
      <c r="AX710" s="13" t="s">
        <v>70</v>
      </c>
      <c r="AY710" s="204" t="s">
        <v>193</v>
      </c>
    </row>
    <row r="711" spans="2:51" s="13" customFormat="1" ht="11.25">
      <c r="B711" s="193"/>
      <c r="C711" s="194"/>
      <c r="D711" s="195" t="s">
        <v>203</v>
      </c>
      <c r="E711" s="196" t="s">
        <v>19</v>
      </c>
      <c r="F711" s="197" t="s">
        <v>967</v>
      </c>
      <c r="G711" s="194"/>
      <c r="H711" s="198">
        <v>10.56</v>
      </c>
      <c r="I711" s="199"/>
      <c r="J711" s="194"/>
      <c r="K711" s="194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203</v>
      </c>
      <c r="AU711" s="204" t="s">
        <v>80</v>
      </c>
      <c r="AV711" s="13" t="s">
        <v>80</v>
      </c>
      <c r="AW711" s="13" t="s">
        <v>32</v>
      </c>
      <c r="AX711" s="13" t="s">
        <v>70</v>
      </c>
      <c r="AY711" s="204" t="s">
        <v>193</v>
      </c>
    </row>
    <row r="712" spans="2:51" s="16" customFormat="1" ht="11.25">
      <c r="B712" s="237"/>
      <c r="C712" s="238"/>
      <c r="D712" s="195" t="s">
        <v>203</v>
      </c>
      <c r="E712" s="239" t="s">
        <v>19</v>
      </c>
      <c r="F712" s="240" t="s">
        <v>568</v>
      </c>
      <c r="G712" s="238"/>
      <c r="H712" s="241">
        <v>1949.32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AT712" s="247" t="s">
        <v>203</v>
      </c>
      <c r="AU712" s="247" t="s">
        <v>80</v>
      </c>
      <c r="AV712" s="16" t="s">
        <v>212</v>
      </c>
      <c r="AW712" s="16" t="s">
        <v>32</v>
      </c>
      <c r="AX712" s="16" t="s">
        <v>70</v>
      </c>
      <c r="AY712" s="247" t="s">
        <v>193</v>
      </c>
    </row>
    <row r="713" spans="2:51" s="15" customFormat="1" ht="11.25">
      <c r="B713" s="217"/>
      <c r="C713" s="218"/>
      <c r="D713" s="195" t="s">
        <v>203</v>
      </c>
      <c r="E713" s="219" t="s">
        <v>19</v>
      </c>
      <c r="F713" s="220" t="s">
        <v>945</v>
      </c>
      <c r="G713" s="218"/>
      <c r="H713" s="219" t="s">
        <v>19</v>
      </c>
      <c r="I713" s="221"/>
      <c r="J713" s="218"/>
      <c r="K713" s="218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203</v>
      </c>
      <c r="AU713" s="226" t="s">
        <v>80</v>
      </c>
      <c r="AV713" s="15" t="s">
        <v>78</v>
      </c>
      <c r="AW713" s="15" t="s">
        <v>32</v>
      </c>
      <c r="AX713" s="15" t="s">
        <v>70</v>
      </c>
      <c r="AY713" s="226" t="s">
        <v>193</v>
      </c>
    </row>
    <row r="714" spans="2:51" s="13" customFormat="1" ht="22.5">
      <c r="B714" s="193"/>
      <c r="C714" s="194"/>
      <c r="D714" s="195" t="s">
        <v>203</v>
      </c>
      <c r="E714" s="196" t="s">
        <v>19</v>
      </c>
      <c r="F714" s="197" t="s">
        <v>968</v>
      </c>
      <c r="G714" s="194"/>
      <c r="H714" s="198">
        <v>333.88</v>
      </c>
      <c r="I714" s="199"/>
      <c r="J714" s="194"/>
      <c r="K714" s="194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203</v>
      </c>
      <c r="AU714" s="204" t="s">
        <v>80</v>
      </c>
      <c r="AV714" s="13" t="s">
        <v>80</v>
      </c>
      <c r="AW714" s="13" t="s">
        <v>32</v>
      </c>
      <c r="AX714" s="13" t="s">
        <v>70</v>
      </c>
      <c r="AY714" s="204" t="s">
        <v>193</v>
      </c>
    </row>
    <row r="715" spans="2:51" s="13" customFormat="1" ht="33.75">
      <c r="B715" s="193"/>
      <c r="C715" s="194"/>
      <c r="D715" s="195" t="s">
        <v>203</v>
      </c>
      <c r="E715" s="196" t="s">
        <v>19</v>
      </c>
      <c r="F715" s="197" t="s">
        <v>969</v>
      </c>
      <c r="G715" s="194"/>
      <c r="H715" s="198">
        <v>697.76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203</v>
      </c>
      <c r="AU715" s="204" t="s">
        <v>80</v>
      </c>
      <c r="AV715" s="13" t="s">
        <v>80</v>
      </c>
      <c r="AW715" s="13" t="s">
        <v>32</v>
      </c>
      <c r="AX715" s="13" t="s">
        <v>70</v>
      </c>
      <c r="AY715" s="204" t="s">
        <v>193</v>
      </c>
    </row>
    <row r="716" spans="2:51" s="13" customFormat="1" ht="33.75">
      <c r="B716" s="193"/>
      <c r="C716" s="194"/>
      <c r="D716" s="195" t="s">
        <v>203</v>
      </c>
      <c r="E716" s="196" t="s">
        <v>19</v>
      </c>
      <c r="F716" s="197" t="s">
        <v>965</v>
      </c>
      <c r="G716" s="194"/>
      <c r="H716" s="198">
        <v>652.88</v>
      </c>
      <c r="I716" s="199"/>
      <c r="J716" s="194"/>
      <c r="K716" s="194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203</v>
      </c>
      <c r="AU716" s="204" t="s">
        <v>80</v>
      </c>
      <c r="AV716" s="13" t="s">
        <v>80</v>
      </c>
      <c r="AW716" s="13" t="s">
        <v>32</v>
      </c>
      <c r="AX716" s="13" t="s">
        <v>70</v>
      </c>
      <c r="AY716" s="204" t="s">
        <v>193</v>
      </c>
    </row>
    <row r="717" spans="2:51" s="13" customFormat="1" ht="33.75">
      <c r="B717" s="193"/>
      <c r="C717" s="194"/>
      <c r="D717" s="195" t="s">
        <v>203</v>
      </c>
      <c r="E717" s="196" t="s">
        <v>19</v>
      </c>
      <c r="F717" s="197" t="s">
        <v>970</v>
      </c>
      <c r="G717" s="194"/>
      <c r="H717" s="198">
        <v>331.8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203</v>
      </c>
      <c r="AU717" s="204" t="s">
        <v>80</v>
      </c>
      <c r="AV717" s="13" t="s">
        <v>80</v>
      </c>
      <c r="AW717" s="13" t="s">
        <v>32</v>
      </c>
      <c r="AX717" s="13" t="s">
        <v>70</v>
      </c>
      <c r="AY717" s="204" t="s">
        <v>193</v>
      </c>
    </row>
    <row r="718" spans="2:51" s="16" customFormat="1" ht="11.25">
      <c r="B718" s="237"/>
      <c r="C718" s="238"/>
      <c r="D718" s="195" t="s">
        <v>203</v>
      </c>
      <c r="E718" s="239" t="s">
        <v>19</v>
      </c>
      <c r="F718" s="240" t="s">
        <v>568</v>
      </c>
      <c r="G718" s="238"/>
      <c r="H718" s="241">
        <v>2016.32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AT718" s="247" t="s">
        <v>203</v>
      </c>
      <c r="AU718" s="247" t="s">
        <v>80</v>
      </c>
      <c r="AV718" s="16" t="s">
        <v>212</v>
      </c>
      <c r="AW718" s="16" t="s">
        <v>32</v>
      </c>
      <c r="AX718" s="16" t="s">
        <v>70</v>
      </c>
      <c r="AY718" s="247" t="s">
        <v>193</v>
      </c>
    </row>
    <row r="719" spans="2:51" s="15" customFormat="1" ht="11.25">
      <c r="B719" s="217"/>
      <c r="C719" s="218"/>
      <c r="D719" s="195" t="s">
        <v>203</v>
      </c>
      <c r="E719" s="219" t="s">
        <v>19</v>
      </c>
      <c r="F719" s="220" t="s">
        <v>971</v>
      </c>
      <c r="G719" s="218"/>
      <c r="H719" s="219" t="s">
        <v>19</v>
      </c>
      <c r="I719" s="221"/>
      <c r="J719" s="218"/>
      <c r="K719" s="218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203</v>
      </c>
      <c r="AU719" s="226" t="s">
        <v>80</v>
      </c>
      <c r="AV719" s="15" t="s">
        <v>78</v>
      </c>
      <c r="AW719" s="15" t="s">
        <v>32</v>
      </c>
      <c r="AX719" s="15" t="s">
        <v>70</v>
      </c>
      <c r="AY719" s="226" t="s">
        <v>193</v>
      </c>
    </row>
    <row r="720" spans="2:51" s="13" customFormat="1" ht="22.5">
      <c r="B720" s="193"/>
      <c r="C720" s="194"/>
      <c r="D720" s="195" t="s">
        <v>203</v>
      </c>
      <c r="E720" s="196" t="s">
        <v>19</v>
      </c>
      <c r="F720" s="197" t="s">
        <v>972</v>
      </c>
      <c r="G720" s="194"/>
      <c r="H720" s="198">
        <v>315.18</v>
      </c>
      <c r="I720" s="199"/>
      <c r="J720" s="194"/>
      <c r="K720" s="194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203</v>
      </c>
      <c r="AU720" s="204" t="s">
        <v>80</v>
      </c>
      <c r="AV720" s="13" t="s">
        <v>80</v>
      </c>
      <c r="AW720" s="13" t="s">
        <v>32</v>
      </c>
      <c r="AX720" s="13" t="s">
        <v>70</v>
      </c>
      <c r="AY720" s="204" t="s">
        <v>193</v>
      </c>
    </row>
    <row r="721" spans="1:65" s="13" customFormat="1" ht="33.75">
      <c r="B721" s="193"/>
      <c r="C721" s="194"/>
      <c r="D721" s="195" t="s">
        <v>203</v>
      </c>
      <c r="E721" s="196" t="s">
        <v>19</v>
      </c>
      <c r="F721" s="197" t="s">
        <v>973</v>
      </c>
      <c r="G721" s="194"/>
      <c r="H721" s="198">
        <v>706.36</v>
      </c>
      <c r="I721" s="199"/>
      <c r="J721" s="194"/>
      <c r="K721" s="194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203</v>
      </c>
      <c r="AU721" s="204" t="s">
        <v>80</v>
      </c>
      <c r="AV721" s="13" t="s">
        <v>80</v>
      </c>
      <c r="AW721" s="13" t="s">
        <v>32</v>
      </c>
      <c r="AX721" s="13" t="s">
        <v>70</v>
      </c>
      <c r="AY721" s="204" t="s">
        <v>193</v>
      </c>
    </row>
    <row r="722" spans="1:65" s="13" customFormat="1" ht="33.75">
      <c r="B722" s="193"/>
      <c r="C722" s="194"/>
      <c r="D722" s="195" t="s">
        <v>203</v>
      </c>
      <c r="E722" s="196" t="s">
        <v>19</v>
      </c>
      <c r="F722" s="197" t="s">
        <v>965</v>
      </c>
      <c r="G722" s="194"/>
      <c r="H722" s="198">
        <v>652.88</v>
      </c>
      <c r="I722" s="199"/>
      <c r="J722" s="194"/>
      <c r="K722" s="194"/>
      <c r="L722" s="200"/>
      <c r="M722" s="201"/>
      <c r="N722" s="202"/>
      <c r="O722" s="202"/>
      <c r="P722" s="202"/>
      <c r="Q722" s="202"/>
      <c r="R722" s="202"/>
      <c r="S722" s="202"/>
      <c r="T722" s="203"/>
      <c r="AT722" s="204" t="s">
        <v>203</v>
      </c>
      <c r="AU722" s="204" t="s">
        <v>80</v>
      </c>
      <c r="AV722" s="13" t="s">
        <v>80</v>
      </c>
      <c r="AW722" s="13" t="s">
        <v>32</v>
      </c>
      <c r="AX722" s="13" t="s">
        <v>70</v>
      </c>
      <c r="AY722" s="204" t="s">
        <v>193</v>
      </c>
    </row>
    <row r="723" spans="1:65" s="13" customFormat="1" ht="33.75">
      <c r="B723" s="193"/>
      <c r="C723" s="194"/>
      <c r="D723" s="195" t="s">
        <v>203</v>
      </c>
      <c r="E723" s="196" t="s">
        <v>19</v>
      </c>
      <c r="F723" s="197" t="s">
        <v>970</v>
      </c>
      <c r="G723" s="194"/>
      <c r="H723" s="198">
        <v>331.8</v>
      </c>
      <c r="I723" s="199"/>
      <c r="J723" s="194"/>
      <c r="K723" s="194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203</v>
      </c>
      <c r="AU723" s="204" t="s">
        <v>80</v>
      </c>
      <c r="AV723" s="13" t="s">
        <v>80</v>
      </c>
      <c r="AW723" s="13" t="s">
        <v>32</v>
      </c>
      <c r="AX723" s="13" t="s">
        <v>70</v>
      </c>
      <c r="AY723" s="204" t="s">
        <v>193</v>
      </c>
    </row>
    <row r="724" spans="1:65" s="13" customFormat="1" ht="11.25">
      <c r="B724" s="193"/>
      <c r="C724" s="194"/>
      <c r="D724" s="195" t="s">
        <v>203</v>
      </c>
      <c r="E724" s="196" t="s">
        <v>19</v>
      </c>
      <c r="F724" s="197" t="s">
        <v>974</v>
      </c>
      <c r="G724" s="194"/>
      <c r="H724" s="198">
        <v>210.9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203</v>
      </c>
      <c r="AU724" s="204" t="s">
        <v>80</v>
      </c>
      <c r="AV724" s="13" t="s">
        <v>80</v>
      </c>
      <c r="AW724" s="13" t="s">
        <v>32</v>
      </c>
      <c r="AX724" s="13" t="s">
        <v>70</v>
      </c>
      <c r="AY724" s="204" t="s">
        <v>193</v>
      </c>
    </row>
    <row r="725" spans="1:65" s="16" customFormat="1" ht="11.25">
      <c r="B725" s="237"/>
      <c r="C725" s="238"/>
      <c r="D725" s="195" t="s">
        <v>203</v>
      </c>
      <c r="E725" s="239" t="s">
        <v>19</v>
      </c>
      <c r="F725" s="240" t="s">
        <v>568</v>
      </c>
      <c r="G725" s="238"/>
      <c r="H725" s="241">
        <v>2217.12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AT725" s="247" t="s">
        <v>203</v>
      </c>
      <c r="AU725" s="247" t="s">
        <v>80</v>
      </c>
      <c r="AV725" s="16" t="s">
        <v>212</v>
      </c>
      <c r="AW725" s="16" t="s">
        <v>32</v>
      </c>
      <c r="AX725" s="16" t="s">
        <v>70</v>
      </c>
      <c r="AY725" s="247" t="s">
        <v>193</v>
      </c>
    </row>
    <row r="726" spans="1:65" s="14" customFormat="1" ht="11.25">
      <c r="B726" s="205"/>
      <c r="C726" s="206"/>
      <c r="D726" s="195" t="s">
        <v>203</v>
      </c>
      <c r="E726" s="207" t="s">
        <v>19</v>
      </c>
      <c r="F726" s="208" t="s">
        <v>205</v>
      </c>
      <c r="G726" s="206"/>
      <c r="H726" s="209">
        <v>6573.2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203</v>
      </c>
      <c r="AU726" s="215" t="s">
        <v>80</v>
      </c>
      <c r="AV726" s="14" t="s">
        <v>200</v>
      </c>
      <c r="AW726" s="14" t="s">
        <v>32</v>
      </c>
      <c r="AX726" s="14" t="s">
        <v>78</v>
      </c>
      <c r="AY726" s="215" t="s">
        <v>193</v>
      </c>
    </row>
    <row r="727" spans="1:65" s="2" customFormat="1" ht="44.25" customHeight="1">
      <c r="A727" s="36"/>
      <c r="B727" s="37"/>
      <c r="C727" s="175" t="s">
        <v>629</v>
      </c>
      <c r="D727" s="175" t="s">
        <v>195</v>
      </c>
      <c r="E727" s="176" t="s">
        <v>975</v>
      </c>
      <c r="F727" s="177" t="s">
        <v>976</v>
      </c>
      <c r="G727" s="178" t="s">
        <v>198</v>
      </c>
      <c r="H727" s="179">
        <v>9.3249999999999993</v>
      </c>
      <c r="I727" s="180"/>
      <c r="J727" s="181">
        <f>ROUND(I727*H727,2)</f>
        <v>0</v>
      </c>
      <c r="K727" s="177" t="s">
        <v>199</v>
      </c>
      <c r="L727" s="41"/>
      <c r="M727" s="182" t="s">
        <v>19</v>
      </c>
      <c r="N727" s="183" t="s">
        <v>41</v>
      </c>
      <c r="O727" s="66"/>
      <c r="P727" s="184">
        <f>O727*H727</f>
        <v>0</v>
      </c>
      <c r="Q727" s="184">
        <v>0.31833</v>
      </c>
      <c r="R727" s="184">
        <f>Q727*H727</f>
        <v>2.96842725</v>
      </c>
      <c r="S727" s="184">
        <v>0</v>
      </c>
      <c r="T727" s="18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6" t="s">
        <v>200</v>
      </c>
      <c r="AT727" s="186" t="s">
        <v>195</v>
      </c>
      <c r="AU727" s="186" t="s">
        <v>80</v>
      </c>
      <c r="AY727" s="19" t="s">
        <v>193</v>
      </c>
      <c r="BE727" s="187">
        <f>IF(N727="základní",J727,0)</f>
        <v>0</v>
      </c>
      <c r="BF727" s="187">
        <f>IF(N727="snížená",J727,0)</f>
        <v>0</v>
      </c>
      <c r="BG727" s="187">
        <f>IF(N727="zákl. přenesená",J727,0)</f>
        <v>0</v>
      </c>
      <c r="BH727" s="187">
        <f>IF(N727="sníž. přenesená",J727,0)</f>
        <v>0</v>
      </c>
      <c r="BI727" s="187">
        <f>IF(N727="nulová",J727,0)</f>
        <v>0</v>
      </c>
      <c r="BJ727" s="19" t="s">
        <v>78</v>
      </c>
      <c r="BK727" s="187">
        <f>ROUND(I727*H727,2)</f>
        <v>0</v>
      </c>
      <c r="BL727" s="19" t="s">
        <v>200</v>
      </c>
      <c r="BM727" s="186" t="s">
        <v>977</v>
      </c>
    </row>
    <row r="728" spans="1:65" s="2" customFormat="1" ht="11.25">
      <c r="A728" s="36"/>
      <c r="B728" s="37"/>
      <c r="C728" s="38"/>
      <c r="D728" s="188" t="s">
        <v>201</v>
      </c>
      <c r="E728" s="38"/>
      <c r="F728" s="189" t="s">
        <v>978</v>
      </c>
      <c r="G728" s="38"/>
      <c r="H728" s="38"/>
      <c r="I728" s="190"/>
      <c r="J728" s="38"/>
      <c r="K728" s="38"/>
      <c r="L728" s="41"/>
      <c r="M728" s="191"/>
      <c r="N728" s="192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201</v>
      </c>
      <c r="AU728" s="19" t="s">
        <v>80</v>
      </c>
    </row>
    <row r="729" spans="1:65" s="13" customFormat="1" ht="33.75">
      <c r="B729" s="193"/>
      <c r="C729" s="194"/>
      <c r="D729" s="195" t="s">
        <v>203</v>
      </c>
      <c r="E729" s="196" t="s">
        <v>19</v>
      </c>
      <c r="F729" s="197" t="s">
        <v>979</v>
      </c>
      <c r="G729" s="194"/>
      <c r="H729" s="198">
        <v>9.3249999999999993</v>
      </c>
      <c r="I729" s="199"/>
      <c r="J729" s="194"/>
      <c r="K729" s="194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203</v>
      </c>
      <c r="AU729" s="204" t="s">
        <v>80</v>
      </c>
      <c r="AV729" s="13" t="s">
        <v>80</v>
      </c>
      <c r="AW729" s="13" t="s">
        <v>32</v>
      </c>
      <c r="AX729" s="13" t="s">
        <v>70</v>
      </c>
      <c r="AY729" s="204" t="s">
        <v>193</v>
      </c>
    </row>
    <row r="730" spans="1:65" s="14" customFormat="1" ht="11.25">
      <c r="B730" s="205"/>
      <c r="C730" s="206"/>
      <c r="D730" s="195" t="s">
        <v>203</v>
      </c>
      <c r="E730" s="207" t="s">
        <v>19</v>
      </c>
      <c r="F730" s="208" t="s">
        <v>205</v>
      </c>
      <c r="G730" s="206"/>
      <c r="H730" s="209">
        <v>9.3249999999999993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203</v>
      </c>
      <c r="AU730" s="215" t="s">
        <v>80</v>
      </c>
      <c r="AV730" s="14" t="s">
        <v>200</v>
      </c>
      <c r="AW730" s="14" t="s">
        <v>32</v>
      </c>
      <c r="AX730" s="14" t="s">
        <v>78</v>
      </c>
      <c r="AY730" s="215" t="s">
        <v>193</v>
      </c>
    </row>
    <row r="731" spans="1:65" s="2" customFormat="1" ht="44.25" customHeight="1">
      <c r="A731" s="36"/>
      <c r="B731" s="37"/>
      <c r="C731" s="175" t="s">
        <v>980</v>
      </c>
      <c r="D731" s="175" t="s">
        <v>195</v>
      </c>
      <c r="E731" s="176" t="s">
        <v>981</v>
      </c>
      <c r="F731" s="177" t="s">
        <v>982</v>
      </c>
      <c r="G731" s="178" t="s">
        <v>198</v>
      </c>
      <c r="H731" s="179">
        <v>2988.6</v>
      </c>
      <c r="I731" s="180"/>
      <c r="J731" s="181">
        <f>ROUND(I731*H731,2)</f>
        <v>0</v>
      </c>
      <c r="K731" s="177" t="s">
        <v>199</v>
      </c>
      <c r="L731" s="41"/>
      <c r="M731" s="182" t="s">
        <v>19</v>
      </c>
      <c r="N731" s="183" t="s">
        <v>41</v>
      </c>
      <c r="O731" s="66"/>
      <c r="P731" s="184">
        <f>O731*H731</f>
        <v>0</v>
      </c>
      <c r="Q731" s="184">
        <v>0.25059999999999999</v>
      </c>
      <c r="R731" s="184">
        <f>Q731*H731</f>
        <v>748.94315999999992</v>
      </c>
      <c r="S731" s="184">
        <v>0</v>
      </c>
      <c r="T731" s="185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86" t="s">
        <v>200</v>
      </c>
      <c r="AT731" s="186" t="s">
        <v>195</v>
      </c>
      <c r="AU731" s="186" t="s">
        <v>80</v>
      </c>
      <c r="AY731" s="19" t="s">
        <v>193</v>
      </c>
      <c r="BE731" s="187">
        <f>IF(N731="základní",J731,0)</f>
        <v>0</v>
      </c>
      <c r="BF731" s="187">
        <f>IF(N731="snížená",J731,0)</f>
        <v>0</v>
      </c>
      <c r="BG731" s="187">
        <f>IF(N731="zákl. přenesená",J731,0)</f>
        <v>0</v>
      </c>
      <c r="BH731" s="187">
        <f>IF(N731="sníž. přenesená",J731,0)</f>
        <v>0</v>
      </c>
      <c r="BI731" s="187">
        <f>IF(N731="nulová",J731,0)</f>
        <v>0</v>
      </c>
      <c r="BJ731" s="19" t="s">
        <v>78</v>
      </c>
      <c r="BK731" s="187">
        <f>ROUND(I731*H731,2)</f>
        <v>0</v>
      </c>
      <c r="BL731" s="19" t="s">
        <v>200</v>
      </c>
      <c r="BM731" s="186" t="s">
        <v>983</v>
      </c>
    </row>
    <row r="732" spans="1:65" s="2" customFormat="1" ht="11.25">
      <c r="A732" s="36"/>
      <c r="B732" s="37"/>
      <c r="C732" s="38"/>
      <c r="D732" s="188" t="s">
        <v>201</v>
      </c>
      <c r="E732" s="38"/>
      <c r="F732" s="189" t="s">
        <v>984</v>
      </c>
      <c r="G732" s="38"/>
      <c r="H732" s="38"/>
      <c r="I732" s="190"/>
      <c r="J732" s="38"/>
      <c r="K732" s="38"/>
      <c r="L732" s="41"/>
      <c r="M732" s="191"/>
      <c r="N732" s="192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201</v>
      </c>
      <c r="AU732" s="19" t="s">
        <v>80</v>
      </c>
    </row>
    <row r="733" spans="1:65" s="15" customFormat="1" ht="11.25">
      <c r="B733" s="217"/>
      <c r="C733" s="218"/>
      <c r="D733" s="195" t="s">
        <v>203</v>
      </c>
      <c r="E733" s="219" t="s">
        <v>19</v>
      </c>
      <c r="F733" s="220" t="s">
        <v>953</v>
      </c>
      <c r="G733" s="218"/>
      <c r="H733" s="219" t="s">
        <v>19</v>
      </c>
      <c r="I733" s="221"/>
      <c r="J733" s="218"/>
      <c r="K733" s="218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203</v>
      </c>
      <c r="AU733" s="226" t="s">
        <v>80</v>
      </c>
      <c r="AV733" s="15" t="s">
        <v>78</v>
      </c>
      <c r="AW733" s="15" t="s">
        <v>32</v>
      </c>
      <c r="AX733" s="15" t="s">
        <v>70</v>
      </c>
      <c r="AY733" s="226" t="s">
        <v>193</v>
      </c>
    </row>
    <row r="734" spans="1:65" s="13" customFormat="1" ht="22.5">
      <c r="B734" s="193"/>
      <c r="C734" s="194"/>
      <c r="D734" s="195" t="s">
        <v>203</v>
      </c>
      <c r="E734" s="196" t="s">
        <v>19</v>
      </c>
      <c r="F734" s="197" t="s">
        <v>985</v>
      </c>
      <c r="G734" s="194"/>
      <c r="H734" s="198">
        <v>2988.6</v>
      </c>
      <c r="I734" s="199"/>
      <c r="J734" s="194"/>
      <c r="K734" s="194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203</v>
      </c>
      <c r="AU734" s="204" t="s">
        <v>80</v>
      </c>
      <c r="AV734" s="13" t="s">
        <v>80</v>
      </c>
      <c r="AW734" s="13" t="s">
        <v>32</v>
      </c>
      <c r="AX734" s="13" t="s">
        <v>70</v>
      </c>
      <c r="AY734" s="204" t="s">
        <v>193</v>
      </c>
    </row>
    <row r="735" spans="1:65" s="14" customFormat="1" ht="11.25">
      <c r="B735" s="205"/>
      <c r="C735" s="206"/>
      <c r="D735" s="195" t="s">
        <v>203</v>
      </c>
      <c r="E735" s="207" t="s">
        <v>19</v>
      </c>
      <c r="F735" s="208" t="s">
        <v>205</v>
      </c>
      <c r="G735" s="206"/>
      <c r="H735" s="209">
        <v>2988.6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203</v>
      </c>
      <c r="AU735" s="215" t="s">
        <v>80</v>
      </c>
      <c r="AV735" s="14" t="s">
        <v>200</v>
      </c>
      <c r="AW735" s="14" t="s">
        <v>32</v>
      </c>
      <c r="AX735" s="14" t="s">
        <v>78</v>
      </c>
      <c r="AY735" s="215" t="s">
        <v>193</v>
      </c>
    </row>
    <row r="736" spans="1:65" s="2" customFormat="1" ht="33" customHeight="1">
      <c r="A736" s="36"/>
      <c r="B736" s="37"/>
      <c r="C736" s="175" t="s">
        <v>633</v>
      </c>
      <c r="D736" s="175" t="s">
        <v>195</v>
      </c>
      <c r="E736" s="176" t="s">
        <v>986</v>
      </c>
      <c r="F736" s="177" t="s">
        <v>987</v>
      </c>
      <c r="G736" s="178" t="s">
        <v>300</v>
      </c>
      <c r="H736" s="179">
        <v>3.3919999999999999</v>
      </c>
      <c r="I736" s="180"/>
      <c r="J736" s="181">
        <f>ROUND(I736*H736,2)</f>
        <v>0</v>
      </c>
      <c r="K736" s="177" t="s">
        <v>199</v>
      </c>
      <c r="L736" s="41"/>
      <c r="M736" s="182" t="s">
        <v>19</v>
      </c>
      <c r="N736" s="183" t="s">
        <v>41</v>
      </c>
      <c r="O736" s="66"/>
      <c r="P736" s="184">
        <f>O736*H736</f>
        <v>0</v>
      </c>
      <c r="Q736" s="184">
        <v>2.5018699999999998</v>
      </c>
      <c r="R736" s="184">
        <f>Q736*H736</f>
        <v>8.4863430399999995</v>
      </c>
      <c r="S736" s="184">
        <v>0</v>
      </c>
      <c r="T736" s="185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6" t="s">
        <v>200</v>
      </c>
      <c r="AT736" s="186" t="s">
        <v>195</v>
      </c>
      <c r="AU736" s="186" t="s">
        <v>80</v>
      </c>
      <c r="AY736" s="19" t="s">
        <v>193</v>
      </c>
      <c r="BE736" s="187">
        <f>IF(N736="základní",J736,0)</f>
        <v>0</v>
      </c>
      <c r="BF736" s="187">
        <f>IF(N736="snížená",J736,0)</f>
        <v>0</v>
      </c>
      <c r="BG736" s="187">
        <f>IF(N736="zákl. přenesená",J736,0)</f>
        <v>0</v>
      </c>
      <c r="BH736" s="187">
        <f>IF(N736="sníž. přenesená",J736,0)</f>
        <v>0</v>
      </c>
      <c r="BI736" s="187">
        <f>IF(N736="nulová",J736,0)</f>
        <v>0</v>
      </c>
      <c r="BJ736" s="19" t="s">
        <v>78</v>
      </c>
      <c r="BK736" s="187">
        <f>ROUND(I736*H736,2)</f>
        <v>0</v>
      </c>
      <c r="BL736" s="19" t="s">
        <v>200</v>
      </c>
      <c r="BM736" s="186" t="s">
        <v>988</v>
      </c>
    </row>
    <row r="737" spans="1:65" s="2" customFormat="1" ht="11.25">
      <c r="A737" s="36"/>
      <c r="B737" s="37"/>
      <c r="C737" s="38"/>
      <c r="D737" s="188" t="s">
        <v>201</v>
      </c>
      <c r="E737" s="38"/>
      <c r="F737" s="189" t="s">
        <v>989</v>
      </c>
      <c r="G737" s="38"/>
      <c r="H737" s="38"/>
      <c r="I737" s="190"/>
      <c r="J737" s="38"/>
      <c r="K737" s="38"/>
      <c r="L737" s="41"/>
      <c r="M737" s="191"/>
      <c r="N737" s="192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201</v>
      </c>
      <c r="AU737" s="19" t="s">
        <v>80</v>
      </c>
    </row>
    <row r="738" spans="1:65" s="13" customFormat="1" ht="11.25">
      <c r="B738" s="193"/>
      <c r="C738" s="194"/>
      <c r="D738" s="195" t="s">
        <v>203</v>
      </c>
      <c r="E738" s="196" t="s">
        <v>19</v>
      </c>
      <c r="F738" s="197" t="s">
        <v>990</v>
      </c>
      <c r="G738" s="194"/>
      <c r="H738" s="198">
        <v>3.3919999999999999</v>
      </c>
      <c r="I738" s="199"/>
      <c r="J738" s="194"/>
      <c r="K738" s="194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203</v>
      </c>
      <c r="AU738" s="204" t="s">
        <v>80</v>
      </c>
      <c r="AV738" s="13" t="s">
        <v>80</v>
      </c>
      <c r="AW738" s="13" t="s">
        <v>32</v>
      </c>
      <c r="AX738" s="13" t="s">
        <v>70</v>
      </c>
      <c r="AY738" s="204" t="s">
        <v>193</v>
      </c>
    </row>
    <row r="739" spans="1:65" s="14" customFormat="1" ht="11.25">
      <c r="B739" s="205"/>
      <c r="C739" s="206"/>
      <c r="D739" s="195" t="s">
        <v>203</v>
      </c>
      <c r="E739" s="207" t="s">
        <v>19</v>
      </c>
      <c r="F739" s="208" t="s">
        <v>205</v>
      </c>
      <c r="G739" s="206"/>
      <c r="H739" s="209">
        <v>3.3919999999999999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203</v>
      </c>
      <c r="AU739" s="215" t="s">
        <v>80</v>
      </c>
      <c r="AV739" s="14" t="s">
        <v>200</v>
      </c>
      <c r="AW739" s="14" t="s">
        <v>32</v>
      </c>
      <c r="AX739" s="14" t="s">
        <v>78</v>
      </c>
      <c r="AY739" s="215" t="s">
        <v>193</v>
      </c>
    </row>
    <row r="740" spans="1:65" s="2" customFormat="1" ht="24.2" customHeight="1">
      <c r="A740" s="36"/>
      <c r="B740" s="37"/>
      <c r="C740" s="175" t="s">
        <v>991</v>
      </c>
      <c r="D740" s="175" t="s">
        <v>195</v>
      </c>
      <c r="E740" s="176" t="s">
        <v>992</v>
      </c>
      <c r="F740" s="177" t="s">
        <v>993</v>
      </c>
      <c r="G740" s="178" t="s">
        <v>198</v>
      </c>
      <c r="H740" s="179">
        <v>33.92</v>
      </c>
      <c r="I740" s="180"/>
      <c r="J740" s="181">
        <f>ROUND(I740*H740,2)</f>
        <v>0</v>
      </c>
      <c r="K740" s="177" t="s">
        <v>199</v>
      </c>
      <c r="L740" s="41"/>
      <c r="M740" s="182" t="s">
        <v>19</v>
      </c>
      <c r="N740" s="183" t="s">
        <v>41</v>
      </c>
      <c r="O740" s="66"/>
      <c r="P740" s="184">
        <f>O740*H740</f>
        <v>0</v>
      </c>
      <c r="Q740" s="184">
        <v>2.7499999999999998E-3</v>
      </c>
      <c r="R740" s="184">
        <f>Q740*H740</f>
        <v>9.3280000000000002E-2</v>
      </c>
      <c r="S740" s="184">
        <v>0</v>
      </c>
      <c r="T740" s="185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6" t="s">
        <v>200</v>
      </c>
      <c r="AT740" s="186" t="s">
        <v>195</v>
      </c>
      <c r="AU740" s="186" t="s">
        <v>80</v>
      </c>
      <c r="AY740" s="19" t="s">
        <v>193</v>
      </c>
      <c r="BE740" s="187">
        <f>IF(N740="základní",J740,0)</f>
        <v>0</v>
      </c>
      <c r="BF740" s="187">
        <f>IF(N740="snížená",J740,0)</f>
        <v>0</v>
      </c>
      <c r="BG740" s="187">
        <f>IF(N740="zákl. přenesená",J740,0)</f>
        <v>0</v>
      </c>
      <c r="BH740" s="187">
        <f>IF(N740="sníž. přenesená",J740,0)</f>
        <v>0</v>
      </c>
      <c r="BI740" s="187">
        <f>IF(N740="nulová",J740,0)</f>
        <v>0</v>
      </c>
      <c r="BJ740" s="19" t="s">
        <v>78</v>
      </c>
      <c r="BK740" s="187">
        <f>ROUND(I740*H740,2)</f>
        <v>0</v>
      </c>
      <c r="BL740" s="19" t="s">
        <v>200</v>
      </c>
      <c r="BM740" s="186" t="s">
        <v>994</v>
      </c>
    </row>
    <row r="741" spans="1:65" s="2" customFormat="1" ht="11.25">
      <c r="A741" s="36"/>
      <c r="B741" s="37"/>
      <c r="C741" s="38"/>
      <c r="D741" s="188" t="s">
        <v>201</v>
      </c>
      <c r="E741" s="38"/>
      <c r="F741" s="189" t="s">
        <v>995</v>
      </c>
      <c r="G741" s="38"/>
      <c r="H741" s="38"/>
      <c r="I741" s="190"/>
      <c r="J741" s="38"/>
      <c r="K741" s="38"/>
      <c r="L741" s="41"/>
      <c r="M741" s="191"/>
      <c r="N741" s="192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201</v>
      </c>
      <c r="AU741" s="19" t="s">
        <v>80</v>
      </c>
    </row>
    <row r="742" spans="1:65" s="13" customFormat="1" ht="11.25">
      <c r="B742" s="193"/>
      <c r="C742" s="194"/>
      <c r="D742" s="195" t="s">
        <v>203</v>
      </c>
      <c r="E742" s="196" t="s">
        <v>19</v>
      </c>
      <c r="F742" s="197" t="s">
        <v>996</v>
      </c>
      <c r="G742" s="194"/>
      <c r="H742" s="198">
        <v>33.92</v>
      </c>
      <c r="I742" s="199"/>
      <c r="J742" s="194"/>
      <c r="K742" s="194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203</v>
      </c>
      <c r="AU742" s="204" t="s">
        <v>80</v>
      </c>
      <c r="AV742" s="13" t="s">
        <v>80</v>
      </c>
      <c r="AW742" s="13" t="s">
        <v>32</v>
      </c>
      <c r="AX742" s="13" t="s">
        <v>70</v>
      </c>
      <c r="AY742" s="204" t="s">
        <v>193</v>
      </c>
    </row>
    <row r="743" spans="1:65" s="14" customFormat="1" ht="11.25">
      <c r="B743" s="205"/>
      <c r="C743" s="206"/>
      <c r="D743" s="195" t="s">
        <v>203</v>
      </c>
      <c r="E743" s="207" t="s">
        <v>19</v>
      </c>
      <c r="F743" s="208" t="s">
        <v>205</v>
      </c>
      <c r="G743" s="206"/>
      <c r="H743" s="209">
        <v>33.92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203</v>
      </c>
      <c r="AU743" s="215" t="s">
        <v>80</v>
      </c>
      <c r="AV743" s="14" t="s">
        <v>200</v>
      </c>
      <c r="AW743" s="14" t="s">
        <v>32</v>
      </c>
      <c r="AX743" s="14" t="s">
        <v>78</v>
      </c>
      <c r="AY743" s="215" t="s">
        <v>193</v>
      </c>
    </row>
    <row r="744" spans="1:65" s="2" customFormat="1" ht="24.2" customHeight="1">
      <c r="A744" s="36"/>
      <c r="B744" s="37"/>
      <c r="C744" s="175" t="s">
        <v>640</v>
      </c>
      <c r="D744" s="175" t="s">
        <v>195</v>
      </c>
      <c r="E744" s="176" t="s">
        <v>997</v>
      </c>
      <c r="F744" s="177" t="s">
        <v>998</v>
      </c>
      <c r="G744" s="178" t="s">
        <v>198</v>
      </c>
      <c r="H744" s="179">
        <v>33.92</v>
      </c>
      <c r="I744" s="180"/>
      <c r="J744" s="181">
        <f>ROUND(I744*H744,2)</f>
        <v>0</v>
      </c>
      <c r="K744" s="177" t="s">
        <v>199</v>
      </c>
      <c r="L744" s="41"/>
      <c r="M744" s="182" t="s">
        <v>19</v>
      </c>
      <c r="N744" s="183" t="s">
        <v>41</v>
      </c>
      <c r="O744" s="66"/>
      <c r="P744" s="184">
        <f>O744*H744</f>
        <v>0</v>
      </c>
      <c r="Q744" s="184">
        <v>0</v>
      </c>
      <c r="R744" s="184">
        <f>Q744*H744</f>
        <v>0</v>
      </c>
      <c r="S744" s="184">
        <v>0</v>
      </c>
      <c r="T744" s="185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6" t="s">
        <v>200</v>
      </c>
      <c r="AT744" s="186" t="s">
        <v>195</v>
      </c>
      <c r="AU744" s="186" t="s">
        <v>80</v>
      </c>
      <c r="AY744" s="19" t="s">
        <v>193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19" t="s">
        <v>78</v>
      </c>
      <c r="BK744" s="187">
        <f>ROUND(I744*H744,2)</f>
        <v>0</v>
      </c>
      <c r="BL744" s="19" t="s">
        <v>200</v>
      </c>
      <c r="BM744" s="186" t="s">
        <v>999</v>
      </c>
    </row>
    <row r="745" spans="1:65" s="2" customFormat="1" ht="11.25">
      <c r="A745" s="36"/>
      <c r="B745" s="37"/>
      <c r="C745" s="38"/>
      <c r="D745" s="188" t="s">
        <v>201</v>
      </c>
      <c r="E745" s="38"/>
      <c r="F745" s="189" t="s">
        <v>1000</v>
      </c>
      <c r="G745" s="38"/>
      <c r="H745" s="38"/>
      <c r="I745" s="190"/>
      <c r="J745" s="38"/>
      <c r="K745" s="38"/>
      <c r="L745" s="41"/>
      <c r="M745" s="191"/>
      <c r="N745" s="192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201</v>
      </c>
      <c r="AU745" s="19" t="s">
        <v>80</v>
      </c>
    </row>
    <row r="746" spans="1:65" s="2" customFormat="1" ht="37.9" customHeight="1">
      <c r="A746" s="36"/>
      <c r="B746" s="37"/>
      <c r="C746" s="175" t="s">
        <v>1001</v>
      </c>
      <c r="D746" s="175" t="s">
        <v>195</v>
      </c>
      <c r="E746" s="176" t="s">
        <v>1002</v>
      </c>
      <c r="F746" s="177" t="s">
        <v>1003</v>
      </c>
      <c r="G746" s="178" t="s">
        <v>417</v>
      </c>
      <c r="H746" s="179">
        <v>25.97</v>
      </c>
      <c r="I746" s="180"/>
      <c r="J746" s="181">
        <f>ROUND(I746*H746,2)</f>
        <v>0</v>
      </c>
      <c r="K746" s="177" t="s">
        <v>199</v>
      </c>
      <c r="L746" s="41"/>
      <c r="M746" s="182" t="s">
        <v>19</v>
      </c>
      <c r="N746" s="183" t="s">
        <v>41</v>
      </c>
      <c r="O746" s="66"/>
      <c r="P746" s="184">
        <f>O746*H746</f>
        <v>0</v>
      </c>
      <c r="Q746" s="184">
        <v>1.04922</v>
      </c>
      <c r="R746" s="184">
        <f>Q746*H746</f>
        <v>27.2482434</v>
      </c>
      <c r="S746" s="184">
        <v>0</v>
      </c>
      <c r="T746" s="185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6" t="s">
        <v>200</v>
      </c>
      <c r="AT746" s="186" t="s">
        <v>195</v>
      </c>
      <c r="AU746" s="186" t="s">
        <v>80</v>
      </c>
      <c r="AY746" s="19" t="s">
        <v>193</v>
      </c>
      <c r="BE746" s="187">
        <f>IF(N746="základní",J746,0)</f>
        <v>0</v>
      </c>
      <c r="BF746" s="187">
        <f>IF(N746="snížená",J746,0)</f>
        <v>0</v>
      </c>
      <c r="BG746" s="187">
        <f>IF(N746="zákl. přenesená",J746,0)</f>
        <v>0</v>
      </c>
      <c r="BH746" s="187">
        <f>IF(N746="sníž. přenesená",J746,0)</f>
        <v>0</v>
      </c>
      <c r="BI746" s="187">
        <f>IF(N746="nulová",J746,0)</f>
        <v>0</v>
      </c>
      <c r="BJ746" s="19" t="s">
        <v>78</v>
      </c>
      <c r="BK746" s="187">
        <f>ROUND(I746*H746,2)</f>
        <v>0</v>
      </c>
      <c r="BL746" s="19" t="s">
        <v>200</v>
      </c>
      <c r="BM746" s="186" t="s">
        <v>1004</v>
      </c>
    </row>
    <row r="747" spans="1:65" s="2" customFormat="1" ht="11.25">
      <c r="A747" s="36"/>
      <c r="B747" s="37"/>
      <c r="C747" s="38"/>
      <c r="D747" s="188" t="s">
        <v>201</v>
      </c>
      <c r="E747" s="38"/>
      <c r="F747" s="189" t="s">
        <v>1005</v>
      </c>
      <c r="G747" s="38"/>
      <c r="H747" s="38"/>
      <c r="I747" s="190"/>
      <c r="J747" s="38"/>
      <c r="K747" s="38"/>
      <c r="L747" s="41"/>
      <c r="M747" s="191"/>
      <c r="N747" s="192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201</v>
      </c>
      <c r="AU747" s="19" t="s">
        <v>80</v>
      </c>
    </row>
    <row r="748" spans="1:65" s="13" customFormat="1" ht="11.25">
      <c r="B748" s="193"/>
      <c r="C748" s="194"/>
      <c r="D748" s="195" t="s">
        <v>203</v>
      </c>
      <c r="E748" s="196" t="s">
        <v>19</v>
      </c>
      <c r="F748" s="197" t="s">
        <v>1006</v>
      </c>
      <c r="G748" s="194"/>
      <c r="H748" s="198">
        <v>0.505</v>
      </c>
      <c r="I748" s="199"/>
      <c r="J748" s="194"/>
      <c r="K748" s="194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203</v>
      </c>
      <c r="AU748" s="204" t="s">
        <v>80</v>
      </c>
      <c r="AV748" s="13" t="s">
        <v>80</v>
      </c>
      <c r="AW748" s="13" t="s">
        <v>32</v>
      </c>
      <c r="AX748" s="13" t="s">
        <v>70</v>
      </c>
      <c r="AY748" s="204" t="s">
        <v>193</v>
      </c>
    </row>
    <row r="749" spans="1:65" s="13" customFormat="1" ht="11.25">
      <c r="B749" s="193"/>
      <c r="C749" s="194"/>
      <c r="D749" s="195" t="s">
        <v>203</v>
      </c>
      <c r="E749" s="196" t="s">
        <v>19</v>
      </c>
      <c r="F749" s="197" t="s">
        <v>1007</v>
      </c>
      <c r="G749" s="194"/>
      <c r="H749" s="198">
        <v>0.377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203</v>
      </c>
      <c r="AU749" s="204" t="s">
        <v>80</v>
      </c>
      <c r="AV749" s="13" t="s">
        <v>80</v>
      </c>
      <c r="AW749" s="13" t="s">
        <v>32</v>
      </c>
      <c r="AX749" s="13" t="s">
        <v>70</v>
      </c>
      <c r="AY749" s="204" t="s">
        <v>193</v>
      </c>
    </row>
    <row r="750" spans="1:65" s="13" customFormat="1" ht="11.25">
      <c r="B750" s="193"/>
      <c r="C750" s="194"/>
      <c r="D750" s="195" t="s">
        <v>203</v>
      </c>
      <c r="E750" s="196" t="s">
        <v>19</v>
      </c>
      <c r="F750" s="197" t="s">
        <v>1008</v>
      </c>
      <c r="G750" s="194"/>
      <c r="H750" s="198">
        <v>20.370999999999999</v>
      </c>
      <c r="I750" s="199"/>
      <c r="J750" s="194"/>
      <c r="K750" s="194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203</v>
      </c>
      <c r="AU750" s="204" t="s">
        <v>80</v>
      </c>
      <c r="AV750" s="13" t="s">
        <v>80</v>
      </c>
      <c r="AW750" s="13" t="s">
        <v>32</v>
      </c>
      <c r="AX750" s="13" t="s">
        <v>70</v>
      </c>
      <c r="AY750" s="204" t="s">
        <v>193</v>
      </c>
    </row>
    <row r="751" spans="1:65" s="13" customFormat="1" ht="11.25">
      <c r="B751" s="193"/>
      <c r="C751" s="194"/>
      <c r="D751" s="195" t="s">
        <v>203</v>
      </c>
      <c r="E751" s="196" t="s">
        <v>19</v>
      </c>
      <c r="F751" s="197" t="s">
        <v>1009</v>
      </c>
      <c r="G751" s="194"/>
      <c r="H751" s="198">
        <v>4.7169999999999996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203</v>
      </c>
      <c r="AU751" s="204" t="s">
        <v>80</v>
      </c>
      <c r="AV751" s="13" t="s">
        <v>80</v>
      </c>
      <c r="AW751" s="13" t="s">
        <v>32</v>
      </c>
      <c r="AX751" s="13" t="s">
        <v>70</v>
      </c>
      <c r="AY751" s="204" t="s">
        <v>193</v>
      </c>
    </row>
    <row r="752" spans="1:65" s="14" customFormat="1" ht="11.25">
      <c r="B752" s="205"/>
      <c r="C752" s="206"/>
      <c r="D752" s="195" t="s">
        <v>203</v>
      </c>
      <c r="E752" s="207" t="s">
        <v>19</v>
      </c>
      <c r="F752" s="208" t="s">
        <v>205</v>
      </c>
      <c r="G752" s="206"/>
      <c r="H752" s="209">
        <v>25.97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203</v>
      </c>
      <c r="AU752" s="215" t="s">
        <v>80</v>
      </c>
      <c r="AV752" s="14" t="s">
        <v>200</v>
      </c>
      <c r="AW752" s="14" t="s">
        <v>32</v>
      </c>
      <c r="AX752" s="14" t="s">
        <v>78</v>
      </c>
      <c r="AY752" s="215" t="s">
        <v>193</v>
      </c>
    </row>
    <row r="753" spans="1:65" s="2" customFormat="1" ht="37.9" customHeight="1">
      <c r="A753" s="36"/>
      <c r="B753" s="37"/>
      <c r="C753" s="175" t="s">
        <v>645</v>
      </c>
      <c r="D753" s="175" t="s">
        <v>195</v>
      </c>
      <c r="E753" s="176" t="s">
        <v>1010</v>
      </c>
      <c r="F753" s="177" t="s">
        <v>1011</v>
      </c>
      <c r="G753" s="178" t="s">
        <v>417</v>
      </c>
      <c r="H753" s="179">
        <v>0.23699999999999999</v>
      </c>
      <c r="I753" s="180"/>
      <c r="J753" s="181">
        <f>ROUND(I753*H753,2)</f>
        <v>0</v>
      </c>
      <c r="K753" s="177" t="s">
        <v>199</v>
      </c>
      <c r="L753" s="41"/>
      <c r="M753" s="182" t="s">
        <v>19</v>
      </c>
      <c r="N753" s="183" t="s">
        <v>41</v>
      </c>
      <c r="O753" s="66"/>
      <c r="P753" s="184">
        <f>O753*H753</f>
        <v>0</v>
      </c>
      <c r="Q753" s="184">
        <v>1.06277</v>
      </c>
      <c r="R753" s="184">
        <f>Q753*H753</f>
        <v>0.25187649000000001</v>
      </c>
      <c r="S753" s="184">
        <v>0</v>
      </c>
      <c r="T753" s="185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6" t="s">
        <v>200</v>
      </c>
      <c r="AT753" s="186" t="s">
        <v>195</v>
      </c>
      <c r="AU753" s="186" t="s">
        <v>80</v>
      </c>
      <c r="AY753" s="19" t="s">
        <v>193</v>
      </c>
      <c r="BE753" s="187">
        <f>IF(N753="základní",J753,0)</f>
        <v>0</v>
      </c>
      <c r="BF753" s="187">
        <f>IF(N753="snížená",J753,0)</f>
        <v>0</v>
      </c>
      <c r="BG753" s="187">
        <f>IF(N753="zákl. přenesená",J753,0)</f>
        <v>0</v>
      </c>
      <c r="BH753" s="187">
        <f>IF(N753="sníž. přenesená",J753,0)</f>
        <v>0</v>
      </c>
      <c r="BI753" s="187">
        <f>IF(N753="nulová",J753,0)</f>
        <v>0</v>
      </c>
      <c r="BJ753" s="19" t="s">
        <v>78</v>
      </c>
      <c r="BK753" s="187">
        <f>ROUND(I753*H753,2)</f>
        <v>0</v>
      </c>
      <c r="BL753" s="19" t="s">
        <v>200</v>
      </c>
      <c r="BM753" s="186" t="s">
        <v>1012</v>
      </c>
    </row>
    <row r="754" spans="1:65" s="2" customFormat="1" ht="11.25">
      <c r="A754" s="36"/>
      <c r="B754" s="37"/>
      <c r="C754" s="38"/>
      <c r="D754" s="188" t="s">
        <v>201</v>
      </c>
      <c r="E754" s="38"/>
      <c r="F754" s="189" t="s">
        <v>1013</v>
      </c>
      <c r="G754" s="38"/>
      <c r="H754" s="38"/>
      <c r="I754" s="190"/>
      <c r="J754" s="38"/>
      <c r="K754" s="38"/>
      <c r="L754" s="41"/>
      <c r="M754" s="191"/>
      <c r="N754" s="192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201</v>
      </c>
      <c r="AU754" s="19" t="s">
        <v>80</v>
      </c>
    </row>
    <row r="755" spans="1:65" s="13" customFormat="1" ht="11.25">
      <c r="B755" s="193"/>
      <c r="C755" s="194"/>
      <c r="D755" s="195" t="s">
        <v>203</v>
      </c>
      <c r="E755" s="196" t="s">
        <v>19</v>
      </c>
      <c r="F755" s="197" t="s">
        <v>1014</v>
      </c>
      <c r="G755" s="194"/>
      <c r="H755" s="198">
        <v>0.23699999999999999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203</v>
      </c>
      <c r="AU755" s="204" t="s">
        <v>80</v>
      </c>
      <c r="AV755" s="13" t="s">
        <v>80</v>
      </c>
      <c r="AW755" s="13" t="s">
        <v>32</v>
      </c>
      <c r="AX755" s="13" t="s">
        <v>70</v>
      </c>
      <c r="AY755" s="204" t="s">
        <v>193</v>
      </c>
    </row>
    <row r="756" spans="1:65" s="14" customFormat="1" ht="11.25">
      <c r="B756" s="205"/>
      <c r="C756" s="206"/>
      <c r="D756" s="195" t="s">
        <v>203</v>
      </c>
      <c r="E756" s="207" t="s">
        <v>19</v>
      </c>
      <c r="F756" s="208" t="s">
        <v>205</v>
      </c>
      <c r="G756" s="206"/>
      <c r="H756" s="209">
        <v>0.23699999999999999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203</v>
      </c>
      <c r="AU756" s="215" t="s">
        <v>80</v>
      </c>
      <c r="AV756" s="14" t="s">
        <v>200</v>
      </c>
      <c r="AW756" s="14" t="s">
        <v>32</v>
      </c>
      <c r="AX756" s="14" t="s">
        <v>78</v>
      </c>
      <c r="AY756" s="215" t="s">
        <v>193</v>
      </c>
    </row>
    <row r="757" spans="1:65" s="2" customFormat="1" ht="37.9" customHeight="1">
      <c r="A757" s="36"/>
      <c r="B757" s="37"/>
      <c r="C757" s="175" t="s">
        <v>1015</v>
      </c>
      <c r="D757" s="175" t="s">
        <v>195</v>
      </c>
      <c r="E757" s="176" t="s">
        <v>1016</v>
      </c>
      <c r="F757" s="177" t="s">
        <v>1017</v>
      </c>
      <c r="G757" s="178" t="s">
        <v>215</v>
      </c>
      <c r="H757" s="179">
        <v>21</v>
      </c>
      <c r="I757" s="180"/>
      <c r="J757" s="181">
        <f>ROUND(I757*H757,2)</f>
        <v>0</v>
      </c>
      <c r="K757" s="177" t="s">
        <v>199</v>
      </c>
      <c r="L757" s="41"/>
      <c r="M757" s="182" t="s">
        <v>19</v>
      </c>
      <c r="N757" s="183" t="s">
        <v>41</v>
      </c>
      <c r="O757" s="66"/>
      <c r="P757" s="184">
        <f>O757*H757</f>
        <v>0</v>
      </c>
      <c r="Q757" s="184">
        <v>1.7940000000000001E-2</v>
      </c>
      <c r="R757" s="184">
        <f>Q757*H757</f>
        <v>0.37674000000000002</v>
      </c>
      <c r="S757" s="184">
        <v>0</v>
      </c>
      <c r="T757" s="18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6" t="s">
        <v>200</v>
      </c>
      <c r="AT757" s="186" t="s">
        <v>195</v>
      </c>
      <c r="AU757" s="186" t="s">
        <v>80</v>
      </c>
      <c r="AY757" s="19" t="s">
        <v>193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19" t="s">
        <v>78</v>
      </c>
      <c r="BK757" s="187">
        <f>ROUND(I757*H757,2)</f>
        <v>0</v>
      </c>
      <c r="BL757" s="19" t="s">
        <v>200</v>
      </c>
      <c r="BM757" s="186" t="s">
        <v>1018</v>
      </c>
    </row>
    <row r="758" spans="1:65" s="2" customFormat="1" ht="11.25">
      <c r="A758" s="36"/>
      <c r="B758" s="37"/>
      <c r="C758" s="38"/>
      <c r="D758" s="188" t="s">
        <v>201</v>
      </c>
      <c r="E758" s="38"/>
      <c r="F758" s="189" t="s">
        <v>1019</v>
      </c>
      <c r="G758" s="38"/>
      <c r="H758" s="38"/>
      <c r="I758" s="190"/>
      <c r="J758" s="38"/>
      <c r="K758" s="38"/>
      <c r="L758" s="41"/>
      <c r="M758" s="191"/>
      <c r="N758" s="192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201</v>
      </c>
      <c r="AU758" s="19" t="s">
        <v>80</v>
      </c>
    </row>
    <row r="759" spans="1:65" s="13" customFormat="1" ht="11.25">
      <c r="B759" s="193"/>
      <c r="C759" s="194"/>
      <c r="D759" s="195" t="s">
        <v>203</v>
      </c>
      <c r="E759" s="196" t="s">
        <v>19</v>
      </c>
      <c r="F759" s="197" t="s">
        <v>1020</v>
      </c>
      <c r="G759" s="194"/>
      <c r="H759" s="198">
        <v>8</v>
      </c>
      <c r="I759" s="199"/>
      <c r="J759" s="194"/>
      <c r="K759" s="194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203</v>
      </c>
      <c r="AU759" s="204" t="s">
        <v>80</v>
      </c>
      <c r="AV759" s="13" t="s">
        <v>80</v>
      </c>
      <c r="AW759" s="13" t="s">
        <v>32</v>
      </c>
      <c r="AX759" s="13" t="s">
        <v>70</v>
      </c>
      <c r="AY759" s="204" t="s">
        <v>193</v>
      </c>
    </row>
    <row r="760" spans="1:65" s="13" customFormat="1" ht="11.25">
      <c r="B760" s="193"/>
      <c r="C760" s="194"/>
      <c r="D760" s="195" t="s">
        <v>203</v>
      </c>
      <c r="E760" s="196" t="s">
        <v>19</v>
      </c>
      <c r="F760" s="197" t="s">
        <v>1021</v>
      </c>
      <c r="G760" s="194"/>
      <c r="H760" s="198">
        <v>8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203</v>
      </c>
      <c r="AU760" s="204" t="s">
        <v>80</v>
      </c>
      <c r="AV760" s="13" t="s">
        <v>80</v>
      </c>
      <c r="AW760" s="13" t="s">
        <v>32</v>
      </c>
      <c r="AX760" s="13" t="s">
        <v>70</v>
      </c>
      <c r="AY760" s="204" t="s">
        <v>193</v>
      </c>
    </row>
    <row r="761" spans="1:65" s="13" customFormat="1" ht="11.25">
      <c r="B761" s="193"/>
      <c r="C761" s="194"/>
      <c r="D761" s="195" t="s">
        <v>203</v>
      </c>
      <c r="E761" s="196" t="s">
        <v>19</v>
      </c>
      <c r="F761" s="197" t="s">
        <v>1022</v>
      </c>
      <c r="G761" s="194"/>
      <c r="H761" s="198">
        <v>5</v>
      </c>
      <c r="I761" s="199"/>
      <c r="J761" s="194"/>
      <c r="K761" s="194"/>
      <c r="L761" s="200"/>
      <c r="M761" s="201"/>
      <c r="N761" s="202"/>
      <c r="O761" s="202"/>
      <c r="P761" s="202"/>
      <c r="Q761" s="202"/>
      <c r="R761" s="202"/>
      <c r="S761" s="202"/>
      <c r="T761" s="203"/>
      <c r="AT761" s="204" t="s">
        <v>203</v>
      </c>
      <c r="AU761" s="204" t="s">
        <v>80</v>
      </c>
      <c r="AV761" s="13" t="s">
        <v>80</v>
      </c>
      <c r="AW761" s="13" t="s">
        <v>32</v>
      </c>
      <c r="AX761" s="13" t="s">
        <v>70</v>
      </c>
      <c r="AY761" s="204" t="s">
        <v>193</v>
      </c>
    </row>
    <row r="762" spans="1:65" s="14" customFormat="1" ht="11.25">
      <c r="B762" s="205"/>
      <c r="C762" s="206"/>
      <c r="D762" s="195" t="s">
        <v>203</v>
      </c>
      <c r="E762" s="207" t="s">
        <v>19</v>
      </c>
      <c r="F762" s="208" t="s">
        <v>205</v>
      </c>
      <c r="G762" s="206"/>
      <c r="H762" s="209">
        <v>21</v>
      </c>
      <c r="I762" s="210"/>
      <c r="J762" s="206"/>
      <c r="K762" s="206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203</v>
      </c>
      <c r="AU762" s="215" t="s">
        <v>80</v>
      </c>
      <c r="AV762" s="14" t="s">
        <v>200</v>
      </c>
      <c r="AW762" s="14" t="s">
        <v>32</v>
      </c>
      <c r="AX762" s="14" t="s">
        <v>78</v>
      </c>
      <c r="AY762" s="215" t="s">
        <v>193</v>
      </c>
    </row>
    <row r="763" spans="1:65" s="2" customFormat="1" ht="37.9" customHeight="1">
      <c r="A763" s="36"/>
      <c r="B763" s="37"/>
      <c r="C763" s="175" t="s">
        <v>652</v>
      </c>
      <c r="D763" s="175" t="s">
        <v>195</v>
      </c>
      <c r="E763" s="176" t="s">
        <v>1023</v>
      </c>
      <c r="F763" s="177" t="s">
        <v>1024</v>
      </c>
      <c r="G763" s="178" t="s">
        <v>215</v>
      </c>
      <c r="H763" s="179">
        <v>164</v>
      </c>
      <c r="I763" s="180"/>
      <c r="J763" s="181">
        <f>ROUND(I763*H763,2)</f>
        <v>0</v>
      </c>
      <c r="K763" s="177" t="s">
        <v>199</v>
      </c>
      <c r="L763" s="41"/>
      <c r="M763" s="182" t="s">
        <v>19</v>
      </c>
      <c r="N763" s="183" t="s">
        <v>41</v>
      </c>
      <c r="O763" s="66"/>
      <c r="P763" s="184">
        <f>O763*H763</f>
        <v>0</v>
      </c>
      <c r="Q763" s="184">
        <v>2.2780000000000002E-2</v>
      </c>
      <c r="R763" s="184">
        <f>Q763*H763</f>
        <v>3.7359200000000001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200</v>
      </c>
      <c r="AT763" s="186" t="s">
        <v>195</v>
      </c>
      <c r="AU763" s="186" t="s">
        <v>80</v>
      </c>
      <c r="AY763" s="19" t="s">
        <v>193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78</v>
      </c>
      <c r="BK763" s="187">
        <f>ROUND(I763*H763,2)</f>
        <v>0</v>
      </c>
      <c r="BL763" s="19" t="s">
        <v>200</v>
      </c>
      <c r="BM763" s="186" t="s">
        <v>1025</v>
      </c>
    </row>
    <row r="764" spans="1:65" s="2" customFormat="1" ht="11.25">
      <c r="A764" s="36"/>
      <c r="B764" s="37"/>
      <c r="C764" s="38"/>
      <c r="D764" s="188" t="s">
        <v>201</v>
      </c>
      <c r="E764" s="38"/>
      <c r="F764" s="189" t="s">
        <v>1026</v>
      </c>
      <c r="G764" s="38"/>
      <c r="H764" s="38"/>
      <c r="I764" s="190"/>
      <c r="J764" s="38"/>
      <c r="K764" s="38"/>
      <c r="L764" s="41"/>
      <c r="M764" s="191"/>
      <c r="N764" s="192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201</v>
      </c>
      <c r="AU764" s="19" t="s">
        <v>80</v>
      </c>
    </row>
    <row r="765" spans="1:65" s="13" customFormat="1" ht="11.25">
      <c r="B765" s="193"/>
      <c r="C765" s="194"/>
      <c r="D765" s="195" t="s">
        <v>203</v>
      </c>
      <c r="E765" s="196" t="s">
        <v>19</v>
      </c>
      <c r="F765" s="197" t="s">
        <v>1027</v>
      </c>
      <c r="G765" s="194"/>
      <c r="H765" s="198">
        <v>22</v>
      </c>
      <c r="I765" s="199"/>
      <c r="J765" s="194"/>
      <c r="K765" s="194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203</v>
      </c>
      <c r="AU765" s="204" t="s">
        <v>80</v>
      </c>
      <c r="AV765" s="13" t="s">
        <v>80</v>
      </c>
      <c r="AW765" s="13" t="s">
        <v>32</v>
      </c>
      <c r="AX765" s="13" t="s">
        <v>70</v>
      </c>
      <c r="AY765" s="204" t="s">
        <v>193</v>
      </c>
    </row>
    <row r="766" spans="1:65" s="13" customFormat="1" ht="11.25">
      <c r="B766" s="193"/>
      <c r="C766" s="194"/>
      <c r="D766" s="195" t="s">
        <v>203</v>
      </c>
      <c r="E766" s="196" t="s">
        <v>19</v>
      </c>
      <c r="F766" s="197" t="s">
        <v>1028</v>
      </c>
      <c r="G766" s="194"/>
      <c r="H766" s="198">
        <v>57</v>
      </c>
      <c r="I766" s="199"/>
      <c r="J766" s="194"/>
      <c r="K766" s="194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203</v>
      </c>
      <c r="AU766" s="204" t="s">
        <v>80</v>
      </c>
      <c r="AV766" s="13" t="s">
        <v>80</v>
      </c>
      <c r="AW766" s="13" t="s">
        <v>32</v>
      </c>
      <c r="AX766" s="13" t="s">
        <v>70</v>
      </c>
      <c r="AY766" s="204" t="s">
        <v>193</v>
      </c>
    </row>
    <row r="767" spans="1:65" s="13" customFormat="1" ht="11.25">
      <c r="B767" s="193"/>
      <c r="C767" s="194"/>
      <c r="D767" s="195" t="s">
        <v>203</v>
      </c>
      <c r="E767" s="196" t="s">
        <v>19</v>
      </c>
      <c r="F767" s="197" t="s">
        <v>1029</v>
      </c>
      <c r="G767" s="194"/>
      <c r="H767" s="198">
        <v>55</v>
      </c>
      <c r="I767" s="199"/>
      <c r="J767" s="194"/>
      <c r="K767" s="194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203</v>
      </c>
      <c r="AU767" s="204" t="s">
        <v>80</v>
      </c>
      <c r="AV767" s="13" t="s">
        <v>80</v>
      </c>
      <c r="AW767" s="13" t="s">
        <v>32</v>
      </c>
      <c r="AX767" s="13" t="s">
        <v>70</v>
      </c>
      <c r="AY767" s="204" t="s">
        <v>193</v>
      </c>
    </row>
    <row r="768" spans="1:65" s="13" customFormat="1" ht="11.25">
      <c r="B768" s="193"/>
      <c r="C768" s="194"/>
      <c r="D768" s="195" t="s">
        <v>203</v>
      </c>
      <c r="E768" s="196" t="s">
        <v>19</v>
      </c>
      <c r="F768" s="197" t="s">
        <v>1030</v>
      </c>
      <c r="G768" s="194"/>
      <c r="H768" s="198">
        <v>30</v>
      </c>
      <c r="I768" s="199"/>
      <c r="J768" s="194"/>
      <c r="K768" s="194"/>
      <c r="L768" s="200"/>
      <c r="M768" s="201"/>
      <c r="N768" s="202"/>
      <c r="O768" s="202"/>
      <c r="P768" s="202"/>
      <c r="Q768" s="202"/>
      <c r="R768" s="202"/>
      <c r="S768" s="202"/>
      <c r="T768" s="203"/>
      <c r="AT768" s="204" t="s">
        <v>203</v>
      </c>
      <c r="AU768" s="204" t="s">
        <v>80</v>
      </c>
      <c r="AV768" s="13" t="s">
        <v>80</v>
      </c>
      <c r="AW768" s="13" t="s">
        <v>32</v>
      </c>
      <c r="AX768" s="13" t="s">
        <v>70</v>
      </c>
      <c r="AY768" s="204" t="s">
        <v>193</v>
      </c>
    </row>
    <row r="769" spans="1:65" s="14" customFormat="1" ht="11.25">
      <c r="B769" s="205"/>
      <c r="C769" s="206"/>
      <c r="D769" s="195" t="s">
        <v>203</v>
      </c>
      <c r="E769" s="207" t="s">
        <v>19</v>
      </c>
      <c r="F769" s="208" t="s">
        <v>205</v>
      </c>
      <c r="G769" s="206"/>
      <c r="H769" s="209">
        <v>164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203</v>
      </c>
      <c r="AU769" s="215" t="s">
        <v>80</v>
      </c>
      <c r="AV769" s="14" t="s">
        <v>200</v>
      </c>
      <c r="AW769" s="14" t="s">
        <v>32</v>
      </c>
      <c r="AX769" s="14" t="s">
        <v>78</v>
      </c>
      <c r="AY769" s="215" t="s">
        <v>193</v>
      </c>
    </row>
    <row r="770" spans="1:65" s="2" customFormat="1" ht="37.9" customHeight="1">
      <c r="A770" s="36"/>
      <c r="B770" s="37"/>
      <c r="C770" s="175" t="s">
        <v>1031</v>
      </c>
      <c r="D770" s="175" t="s">
        <v>195</v>
      </c>
      <c r="E770" s="176" t="s">
        <v>1032</v>
      </c>
      <c r="F770" s="177" t="s">
        <v>1033</v>
      </c>
      <c r="G770" s="178" t="s">
        <v>215</v>
      </c>
      <c r="H770" s="179">
        <v>2</v>
      </c>
      <c r="I770" s="180"/>
      <c r="J770" s="181">
        <f>ROUND(I770*H770,2)</f>
        <v>0</v>
      </c>
      <c r="K770" s="177" t="s">
        <v>199</v>
      </c>
      <c r="L770" s="41"/>
      <c r="M770" s="182" t="s">
        <v>19</v>
      </c>
      <c r="N770" s="183" t="s">
        <v>41</v>
      </c>
      <c r="O770" s="66"/>
      <c r="P770" s="184">
        <f>O770*H770</f>
        <v>0</v>
      </c>
      <c r="Q770" s="184">
        <v>3.5639999999999998E-2</v>
      </c>
      <c r="R770" s="184">
        <f>Q770*H770</f>
        <v>7.1279999999999996E-2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200</v>
      </c>
      <c r="AT770" s="186" t="s">
        <v>195</v>
      </c>
      <c r="AU770" s="186" t="s">
        <v>80</v>
      </c>
      <c r="AY770" s="19" t="s">
        <v>193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78</v>
      </c>
      <c r="BK770" s="187">
        <f>ROUND(I770*H770,2)</f>
        <v>0</v>
      </c>
      <c r="BL770" s="19" t="s">
        <v>200</v>
      </c>
      <c r="BM770" s="186" t="s">
        <v>1034</v>
      </c>
    </row>
    <row r="771" spans="1:65" s="2" customFormat="1" ht="11.25">
      <c r="A771" s="36"/>
      <c r="B771" s="37"/>
      <c r="C771" s="38"/>
      <c r="D771" s="188" t="s">
        <v>201</v>
      </c>
      <c r="E771" s="38"/>
      <c r="F771" s="189" t="s">
        <v>1035</v>
      </c>
      <c r="G771" s="38"/>
      <c r="H771" s="38"/>
      <c r="I771" s="190"/>
      <c r="J771" s="38"/>
      <c r="K771" s="38"/>
      <c r="L771" s="41"/>
      <c r="M771" s="191"/>
      <c r="N771" s="192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201</v>
      </c>
      <c r="AU771" s="19" t="s">
        <v>80</v>
      </c>
    </row>
    <row r="772" spans="1:65" s="13" customFormat="1" ht="11.25">
      <c r="B772" s="193"/>
      <c r="C772" s="194"/>
      <c r="D772" s="195" t="s">
        <v>203</v>
      </c>
      <c r="E772" s="196" t="s">
        <v>19</v>
      </c>
      <c r="F772" s="197" t="s">
        <v>1036</v>
      </c>
      <c r="G772" s="194"/>
      <c r="H772" s="198">
        <v>2</v>
      </c>
      <c r="I772" s="199"/>
      <c r="J772" s="194"/>
      <c r="K772" s="194"/>
      <c r="L772" s="200"/>
      <c r="M772" s="201"/>
      <c r="N772" s="202"/>
      <c r="O772" s="202"/>
      <c r="P772" s="202"/>
      <c r="Q772" s="202"/>
      <c r="R772" s="202"/>
      <c r="S772" s="202"/>
      <c r="T772" s="203"/>
      <c r="AT772" s="204" t="s">
        <v>203</v>
      </c>
      <c r="AU772" s="204" t="s">
        <v>80</v>
      </c>
      <c r="AV772" s="13" t="s">
        <v>80</v>
      </c>
      <c r="AW772" s="13" t="s">
        <v>32</v>
      </c>
      <c r="AX772" s="13" t="s">
        <v>70</v>
      </c>
      <c r="AY772" s="204" t="s">
        <v>193</v>
      </c>
    </row>
    <row r="773" spans="1:65" s="14" customFormat="1" ht="11.25">
      <c r="B773" s="205"/>
      <c r="C773" s="206"/>
      <c r="D773" s="195" t="s">
        <v>203</v>
      </c>
      <c r="E773" s="207" t="s">
        <v>19</v>
      </c>
      <c r="F773" s="208" t="s">
        <v>205</v>
      </c>
      <c r="G773" s="206"/>
      <c r="H773" s="209">
        <v>2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203</v>
      </c>
      <c r="AU773" s="215" t="s">
        <v>80</v>
      </c>
      <c r="AV773" s="14" t="s">
        <v>200</v>
      </c>
      <c r="AW773" s="14" t="s">
        <v>32</v>
      </c>
      <c r="AX773" s="14" t="s">
        <v>78</v>
      </c>
      <c r="AY773" s="215" t="s">
        <v>193</v>
      </c>
    </row>
    <row r="774" spans="1:65" s="2" customFormat="1" ht="37.9" customHeight="1">
      <c r="A774" s="36"/>
      <c r="B774" s="37"/>
      <c r="C774" s="175" t="s">
        <v>657</v>
      </c>
      <c r="D774" s="175" t="s">
        <v>195</v>
      </c>
      <c r="E774" s="176" t="s">
        <v>1037</v>
      </c>
      <c r="F774" s="177" t="s">
        <v>1038</v>
      </c>
      <c r="G774" s="178" t="s">
        <v>215</v>
      </c>
      <c r="H774" s="179">
        <v>29</v>
      </c>
      <c r="I774" s="180"/>
      <c r="J774" s="181">
        <f>ROUND(I774*H774,2)</f>
        <v>0</v>
      </c>
      <c r="K774" s="177" t="s">
        <v>199</v>
      </c>
      <c r="L774" s="41"/>
      <c r="M774" s="182" t="s">
        <v>19</v>
      </c>
      <c r="N774" s="183" t="s">
        <v>41</v>
      </c>
      <c r="O774" s="66"/>
      <c r="P774" s="184">
        <f>O774*H774</f>
        <v>0</v>
      </c>
      <c r="Q774" s="184">
        <v>4.0550000000000003E-2</v>
      </c>
      <c r="R774" s="184">
        <f>Q774*H774</f>
        <v>1.1759500000000001</v>
      </c>
      <c r="S774" s="184">
        <v>0</v>
      </c>
      <c r="T774" s="18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200</v>
      </c>
      <c r="AT774" s="186" t="s">
        <v>195</v>
      </c>
      <c r="AU774" s="186" t="s">
        <v>80</v>
      </c>
      <c r="AY774" s="19" t="s">
        <v>193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9" t="s">
        <v>78</v>
      </c>
      <c r="BK774" s="187">
        <f>ROUND(I774*H774,2)</f>
        <v>0</v>
      </c>
      <c r="BL774" s="19" t="s">
        <v>200</v>
      </c>
      <c r="BM774" s="186" t="s">
        <v>1039</v>
      </c>
    </row>
    <row r="775" spans="1:65" s="2" customFormat="1" ht="11.25">
      <c r="A775" s="36"/>
      <c r="B775" s="37"/>
      <c r="C775" s="38"/>
      <c r="D775" s="188" t="s">
        <v>201</v>
      </c>
      <c r="E775" s="38"/>
      <c r="F775" s="189" t="s">
        <v>1040</v>
      </c>
      <c r="G775" s="38"/>
      <c r="H775" s="38"/>
      <c r="I775" s="190"/>
      <c r="J775" s="38"/>
      <c r="K775" s="38"/>
      <c r="L775" s="41"/>
      <c r="M775" s="191"/>
      <c r="N775" s="19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201</v>
      </c>
      <c r="AU775" s="19" t="s">
        <v>80</v>
      </c>
    </row>
    <row r="776" spans="1:65" s="13" customFormat="1" ht="11.25">
      <c r="B776" s="193"/>
      <c r="C776" s="194"/>
      <c r="D776" s="195" t="s">
        <v>203</v>
      </c>
      <c r="E776" s="196" t="s">
        <v>19</v>
      </c>
      <c r="F776" s="197" t="s">
        <v>1041</v>
      </c>
      <c r="G776" s="194"/>
      <c r="H776" s="198">
        <v>6</v>
      </c>
      <c r="I776" s="199"/>
      <c r="J776" s="194"/>
      <c r="K776" s="194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203</v>
      </c>
      <c r="AU776" s="204" t="s">
        <v>80</v>
      </c>
      <c r="AV776" s="13" t="s">
        <v>80</v>
      </c>
      <c r="AW776" s="13" t="s">
        <v>32</v>
      </c>
      <c r="AX776" s="13" t="s">
        <v>70</v>
      </c>
      <c r="AY776" s="204" t="s">
        <v>193</v>
      </c>
    </row>
    <row r="777" spans="1:65" s="13" customFormat="1" ht="11.25">
      <c r="B777" s="193"/>
      <c r="C777" s="194"/>
      <c r="D777" s="195" t="s">
        <v>203</v>
      </c>
      <c r="E777" s="196" t="s">
        <v>19</v>
      </c>
      <c r="F777" s="197" t="s">
        <v>1042</v>
      </c>
      <c r="G777" s="194"/>
      <c r="H777" s="198">
        <v>11</v>
      </c>
      <c r="I777" s="199"/>
      <c r="J777" s="194"/>
      <c r="K777" s="194"/>
      <c r="L777" s="200"/>
      <c r="M777" s="201"/>
      <c r="N777" s="202"/>
      <c r="O777" s="202"/>
      <c r="P777" s="202"/>
      <c r="Q777" s="202"/>
      <c r="R777" s="202"/>
      <c r="S777" s="202"/>
      <c r="T777" s="203"/>
      <c r="AT777" s="204" t="s">
        <v>203</v>
      </c>
      <c r="AU777" s="204" t="s">
        <v>80</v>
      </c>
      <c r="AV777" s="13" t="s">
        <v>80</v>
      </c>
      <c r="AW777" s="13" t="s">
        <v>32</v>
      </c>
      <c r="AX777" s="13" t="s">
        <v>70</v>
      </c>
      <c r="AY777" s="204" t="s">
        <v>193</v>
      </c>
    </row>
    <row r="778" spans="1:65" s="13" customFormat="1" ht="11.25">
      <c r="B778" s="193"/>
      <c r="C778" s="194"/>
      <c r="D778" s="195" t="s">
        <v>203</v>
      </c>
      <c r="E778" s="196" t="s">
        <v>19</v>
      </c>
      <c r="F778" s="197" t="s">
        <v>1043</v>
      </c>
      <c r="G778" s="194"/>
      <c r="H778" s="198">
        <v>8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203</v>
      </c>
      <c r="AU778" s="204" t="s">
        <v>80</v>
      </c>
      <c r="AV778" s="13" t="s">
        <v>80</v>
      </c>
      <c r="AW778" s="13" t="s">
        <v>32</v>
      </c>
      <c r="AX778" s="13" t="s">
        <v>70</v>
      </c>
      <c r="AY778" s="204" t="s">
        <v>193</v>
      </c>
    </row>
    <row r="779" spans="1:65" s="13" customFormat="1" ht="11.25">
      <c r="B779" s="193"/>
      <c r="C779" s="194"/>
      <c r="D779" s="195" t="s">
        <v>203</v>
      </c>
      <c r="E779" s="196" t="s">
        <v>19</v>
      </c>
      <c r="F779" s="197" t="s">
        <v>1044</v>
      </c>
      <c r="G779" s="194"/>
      <c r="H779" s="198">
        <v>4</v>
      </c>
      <c r="I779" s="199"/>
      <c r="J779" s="194"/>
      <c r="K779" s="194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203</v>
      </c>
      <c r="AU779" s="204" t="s">
        <v>80</v>
      </c>
      <c r="AV779" s="13" t="s">
        <v>80</v>
      </c>
      <c r="AW779" s="13" t="s">
        <v>32</v>
      </c>
      <c r="AX779" s="13" t="s">
        <v>70</v>
      </c>
      <c r="AY779" s="204" t="s">
        <v>193</v>
      </c>
    </row>
    <row r="780" spans="1:65" s="14" customFormat="1" ht="11.25">
      <c r="B780" s="205"/>
      <c r="C780" s="206"/>
      <c r="D780" s="195" t="s">
        <v>203</v>
      </c>
      <c r="E780" s="207" t="s">
        <v>19</v>
      </c>
      <c r="F780" s="208" t="s">
        <v>205</v>
      </c>
      <c r="G780" s="206"/>
      <c r="H780" s="209">
        <v>29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203</v>
      </c>
      <c r="AU780" s="215" t="s">
        <v>80</v>
      </c>
      <c r="AV780" s="14" t="s">
        <v>200</v>
      </c>
      <c r="AW780" s="14" t="s">
        <v>32</v>
      </c>
      <c r="AX780" s="14" t="s">
        <v>78</v>
      </c>
      <c r="AY780" s="215" t="s">
        <v>193</v>
      </c>
    </row>
    <row r="781" spans="1:65" s="2" customFormat="1" ht="37.9" customHeight="1">
      <c r="A781" s="36"/>
      <c r="B781" s="37"/>
      <c r="C781" s="175" t="s">
        <v>1045</v>
      </c>
      <c r="D781" s="175" t="s">
        <v>195</v>
      </c>
      <c r="E781" s="176" t="s">
        <v>1046</v>
      </c>
      <c r="F781" s="177" t="s">
        <v>1047</v>
      </c>
      <c r="G781" s="178" t="s">
        <v>215</v>
      </c>
      <c r="H781" s="179">
        <v>1</v>
      </c>
      <c r="I781" s="180"/>
      <c r="J781" s="181">
        <f>ROUND(I781*H781,2)</f>
        <v>0</v>
      </c>
      <c r="K781" s="177" t="s">
        <v>199</v>
      </c>
      <c r="L781" s="41"/>
      <c r="M781" s="182" t="s">
        <v>19</v>
      </c>
      <c r="N781" s="183" t="s">
        <v>41</v>
      </c>
      <c r="O781" s="66"/>
      <c r="P781" s="184">
        <f>O781*H781</f>
        <v>0</v>
      </c>
      <c r="Q781" s="184">
        <v>4.7759999999999997E-2</v>
      </c>
      <c r="R781" s="184">
        <f>Q781*H781</f>
        <v>4.7759999999999997E-2</v>
      </c>
      <c r="S781" s="184">
        <v>0</v>
      </c>
      <c r="T781" s="185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6" t="s">
        <v>200</v>
      </c>
      <c r="AT781" s="186" t="s">
        <v>195</v>
      </c>
      <c r="AU781" s="186" t="s">
        <v>80</v>
      </c>
      <c r="AY781" s="19" t="s">
        <v>193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19" t="s">
        <v>78</v>
      </c>
      <c r="BK781" s="187">
        <f>ROUND(I781*H781,2)</f>
        <v>0</v>
      </c>
      <c r="BL781" s="19" t="s">
        <v>200</v>
      </c>
      <c r="BM781" s="186" t="s">
        <v>1048</v>
      </c>
    </row>
    <row r="782" spans="1:65" s="2" customFormat="1" ht="11.25">
      <c r="A782" s="36"/>
      <c r="B782" s="37"/>
      <c r="C782" s="38"/>
      <c r="D782" s="188" t="s">
        <v>201</v>
      </c>
      <c r="E782" s="38"/>
      <c r="F782" s="189" t="s">
        <v>1049</v>
      </c>
      <c r="G782" s="38"/>
      <c r="H782" s="38"/>
      <c r="I782" s="190"/>
      <c r="J782" s="38"/>
      <c r="K782" s="38"/>
      <c r="L782" s="41"/>
      <c r="M782" s="191"/>
      <c r="N782" s="192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201</v>
      </c>
      <c r="AU782" s="19" t="s">
        <v>80</v>
      </c>
    </row>
    <row r="783" spans="1:65" s="2" customFormat="1" ht="37.9" customHeight="1">
      <c r="A783" s="36"/>
      <c r="B783" s="37"/>
      <c r="C783" s="175" t="s">
        <v>663</v>
      </c>
      <c r="D783" s="175" t="s">
        <v>195</v>
      </c>
      <c r="E783" s="176" t="s">
        <v>1050</v>
      </c>
      <c r="F783" s="177" t="s">
        <v>1051</v>
      </c>
      <c r="G783" s="178" t="s">
        <v>215</v>
      </c>
      <c r="H783" s="179">
        <v>60</v>
      </c>
      <c r="I783" s="180"/>
      <c r="J783" s="181">
        <f>ROUND(I783*H783,2)</f>
        <v>0</v>
      </c>
      <c r="K783" s="177" t="s">
        <v>199</v>
      </c>
      <c r="L783" s="41"/>
      <c r="M783" s="182" t="s">
        <v>19</v>
      </c>
      <c r="N783" s="183" t="s">
        <v>41</v>
      </c>
      <c r="O783" s="66"/>
      <c r="P783" s="184">
        <f>O783*H783</f>
        <v>0</v>
      </c>
      <c r="Q783" s="184">
        <v>3.6549999999999999E-2</v>
      </c>
      <c r="R783" s="184">
        <f>Q783*H783</f>
        <v>2.1930000000000001</v>
      </c>
      <c r="S783" s="184">
        <v>0</v>
      </c>
      <c r="T783" s="18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6" t="s">
        <v>200</v>
      </c>
      <c r="AT783" s="186" t="s">
        <v>195</v>
      </c>
      <c r="AU783" s="186" t="s">
        <v>80</v>
      </c>
      <c r="AY783" s="19" t="s">
        <v>193</v>
      </c>
      <c r="BE783" s="187">
        <f>IF(N783="základní",J783,0)</f>
        <v>0</v>
      </c>
      <c r="BF783" s="187">
        <f>IF(N783="snížená",J783,0)</f>
        <v>0</v>
      </c>
      <c r="BG783" s="187">
        <f>IF(N783="zákl. přenesená",J783,0)</f>
        <v>0</v>
      </c>
      <c r="BH783" s="187">
        <f>IF(N783="sníž. přenesená",J783,0)</f>
        <v>0</v>
      </c>
      <c r="BI783" s="187">
        <f>IF(N783="nulová",J783,0)</f>
        <v>0</v>
      </c>
      <c r="BJ783" s="19" t="s">
        <v>78</v>
      </c>
      <c r="BK783" s="187">
        <f>ROUND(I783*H783,2)</f>
        <v>0</v>
      </c>
      <c r="BL783" s="19" t="s">
        <v>200</v>
      </c>
      <c r="BM783" s="186" t="s">
        <v>1052</v>
      </c>
    </row>
    <row r="784" spans="1:65" s="2" customFormat="1" ht="11.25">
      <c r="A784" s="36"/>
      <c r="B784" s="37"/>
      <c r="C784" s="38"/>
      <c r="D784" s="188" t="s">
        <v>201</v>
      </c>
      <c r="E784" s="38"/>
      <c r="F784" s="189" t="s">
        <v>1053</v>
      </c>
      <c r="G784" s="38"/>
      <c r="H784" s="38"/>
      <c r="I784" s="190"/>
      <c r="J784" s="38"/>
      <c r="K784" s="38"/>
      <c r="L784" s="41"/>
      <c r="M784" s="191"/>
      <c r="N784" s="192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201</v>
      </c>
      <c r="AU784" s="19" t="s">
        <v>80</v>
      </c>
    </row>
    <row r="785" spans="1:65" s="13" customFormat="1" ht="11.25">
      <c r="B785" s="193"/>
      <c r="C785" s="194"/>
      <c r="D785" s="195" t="s">
        <v>203</v>
      </c>
      <c r="E785" s="196" t="s">
        <v>19</v>
      </c>
      <c r="F785" s="197" t="s">
        <v>1054</v>
      </c>
      <c r="G785" s="194"/>
      <c r="H785" s="198">
        <v>60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203</v>
      </c>
      <c r="AU785" s="204" t="s">
        <v>80</v>
      </c>
      <c r="AV785" s="13" t="s">
        <v>80</v>
      </c>
      <c r="AW785" s="13" t="s">
        <v>32</v>
      </c>
      <c r="AX785" s="13" t="s">
        <v>70</v>
      </c>
      <c r="AY785" s="204" t="s">
        <v>193</v>
      </c>
    </row>
    <row r="786" spans="1:65" s="14" customFormat="1" ht="11.25">
      <c r="B786" s="205"/>
      <c r="C786" s="206"/>
      <c r="D786" s="195" t="s">
        <v>203</v>
      </c>
      <c r="E786" s="207" t="s">
        <v>19</v>
      </c>
      <c r="F786" s="208" t="s">
        <v>205</v>
      </c>
      <c r="G786" s="206"/>
      <c r="H786" s="209">
        <v>60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203</v>
      </c>
      <c r="AU786" s="215" t="s">
        <v>80</v>
      </c>
      <c r="AV786" s="14" t="s">
        <v>200</v>
      </c>
      <c r="AW786" s="14" t="s">
        <v>32</v>
      </c>
      <c r="AX786" s="14" t="s">
        <v>78</v>
      </c>
      <c r="AY786" s="215" t="s">
        <v>193</v>
      </c>
    </row>
    <row r="787" spans="1:65" s="2" customFormat="1" ht="37.9" customHeight="1">
      <c r="A787" s="36"/>
      <c r="B787" s="37"/>
      <c r="C787" s="175" t="s">
        <v>1055</v>
      </c>
      <c r="D787" s="175" t="s">
        <v>195</v>
      </c>
      <c r="E787" s="176" t="s">
        <v>1056</v>
      </c>
      <c r="F787" s="177" t="s">
        <v>1057</v>
      </c>
      <c r="G787" s="178" t="s">
        <v>215</v>
      </c>
      <c r="H787" s="179">
        <v>8</v>
      </c>
      <c r="I787" s="180"/>
      <c r="J787" s="181">
        <f>ROUND(I787*H787,2)</f>
        <v>0</v>
      </c>
      <c r="K787" s="177" t="s">
        <v>199</v>
      </c>
      <c r="L787" s="41"/>
      <c r="M787" s="182" t="s">
        <v>19</v>
      </c>
      <c r="N787" s="183" t="s">
        <v>41</v>
      </c>
      <c r="O787" s="66"/>
      <c r="P787" s="184">
        <f>O787*H787</f>
        <v>0</v>
      </c>
      <c r="Q787" s="184">
        <v>5.4550000000000001E-2</v>
      </c>
      <c r="R787" s="184">
        <f>Q787*H787</f>
        <v>0.43640000000000001</v>
      </c>
      <c r="S787" s="184">
        <v>0</v>
      </c>
      <c r="T787" s="185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6" t="s">
        <v>200</v>
      </c>
      <c r="AT787" s="186" t="s">
        <v>195</v>
      </c>
      <c r="AU787" s="186" t="s">
        <v>80</v>
      </c>
      <c r="AY787" s="19" t="s">
        <v>193</v>
      </c>
      <c r="BE787" s="187">
        <f>IF(N787="základní",J787,0)</f>
        <v>0</v>
      </c>
      <c r="BF787" s="187">
        <f>IF(N787="snížená",J787,0)</f>
        <v>0</v>
      </c>
      <c r="BG787" s="187">
        <f>IF(N787="zákl. přenesená",J787,0)</f>
        <v>0</v>
      </c>
      <c r="BH787" s="187">
        <f>IF(N787="sníž. přenesená",J787,0)</f>
        <v>0</v>
      </c>
      <c r="BI787" s="187">
        <f>IF(N787="nulová",J787,0)</f>
        <v>0</v>
      </c>
      <c r="BJ787" s="19" t="s">
        <v>78</v>
      </c>
      <c r="BK787" s="187">
        <f>ROUND(I787*H787,2)</f>
        <v>0</v>
      </c>
      <c r="BL787" s="19" t="s">
        <v>200</v>
      </c>
      <c r="BM787" s="186" t="s">
        <v>1058</v>
      </c>
    </row>
    <row r="788" spans="1:65" s="2" customFormat="1" ht="11.25">
      <c r="A788" s="36"/>
      <c r="B788" s="37"/>
      <c r="C788" s="38"/>
      <c r="D788" s="188" t="s">
        <v>201</v>
      </c>
      <c r="E788" s="38"/>
      <c r="F788" s="189" t="s">
        <v>1059</v>
      </c>
      <c r="G788" s="38"/>
      <c r="H788" s="38"/>
      <c r="I788" s="190"/>
      <c r="J788" s="38"/>
      <c r="K788" s="38"/>
      <c r="L788" s="41"/>
      <c r="M788" s="191"/>
      <c r="N788" s="192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201</v>
      </c>
      <c r="AU788" s="19" t="s">
        <v>80</v>
      </c>
    </row>
    <row r="789" spans="1:65" s="13" customFormat="1" ht="11.25">
      <c r="B789" s="193"/>
      <c r="C789" s="194"/>
      <c r="D789" s="195" t="s">
        <v>203</v>
      </c>
      <c r="E789" s="196" t="s">
        <v>19</v>
      </c>
      <c r="F789" s="197" t="s">
        <v>1060</v>
      </c>
      <c r="G789" s="194"/>
      <c r="H789" s="198">
        <v>8</v>
      </c>
      <c r="I789" s="199"/>
      <c r="J789" s="194"/>
      <c r="K789" s="194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203</v>
      </c>
      <c r="AU789" s="204" t="s">
        <v>80</v>
      </c>
      <c r="AV789" s="13" t="s">
        <v>80</v>
      </c>
      <c r="AW789" s="13" t="s">
        <v>32</v>
      </c>
      <c r="AX789" s="13" t="s">
        <v>70</v>
      </c>
      <c r="AY789" s="204" t="s">
        <v>193</v>
      </c>
    </row>
    <row r="790" spans="1:65" s="14" customFormat="1" ht="11.25">
      <c r="B790" s="205"/>
      <c r="C790" s="206"/>
      <c r="D790" s="195" t="s">
        <v>203</v>
      </c>
      <c r="E790" s="207" t="s">
        <v>19</v>
      </c>
      <c r="F790" s="208" t="s">
        <v>205</v>
      </c>
      <c r="G790" s="206"/>
      <c r="H790" s="209">
        <v>8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203</v>
      </c>
      <c r="AU790" s="215" t="s">
        <v>80</v>
      </c>
      <c r="AV790" s="14" t="s">
        <v>200</v>
      </c>
      <c r="AW790" s="14" t="s">
        <v>32</v>
      </c>
      <c r="AX790" s="14" t="s">
        <v>78</v>
      </c>
      <c r="AY790" s="215" t="s">
        <v>193</v>
      </c>
    </row>
    <row r="791" spans="1:65" s="2" customFormat="1" ht="37.9" customHeight="1">
      <c r="A791" s="36"/>
      <c r="B791" s="37"/>
      <c r="C791" s="175" t="s">
        <v>668</v>
      </c>
      <c r="D791" s="175" t="s">
        <v>195</v>
      </c>
      <c r="E791" s="176" t="s">
        <v>1061</v>
      </c>
      <c r="F791" s="177" t="s">
        <v>1062</v>
      </c>
      <c r="G791" s="178" t="s">
        <v>215</v>
      </c>
      <c r="H791" s="179">
        <v>276</v>
      </c>
      <c r="I791" s="180"/>
      <c r="J791" s="181">
        <f>ROUND(I791*H791,2)</f>
        <v>0</v>
      </c>
      <c r="K791" s="177" t="s">
        <v>199</v>
      </c>
      <c r="L791" s="41"/>
      <c r="M791" s="182" t="s">
        <v>19</v>
      </c>
      <c r="N791" s="183" t="s">
        <v>41</v>
      </c>
      <c r="O791" s="66"/>
      <c r="P791" s="184">
        <f>O791*H791</f>
        <v>0</v>
      </c>
      <c r="Q791" s="184">
        <v>6.3549999999999995E-2</v>
      </c>
      <c r="R791" s="184">
        <f>Q791*H791</f>
        <v>17.5398</v>
      </c>
      <c r="S791" s="184">
        <v>0</v>
      </c>
      <c r="T791" s="18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86" t="s">
        <v>200</v>
      </c>
      <c r="AT791" s="186" t="s">
        <v>195</v>
      </c>
      <c r="AU791" s="186" t="s">
        <v>80</v>
      </c>
      <c r="AY791" s="19" t="s">
        <v>193</v>
      </c>
      <c r="BE791" s="187">
        <f>IF(N791="základní",J791,0)</f>
        <v>0</v>
      </c>
      <c r="BF791" s="187">
        <f>IF(N791="snížená",J791,0)</f>
        <v>0</v>
      </c>
      <c r="BG791" s="187">
        <f>IF(N791="zákl. přenesená",J791,0)</f>
        <v>0</v>
      </c>
      <c r="BH791" s="187">
        <f>IF(N791="sníž. přenesená",J791,0)</f>
        <v>0</v>
      </c>
      <c r="BI791" s="187">
        <f>IF(N791="nulová",J791,0)</f>
        <v>0</v>
      </c>
      <c r="BJ791" s="19" t="s">
        <v>78</v>
      </c>
      <c r="BK791" s="187">
        <f>ROUND(I791*H791,2)</f>
        <v>0</v>
      </c>
      <c r="BL791" s="19" t="s">
        <v>200</v>
      </c>
      <c r="BM791" s="186" t="s">
        <v>1063</v>
      </c>
    </row>
    <row r="792" spans="1:65" s="2" customFormat="1" ht="11.25">
      <c r="A792" s="36"/>
      <c r="B792" s="37"/>
      <c r="C792" s="38"/>
      <c r="D792" s="188" t="s">
        <v>201</v>
      </c>
      <c r="E792" s="38"/>
      <c r="F792" s="189" t="s">
        <v>1064</v>
      </c>
      <c r="G792" s="38"/>
      <c r="H792" s="38"/>
      <c r="I792" s="190"/>
      <c r="J792" s="38"/>
      <c r="K792" s="38"/>
      <c r="L792" s="41"/>
      <c r="M792" s="191"/>
      <c r="N792" s="192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201</v>
      </c>
      <c r="AU792" s="19" t="s">
        <v>80</v>
      </c>
    </row>
    <row r="793" spans="1:65" s="13" customFormat="1" ht="11.25">
      <c r="B793" s="193"/>
      <c r="C793" s="194"/>
      <c r="D793" s="195" t="s">
        <v>203</v>
      </c>
      <c r="E793" s="196" t="s">
        <v>19</v>
      </c>
      <c r="F793" s="197" t="s">
        <v>1065</v>
      </c>
      <c r="G793" s="194"/>
      <c r="H793" s="198">
        <v>12</v>
      </c>
      <c r="I793" s="199"/>
      <c r="J793" s="194"/>
      <c r="K793" s="194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203</v>
      </c>
      <c r="AU793" s="204" t="s">
        <v>80</v>
      </c>
      <c r="AV793" s="13" t="s">
        <v>80</v>
      </c>
      <c r="AW793" s="13" t="s">
        <v>32</v>
      </c>
      <c r="AX793" s="13" t="s">
        <v>70</v>
      </c>
      <c r="AY793" s="204" t="s">
        <v>193</v>
      </c>
    </row>
    <row r="794" spans="1:65" s="13" customFormat="1" ht="11.25">
      <c r="B794" s="193"/>
      <c r="C794" s="194"/>
      <c r="D794" s="195" t="s">
        <v>203</v>
      </c>
      <c r="E794" s="196" t="s">
        <v>19</v>
      </c>
      <c r="F794" s="197" t="s">
        <v>1066</v>
      </c>
      <c r="G794" s="194"/>
      <c r="H794" s="198">
        <v>264</v>
      </c>
      <c r="I794" s="199"/>
      <c r="J794" s="194"/>
      <c r="K794" s="194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203</v>
      </c>
      <c r="AU794" s="204" t="s">
        <v>80</v>
      </c>
      <c r="AV794" s="13" t="s">
        <v>80</v>
      </c>
      <c r="AW794" s="13" t="s">
        <v>32</v>
      </c>
      <c r="AX794" s="13" t="s">
        <v>70</v>
      </c>
      <c r="AY794" s="204" t="s">
        <v>193</v>
      </c>
    </row>
    <row r="795" spans="1:65" s="14" customFormat="1" ht="11.25">
      <c r="B795" s="205"/>
      <c r="C795" s="206"/>
      <c r="D795" s="195" t="s">
        <v>203</v>
      </c>
      <c r="E795" s="207" t="s">
        <v>19</v>
      </c>
      <c r="F795" s="208" t="s">
        <v>205</v>
      </c>
      <c r="G795" s="206"/>
      <c r="H795" s="209">
        <v>276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203</v>
      </c>
      <c r="AU795" s="215" t="s">
        <v>80</v>
      </c>
      <c r="AV795" s="14" t="s">
        <v>200</v>
      </c>
      <c r="AW795" s="14" t="s">
        <v>32</v>
      </c>
      <c r="AX795" s="14" t="s">
        <v>78</v>
      </c>
      <c r="AY795" s="215" t="s">
        <v>193</v>
      </c>
    </row>
    <row r="796" spans="1:65" s="2" customFormat="1" ht="37.9" customHeight="1">
      <c r="A796" s="36"/>
      <c r="B796" s="37"/>
      <c r="C796" s="175" t="s">
        <v>1067</v>
      </c>
      <c r="D796" s="175" t="s">
        <v>195</v>
      </c>
      <c r="E796" s="176" t="s">
        <v>1068</v>
      </c>
      <c r="F796" s="177" t="s">
        <v>1069</v>
      </c>
      <c r="G796" s="178" t="s">
        <v>215</v>
      </c>
      <c r="H796" s="179">
        <v>184</v>
      </c>
      <c r="I796" s="180"/>
      <c r="J796" s="181">
        <f>ROUND(I796*H796,2)</f>
        <v>0</v>
      </c>
      <c r="K796" s="177" t="s">
        <v>199</v>
      </c>
      <c r="L796" s="41"/>
      <c r="M796" s="182" t="s">
        <v>19</v>
      </c>
      <c r="N796" s="183" t="s">
        <v>41</v>
      </c>
      <c r="O796" s="66"/>
      <c r="P796" s="184">
        <f>O796*H796</f>
        <v>0</v>
      </c>
      <c r="Q796" s="184">
        <v>8.1850000000000006E-2</v>
      </c>
      <c r="R796" s="184">
        <f>Q796*H796</f>
        <v>15.060400000000001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200</v>
      </c>
      <c r="AT796" s="186" t="s">
        <v>195</v>
      </c>
      <c r="AU796" s="186" t="s">
        <v>80</v>
      </c>
      <c r="AY796" s="19" t="s">
        <v>193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78</v>
      </c>
      <c r="BK796" s="187">
        <f>ROUND(I796*H796,2)</f>
        <v>0</v>
      </c>
      <c r="BL796" s="19" t="s">
        <v>200</v>
      </c>
      <c r="BM796" s="186" t="s">
        <v>1070</v>
      </c>
    </row>
    <row r="797" spans="1:65" s="2" customFormat="1" ht="11.25">
      <c r="A797" s="36"/>
      <c r="B797" s="37"/>
      <c r="C797" s="38"/>
      <c r="D797" s="188" t="s">
        <v>201</v>
      </c>
      <c r="E797" s="38"/>
      <c r="F797" s="189" t="s">
        <v>1071</v>
      </c>
      <c r="G797" s="38"/>
      <c r="H797" s="38"/>
      <c r="I797" s="190"/>
      <c r="J797" s="38"/>
      <c r="K797" s="38"/>
      <c r="L797" s="41"/>
      <c r="M797" s="191"/>
      <c r="N797" s="192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201</v>
      </c>
      <c r="AU797" s="19" t="s">
        <v>80</v>
      </c>
    </row>
    <row r="798" spans="1:65" s="13" customFormat="1" ht="11.25">
      <c r="B798" s="193"/>
      <c r="C798" s="194"/>
      <c r="D798" s="195" t="s">
        <v>203</v>
      </c>
      <c r="E798" s="196" t="s">
        <v>19</v>
      </c>
      <c r="F798" s="197" t="s">
        <v>1072</v>
      </c>
      <c r="G798" s="194"/>
      <c r="H798" s="198">
        <v>184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203</v>
      </c>
      <c r="AU798" s="204" t="s">
        <v>80</v>
      </c>
      <c r="AV798" s="13" t="s">
        <v>80</v>
      </c>
      <c r="AW798" s="13" t="s">
        <v>32</v>
      </c>
      <c r="AX798" s="13" t="s">
        <v>70</v>
      </c>
      <c r="AY798" s="204" t="s">
        <v>193</v>
      </c>
    </row>
    <row r="799" spans="1:65" s="14" customFormat="1" ht="11.25">
      <c r="B799" s="205"/>
      <c r="C799" s="206"/>
      <c r="D799" s="195" t="s">
        <v>203</v>
      </c>
      <c r="E799" s="207" t="s">
        <v>19</v>
      </c>
      <c r="F799" s="208" t="s">
        <v>205</v>
      </c>
      <c r="G799" s="206"/>
      <c r="H799" s="209">
        <v>184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203</v>
      </c>
      <c r="AU799" s="215" t="s">
        <v>80</v>
      </c>
      <c r="AV799" s="14" t="s">
        <v>200</v>
      </c>
      <c r="AW799" s="14" t="s">
        <v>32</v>
      </c>
      <c r="AX799" s="14" t="s">
        <v>78</v>
      </c>
      <c r="AY799" s="215" t="s">
        <v>193</v>
      </c>
    </row>
    <row r="800" spans="1:65" s="2" customFormat="1" ht="37.9" customHeight="1">
      <c r="A800" s="36"/>
      <c r="B800" s="37"/>
      <c r="C800" s="175" t="s">
        <v>676</v>
      </c>
      <c r="D800" s="175" t="s">
        <v>195</v>
      </c>
      <c r="E800" s="176" t="s">
        <v>1073</v>
      </c>
      <c r="F800" s="177" t="s">
        <v>1074</v>
      </c>
      <c r="G800" s="178" t="s">
        <v>215</v>
      </c>
      <c r="H800" s="179">
        <v>84</v>
      </c>
      <c r="I800" s="180"/>
      <c r="J800" s="181">
        <f>ROUND(I800*H800,2)</f>
        <v>0</v>
      </c>
      <c r="K800" s="177" t="s">
        <v>199</v>
      </c>
      <c r="L800" s="41"/>
      <c r="M800" s="182" t="s">
        <v>19</v>
      </c>
      <c r="N800" s="183" t="s">
        <v>41</v>
      </c>
      <c r="O800" s="66"/>
      <c r="P800" s="184">
        <f>O800*H800</f>
        <v>0</v>
      </c>
      <c r="Q800" s="184">
        <v>9.1050000000000006E-2</v>
      </c>
      <c r="R800" s="184">
        <f>Q800*H800</f>
        <v>7.6482000000000001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200</v>
      </c>
      <c r="AT800" s="186" t="s">
        <v>195</v>
      </c>
      <c r="AU800" s="186" t="s">
        <v>80</v>
      </c>
      <c r="AY800" s="19" t="s">
        <v>193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78</v>
      </c>
      <c r="BK800" s="187">
        <f>ROUND(I800*H800,2)</f>
        <v>0</v>
      </c>
      <c r="BL800" s="19" t="s">
        <v>200</v>
      </c>
      <c r="BM800" s="186" t="s">
        <v>1075</v>
      </c>
    </row>
    <row r="801" spans="1:65" s="2" customFormat="1" ht="11.25">
      <c r="A801" s="36"/>
      <c r="B801" s="37"/>
      <c r="C801" s="38"/>
      <c r="D801" s="188" t="s">
        <v>201</v>
      </c>
      <c r="E801" s="38"/>
      <c r="F801" s="189" t="s">
        <v>1076</v>
      </c>
      <c r="G801" s="38"/>
      <c r="H801" s="38"/>
      <c r="I801" s="190"/>
      <c r="J801" s="38"/>
      <c r="K801" s="38"/>
      <c r="L801" s="41"/>
      <c r="M801" s="191"/>
      <c r="N801" s="192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201</v>
      </c>
      <c r="AU801" s="19" t="s">
        <v>80</v>
      </c>
    </row>
    <row r="802" spans="1:65" s="13" customFormat="1" ht="11.25">
      <c r="B802" s="193"/>
      <c r="C802" s="194"/>
      <c r="D802" s="195" t="s">
        <v>203</v>
      </c>
      <c r="E802" s="196" t="s">
        <v>19</v>
      </c>
      <c r="F802" s="197" t="s">
        <v>1077</v>
      </c>
      <c r="G802" s="194"/>
      <c r="H802" s="198">
        <v>84</v>
      </c>
      <c r="I802" s="199"/>
      <c r="J802" s="194"/>
      <c r="K802" s="194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203</v>
      </c>
      <c r="AU802" s="204" t="s">
        <v>80</v>
      </c>
      <c r="AV802" s="13" t="s">
        <v>80</v>
      </c>
      <c r="AW802" s="13" t="s">
        <v>32</v>
      </c>
      <c r="AX802" s="13" t="s">
        <v>70</v>
      </c>
      <c r="AY802" s="204" t="s">
        <v>193</v>
      </c>
    </row>
    <row r="803" spans="1:65" s="14" customFormat="1" ht="11.25">
      <c r="B803" s="205"/>
      <c r="C803" s="206"/>
      <c r="D803" s="195" t="s">
        <v>203</v>
      </c>
      <c r="E803" s="207" t="s">
        <v>19</v>
      </c>
      <c r="F803" s="208" t="s">
        <v>205</v>
      </c>
      <c r="G803" s="206"/>
      <c r="H803" s="209">
        <v>84</v>
      </c>
      <c r="I803" s="210"/>
      <c r="J803" s="206"/>
      <c r="K803" s="206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203</v>
      </c>
      <c r="AU803" s="215" t="s">
        <v>80</v>
      </c>
      <c r="AV803" s="14" t="s">
        <v>200</v>
      </c>
      <c r="AW803" s="14" t="s">
        <v>32</v>
      </c>
      <c r="AX803" s="14" t="s">
        <v>78</v>
      </c>
      <c r="AY803" s="215" t="s">
        <v>193</v>
      </c>
    </row>
    <row r="804" spans="1:65" s="2" customFormat="1" ht="37.9" customHeight="1">
      <c r="A804" s="36"/>
      <c r="B804" s="37"/>
      <c r="C804" s="175" t="s">
        <v>1078</v>
      </c>
      <c r="D804" s="175" t="s">
        <v>195</v>
      </c>
      <c r="E804" s="176" t="s">
        <v>1079</v>
      </c>
      <c r="F804" s="177" t="s">
        <v>1080</v>
      </c>
      <c r="G804" s="178" t="s">
        <v>215</v>
      </c>
      <c r="H804" s="179">
        <v>8</v>
      </c>
      <c r="I804" s="180"/>
      <c r="J804" s="181">
        <f>ROUND(I804*H804,2)</f>
        <v>0</v>
      </c>
      <c r="K804" s="177" t="s">
        <v>199</v>
      </c>
      <c r="L804" s="41"/>
      <c r="M804" s="182" t="s">
        <v>19</v>
      </c>
      <c r="N804" s="183" t="s">
        <v>41</v>
      </c>
      <c r="O804" s="66"/>
      <c r="P804" s="184">
        <f>O804*H804</f>
        <v>0</v>
      </c>
      <c r="Q804" s="184">
        <v>0.10005</v>
      </c>
      <c r="R804" s="184">
        <f>Q804*H804</f>
        <v>0.8004</v>
      </c>
      <c r="S804" s="184">
        <v>0</v>
      </c>
      <c r="T804" s="18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6" t="s">
        <v>200</v>
      </c>
      <c r="AT804" s="186" t="s">
        <v>195</v>
      </c>
      <c r="AU804" s="186" t="s">
        <v>80</v>
      </c>
      <c r="AY804" s="19" t="s">
        <v>193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78</v>
      </c>
      <c r="BK804" s="187">
        <f>ROUND(I804*H804,2)</f>
        <v>0</v>
      </c>
      <c r="BL804" s="19" t="s">
        <v>200</v>
      </c>
      <c r="BM804" s="186" t="s">
        <v>1081</v>
      </c>
    </row>
    <row r="805" spans="1:65" s="2" customFormat="1" ht="11.25">
      <c r="A805" s="36"/>
      <c r="B805" s="37"/>
      <c r="C805" s="38"/>
      <c r="D805" s="188" t="s">
        <v>201</v>
      </c>
      <c r="E805" s="38"/>
      <c r="F805" s="189" t="s">
        <v>1082</v>
      </c>
      <c r="G805" s="38"/>
      <c r="H805" s="38"/>
      <c r="I805" s="190"/>
      <c r="J805" s="38"/>
      <c r="K805" s="38"/>
      <c r="L805" s="41"/>
      <c r="M805" s="191"/>
      <c r="N805" s="192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201</v>
      </c>
      <c r="AU805" s="19" t="s">
        <v>80</v>
      </c>
    </row>
    <row r="806" spans="1:65" s="13" customFormat="1" ht="11.25">
      <c r="B806" s="193"/>
      <c r="C806" s="194"/>
      <c r="D806" s="195" t="s">
        <v>203</v>
      </c>
      <c r="E806" s="196" t="s">
        <v>19</v>
      </c>
      <c r="F806" s="197" t="s">
        <v>1083</v>
      </c>
      <c r="G806" s="194"/>
      <c r="H806" s="198">
        <v>8</v>
      </c>
      <c r="I806" s="199"/>
      <c r="J806" s="194"/>
      <c r="K806" s="194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203</v>
      </c>
      <c r="AU806" s="204" t="s">
        <v>80</v>
      </c>
      <c r="AV806" s="13" t="s">
        <v>80</v>
      </c>
      <c r="AW806" s="13" t="s">
        <v>32</v>
      </c>
      <c r="AX806" s="13" t="s">
        <v>70</v>
      </c>
      <c r="AY806" s="204" t="s">
        <v>193</v>
      </c>
    </row>
    <row r="807" spans="1:65" s="14" customFormat="1" ht="11.25">
      <c r="B807" s="205"/>
      <c r="C807" s="206"/>
      <c r="D807" s="195" t="s">
        <v>203</v>
      </c>
      <c r="E807" s="207" t="s">
        <v>19</v>
      </c>
      <c r="F807" s="208" t="s">
        <v>205</v>
      </c>
      <c r="G807" s="206"/>
      <c r="H807" s="209">
        <v>8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203</v>
      </c>
      <c r="AU807" s="215" t="s">
        <v>80</v>
      </c>
      <c r="AV807" s="14" t="s">
        <v>200</v>
      </c>
      <c r="AW807" s="14" t="s">
        <v>32</v>
      </c>
      <c r="AX807" s="14" t="s">
        <v>78</v>
      </c>
      <c r="AY807" s="215" t="s">
        <v>193</v>
      </c>
    </row>
    <row r="808" spans="1:65" s="2" customFormat="1" ht="24.2" customHeight="1">
      <c r="A808" s="36"/>
      <c r="B808" s="37"/>
      <c r="C808" s="175" t="s">
        <v>682</v>
      </c>
      <c r="D808" s="175" t="s">
        <v>195</v>
      </c>
      <c r="E808" s="176" t="s">
        <v>1084</v>
      </c>
      <c r="F808" s="177" t="s">
        <v>1085</v>
      </c>
      <c r="G808" s="178" t="s">
        <v>300</v>
      </c>
      <c r="H808" s="179">
        <v>3.3479999999999999</v>
      </c>
      <c r="I808" s="180"/>
      <c r="J808" s="181">
        <f>ROUND(I808*H808,2)</f>
        <v>0</v>
      </c>
      <c r="K808" s="177" t="s">
        <v>199</v>
      </c>
      <c r="L808" s="41"/>
      <c r="M808" s="182" t="s">
        <v>19</v>
      </c>
      <c r="N808" s="183" t="s">
        <v>41</v>
      </c>
      <c r="O808" s="66"/>
      <c r="P808" s="184">
        <f>O808*H808</f>
        <v>0</v>
      </c>
      <c r="Q808" s="184">
        <v>1.94302</v>
      </c>
      <c r="R808" s="184">
        <f>Q808*H808</f>
        <v>6.5052309599999996</v>
      </c>
      <c r="S808" s="184">
        <v>0</v>
      </c>
      <c r="T808" s="18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6" t="s">
        <v>200</v>
      </c>
      <c r="AT808" s="186" t="s">
        <v>195</v>
      </c>
      <c r="AU808" s="186" t="s">
        <v>80</v>
      </c>
      <c r="AY808" s="19" t="s">
        <v>193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9" t="s">
        <v>78</v>
      </c>
      <c r="BK808" s="187">
        <f>ROUND(I808*H808,2)</f>
        <v>0</v>
      </c>
      <c r="BL808" s="19" t="s">
        <v>200</v>
      </c>
      <c r="BM808" s="186" t="s">
        <v>1086</v>
      </c>
    </row>
    <row r="809" spans="1:65" s="2" customFormat="1" ht="11.25">
      <c r="A809" s="36"/>
      <c r="B809" s="37"/>
      <c r="C809" s="38"/>
      <c r="D809" s="188" t="s">
        <v>201</v>
      </c>
      <c r="E809" s="38"/>
      <c r="F809" s="189" t="s">
        <v>1087</v>
      </c>
      <c r="G809" s="38"/>
      <c r="H809" s="38"/>
      <c r="I809" s="190"/>
      <c r="J809" s="38"/>
      <c r="K809" s="38"/>
      <c r="L809" s="41"/>
      <c r="M809" s="191"/>
      <c r="N809" s="19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201</v>
      </c>
      <c r="AU809" s="19" t="s">
        <v>80</v>
      </c>
    </row>
    <row r="810" spans="1:65" s="13" customFormat="1" ht="11.25">
      <c r="B810" s="193"/>
      <c r="C810" s="194"/>
      <c r="D810" s="195" t="s">
        <v>203</v>
      </c>
      <c r="E810" s="196" t="s">
        <v>19</v>
      </c>
      <c r="F810" s="197" t="s">
        <v>1088</v>
      </c>
      <c r="G810" s="194"/>
      <c r="H810" s="198">
        <v>1</v>
      </c>
      <c r="I810" s="199"/>
      <c r="J810" s="194"/>
      <c r="K810" s="194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203</v>
      </c>
      <c r="AU810" s="204" t="s">
        <v>80</v>
      </c>
      <c r="AV810" s="13" t="s">
        <v>80</v>
      </c>
      <c r="AW810" s="13" t="s">
        <v>32</v>
      </c>
      <c r="AX810" s="13" t="s">
        <v>70</v>
      </c>
      <c r="AY810" s="204" t="s">
        <v>193</v>
      </c>
    </row>
    <row r="811" spans="1:65" s="13" customFormat="1" ht="22.5">
      <c r="B811" s="193"/>
      <c r="C811" s="194"/>
      <c r="D811" s="195" t="s">
        <v>203</v>
      </c>
      <c r="E811" s="196" t="s">
        <v>19</v>
      </c>
      <c r="F811" s="197" t="s">
        <v>1089</v>
      </c>
      <c r="G811" s="194"/>
      <c r="H811" s="198">
        <v>2.0550000000000002</v>
      </c>
      <c r="I811" s="199"/>
      <c r="J811" s="194"/>
      <c r="K811" s="194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203</v>
      </c>
      <c r="AU811" s="204" t="s">
        <v>80</v>
      </c>
      <c r="AV811" s="13" t="s">
        <v>80</v>
      </c>
      <c r="AW811" s="13" t="s">
        <v>32</v>
      </c>
      <c r="AX811" s="13" t="s">
        <v>70</v>
      </c>
      <c r="AY811" s="204" t="s">
        <v>193</v>
      </c>
    </row>
    <row r="812" spans="1:65" s="13" customFormat="1" ht="11.25">
      <c r="B812" s="193"/>
      <c r="C812" s="194"/>
      <c r="D812" s="195" t="s">
        <v>203</v>
      </c>
      <c r="E812" s="196" t="s">
        <v>19</v>
      </c>
      <c r="F812" s="197" t="s">
        <v>1090</v>
      </c>
      <c r="G812" s="194"/>
      <c r="H812" s="198">
        <v>0.29299999999999998</v>
      </c>
      <c r="I812" s="199"/>
      <c r="J812" s="194"/>
      <c r="K812" s="194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203</v>
      </c>
      <c r="AU812" s="204" t="s">
        <v>80</v>
      </c>
      <c r="AV812" s="13" t="s">
        <v>80</v>
      </c>
      <c r="AW812" s="13" t="s">
        <v>32</v>
      </c>
      <c r="AX812" s="13" t="s">
        <v>70</v>
      </c>
      <c r="AY812" s="204" t="s">
        <v>193</v>
      </c>
    </row>
    <row r="813" spans="1:65" s="14" customFormat="1" ht="11.25">
      <c r="B813" s="205"/>
      <c r="C813" s="206"/>
      <c r="D813" s="195" t="s">
        <v>203</v>
      </c>
      <c r="E813" s="207" t="s">
        <v>19</v>
      </c>
      <c r="F813" s="208" t="s">
        <v>205</v>
      </c>
      <c r="G813" s="206"/>
      <c r="H813" s="209">
        <v>3.3479999999999999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203</v>
      </c>
      <c r="AU813" s="215" t="s">
        <v>80</v>
      </c>
      <c r="AV813" s="14" t="s">
        <v>200</v>
      </c>
      <c r="AW813" s="14" t="s">
        <v>32</v>
      </c>
      <c r="AX813" s="14" t="s">
        <v>78</v>
      </c>
      <c r="AY813" s="215" t="s">
        <v>193</v>
      </c>
    </row>
    <row r="814" spans="1:65" s="2" customFormat="1" ht="37.9" customHeight="1">
      <c r="A814" s="36"/>
      <c r="B814" s="37"/>
      <c r="C814" s="175" t="s">
        <v>1091</v>
      </c>
      <c r="D814" s="175" t="s">
        <v>195</v>
      </c>
      <c r="E814" s="176" t="s">
        <v>1092</v>
      </c>
      <c r="F814" s="177" t="s">
        <v>1093</v>
      </c>
      <c r="G814" s="178" t="s">
        <v>417</v>
      </c>
      <c r="H814" s="179">
        <v>1.042</v>
      </c>
      <c r="I814" s="180"/>
      <c r="J814" s="181">
        <f>ROUND(I814*H814,2)</f>
        <v>0</v>
      </c>
      <c r="K814" s="177" t="s">
        <v>199</v>
      </c>
      <c r="L814" s="41"/>
      <c r="M814" s="182" t="s">
        <v>19</v>
      </c>
      <c r="N814" s="183" t="s">
        <v>41</v>
      </c>
      <c r="O814" s="66"/>
      <c r="P814" s="184">
        <f>O814*H814</f>
        <v>0</v>
      </c>
      <c r="Q814" s="184">
        <v>1.9539999999999998E-2</v>
      </c>
      <c r="R814" s="184">
        <f>Q814*H814</f>
        <v>2.0360679999999999E-2</v>
      </c>
      <c r="S814" s="184">
        <v>0</v>
      </c>
      <c r="T814" s="185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6" t="s">
        <v>200</v>
      </c>
      <c r="AT814" s="186" t="s">
        <v>195</v>
      </c>
      <c r="AU814" s="186" t="s">
        <v>80</v>
      </c>
      <c r="AY814" s="19" t="s">
        <v>193</v>
      </c>
      <c r="BE814" s="187">
        <f>IF(N814="základní",J814,0)</f>
        <v>0</v>
      </c>
      <c r="BF814" s="187">
        <f>IF(N814="snížená",J814,0)</f>
        <v>0</v>
      </c>
      <c r="BG814" s="187">
        <f>IF(N814="zákl. přenesená",J814,0)</f>
        <v>0</v>
      </c>
      <c r="BH814" s="187">
        <f>IF(N814="sníž. přenesená",J814,0)</f>
        <v>0</v>
      </c>
      <c r="BI814" s="187">
        <f>IF(N814="nulová",J814,0)</f>
        <v>0</v>
      </c>
      <c r="BJ814" s="19" t="s">
        <v>78</v>
      </c>
      <c r="BK814" s="187">
        <f>ROUND(I814*H814,2)</f>
        <v>0</v>
      </c>
      <c r="BL814" s="19" t="s">
        <v>200</v>
      </c>
      <c r="BM814" s="186" t="s">
        <v>1094</v>
      </c>
    </row>
    <row r="815" spans="1:65" s="2" customFormat="1" ht="11.25">
      <c r="A815" s="36"/>
      <c r="B815" s="37"/>
      <c r="C815" s="38"/>
      <c r="D815" s="188" t="s">
        <v>201</v>
      </c>
      <c r="E815" s="38"/>
      <c r="F815" s="189" t="s">
        <v>1095</v>
      </c>
      <c r="G815" s="38"/>
      <c r="H815" s="38"/>
      <c r="I815" s="190"/>
      <c r="J815" s="38"/>
      <c r="K815" s="38"/>
      <c r="L815" s="41"/>
      <c r="M815" s="191"/>
      <c r="N815" s="192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201</v>
      </c>
      <c r="AU815" s="19" t="s">
        <v>80</v>
      </c>
    </row>
    <row r="816" spans="1:65" s="13" customFormat="1" ht="11.25">
      <c r="B816" s="193"/>
      <c r="C816" s="194"/>
      <c r="D816" s="195" t="s">
        <v>203</v>
      </c>
      <c r="E816" s="196" t="s">
        <v>19</v>
      </c>
      <c r="F816" s="197" t="s">
        <v>1096</v>
      </c>
      <c r="G816" s="194"/>
      <c r="H816" s="198">
        <v>4.2000000000000003E-2</v>
      </c>
      <c r="I816" s="199"/>
      <c r="J816" s="194"/>
      <c r="K816" s="194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203</v>
      </c>
      <c r="AU816" s="204" t="s">
        <v>80</v>
      </c>
      <c r="AV816" s="13" t="s">
        <v>80</v>
      </c>
      <c r="AW816" s="13" t="s">
        <v>32</v>
      </c>
      <c r="AX816" s="13" t="s">
        <v>70</v>
      </c>
      <c r="AY816" s="204" t="s">
        <v>193</v>
      </c>
    </row>
    <row r="817" spans="1:65" s="13" customFormat="1" ht="11.25">
      <c r="B817" s="193"/>
      <c r="C817" s="194"/>
      <c r="D817" s="195" t="s">
        <v>203</v>
      </c>
      <c r="E817" s="196" t="s">
        <v>19</v>
      </c>
      <c r="F817" s="197" t="s">
        <v>1097</v>
      </c>
      <c r="G817" s="194"/>
      <c r="H817" s="198">
        <v>1</v>
      </c>
      <c r="I817" s="199"/>
      <c r="J817" s="194"/>
      <c r="K817" s="194"/>
      <c r="L817" s="200"/>
      <c r="M817" s="201"/>
      <c r="N817" s="202"/>
      <c r="O817" s="202"/>
      <c r="P817" s="202"/>
      <c r="Q817" s="202"/>
      <c r="R817" s="202"/>
      <c r="S817" s="202"/>
      <c r="T817" s="203"/>
      <c r="AT817" s="204" t="s">
        <v>203</v>
      </c>
      <c r="AU817" s="204" t="s">
        <v>80</v>
      </c>
      <c r="AV817" s="13" t="s">
        <v>80</v>
      </c>
      <c r="AW817" s="13" t="s">
        <v>32</v>
      </c>
      <c r="AX817" s="13" t="s">
        <v>70</v>
      </c>
      <c r="AY817" s="204" t="s">
        <v>193</v>
      </c>
    </row>
    <row r="818" spans="1:65" s="14" customFormat="1" ht="11.25">
      <c r="B818" s="205"/>
      <c r="C818" s="206"/>
      <c r="D818" s="195" t="s">
        <v>203</v>
      </c>
      <c r="E818" s="207" t="s">
        <v>19</v>
      </c>
      <c r="F818" s="208" t="s">
        <v>205</v>
      </c>
      <c r="G818" s="206"/>
      <c r="H818" s="209">
        <v>1.042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203</v>
      </c>
      <c r="AU818" s="215" t="s">
        <v>80</v>
      </c>
      <c r="AV818" s="14" t="s">
        <v>200</v>
      </c>
      <c r="AW818" s="14" t="s">
        <v>32</v>
      </c>
      <c r="AX818" s="14" t="s">
        <v>78</v>
      </c>
      <c r="AY818" s="215" t="s">
        <v>193</v>
      </c>
    </row>
    <row r="819" spans="1:65" s="2" customFormat="1" ht="37.9" customHeight="1">
      <c r="A819" s="36"/>
      <c r="B819" s="37"/>
      <c r="C819" s="175" t="s">
        <v>687</v>
      </c>
      <c r="D819" s="175" t="s">
        <v>195</v>
      </c>
      <c r="E819" s="176" t="s">
        <v>1098</v>
      </c>
      <c r="F819" s="177" t="s">
        <v>1099</v>
      </c>
      <c r="G819" s="178" t="s">
        <v>417</v>
      </c>
      <c r="H819" s="179">
        <v>2.2050000000000001</v>
      </c>
      <c r="I819" s="180"/>
      <c r="J819" s="181">
        <f>ROUND(I819*H819,2)</f>
        <v>0</v>
      </c>
      <c r="K819" s="177" t="s">
        <v>199</v>
      </c>
      <c r="L819" s="41"/>
      <c r="M819" s="182" t="s">
        <v>19</v>
      </c>
      <c r="N819" s="183" t="s">
        <v>41</v>
      </c>
      <c r="O819" s="66"/>
      <c r="P819" s="184">
        <f>O819*H819</f>
        <v>0</v>
      </c>
      <c r="Q819" s="184">
        <v>1.7090000000000001E-2</v>
      </c>
      <c r="R819" s="184">
        <f>Q819*H819</f>
        <v>3.768345E-2</v>
      </c>
      <c r="S819" s="184">
        <v>0</v>
      </c>
      <c r="T819" s="185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6" t="s">
        <v>200</v>
      </c>
      <c r="AT819" s="186" t="s">
        <v>195</v>
      </c>
      <c r="AU819" s="186" t="s">
        <v>80</v>
      </c>
      <c r="AY819" s="19" t="s">
        <v>193</v>
      </c>
      <c r="BE819" s="187">
        <f>IF(N819="základní",J819,0)</f>
        <v>0</v>
      </c>
      <c r="BF819" s="187">
        <f>IF(N819="snížená",J819,0)</f>
        <v>0</v>
      </c>
      <c r="BG819" s="187">
        <f>IF(N819="zákl. přenesená",J819,0)</f>
        <v>0</v>
      </c>
      <c r="BH819" s="187">
        <f>IF(N819="sníž. přenesená",J819,0)</f>
        <v>0</v>
      </c>
      <c r="BI819" s="187">
        <f>IF(N819="nulová",J819,0)</f>
        <v>0</v>
      </c>
      <c r="BJ819" s="19" t="s">
        <v>78</v>
      </c>
      <c r="BK819" s="187">
        <f>ROUND(I819*H819,2)</f>
        <v>0</v>
      </c>
      <c r="BL819" s="19" t="s">
        <v>200</v>
      </c>
      <c r="BM819" s="186" t="s">
        <v>1100</v>
      </c>
    </row>
    <row r="820" spans="1:65" s="2" customFormat="1" ht="11.25">
      <c r="A820" s="36"/>
      <c r="B820" s="37"/>
      <c r="C820" s="38"/>
      <c r="D820" s="188" t="s">
        <v>201</v>
      </c>
      <c r="E820" s="38"/>
      <c r="F820" s="189" t="s">
        <v>1101</v>
      </c>
      <c r="G820" s="38"/>
      <c r="H820" s="38"/>
      <c r="I820" s="190"/>
      <c r="J820" s="38"/>
      <c r="K820" s="38"/>
      <c r="L820" s="41"/>
      <c r="M820" s="191"/>
      <c r="N820" s="192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201</v>
      </c>
      <c r="AU820" s="19" t="s">
        <v>80</v>
      </c>
    </row>
    <row r="821" spans="1:65" s="13" customFormat="1" ht="33.75">
      <c r="B821" s="193"/>
      <c r="C821" s="194"/>
      <c r="D821" s="195" t="s">
        <v>203</v>
      </c>
      <c r="E821" s="196" t="s">
        <v>19</v>
      </c>
      <c r="F821" s="197" t="s">
        <v>1102</v>
      </c>
      <c r="G821" s="194"/>
      <c r="H821" s="198">
        <v>1.6220000000000001</v>
      </c>
      <c r="I821" s="199"/>
      <c r="J821" s="194"/>
      <c r="K821" s="194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203</v>
      </c>
      <c r="AU821" s="204" t="s">
        <v>80</v>
      </c>
      <c r="AV821" s="13" t="s">
        <v>80</v>
      </c>
      <c r="AW821" s="13" t="s">
        <v>32</v>
      </c>
      <c r="AX821" s="13" t="s">
        <v>70</v>
      </c>
      <c r="AY821" s="204" t="s">
        <v>193</v>
      </c>
    </row>
    <row r="822" spans="1:65" s="13" customFormat="1" ht="11.25">
      <c r="B822" s="193"/>
      <c r="C822" s="194"/>
      <c r="D822" s="195" t="s">
        <v>203</v>
      </c>
      <c r="E822" s="196" t="s">
        <v>19</v>
      </c>
      <c r="F822" s="197" t="s">
        <v>1103</v>
      </c>
      <c r="G822" s="194"/>
      <c r="H822" s="198">
        <v>0.58299999999999996</v>
      </c>
      <c r="I822" s="199"/>
      <c r="J822" s="194"/>
      <c r="K822" s="194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203</v>
      </c>
      <c r="AU822" s="204" t="s">
        <v>80</v>
      </c>
      <c r="AV822" s="13" t="s">
        <v>80</v>
      </c>
      <c r="AW822" s="13" t="s">
        <v>32</v>
      </c>
      <c r="AX822" s="13" t="s">
        <v>70</v>
      </c>
      <c r="AY822" s="204" t="s">
        <v>193</v>
      </c>
    </row>
    <row r="823" spans="1:65" s="14" customFormat="1" ht="11.25">
      <c r="B823" s="205"/>
      <c r="C823" s="206"/>
      <c r="D823" s="195" t="s">
        <v>203</v>
      </c>
      <c r="E823" s="207" t="s">
        <v>19</v>
      </c>
      <c r="F823" s="208" t="s">
        <v>205</v>
      </c>
      <c r="G823" s="206"/>
      <c r="H823" s="209">
        <v>2.2050000000000001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203</v>
      </c>
      <c r="AU823" s="215" t="s">
        <v>80</v>
      </c>
      <c r="AV823" s="14" t="s">
        <v>200</v>
      </c>
      <c r="AW823" s="14" t="s">
        <v>32</v>
      </c>
      <c r="AX823" s="14" t="s">
        <v>78</v>
      </c>
      <c r="AY823" s="215" t="s">
        <v>193</v>
      </c>
    </row>
    <row r="824" spans="1:65" s="2" customFormat="1" ht="37.9" customHeight="1">
      <c r="A824" s="36"/>
      <c r="B824" s="37"/>
      <c r="C824" s="175" t="s">
        <v>1104</v>
      </c>
      <c r="D824" s="175" t="s">
        <v>195</v>
      </c>
      <c r="E824" s="176" t="s">
        <v>1105</v>
      </c>
      <c r="F824" s="177" t="s">
        <v>1106</v>
      </c>
      <c r="G824" s="178" t="s">
        <v>417</v>
      </c>
      <c r="H824" s="179">
        <v>1.823</v>
      </c>
      <c r="I824" s="180"/>
      <c r="J824" s="181">
        <f>ROUND(I824*H824,2)</f>
        <v>0</v>
      </c>
      <c r="K824" s="177" t="s">
        <v>199</v>
      </c>
      <c r="L824" s="41"/>
      <c r="M824" s="182" t="s">
        <v>19</v>
      </c>
      <c r="N824" s="183" t="s">
        <v>41</v>
      </c>
      <c r="O824" s="66"/>
      <c r="P824" s="184">
        <f>O824*H824</f>
        <v>0</v>
      </c>
      <c r="Q824" s="184">
        <v>1.221E-2</v>
      </c>
      <c r="R824" s="184">
        <f>Q824*H824</f>
        <v>2.225883E-2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200</v>
      </c>
      <c r="AT824" s="186" t="s">
        <v>195</v>
      </c>
      <c r="AU824" s="186" t="s">
        <v>80</v>
      </c>
      <c r="AY824" s="19" t="s">
        <v>193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78</v>
      </c>
      <c r="BK824" s="187">
        <f>ROUND(I824*H824,2)</f>
        <v>0</v>
      </c>
      <c r="BL824" s="19" t="s">
        <v>200</v>
      </c>
      <c r="BM824" s="186" t="s">
        <v>1107</v>
      </c>
    </row>
    <row r="825" spans="1:65" s="2" customFormat="1" ht="11.25">
      <c r="A825" s="36"/>
      <c r="B825" s="37"/>
      <c r="C825" s="38"/>
      <c r="D825" s="188" t="s">
        <v>201</v>
      </c>
      <c r="E825" s="38"/>
      <c r="F825" s="189" t="s">
        <v>1108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201</v>
      </c>
      <c r="AU825" s="19" t="s">
        <v>80</v>
      </c>
    </row>
    <row r="826" spans="1:65" s="13" customFormat="1" ht="11.25">
      <c r="B826" s="193"/>
      <c r="C826" s="194"/>
      <c r="D826" s="195" t="s">
        <v>203</v>
      </c>
      <c r="E826" s="196" t="s">
        <v>19</v>
      </c>
      <c r="F826" s="197" t="s">
        <v>1109</v>
      </c>
      <c r="G826" s="194"/>
      <c r="H826" s="198">
        <v>1.03</v>
      </c>
      <c r="I826" s="199"/>
      <c r="J826" s="194"/>
      <c r="K826" s="194"/>
      <c r="L826" s="200"/>
      <c r="M826" s="201"/>
      <c r="N826" s="202"/>
      <c r="O826" s="202"/>
      <c r="P826" s="202"/>
      <c r="Q826" s="202"/>
      <c r="R826" s="202"/>
      <c r="S826" s="202"/>
      <c r="T826" s="203"/>
      <c r="AT826" s="204" t="s">
        <v>203</v>
      </c>
      <c r="AU826" s="204" t="s">
        <v>80</v>
      </c>
      <c r="AV826" s="13" t="s">
        <v>80</v>
      </c>
      <c r="AW826" s="13" t="s">
        <v>32</v>
      </c>
      <c r="AX826" s="13" t="s">
        <v>70</v>
      </c>
      <c r="AY826" s="204" t="s">
        <v>193</v>
      </c>
    </row>
    <row r="827" spans="1:65" s="13" customFormat="1" ht="11.25">
      <c r="B827" s="193"/>
      <c r="C827" s="194"/>
      <c r="D827" s="195" t="s">
        <v>203</v>
      </c>
      <c r="E827" s="196" t="s">
        <v>19</v>
      </c>
      <c r="F827" s="197" t="s">
        <v>1110</v>
      </c>
      <c r="G827" s="194"/>
      <c r="H827" s="198">
        <v>0.29299999999999998</v>
      </c>
      <c r="I827" s="199"/>
      <c r="J827" s="194"/>
      <c r="K827" s="194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203</v>
      </c>
      <c r="AU827" s="204" t="s">
        <v>80</v>
      </c>
      <c r="AV827" s="13" t="s">
        <v>80</v>
      </c>
      <c r="AW827" s="13" t="s">
        <v>32</v>
      </c>
      <c r="AX827" s="13" t="s">
        <v>70</v>
      </c>
      <c r="AY827" s="204" t="s">
        <v>193</v>
      </c>
    </row>
    <row r="828" spans="1:65" s="13" customFormat="1" ht="11.25">
      <c r="B828" s="193"/>
      <c r="C828" s="194"/>
      <c r="D828" s="195" t="s">
        <v>203</v>
      </c>
      <c r="E828" s="196" t="s">
        <v>19</v>
      </c>
      <c r="F828" s="197" t="s">
        <v>1111</v>
      </c>
      <c r="G828" s="194"/>
      <c r="H828" s="198">
        <v>0.5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203</v>
      </c>
      <c r="AU828" s="204" t="s">
        <v>80</v>
      </c>
      <c r="AV828" s="13" t="s">
        <v>80</v>
      </c>
      <c r="AW828" s="13" t="s">
        <v>32</v>
      </c>
      <c r="AX828" s="13" t="s">
        <v>70</v>
      </c>
      <c r="AY828" s="204" t="s">
        <v>193</v>
      </c>
    </row>
    <row r="829" spans="1:65" s="14" customFormat="1" ht="11.25">
      <c r="B829" s="205"/>
      <c r="C829" s="206"/>
      <c r="D829" s="195" t="s">
        <v>203</v>
      </c>
      <c r="E829" s="207" t="s">
        <v>19</v>
      </c>
      <c r="F829" s="208" t="s">
        <v>205</v>
      </c>
      <c r="G829" s="206"/>
      <c r="H829" s="209">
        <v>1.823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203</v>
      </c>
      <c r="AU829" s="215" t="s">
        <v>80</v>
      </c>
      <c r="AV829" s="14" t="s">
        <v>200</v>
      </c>
      <c r="AW829" s="14" t="s">
        <v>32</v>
      </c>
      <c r="AX829" s="14" t="s">
        <v>78</v>
      </c>
      <c r="AY829" s="215" t="s">
        <v>193</v>
      </c>
    </row>
    <row r="830" spans="1:65" s="2" customFormat="1" ht="24.2" customHeight="1">
      <c r="A830" s="36"/>
      <c r="B830" s="37"/>
      <c r="C830" s="227" t="s">
        <v>1112</v>
      </c>
      <c r="D830" s="227" t="s">
        <v>443</v>
      </c>
      <c r="E830" s="228" t="s">
        <v>1113</v>
      </c>
      <c r="F830" s="229" t="s">
        <v>1114</v>
      </c>
      <c r="G830" s="230" t="s">
        <v>417</v>
      </c>
      <c r="H830" s="231">
        <v>5.476</v>
      </c>
      <c r="I830" s="232"/>
      <c r="J830" s="233">
        <f>ROUND(I830*H830,2)</f>
        <v>0</v>
      </c>
      <c r="K830" s="229" t="s">
        <v>199</v>
      </c>
      <c r="L830" s="234"/>
      <c r="M830" s="235" t="s">
        <v>19</v>
      </c>
      <c r="N830" s="236" t="s">
        <v>41</v>
      </c>
      <c r="O830" s="66"/>
      <c r="P830" s="184">
        <f>O830*H830</f>
        <v>0</v>
      </c>
      <c r="Q830" s="184">
        <v>1</v>
      </c>
      <c r="R830" s="184">
        <f>Q830*H830</f>
        <v>5.476</v>
      </c>
      <c r="S830" s="184">
        <v>0</v>
      </c>
      <c r="T830" s="185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6" t="s">
        <v>237</v>
      </c>
      <c r="AT830" s="186" t="s">
        <v>443</v>
      </c>
      <c r="AU830" s="186" t="s">
        <v>80</v>
      </c>
      <c r="AY830" s="19" t="s">
        <v>193</v>
      </c>
      <c r="BE830" s="187">
        <f>IF(N830="základní",J830,0)</f>
        <v>0</v>
      </c>
      <c r="BF830" s="187">
        <f>IF(N830="snížená",J830,0)</f>
        <v>0</v>
      </c>
      <c r="BG830" s="187">
        <f>IF(N830="zákl. přenesená",J830,0)</f>
        <v>0</v>
      </c>
      <c r="BH830" s="187">
        <f>IF(N830="sníž. přenesená",J830,0)</f>
        <v>0</v>
      </c>
      <c r="BI830" s="187">
        <f>IF(N830="nulová",J830,0)</f>
        <v>0</v>
      </c>
      <c r="BJ830" s="19" t="s">
        <v>78</v>
      </c>
      <c r="BK830" s="187">
        <f>ROUND(I830*H830,2)</f>
        <v>0</v>
      </c>
      <c r="BL830" s="19" t="s">
        <v>200</v>
      </c>
      <c r="BM830" s="186" t="s">
        <v>1115</v>
      </c>
    </row>
    <row r="831" spans="1:65" s="2" customFormat="1" ht="19.5">
      <c r="A831" s="36"/>
      <c r="B831" s="37"/>
      <c r="C831" s="38"/>
      <c r="D831" s="195" t="s">
        <v>209</v>
      </c>
      <c r="E831" s="38"/>
      <c r="F831" s="216" t="s">
        <v>1116</v>
      </c>
      <c r="G831" s="38"/>
      <c r="H831" s="38"/>
      <c r="I831" s="190"/>
      <c r="J831" s="38"/>
      <c r="K831" s="38"/>
      <c r="L831" s="41"/>
      <c r="M831" s="191"/>
      <c r="N831" s="192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209</v>
      </c>
      <c r="AU831" s="19" t="s">
        <v>80</v>
      </c>
    </row>
    <row r="832" spans="1:65" s="13" customFormat="1" ht="11.25">
      <c r="B832" s="193"/>
      <c r="C832" s="194"/>
      <c r="D832" s="195" t="s">
        <v>203</v>
      </c>
      <c r="E832" s="196" t="s">
        <v>19</v>
      </c>
      <c r="F832" s="197" t="s">
        <v>1117</v>
      </c>
      <c r="G832" s="194"/>
      <c r="H832" s="198">
        <v>5.476</v>
      </c>
      <c r="I832" s="199"/>
      <c r="J832" s="194"/>
      <c r="K832" s="194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203</v>
      </c>
      <c r="AU832" s="204" t="s">
        <v>80</v>
      </c>
      <c r="AV832" s="13" t="s">
        <v>80</v>
      </c>
      <c r="AW832" s="13" t="s">
        <v>32</v>
      </c>
      <c r="AX832" s="13" t="s">
        <v>70</v>
      </c>
      <c r="AY832" s="204" t="s">
        <v>193</v>
      </c>
    </row>
    <row r="833" spans="1:65" s="14" customFormat="1" ht="11.25">
      <c r="B833" s="205"/>
      <c r="C833" s="206"/>
      <c r="D833" s="195" t="s">
        <v>203</v>
      </c>
      <c r="E833" s="207" t="s">
        <v>19</v>
      </c>
      <c r="F833" s="208" t="s">
        <v>205</v>
      </c>
      <c r="G833" s="206"/>
      <c r="H833" s="209">
        <v>5.476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203</v>
      </c>
      <c r="AU833" s="215" t="s">
        <v>80</v>
      </c>
      <c r="AV833" s="14" t="s">
        <v>200</v>
      </c>
      <c r="AW833" s="14" t="s">
        <v>32</v>
      </c>
      <c r="AX833" s="14" t="s">
        <v>78</v>
      </c>
      <c r="AY833" s="215" t="s">
        <v>193</v>
      </c>
    </row>
    <row r="834" spans="1:65" s="2" customFormat="1" ht="37.9" customHeight="1">
      <c r="A834" s="36"/>
      <c r="B834" s="37"/>
      <c r="C834" s="175" t="s">
        <v>1118</v>
      </c>
      <c r="D834" s="175" t="s">
        <v>195</v>
      </c>
      <c r="E834" s="176" t="s">
        <v>1119</v>
      </c>
      <c r="F834" s="177" t="s">
        <v>1120</v>
      </c>
      <c r="G834" s="178" t="s">
        <v>300</v>
      </c>
      <c r="H834" s="179">
        <v>3.145</v>
      </c>
      <c r="I834" s="180"/>
      <c r="J834" s="181">
        <f>ROUND(I834*H834,2)</f>
        <v>0</v>
      </c>
      <c r="K834" s="177" t="s">
        <v>199</v>
      </c>
      <c r="L834" s="41"/>
      <c r="M834" s="182" t="s">
        <v>19</v>
      </c>
      <c r="N834" s="183" t="s">
        <v>41</v>
      </c>
      <c r="O834" s="66"/>
      <c r="P834" s="184">
        <f>O834*H834</f>
        <v>0</v>
      </c>
      <c r="Q834" s="184">
        <v>2.5018699999999998</v>
      </c>
      <c r="R834" s="184">
        <f>Q834*H834</f>
        <v>7.8683811499999994</v>
      </c>
      <c r="S834" s="184">
        <v>0</v>
      </c>
      <c r="T834" s="185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6" t="s">
        <v>200</v>
      </c>
      <c r="AT834" s="186" t="s">
        <v>195</v>
      </c>
      <c r="AU834" s="186" t="s">
        <v>80</v>
      </c>
      <c r="AY834" s="19" t="s">
        <v>193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19" t="s">
        <v>78</v>
      </c>
      <c r="BK834" s="187">
        <f>ROUND(I834*H834,2)</f>
        <v>0</v>
      </c>
      <c r="BL834" s="19" t="s">
        <v>200</v>
      </c>
      <c r="BM834" s="186" t="s">
        <v>1121</v>
      </c>
    </row>
    <row r="835" spans="1:65" s="2" customFormat="1" ht="11.25">
      <c r="A835" s="36"/>
      <c r="B835" s="37"/>
      <c r="C835" s="38"/>
      <c r="D835" s="188" t="s">
        <v>201</v>
      </c>
      <c r="E835" s="38"/>
      <c r="F835" s="189" t="s">
        <v>1122</v>
      </c>
      <c r="G835" s="38"/>
      <c r="H835" s="38"/>
      <c r="I835" s="190"/>
      <c r="J835" s="38"/>
      <c r="K835" s="38"/>
      <c r="L835" s="41"/>
      <c r="M835" s="191"/>
      <c r="N835" s="192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201</v>
      </c>
      <c r="AU835" s="19" t="s">
        <v>80</v>
      </c>
    </row>
    <row r="836" spans="1:65" s="13" customFormat="1" ht="33.75">
      <c r="B836" s="193"/>
      <c r="C836" s="194"/>
      <c r="D836" s="195" t="s">
        <v>203</v>
      </c>
      <c r="E836" s="196" t="s">
        <v>19</v>
      </c>
      <c r="F836" s="197" t="s">
        <v>1123</v>
      </c>
      <c r="G836" s="194"/>
      <c r="H836" s="198">
        <v>3.145</v>
      </c>
      <c r="I836" s="199"/>
      <c r="J836" s="194"/>
      <c r="K836" s="194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203</v>
      </c>
      <c r="AU836" s="204" t="s">
        <v>80</v>
      </c>
      <c r="AV836" s="13" t="s">
        <v>80</v>
      </c>
      <c r="AW836" s="13" t="s">
        <v>32</v>
      </c>
      <c r="AX836" s="13" t="s">
        <v>70</v>
      </c>
      <c r="AY836" s="204" t="s">
        <v>193</v>
      </c>
    </row>
    <row r="837" spans="1:65" s="14" customFormat="1" ht="11.25">
      <c r="B837" s="205"/>
      <c r="C837" s="206"/>
      <c r="D837" s="195" t="s">
        <v>203</v>
      </c>
      <c r="E837" s="207" t="s">
        <v>19</v>
      </c>
      <c r="F837" s="208" t="s">
        <v>205</v>
      </c>
      <c r="G837" s="206"/>
      <c r="H837" s="209">
        <v>3.145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203</v>
      </c>
      <c r="AU837" s="215" t="s">
        <v>80</v>
      </c>
      <c r="AV837" s="14" t="s">
        <v>200</v>
      </c>
      <c r="AW837" s="14" t="s">
        <v>32</v>
      </c>
      <c r="AX837" s="14" t="s">
        <v>78</v>
      </c>
      <c r="AY837" s="215" t="s">
        <v>193</v>
      </c>
    </row>
    <row r="838" spans="1:65" s="2" customFormat="1" ht="37.9" customHeight="1">
      <c r="A838" s="36"/>
      <c r="B838" s="37"/>
      <c r="C838" s="175" t="s">
        <v>1124</v>
      </c>
      <c r="D838" s="175" t="s">
        <v>195</v>
      </c>
      <c r="E838" s="176" t="s">
        <v>1125</v>
      </c>
      <c r="F838" s="177" t="s">
        <v>1126</v>
      </c>
      <c r="G838" s="178" t="s">
        <v>198</v>
      </c>
      <c r="H838" s="179">
        <v>20.85</v>
      </c>
      <c r="I838" s="180"/>
      <c r="J838" s="181">
        <f>ROUND(I838*H838,2)</f>
        <v>0</v>
      </c>
      <c r="K838" s="177" t="s">
        <v>199</v>
      </c>
      <c r="L838" s="41"/>
      <c r="M838" s="182" t="s">
        <v>19</v>
      </c>
      <c r="N838" s="183" t="s">
        <v>41</v>
      </c>
      <c r="O838" s="66"/>
      <c r="P838" s="184">
        <f>O838*H838</f>
        <v>0</v>
      </c>
      <c r="Q838" s="184">
        <v>2.7499999999999998E-3</v>
      </c>
      <c r="R838" s="184">
        <f>Q838*H838</f>
        <v>5.73375E-2</v>
      </c>
      <c r="S838" s="184">
        <v>0</v>
      </c>
      <c r="T838" s="185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6" t="s">
        <v>200</v>
      </c>
      <c r="AT838" s="186" t="s">
        <v>195</v>
      </c>
      <c r="AU838" s="186" t="s">
        <v>80</v>
      </c>
      <c r="AY838" s="19" t="s">
        <v>193</v>
      </c>
      <c r="BE838" s="187">
        <f>IF(N838="základní",J838,0)</f>
        <v>0</v>
      </c>
      <c r="BF838" s="187">
        <f>IF(N838="snížená",J838,0)</f>
        <v>0</v>
      </c>
      <c r="BG838" s="187">
        <f>IF(N838="zákl. přenesená",J838,0)</f>
        <v>0</v>
      </c>
      <c r="BH838" s="187">
        <f>IF(N838="sníž. přenesená",J838,0)</f>
        <v>0</v>
      </c>
      <c r="BI838" s="187">
        <f>IF(N838="nulová",J838,0)</f>
        <v>0</v>
      </c>
      <c r="BJ838" s="19" t="s">
        <v>78</v>
      </c>
      <c r="BK838" s="187">
        <f>ROUND(I838*H838,2)</f>
        <v>0</v>
      </c>
      <c r="BL838" s="19" t="s">
        <v>200</v>
      </c>
      <c r="BM838" s="186" t="s">
        <v>1127</v>
      </c>
    </row>
    <row r="839" spans="1:65" s="2" customFormat="1" ht="11.25">
      <c r="A839" s="36"/>
      <c r="B839" s="37"/>
      <c r="C839" s="38"/>
      <c r="D839" s="188" t="s">
        <v>201</v>
      </c>
      <c r="E839" s="38"/>
      <c r="F839" s="189" t="s">
        <v>1128</v>
      </c>
      <c r="G839" s="38"/>
      <c r="H839" s="38"/>
      <c r="I839" s="190"/>
      <c r="J839" s="38"/>
      <c r="K839" s="38"/>
      <c r="L839" s="41"/>
      <c r="M839" s="191"/>
      <c r="N839" s="192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201</v>
      </c>
      <c r="AU839" s="19" t="s">
        <v>80</v>
      </c>
    </row>
    <row r="840" spans="1:65" s="13" customFormat="1" ht="11.25">
      <c r="B840" s="193"/>
      <c r="C840" s="194"/>
      <c r="D840" s="195" t="s">
        <v>203</v>
      </c>
      <c r="E840" s="196" t="s">
        <v>19</v>
      </c>
      <c r="F840" s="197" t="s">
        <v>1129</v>
      </c>
      <c r="G840" s="194"/>
      <c r="H840" s="198">
        <v>20.85</v>
      </c>
      <c r="I840" s="199"/>
      <c r="J840" s="194"/>
      <c r="K840" s="194"/>
      <c r="L840" s="200"/>
      <c r="M840" s="201"/>
      <c r="N840" s="202"/>
      <c r="O840" s="202"/>
      <c r="P840" s="202"/>
      <c r="Q840" s="202"/>
      <c r="R840" s="202"/>
      <c r="S840" s="202"/>
      <c r="T840" s="203"/>
      <c r="AT840" s="204" t="s">
        <v>203</v>
      </c>
      <c r="AU840" s="204" t="s">
        <v>80</v>
      </c>
      <c r="AV840" s="13" t="s">
        <v>80</v>
      </c>
      <c r="AW840" s="13" t="s">
        <v>32</v>
      </c>
      <c r="AX840" s="13" t="s">
        <v>70</v>
      </c>
      <c r="AY840" s="204" t="s">
        <v>193</v>
      </c>
    </row>
    <row r="841" spans="1:65" s="14" customFormat="1" ht="11.25">
      <c r="B841" s="205"/>
      <c r="C841" s="206"/>
      <c r="D841" s="195" t="s">
        <v>203</v>
      </c>
      <c r="E841" s="207" t="s">
        <v>19</v>
      </c>
      <c r="F841" s="208" t="s">
        <v>205</v>
      </c>
      <c r="G841" s="206"/>
      <c r="H841" s="209">
        <v>20.85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203</v>
      </c>
      <c r="AU841" s="215" t="s">
        <v>80</v>
      </c>
      <c r="AV841" s="14" t="s">
        <v>200</v>
      </c>
      <c r="AW841" s="14" t="s">
        <v>32</v>
      </c>
      <c r="AX841" s="14" t="s">
        <v>78</v>
      </c>
      <c r="AY841" s="215" t="s">
        <v>193</v>
      </c>
    </row>
    <row r="842" spans="1:65" s="2" customFormat="1" ht="44.25" customHeight="1">
      <c r="A842" s="36"/>
      <c r="B842" s="37"/>
      <c r="C842" s="175" t="s">
        <v>1130</v>
      </c>
      <c r="D842" s="175" t="s">
        <v>195</v>
      </c>
      <c r="E842" s="176" t="s">
        <v>1131</v>
      </c>
      <c r="F842" s="177" t="s">
        <v>1132</v>
      </c>
      <c r="G842" s="178" t="s">
        <v>198</v>
      </c>
      <c r="H842" s="179">
        <v>20.85</v>
      </c>
      <c r="I842" s="180"/>
      <c r="J842" s="181">
        <f>ROUND(I842*H842,2)</f>
        <v>0</v>
      </c>
      <c r="K842" s="177" t="s">
        <v>199</v>
      </c>
      <c r="L842" s="41"/>
      <c r="M842" s="182" t="s">
        <v>19</v>
      </c>
      <c r="N842" s="183" t="s">
        <v>41</v>
      </c>
      <c r="O842" s="66"/>
      <c r="P842" s="184">
        <f>O842*H842</f>
        <v>0</v>
      </c>
      <c r="Q842" s="184">
        <v>0</v>
      </c>
      <c r="R842" s="184">
        <f>Q842*H842</f>
        <v>0</v>
      </c>
      <c r="S842" s="184">
        <v>0</v>
      </c>
      <c r="T842" s="185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200</v>
      </c>
      <c r="AT842" s="186" t="s">
        <v>195</v>
      </c>
      <c r="AU842" s="186" t="s">
        <v>80</v>
      </c>
      <c r="AY842" s="19" t="s">
        <v>193</v>
      </c>
      <c r="BE842" s="187">
        <f>IF(N842="základní",J842,0)</f>
        <v>0</v>
      </c>
      <c r="BF842" s="187">
        <f>IF(N842="snížená",J842,0)</f>
        <v>0</v>
      </c>
      <c r="BG842" s="187">
        <f>IF(N842="zákl. přenesená",J842,0)</f>
        <v>0</v>
      </c>
      <c r="BH842" s="187">
        <f>IF(N842="sníž. přenesená",J842,0)</f>
        <v>0</v>
      </c>
      <c r="BI842" s="187">
        <f>IF(N842="nulová",J842,0)</f>
        <v>0</v>
      </c>
      <c r="BJ842" s="19" t="s">
        <v>78</v>
      </c>
      <c r="BK842" s="187">
        <f>ROUND(I842*H842,2)</f>
        <v>0</v>
      </c>
      <c r="BL842" s="19" t="s">
        <v>200</v>
      </c>
      <c r="BM842" s="186" t="s">
        <v>1133</v>
      </c>
    </row>
    <row r="843" spans="1:65" s="2" customFormat="1" ht="11.25">
      <c r="A843" s="36"/>
      <c r="B843" s="37"/>
      <c r="C843" s="38"/>
      <c r="D843" s="188" t="s">
        <v>201</v>
      </c>
      <c r="E843" s="38"/>
      <c r="F843" s="189" t="s">
        <v>1134</v>
      </c>
      <c r="G843" s="38"/>
      <c r="H843" s="38"/>
      <c r="I843" s="190"/>
      <c r="J843" s="38"/>
      <c r="K843" s="38"/>
      <c r="L843" s="41"/>
      <c r="M843" s="191"/>
      <c r="N843" s="192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201</v>
      </c>
      <c r="AU843" s="19" t="s">
        <v>80</v>
      </c>
    </row>
    <row r="844" spans="1:65" s="2" customFormat="1" ht="44.25" customHeight="1">
      <c r="A844" s="36"/>
      <c r="B844" s="37"/>
      <c r="C844" s="175" t="s">
        <v>1135</v>
      </c>
      <c r="D844" s="175" t="s">
        <v>195</v>
      </c>
      <c r="E844" s="176" t="s">
        <v>1136</v>
      </c>
      <c r="F844" s="177" t="s">
        <v>1137</v>
      </c>
      <c r="G844" s="178" t="s">
        <v>417</v>
      </c>
      <c r="H844" s="179">
        <v>0.36499999999999999</v>
      </c>
      <c r="I844" s="180"/>
      <c r="J844" s="181">
        <f>ROUND(I844*H844,2)</f>
        <v>0</v>
      </c>
      <c r="K844" s="177" t="s">
        <v>199</v>
      </c>
      <c r="L844" s="41"/>
      <c r="M844" s="182" t="s">
        <v>19</v>
      </c>
      <c r="N844" s="183" t="s">
        <v>41</v>
      </c>
      <c r="O844" s="66"/>
      <c r="P844" s="184">
        <f>O844*H844</f>
        <v>0</v>
      </c>
      <c r="Q844" s="184">
        <v>1.05237</v>
      </c>
      <c r="R844" s="184">
        <f>Q844*H844</f>
        <v>0.38411505000000001</v>
      </c>
      <c r="S844" s="184">
        <v>0</v>
      </c>
      <c r="T844" s="185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200</v>
      </c>
      <c r="AT844" s="186" t="s">
        <v>195</v>
      </c>
      <c r="AU844" s="186" t="s">
        <v>80</v>
      </c>
      <c r="AY844" s="19" t="s">
        <v>193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9" t="s">
        <v>78</v>
      </c>
      <c r="BK844" s="187">
        <f>ROUND(I844*H844,2)</f>
        <v>0</v>
      </c>
      <c r="BL844" s="19" t="s">
        <v>200</v>
      </c>
      <c r="BM844" s="186" t="s">
        <v>1138</v>
      </c>
    </row>
    <row r="845" spans="1:65" s="2" customFormat="1" ht="11.25">
      <c r="A845" s="36"/>
      <c r="B845" s="37"/>
      <c r="C845" s="38"/>
      <c r="D845" s="188" t="s">
        <v>201</v>
      </c>
      <c r="E845" s="38"/>
      <c r="F845" s="189" t="s">
        <v>1139</v>
      </c>
      <c r="G845" s="38"/>
      <c r="H845" s="38"/>
      <c r="I845" s="190"/>
      <c r="J845" s="38"/>
      <c r="K845" s="38"/>
      <c r="L845" s="41"/>
      <c r="M845" s="191"/>
      <c r="N845" s="192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201</v>
      </c>
      <c r="AU845" s="19" t="s">
        <v>80</v>
      </c>
    </row>
    <row r="846" spans="1:65" s="13" customFormat="1" ht="11.25">
      <c r="B846" s="193"/>
      <c r="C846" s="194"/>
      <c r="D846" s="195" t="s">
        <v>203</v>
      </c>
      <c r="E846" s="196" t="s">
        <v>19</v>
      </c>
      <c r="F846" s="197" t="s">
        <v>1140</v>
      </c>
      <c r="G846" s="194"/>
      <c r="H846" s="198">
        <v>0.36499999999999999</v>
      </c>
      <c r="I846" s="199"/>
      <c r="J846" s="194"/>
      <c r="K846" s="194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203</v>
      </c>
      <c r="AU846" s="204" t="s">
        <v>80</v>
      </c>
      <c r="AV846" s="13" t="s">
        <v>80</v>
      </c>
      <c r="AW846" s="13" t="s">
        <v>32</v>
      </c>
      <c r="AX846" s="13" t="s">
        <v>70</v>
      </c>
      <c r="AY846" s="204" t="s">
        <v>193</v>
      </c>
    </row>
    <row r="847" spans="1:65" s="14" customFormat="1" ht="11.25">
      <c r="B847" s="205"/>
      <c r="C847" s="206"/>
      <c r="D847" s="195" t="s">
        <v>203</v>
      </c>
      <c r="E847" s="207" t="s">
        <v>19</v>
      </c>
      <c r="F847" s="208" t="s">
        <v>205</v>
      </c>
      <c r="G847" s="206"/>
      <c r="H847" s="209">
        <v>0.36499999999999999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203</v>
      </c>
      <c r="AU847" s="215" t="s">
        <v>80</v>
      </c>
      <c r="AV847" s="14" t="s">
        <v>200</v>
      </c>
      <c r="AW847" s="14" t="s">
        <v>32</v>
      </c>
      <c r="AX847" s="14" t="s">
        <v>78</v>
      </c>
      <c r="AY847" s="215" t="s">
        <v>193</v>
      </c>
    </row>
    <row r="848" spans="1:65" s="2" customFormat="1" ht="37.9" customHeight="1">
      <c r="A848" s="36"/>
      <c r="B848" s="37"/>
      <c r="C848" s="175" t="s">
        <v>1141</v>
      </c>
      <c r="D848" s="175" t="s">
        <v>195</v>
      </c>
      <c r="E848" s="176" t="s">
        <v>1142</v>
      </c>
      <c r="F848" s="177" t="s">
        <v>1143</v>
      </c>
      <c r="G848" s="178" t="s">
        <v>198</v>
      </c>
      <c r="H848" s="179">
        <v>194.82</v>
      </c>
      <c r="I848" s="180"/>
      <c r="J848" s="181">
        <f>ROUND(I848*H848,2)</f>
        <v>0</v>
      </c>
      <c r="K848" s="177" t="s">
        <v>199</v>
      </c>
      <c r="L848" s="41"/>
      <c r="M848" s="182" t="s">
        <v>19</v>
      </c>
      <c r="N848" s="183" t="s">
        <v>41</v>
      </c>
      <c r="O848" s="66"/>
      <c r="P848" s="184">
        <f>O848*H848</f>
        <v>0</v>
      </c>
      <c r="Q848" s="184">
        <v>7.9369999999999996E-2</v>
      </c>
      <c r="R848" s="184">
        <f>Q848*H848</f>
        <v>15.462863399999998</v>
      </c>
      <c r="S848" s="184">
        <v>0</v>
      </c>
      <c r="T848" s="18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200</v>
      </c>
      <c r="AT848" s="186" t="s">
        <v>195</v>
      </c>
      <c r="AU848" s="186" t="s">
        <v>80</v>
      </c>
      <c r="AY848" s="19" t="s">
        <v>193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78</v>
      </c>
      <c r="BK848" s="187">
        <f>ROUND(I848*H848,2)</f>
        <v>0</v>
      </c>
      <c r="BL848" s="19" t="s">
        <v>200</v>
      </c>
      <c r="BM848" s="186" t="s">
        <v>1144</v>
      </c>
    </row>
    <row r="849" spans="1:65" s="2" customFormat="1" ht="11.25">
      <c r="A849" s="36"/>
      <c r="B849" s="37"/>
      <c r="C849" s="38"/>
      <c r="D849" s="188" t="s">
        <v>201</v>
      </c>
      <c r="E849" s="38"/>
      <c r="F849" s="189" t="s">
        <v>1145</v>
      </c>
      <c r="G849" s="38"/>
      <c r="H849" s="38"/>
      <c r="I849" s="190"/>
      <c r="J849" s="38"/>
      <c r="K849" s="38"/>
      <c r="L849" s="41"/>
      <c r="M849" s="191"/>
      <c r="N849" s="192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201</v>
      </c>
      <c r="AU849" s="19" t="s">
        <v>80</v>
      </c>
    </row>
    <row r="850" spans="1:65" s="15" customFormat="1" ht="11.25">
      <c r="B850" s="217"/>
      <c r="C850" s="218"/>
      <c r="D850" s="195" t="s">
        <v>203</v>
      </c>
      <c r="E850" s="219" t="s">
        <v>19</v>
      </c>
      <c r="F850" s="220" t="s">
        <v>353</v>
      </c>
      <c r="G850" s="218"/>
      <c r="H850" s="219" t="s">
        <v>19</v>
      </c>
      <c r="I850" s="221"/>
      <c r="J850" s="218"/>
      <c r="K850" s="218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203</v>
      </c>
      <c r="AU850" s="226" t="s">
        <v>80</v>
      </c>
      <c r="AV850" s="15" t="s">
        <v>78</v>
      </c>
      <c r="AW850" s="15" t="s">
        <v>32</v>
      </c>
      <c r="AX850" s="15" t="s">
        <v>70</v>
      </c>
      <c r="AY850" s="226" t="s">
        <v>193</v>
      </c>
    </row>
    <row r="851" spans="1:65" s="13" customFormat="1" ht="33.75">
      <c r="B851" s="193"/>
      <c r="C851" s="194"/>
      <c r="D851" s="195" t="s">
        <v>203</v>
      </c>
      <c r="E851" s="196" t="s">
        <v>19</v>
      </c>
      <c r="F851" s="197" t="s">
        <v>1146</v>
      </c>
      <c r="G851" s="194"/>
      <c r="H851" s="198">
        <v>64.599999999999994</v>
      </c>
      <c r="I851" s="199"/>
      <c r="J851" s="194"/>
      <c r="K851" s="194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203</v>
      </c>
      <c r="AU851" s="204" t="s">
        <v>80</v>
      </c>
      <c r="AV851" s="13" t="s">
        <v>80</v>
      </c>
      <c r="AW851" s="13" t="s">
        <v>32</v>
      </c>
      <c r="AX851" s="13" t="s">
        <v>70</v>
      </c>
      <c r="AY851" s="204" t="s">
        <v>193</v>
      </c>
    </row>
    <row r="852" spans="1:65" s="15" customFormat="1" ht="11.25">
      <c r="B852" s="217"/>
      <c r="C852" s="218"/>
      <c r="D852" s="195" t="s">
        <v>203</v>
      </c>
      <c r="E852" s="219" t="s">
        <v>19</v>
      </c>
      <c r="F852" s="220" t="s">
        <v>335</v>
      </c>
      <c r="G852" s="218"/>
      <c r="H852" s="219" t="s">
        <v>19</v>
      </c>
      <c r="I852" s="221"/>
      <c r="J852" s="218"/>
      <c r="K852" s="218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203</v>
      </c>
      <c r="AU852" s="226" t="s">
        <v>80</v>
      </c>
      <c r="AV852" s="15" t="s">
        <v>78</v>
      </c>
      <c r="AW852" s="15" t="s">
        <v>32</v>
      </c>
      <c r="AX852" s="15" t="s">
        <v>70</v>
      </c>
      <c r="AY852" s="226" t="s">
        <v>193</v>
      </c>
    </row>
    <row r="853" spans="1:65" s="13" customFormat="1" ht="33.75">
      <c r="B853" s="193"/>
      <c r="C853" s="194"/>
      <c r="D853" s="195" t="s">
        <v>203</v>
      </c>
      <c r="E853" s="196" t="s">
        <v>19</v>
      </c>
      <c r="F853" s="197" t="s">
        <v>1147</v>
      </c>
      <c r="G853" s="194"/>
      <c r="H853" s="198">
        <v>88.06</v>
      </c>
      <c r="I853" s="199"/>
      <c r="J853" s="194"/>
      <c r="K853" s="194"/>
      <c r="L853" s="200"/>
      <c r="M853" s="201"/>
      <c r="N853" s="202"/>
      <c r="O853" s="202"/>
      <c r="P853" s="202"/>
      <c r="Q853" s="202"/>
      <c r="R853" s="202"/>
      <c r="S853" s="202"/>
      <c r="T853" s="203"/>
      <c r="AT853" s="204" t="s">
        <v>203</v>
      </c>
      <c r="AU853" s="204" t="s">
        <v>80</v>
      </c>
      <c r="AV853" s="13" t="s">
        <v>80</v>
      </c>
      <c r="AW853" s="13" t="s">
        <v>32</v>
      </c>
      <c r="AX853" s="13" t="s">
        <v>70</v>
      </c>
      <c r="AY853" s="204" t="s">
        <v>193</v>
      </c>
    </row>
    <row r="854" spans="1:65" s="15" customFormat="1" ht="11.25">
      <c r="B854" s="217"/>
      <c r="C854" s="218"/>
      <c r="D854" s="195" t="s">
        <v>203</v>
      </c>
      <c r="E854" s="219" t="s">
        <v>19</v>
      </c>
      <c r="F854" s="220" t="s">
        <v>945</v>
      </c>
      <c r="G854" s="218"/>
      <c r="H854" s="219" t="s">
        <v>19</v>
      </c>
      <c r="I854" s="221"/>
      <c r="J854" s="218"/>
      <c r="K854" s="218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203</v>
      </c>
      <c r="AU854" s="226" t="s">
        <v>80</v>
      </c>
      <c r="AV854" s="15" t="s">
        <v>78</v>
      </c>
      <c r="AW854" s="15" t="s">
        <v>32</v>
      </c>
      <c r="AX854" s="15" t="s">
        <v>70</v>
      </c>
      <c r="AY854" s="226" t="s">
        <v>193</v>
      </c>
    </row>
    <row r="855" spans="1:65" s="13" customFormat="1" ht="22.5">
      <c r="B855" s="193"/>
      <c r="C855" s="194"/>
      <c r="D855" s="195" t="s">
        <v>203</v>
      </c>
      <c r="E855" s="196" t="s">
        <v>19</v>
      </c>
      <c r="F855" s="197" t="s">
        <v>1148</v>
      </c>
      <c r="G855" s="194"/>
      <c r="H855" s="198">
        <v>42.16</v>
      </c>
      <c r="I855" s="199"/>
      <c r="J855" s="194"/>
      <c r="K855" s="194"/>
      <c r="L855" s="200"/>
      <c r="M855" s="201"/>
      <c r="N855" s="202"/>
      <c r="O855" s="202"/>
      <c r="P855" s="202"/>
      <c r="Q855" s="202"/>
      <c r="R855" s="202"/>
      <c r="S855" s="202"/>
      <c r="T855" s="203"/>
      <c r="AT855" s="204" t="s">
        <v>203</v>
      </c>
      <c r="AU855" s="204" t="s">
        <v>80</v>
      </c>
      <c r="AV855" s="13" t="s">
        <v>80</v>
      </c>
      <c r="AW855" s="13" t="s">
        <v>32</v>
      </c>
      <c r="AX855" s="13" t="s">
        <v>70</v>
      </c>
      <c r="AY855" s="204" t="s">
        <v>193</v>
      </c>
    </row>
    <row r="856" spans="1:65" s="14" customFormat="1" ht="11.25">
      <c r="B856" s="205"/>
      <c r="C856" s="206"/>
      <c r="D856" s="195" t="s">
        <v>203</v>
      </c>
      <c r="E856" s="207" t="s">
        <v>19</v>
      </c>
      <c r="F856" s="208" t="s">
        <v>205</v>
      </c>
      <c r="G856" s="206"/>
      <c r="H856" s="209">
        <v>194.82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203</v>
      </c>
      <c r="AU856" s="215" t="s">
        <v>80</v>
      </c>
      <c r="AV856" s="14" t="s">
        <v>200</v>
      </c>
      <c r="AW856" s="14" t="s">
        <v>32</v>
      </c>
      <c r="AX856" s="14" t="s">
        <v>78</v>
      </c>
      <c r="AY856" s="215" t="s">
        <v>193</v>
      </c>
    </row>
    <row r="857" spans="1:65" s="2" customFormat="1" ht="37.9" customHeight="1">
      <c r="A857" s="36"/>
      <c r="B857" s="37"/>
      <c r="C857" s="175" t="s">
        <v>1149</v>
      </c>
      <c r="D857" s="175" t="s">
        <v>195</v>
      </c>
      <c r="E857" s="176" t="s">
        <v>1150</v>
      </c>
      <c r="F857" s="177" t="s">
        <v>1151</v>
      </c>
      <c r="G857" s="178" t="s">
        <v>198</v>
      </c>
      <c r="H857" s="179">
        <v>4264.28</v>
      </c>
      <c r="I857" s="180"/>
      <c r="J857" s="181">
        <f>ROUND(I857*H857,2)</f>
        <v>0</v>
      </c>
      <c r="K857" s="177" t="s">
        <v>199</v>
      </c>
      <c r="L857" s="41"/>
      <c r="M857" s="182" t="s">
        <v>19</v>
      </c>
      <c r="N857" s="183" t="s">
        <v>41</v>
      </c>
      <c r="O857" s="66"/>
      <c r="P857" s="184">
        <f>O857*H857</f>
        <v>0</v>
      </c>
      <c r="Q857" s="184">
        <v>0.11549</v>
      </c>
      <c r="R857" s="184">
        <f>Q857*H857</f>
        <v>492.48169719999993</v>
      </c>
      <c r="S857" s="184">
        <v>0</v>
      </c>
      <c r="T857" s="185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6" t="s">
        <v>200</v>
      </c>
      <c r="AT857" s="186" t="s">
        <v>195</v>
      </c>
      <c r="AU857" s="186" t="s">
        <v>80</v>
      </c>
      <c r="AY857" s="19" t="s">
        <v>193</v>
      </c>
      <c r="BE857" s="187">
        <f>IF(N857="základní",J857,0)</f>
        <v>0</v>
      </c>
      <c r="BF857" s="187">
        <f>IF(N857="snížená",J857,0)</f>
        <v>0</v>
      </c>
      <c r="BG857" s="187">
        <f>IF(N857="zákl. přenesená",J857,0)</f>
        <v>0</v>
      </c>
      <c r="BH857" s="187">
        <f>IF(N857="sníž. přenesená",J857,0)</f>
        <v>0</v>
      </c>
      <c r="BI857" s="187">
        <f>IF(N857="nulová",J857,0)</f>
        <v>0</v>
      </c>
      <c r="BJ857" s="19" t="s">
        <v>78</v>
      </c>
      <c r="BK857" s="187">
        <f>ROUND(I857*H857,2)</f>
        <v>0</v>
      </c>
      <c r="BL857" s="19" t="s">
        <v>200</v>
      </c>
      <c r="BM857" s="186" t="s">
        <v>1152</v>
      </c>
    </row>
    <row r="858" spans="1:65" s="2" customFormat="1" ht="11.25">
      <c r="A858" s="36"/>
      <c r="B858" s="37"/>
      <c r="C858" s="38"/>
      <c r="D858" s="188" t="s">
        <v>201</v>
      </c>
      <c r="E858" s="38"/>
      <c r="F858" s="189" t="s">
        <v>1153</v>
      </c>
      <c r="G858" s="38"/>
      <c r="H858" s="38"/>
      <c r="I858" s="190"/>
      <c r="J858" s="38"/>
      <c r="K858" s="38"/>
      <c r="L858" s="41"/>
      <c r="M858" s="191"/>
      <c r="N858" s="192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201</v>
      </c>
      <c r="AU858" s="19" t="s">
        <v>80</v>
      </c>
    </row>
    <row r="859" spans="1:65" s="15" customFormat="1" ht="11.25">
      <c r="B859" s="217"/>
      <c r="C859" s="218"/>
      <c r="D859" s="195" t="s">
        <v>203</v>
      </c>
      <c r="E859" s="219" t="s">
        <v>19</v>
      </c>
      <c r="F859" s="220" t="s">
        <v>353</v>
      </c>
      <c r="G859" s="218"/>
      <c r="H859" s="219" t="s">
        <v>19</v>
      </c>
      <c r="I859" s="221"/>
      <c r="J859" s="218"/>
      <c r="K859" s="218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203</v>
      </c>
      <c r="AU859" s="226" t="s">
        <v>80</v>
      </c>
      <c r="AV859" s="15" t="s">
        <v>78</v>
      </c>
      <c r="AW859" s="15" t="s">
        <v>32</v>
      </c>
      <c r="AX859" s="15" t="s">
        <v>70</v>
      </c>
      <c r="AY859" s="226" t="s">
        <v>193</v>
      </c>
    </row>
    <row r="860" spans="1:65" s="13" customFormat="1" ht="33.75">
      <c r="B860" s="193"/>
      <c r="C860" s="194"/>
      <c r="D860" s="195" t="s">
        <v>203</v>
      </c>
      <c r="E860" s="196" t="s">
        <v>19</v>
      </c>
      <c r="F860" s="197" t="s">
        <v>1154</v>
      </c>
      <c r="G860" s="194"/>
      <c r="H860" s="198">
        <v>634.78</v>
      </c>
      <c r="I860" s="199"/>
      <c r="J860" s="194"/>
      <c r="K860" s="194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203</v>
      </c>
      <c r="AU860" s="204" t="s">
        <v>80</v>
      </c>
      <c r="AV860" s="13" t="s">
        <v>80</v>
      </c>
      <c r="AW860" s="13" t="s">
        <v>32</v>
      </c>
      <c r="AX860" s="13" t="s">
        <v>70</v>
      </c>
      <c r="AY860" s="204" t="s">
        <v>193</v>
      </c>
    </row>
    <row r="861" spans="1:65" s="13" customFormat="1" ht="22.5">
      <c r="B861" s="193"/>
      <c r="C861" s="194"/>
      <c r="D861" s="195" t="s">
        <v>203</v>
      </c>
      <c r="E861" s="196" t="s">
        <v>19</v>
      </c>
      <c r="F861" s="197" t="s">
        <v>1155</v>
      </c>
      <c r="G861" s="194"/>
      <c r="H861" s="198">
        <v>322.32</v>
      </c>
      <c r="I861" s="199"/>
      <c r="J861" s="194"/>
      <c r="K861" s="194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203</v>
      </c>
      <c r="AU861" s="204" t="s">
        <v>80</v>
      </c>
      <c r="AV861" s="13" t="s">
        <v>80</v>
      </c>
      <c r="AW861" s="13" t="s">
        <v>32</v>
      </c>
      <c r="AX861" s="13" t="s">
        <v>70</v>
      </c>
      <c r="AY861" s="204" t="s">
        <v>193</v>
      </c>
    </row>
    <row r="862" spans="1:65" s="16" customFormat="1" ht="11.25">
      <c r="B862" s="237"/>
      <c r="C862" s="238"/>
      <c r="D862" s="195" t="s">
        <v>203</v>
      </c>
      <c r="E862" s="239" t="s">
        <v>19</v>
      </c>
      <c r="F862" s="240" t="s">
        <v>568</v>
      </c>
      <c r="G862" s="238"/>
      <c r="H862" s="241">
        <v>957.1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AT862" s="247" t="s">
        <v>203</v>
      </c>
      <c r="AU862" s="247" t="s">
        <v>80</v>
      </c>
      <c r="AV862" s="16" t="s">
        <v>212</v>
      </c>
      <c r="AW862" s="16" t="s">
        <v>32</v>
      </c>
      <c r="AX862" s="16" t="s">
        <v>70</v>
      </c>
      <c r="AY862" s="247" t="s">
        <v>193</v>
      </c>
    </row>
    <row r="863" spans="1:65" s="15" customFormat="1" ht="11.25">
      <c r="B863" s="217"/>
      <c r="C863" s="218"/>
      <c r="D863" s="195" t="s">
        <v>203</v>
      </c>
      <c r="E863" s="219" t="s">
        <v>19</v>
      </c>
      <c r="F863" s="220" t="s">
        <v>335</v>
      </c>
      <c r="G863" s="218"/>
      <c r="H863" s="219" t="s">
        <v>19</v>
      </c>
      <c r="I863" s="221"/>
      <c r="J863" s="218"/>
      <c r="K863" s="218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203</v>
      </c>
      <c r="AU863" s="226" t="s">
        <v>80</v>
      </c>
      <c r="AV863" s="15" t="s">
        <v>78</v>
      </c>
      <c r="AW863" s="15" t="s">
        <v>32</v>
      </c>
      <c r="AX863" s="15" t="s">
        <v>70</v>
      </c>
      <c r="AY863" s="226" t="s">
        <v>193</v>
      </c>
    </row>
    <row r="864" spans="1:65" s="13" customFormat="1" ht="33.75">
      <c r="B864" s="193"/>
      <c r="C864" s="194"/>
      <c r="D864" s="195" t="s">
        <v>203</v>
      </c>
      <c r="E864" s="196" t="s">
        <v>19</v>
      </c>
      <c r="F864" s="197" t="s">
        <v>1156</v>
      </c>
      <c r="G864" s="194"/>
      <c r="H864" s="198">
        <v>462.74</v>
      </c>
      <c r="I864" s="199"/>
      <c r="J864" s="194"/>
      <c r="K864" s="194"/>
      <c r="L864" s="200"/>
      <c r="M864" s="201"/>
      <c r="N864" s="202"/>
      <c r="O864" s="202"/>
      <c r="P864" s="202"/>
      <c r="Q864" s="202"/>
      <c r="R864" s="202"/>
      <c r="S864" s="202"/>
      <c r="T864" s="203"/>
      <c r="AT864" s="204" t="s">
        <v>203</v>
      </c>
      <c r="AU864" s="204" t="s">
        <v>80</v>
      </c>
      <c r="AV864" s="13" t="s">
        <v>80</v>
      </c>
      <c r="AW864" s="13" t="s">
        <v>32</v>
      </c>
      <c r="AX864" s="13" t="s">
        <v>70</v>
      </c>
      <c r="AY864" s="204" t="s">
        <v>193</v>
      </c>
    </row>
    <row r="865" spans="1:65" s="13" customFormat="1" ht="22.5">
      <c r="B865" s="193"/>
      <c r="C865" s="194"/>
      <c r="D865" s="195" t="s">
        <v>203</v>
      </c>
      <c r="E865" s="196" t="s">
        <v>19</v>
      </c>
      <c r="F865" s="197" t="s">
        <v>1157</v>
      </c>
      <c r="G865" s="194"/>
      <c r="H865" s="198">
        <v>331.84</v>
      </c>
      <c r="I865" s="199"/>
      <c r="J865" s="194"/>
      <c r="K865" s="194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203</v>
      </c>
      <c r="AU865" s="204" t="s">
        <v>80</v>
      </c>
      <c r="AV865" s="13" t="s">
        <v>80</v>
      </c>
      <c r="AW865" s="13" t="s">
        <v>32</v>
      </c>
      <c r="AX865" s="13" t="s">
        <v>70</v>
      </c>
      <c r="AY865" s="204" t="s">
        <v>193</v>
      </c>
    </row>
    <row r="866" spans="1:65" s="16" customFormat="1" ht="11.25">
      <c r="B866" s="237"/>
      <c r="C866" s="238"/>
      <c r="D866" s="195" t="s">
        <v>203</v>
      </c>
      <c r="E866" s="239" t="s">
        <v>19</v>
      </c>
      <c r="F866" s="240" t="s">
        <v>568</v>
      </c>
      <c r="G866" s="238"/>
      <c r="H866" s="241">
        <v>794.58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AT866" s="247" t="s">
        <v>203</v>
      </c>
      <c r="AU866" s="247" t="s">
        <v>80</v>
      </c>
      <c r="AV866" s="16" t="s">
        <v>212</v>
      </c>
      <c r="AW866" s="16" t="s">
        <v>32</v>
      </c>
      <c r="AX866" s="16" t="s">
        <v>70</v>
      </c>
      <c r="AY866" s="247" t="s">
        <v>193</v>
      </c>
    </row>
    <row r="867" spans="1:65" s="15" customFormat="1" ht="11.25">
      <c r="B867" s="217"/>
      <c r="C867" s="218"/>
      <c r="D867" s="195" t="s">
        <v>203</v>
      </c>
      <c r="E867" s="219" t="s">
        <v>19</v>
      </c>
      <c r="F867" s="220" t="s">
        <v>945</v>
      </c>
      <c r="G867" s="218"/>
      <c r="H867" s="219" t="s">
        <v>19</v>
      </c>
      <c r="I867" s="221"/>
      <c r="J867" s="218"/>
      <c r="K867" s="218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203</v>
      </c>
      <c r="AU867" s="226" t="s">
        <v>80</v>
      </c>
      <c r="AV867" s="15" t="s">
        <v>78</v>
      </c>
      <c r="AW867" s="15" t="s">
        <v>32</v>
      </c>
      <c r="AX867" s="15" t="s">
        <v>70</v>
      </c>
      <c r="AY867" s="226" t="s">
        <v>193</v>
      </c>
    </row>
    <row r="868" spans="1:65" s="13" customFormat="1" ht="33.75">
      <c r="B868" s="193"/>
      <c r="C868" s="194"/>
      <c r="D868" s="195" t="s">
        <v>203</v>
      </c>
      <c r="E868" s="196" t="s">
        <v>19</v>
      </c>
      <c r="F868" s="197" t="s">
        <v>1158</v>
      </c>
      <c r="G868" s="194"/>
      <c r="H868" s="198">
        <v>452.2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203</v>
      </c>
      <c r="AU868" s="204" t="s">
        <v>80</v>
      </c>
      <c r="AV868" s="13" t="s">
        <v>80</v>
      </c>
      <c r="AW868" s="13" t="s">
        <v>32</v>
      </c>
      <c r="AX868" s="13" t="s">
        <v>70</v>
      </c>
      <c r="AY868" s="204" t="s">
        <v>193</v>
      </c>
    </row>
    <row r="869" spans="1:65" s="13" customFormat="1" ht="11.25">
      <c r="B869" s="193"/>
      <c r="C869" s="194"/>
      <c r="D869" s="195" t="s">
        <v>203</v>
      </c>
      <c r="E869" s="196" t="s">
        <v>19</v>
      </c>
      <c r="F869" s="197" t="s">
        <v>1159</v>
      </c>
      <c r="G869" s="194"/>
      <c r="H869" s="198">
        <v>393.38</v>
      </c>
      <c r="I869" s="199"/>
      <c r="J869" s="194"/>
      <c r="K869" s="194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203</v>
      </c>
      <c r="AU869" s="204" t="s">
        <v>80</v>
      </c>
      <c r="AV869" s="13" t="s">
        <v>80</v>
      </c>
      <c r="AW869" s="13" t="s">
        <v>32</v>
      </c>
      <c r="AX869" s="13" t="s">
        <v>70</v>
      </c>
      <c r="AY869" s="204" t="s">
        <v>193</v>
      </c>
    </row>
    <row r="870" spans="1:65" s="16" customFormat="1" ht="11.25">
      <c r="B870" s="237"/>
      <c r="C870" s="238"/>
      <c r="D870" s="195" t="s">
        <v>203</v>
      </c>
      <c r="E870" s="239" t="s">
        <v>19</v>
      </c>
      <c r="F870" s="240" t="s">
        <v>568</v>
      </c>
      <c r="G870" s="238"/>
      <c r="H870" s="241">
        <v>845.58</v>
      </c>
      <c r="I870" s="242"/>
      <c r="J870" s="238"/>
      <c r="K870" s="238"/>
      <c r="L870" s="243"/>
      <c r="M870" s="244"/>
      <c r="N870" s="245"/>
      <c r="O870" s="245"/>
      <c r="P870" s="245"/>
      <c r="Q870" s="245"/>
      <c r="R870" s="245"/>
      <c r="S870" s="245"/>
      <c r="T870" s="246"/>
      <c r="AT870" s="247" t="s">
        <v>203</v>
      </c>
      <c r="AU870" s="247" t="s">
        <v>80</v>
      </c>
      <c r="AV870" s="16" t="s">
        <v>212</v>
      </c>
      <c r="AW870" s="16" t="s">
        <v>32</v>
      </c>
      <c r="AX870" s="16" t="s">
        <v>70</v>
      </c>
      <c r="AY870" s="247" t="s">
        <v>193</v>
      </c>
    </row>
    <row r="871" spans="1:65" s="15" customFormat="1" ht="11.25">
      <c r="B871" s="217"/>
      <c r="C871" s="218"/>
      <c r="D871" s="195" t="s">
        <v>203</v>
      </c>
      <c r="E871" s="219" t="s">
        <v>19</v>
      </c>
      <c r="F871" s="220" t="s">
        <v>971</v>
      </c>
      <c r="G871" s="218"/>
      <c r="H871" s="219" t="s">
        <v>19</v>
      </c>
      <c r="I871" s="221"/>
      <c r="J871" s="218"/>
      <c r="K871" s="218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203</v>
      </c>
      <c r="AU871" s="226" t="s">
        <v>80</v>
      </c>
      <c r="AV871" s="15" t="s">
        <v>78</v>
      </c>
      <c r="AW871" s="15" t="s">
        <v>32</v>
      </c>
      <c r="AX871" s="15" t="s">
        <v>70</v>
      </c>
      <c r="AY871" s="226" t="s">
        <v>193</v>
      </c>
    </row>
    <row r="872" spans="1:65" s="13" customFormat="1" ht="11.25">
      <c r="B872" s="193"/>
      <c r="C872" s="194"/>
      <c r="D872" s="195" t="s">
        <v>203</v>
      </c>
      <c r="E872" s="196" t="s">
        <v>19</v>
      </c>
      <c r="F872" s="197" t="s">
        <v>1160</v>
      </c>
      <c r="G872" s="194"/>
      <c r="H872" s="198">
        <v>18.7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203</v>
      </c>
      <c r="AU872" s="204" t="s">
        <v>80</v>
      </c>
      <c r="AV872" s="13" t="s">
        <v>80</v>
      </c>
      <c r="AW872" s="13" t="s">
        <v>32</v>
      </c>
      <c r="AX872" s="13" t="s">
        <v>70</v>
      </c>
      <c r="AY872" s="204" t="s">
        <v>193</v>
      </c>
    </row>
    <row r="873" spans="1:65" s="16" customFormat="1" ht="11.25">
      <c r="B873" s="237"/>
      <c r="C873" s="238"/>
      <c r="D873" s="195" t="s">
        <v>203</v>
      </c>
      <c r="E873" s="239" t="s">
        <v>19</v>
      </c>
      <c r="F873" s="240" t="s">
        <v>568</v>
      </c>
      <c r="G873" s="238"/>
      <c r="H873" s="241">
        <v>18.7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AT873" s="247" t="s">
        <v>203</v>
      </c>
      <c r="AU873" s="247" t="s">
        <v>80</v>
      </c>
      <c r="AV873" s="16" t="s">
        <v>212</v>
      </c>
      <c r="AW873" s="16" t="s">
        <v>32</v>
      </c>
      <c r="AX873" s="16" t="s">
        <v>70</v>
      </c>
      <c r="AY873" s="247" t="s">
        <v>193</v>
      </c>
    </row>
    <row r="874" spans="1:65" s="13" customFormat="1" ht="22.5">
      <c r="B874" s="193"/>
      <c r="C874" s="194"/>
      <c r="D874" s="195" t="s">
        <v>203</v>
      </c>
      <c r="E874" s="196" t="s">
        <v>19</v>
      </c>
      <c r="F874" s="197" t="s">
        <v>1161</v>
      </c>
      <c r="G874" s="194"/>
      <c r="H874" s="198">
        <v>1648.32</v>
      </c>
      <c r="I874" s="199"/>
      <c r="J874" s="194"/>
      <c r="K874" s="194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203</v>
      </c>
      <c r="AU874" s="204" t="s">
        <v>80</v>
      </c>
      <c r="AV874" s="13" t="s">
        <v>80</v>
      </c>
      <c r="AW874" s="13" t="s">
        <v>32</v>
      </c>
      <c r="AX874" s="13" t="s">
        <v>70</v>
      </c>
      <c r="AY874" s="204" t="s">
        <v>193</v>
      </c>
    </row>
    <row r="875" spans="1:65" s="16" customFormat="1" ht="11.25">
      <c r="B875" s="237"/>
      <c r="C875" s="238"/>
      <c r="D875" s="195" t="s">
        <v>203</v>
      </c>
      <c r="E875" s="239" t="s">
        <v>19</v>
      </c>
      <c r="F875" s="240" t="s">
        <v>568</v>
      </c>
      <c r="G875" s="238"/>
      <c r="H875" s="241">
        <v>1648.32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AT875" s="247" t="s">
        <v>203</v>
      </c>
      <c r="AU875" s="247" t="s">
        <v>80</v>
      </c>
      <c r="AV875" s="16" t="s">
        <v>212</v>
      </c>
      <c r="AW875" s="16" t="s">
        <v>32</v>
      </c>
      <c r="AX875" s="16" t="s">
        <v>70</v>
      </c>
      <c r="AY875" s="247" t="s">
        <v>193</v>
      </c>
    </row>
    <row r="876" spans="1:65" s="14" customFormat="1" ht="11.25">
      <c r="B876" s="205"/>
      <c r="C876" s="206"/>
      <c r="D876" s="195" t="s">
        <v>203</v>
      </c>
      <c r="E876" s="207" t="s">
        <v>19</v>
      </c>
      <c r="F876" s="208" t="s">
        <v>205</v>
      </c>
      <c r="G876" s="206"/>
      <c r="H876" s="209">
        <v>4264.28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203</v>
      </c>
      <c r="AU876" s="215" t="s">
        <v>80</v>
      </c>
      <c r="AV876" s="14" t="s">
        <v>200</v>
      </c>
      <c r="AW876" s="14" t="s">
        <v>32</v>
      </c>
      <c r="AX876" s="14" t="s">
        <v>78</v>
      </c>
      <c r="AY876" s="215" t="s">
        <v>193</v>
      </c>
    </row>
    <row r="877" spans="1:65" s="2" customFormat="1" ht="37.9" customHeight="1">
      <c r="A877" s="36"/>
      <c r="B877" s="37"/>
      <c r="C877" s="175" t="s">
        <v>1162</v>
      </c>
      <c r="D877" s="175" t="s">
        <v>195</v>
      </c>
      <c r="E877" s="176" t="s">
        <v>1163</v>
      </c>
      <c r="F877" s="177" t="s">
        <v>1164</v>
      </c>
      <c r="G877" s="178" t="s">
        <v>198</v>
      </c>
      <c r="H877" s="179">
        <v>160.62</v>
      </c>
      <c r="I877" s="180"/>
      <c r="J877" s="181">
        <f>ROUND(I877*H877,2)</f>
        <v>0</v>
      </c>
      <c r="K877" s="177" t="s">
        <v>199</v>
      </c>
      <c r="L877" s="41"/>
      <c r="M877" s="182" t="s">
        <v>19</v>
      </c>
      <c r="N877" s="183" t="s">
        <v>41</v>
      </c>
      <c r="O877" s="66"/>
      <c r="P877" s="184">
        <f>O877*H877</f>
        <v>0</v>
      </c>
      <c r="Q877" s="184">
        <v>0.14030000000000001</v>
      </c>
      <c r="R877" s="184">
        <f>Q877*H877</f>
        <v>22.534986000000004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200</v>
      </c>
      <c r="AT877" s="186" t="s">
        <v>195</v>
      </c>
      <c r="AU877" s="186" t="s">
        <v>80</v>
      </c>
      <c r="AY877" s="19" t="s">
        <v>193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78</v>
      </c>
      <c r="BK877" s="187">
        <f>ROUND(I877*H877,2)</f>
        <v>0</v>
      </c>
      <c r="BL877" s="19" t="s">
        <v>200</v>
      </c>
      <c r="BM877" s="186" t="s">
        <v>1165</v>
      </c>
    </row>
    <row r="878" spans="1:65" s="2" customFormat="1" ht="11.25">
      <c r="A878" s="36"/>
      <c r="B878" s="37"/>
      <c r="C878" s="38"/>
      <c r="D878" s="188" t="s">
        <v>201</v>
      </c>
      <c r="E878" s="38"/>
      <c r="F878" s="189" t="s">
        <v>1166</v>
      </c>
      <c r="G878" s="38"/>
      <c r="H878" s="38"/>
      <c r="I878" s="190"/>
      <c r="J878" s="38"/>
      <c r="K878" s="38"/>
      <c r="L878" s="41"/>
      <c r="M878" s="191"/>
      <c r="N878" s="19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201</v>
      </c>
      <c r="AU878" s="19" t="s">
        <v>80</v>
      </c>
    </row>
    <row r="879" spans="1:65" s="15" customFormat="1" ht="11.25">
      <c r="B879" s="217"/>
      <c r="C879" s="218"/>
      <c r="D879" s="195" t="s">
        <v>203</v>
      </c>
      <c r="E879" s="219" t="s">
        <v>19</v>
      </c>
      <c r="F879" s="220" t="s">
        <v>353</v>
      </c>
      <c r="G879" s="218"/>
      <c r="H879" s="219" t="s">
        <v>19</v>
      </c>
      <c r="I879" s="221"/>
      <c r="J879" s="218"/>
      <c r="K879" s="218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203</v>
      </c>
      <c r="AU879" s="226" t="s">
        <v>80</v>
      </c>
      <c r="AV879" s="15" t="s">
        <v>78</v>
      </c>
      <c r="AW879" s="15" t="s">
        <v>32</v>
      </c>
      <c r="AX879" s="15" t="s">
        <v>70</v>
      </c>
      <c r="AY879" s="226" t="s">
        <v>193</v>
      </c>
    </row>
    <row r="880" spans="1:65" s="13" customFormat="1" ht="11.25">
      <c r="B880" s="193"/>
      <c r="C880" s="194"/>
      <c r="D880" s="195" t="s">
        <v>203</v>
      </c>
      <c r="E880" s="196" t="s">
        <v>19</v>
      </c>
      <c r="F880" s="197" t="s">
        <v>1167</v>
      </c>
      <c r="G880" s="194"/>
      <c r="H880" s="198">
        <v>40.799999999999997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203</v>
      </c>
      <c r="AU880" s="204" t="s">
        <v>80</v>
      </c>
      <c r="AV880" s="13" t="s">
        <v>80</v>
      </c>
      <c r="AW880" s="13" t="s">
        <v>32</v>
      </c>
      <c r="AX880" s="13" t="s">
        <v>70</v>
      </c>
      <c r="AY880" s="204" t="s">
        <v>193</v>
      </c>
    </row>
    <row r="881" spans="1:65" s="15" customFormat="1" ht="11.25">
      <c r="B881" s="217"/>
      <c r="C881" s="218"/>
      <c r="D881" s="195" t="s">
        <v>203</v>
      </c>
      <c r="E881" s="219" t="s">
        <v>19</v>
      </c>
      <c r="F881" s="220" t="s">
        <v>953</v>
      </c>
      <c r="G881" s="218"/>
      <c r="H881" s="219" t="s">
        <v>19</v>
      </c>
      <c r="I881" s="221"/>
      <c r="J881" s="218"/>
      <c r="K881" s="218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203</v>
      </c>
      <c r="AU881" s="226" t="s">
        <v>80</v>
      </c>
      <c r="AV881" s="15" t="s">
        <v>78</v>
      </c>
      <c r="AW881" s="15" t="s">
        <v>32</v>
      </c>
      <c r="AX881" s="15" t="s">
        <v>70</v>
      </c>
      <c r="AY881" s="226" t="s">
        <v>193</v>
      </c>
    </row>
    <row r="882" spans="1:65" s="13" customFormat="1" ht="22.5">
      <c r="B882" s="193"/>
      <c r="C882" s="194"/>
      <c r="D882" s="195" t="s">
        <v>203</v>
      </c>
      <c r="E882" s="196" t="s">
        <v>19</v>
      </c>
      <c r="F882" s="197" t="s">
        <v>1168</v>
      </c>
      <c r="G882" s="194"/>
      <c r="H882" s="198">
        <v>119.82</v>
      </c>
      <c r="I882" s="199"/>
      <c r="J882" s="194"/>
      <c r="K882" s="194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203</v>
      </c>
      <c r="AU882" s="204" t="s">
        <v>80</v>
      </c>
      <c r="AV882" s="13" t="s">
        <v>80</v>
      </c>
      <c r="AW882" s="13" t="s">
        <v>32</v>
      </c>
      <c r="AX882" s="13" t="s">
        <v>70</v>
      </c>
      <c r="AY882" s="204" t="s">
        <v>193</v>
      </c>
    </row>
    <row r="883" spans="1:65" s="14" customFormat="1" ht="11.25">
      <c r="B883" s="205"/>
      <c r="C883" s="206"/>
      <c r="D883" s="195" t="s">
        <v>203</v>
      </c>
      <c r="E883" s="207" t="s">
        <v>19</v>
      </c>
      <c r="F883" s="208" t="s">
        <v>205</v>
      </c>
      <c r="G883" s="206"/>
      <c r="H883" s="209">
        <v>160.62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203</v>
      </c>
      <c r="AU883" s="215" t="s">
        <v>80</v>
      </c>
      <c r="AV883" s="14" t="s">
        <v>200</v>
      </c>
      <c r="AW883" s="14" t="s">
        <v>32</v>
      </c>
      <c r="AX883" s="14" t="s">
        <v>78</v>
      </c>
      <c r="AY883" s="215" t="s">
        <v>193</v>
      </c>
    </row>
    <row r="884" spans="1:65" s="2" customFormat="1" ht="24.2" customHeight="1">
      <c r="A884" s="36"/>
      <c r="B884" s="37"/>
      <c r="C884" s="175" t="s">
        <v>1169</v>
      </c>
      <c r="D884" s="175" t="s">
        <v>195</v>
      </c>
      <c r="E884" s="176" t="s">
        <v>1170</v>
      </c>
      <c r="F884" s="177" t="s">
        <v>1171</v>
      </c>
      <c r="G884" s="178" t="s">
        <v>273</v>
      </c>
      <c r="H884" s="179">
        <v>84</v>
      </c>
      <c r="I884" s="180"/>
      <c r="J884" s="181">
        <f>ROUND(I884*H884,2)</f>
        <v>0</v>
      </c>
      <c r="K884" s="177" t="s">
        <v>199</v>
      </c>
      <c r="L884" s="41"/>
      <c r="M884" s="182" t="s">
        <v>19</v>
      </c>
      <c r="N884" s="183" t="s">
        <v>41</v>
      </c>
      <c r="O884" s="66"/>
      <c r="P884" s="184">
        <f>O884*H884</f>
        <v>0</v>
      </c>
      <c r="Q884" s="184">
        <v>2.0000000000000001E-4</v>
      </c>
      <c r="R884" s="184">
        <f>Q884*H884</f>
        <v>1.6800000000000002E-2</v>
      </c>
      <c r="S884" s="184">
        <v>0</v>
      </c>
      <c r="T884" s="18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6" t="s">
        <v>200</v>
      </c>
      <c r="AT884" s="186" t="s">
        <v>195</v>
      </c>
      <c r="AU884" s="186" t="s">
        <v>80</v>
      </c>
      <c r="AY884" s="19" t="s">
        <v>193</v>
      </c>
      <c r="BE884" s="187">
        <f>IF(N884="základní",J884,0)</f>
        <v>0</v>
      </c>
      <c r="BF884" s="187">
        <f>IF(N884="snížená",J884,0)</f>
        <v>0</v>
      </c>
      <c r="BG884" s="187">
        <f>IF(N884="zákl. přenesená",J884,0)</f>
        <v>0</v>
      </c>
      <c r="BH884" s="187">
        <f>IF(N884="sníž. přenesená",J884,0)</f>
        <v>0</v>
      </c>
      <c r="BI884" s="187">
        <f>IF(N884="nulová",J884,0)</f>
        <v>0</v>
      </c>
      <c r="BJ884" s="19" t="s">
        <v>78</v>
      </c>
      <c r="BK884" s="187">
        <f>ROUND(I884*H884,2)</f>
        <v>0</v>
      </c>
      <c r="BL884" s="19" t="s">
        <v>200</v>
      </c>
      <c r="BM884" s="186" t="s">
        <v>1172</v>
      </c>
    </row>
    <row r="885" spans="1:65" s="2" customFormat="1" ht="11.25">
      <c r="A885" s="36"/>
      <c r="B885" s="37"/>
      <c r="C885" s="38"/>
      <c r="D885" s="188" t="s">
        <v>201</v>
      </c>
      <c r="E885" s="38"/>
      <c r="F885" s="189" t="s">
        <v>1173</v>
      </c>
      <c r="G885" s="38"/>
      <c r="H885" s="38"/>
      <c r="I885" s="190"/>
      <c r="J885" s="38"/>
      <c r="K885" s="38"/>
      <c r="L885" s="41"/>
      <c r="M885" s="191"/>
      <c r="N885" s="192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201</v>
      </c>
      <c r="AU885" s="19" t="s">
        <v>80</v>
      </c>
    </row>
    <row r="886" spans="1:65" s="13" customFormat="1" ht="11.25">
      <c r="B886" s="193"/>
      <c r="C886" s="194"/>
      <c r="D886" s="195" t="s">
        <v>203</v>
      </c>
      <c r="E886" s="196" t="s">
        <v>19</v>
      </c>
      <c r="F886" s="197" t="s">
        <v>1174</v>
      </c>
      <c r="G886" s="194"/>
      <c r="H886" s="198">
        <v>84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203</v>
      </c>
      <c r="AU886" s="204" t="s">
        <v>80</v>
      </c>
      <c r="AV886" s="13" t="s">
        <v>80</v>
      </c>
      <c r="AW886" s="13" t="s">
        <v>32</v>
      </c>
      <c r="AX886" s="13" t="s">
        <v>70</v>
      </c>
      <c r="AY886" s="204" t="s">
        <v>193</v>
      </c>
    </row>
    <row r="887" spans="1:65" s="14" customFormat="1" ht="11.25">
      <c r="B887" s="205"/>
      <c r="C887" s="206"/>
      <c r="D887" s="195" t="s">
        <v>203</v>
      </c>
      <c r="E887" s="207" t="s">
        <v>19</v>
      </c>
      <c r="F887" s="208" t="s">
        <v>205</v>
      </c>
      <c r="G887" s="206"/>
      <c r="H887" s="209">
        <v>84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203</v>
      </c>
      <c r="AU887" s="215" t="s">
        <v>80</v>
      </c>
      <c r="AV887" s="14" t="s">
        <v>200</v>
      </c>
      <c r="AW887" s="14" t="s">
        <v>32</v>
      </c>
      <c r="AX887" s="14" t="s">
        <v>78</v>
      </c>
      <c r="AY887" s="215" t="s">
        <v>193</v>
      </c>
    </row>
    <row r="888" spans="1:65" s="2" customFormat="1" ht="37.9" customHeight="1">
      <c r="A888" s="36"/>
      <c r="B888" s="37"/>
      <c r="C888" s="175" t="s">
        <v>1175</v>
      </c>
      <c r="D888" s="175" t="s">
        <v>195</v>
      </c>
      <c r="E888" s="176" t="s">
        <v>1176</v>
      </c>
      <c r="F888" s="177" t="s">
        <v>1177</v>
      </c>
      <c r="G888" s="178" t="s">
        <v>198</v>
      </c>
      <c r="H888" s="179">
        <v>22.04</v>
      </c>
      <c r="I888" s="180"/>
      <c r="J888" s="181">
        <f>ROUND(I888*H888,2)</f>
        <v>0</v>
      </c>
      <c r="K888" s="177" t="s">
        <v>199</v>
      </c>
      <c r="L888" s="41"/>
      <c r="M888" s="182" t="s">
        <v>19</v>
      </c>
      <c r="N888" s="183" t="s">
        <v>41</v>
      </c>
      <c r="O888" s="66"/>
      <c r="P888" s="184">
        <f>O888*H888</f>
        <v>0</v>
      </c>
      <c r="Q888" s="184">
        <v>0.17818000000000001</v>
      </c>
      <c r="R888" s="184">
        <f>Q888*H888</f>
        <v>3.9270871999999999</v>
      </c>
      <c r="S888" s="184">
        <v>0</v>
      </c>
      <c r="T888" s="185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6" t="s">
        <v>200</v>
      </c>
      <c r="AT888" s="186" t="s">
        <v>195</v>
      </c>
      <c r="AU888" s="186" t="s">
        <v>80</v>
      </c>
      <c r="AY888" s="19" t="s">
        <v>193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9" t="s">
        <v>78</v>
      </c>
      <c r="BK888" s="187">
        <f>ROUND(I888*H888,2)</f>
        <v>0</v>
      </c>
      <c r="BL888" s="19" t="s">
        <v>200</v>
      </c>
      <c r="BM888" s="186" t="s">
        <v>1178</v>
      </c>
    </row>
    <row r="889" spans="1:65" s="2" customFormat="1" ht="11.25">
      <c r="A889" s="36"/>
      <c r="B889" s="37"/>
      <c r="C889" s="38"/>
      <c r="D889" s="188" t="s">
        <v>201</v>
      </c>
      <c r="E889" s="38"/>
      <c r="F889" s="189" t="s">
        <v>1179</v>
      </c>
      <c r="G889" s="38"/>
      <c r="H889" s="38"/>
      <c r="I889" s="190"/>
      <c r="J889" s="38"/>
      <c r="K889" s="38"/>
      <c r="L889" s="41"/>
      <c r="M889" s="191"/>
      <c r="N889" s="192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201</v>
      </c>
      <c r="AU889" s="19" t="s">
        <v>80</v>
      </c>
    </row>
    <row r="890" spans="1:65" s="13" customFormat="1" ht="22.5">
      <c r="B890" s="193"/>
      <c r="C890" s="194"/>
      <c r="D890" s="195" t="s">
        <v>203</v>
      </c>
      <c r="E890" s="196" t="s">
        <v>19</v>
      </c>
      <c r="F890" s="197" t="s">
        <v>1180</v>
      </c>
      <c r="G890" s="194"/>
      <c r="H890" s="198">
        <v>15.26</v>
      </c>
      <c r="I890" s="199"/>
      <c r="J890" s="194"/>
      <c r="K890" s="194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203</v>
      </c>
      <c r="AU890" s="204" t="s">
        <v>80</v>
      </c>
      <c r="AV890" s="13" t="s">
        <v>80</v>
      </c>
      <c r="AW890" s="13" t="s">
        <v>32</v>
      </c>
      <c r="AX890" s="13" t="s">
        <v>70</v>
      </c>
      <c r="AY890" s="204" t="s">
        <v>193</v>
      </c>
    </row>
    <row r="891" spans="1:65" s="13" customFormat="1" ht="11.25">
      <c r="B891" s="193"/>
      <c r="C891" s="194"/>
      <c r="D891" s="195" t="s">
        <v>203</v>
      </c>
      <c r="E891" s="196" t="s">
        <v>19</v>
      </c>
      <c r="F891" s="197" t="s">
        <v>1181</v>
      </c>
      <c r="G891" s="194"/>
      <c r="H891" s="198">
        <v>6.78</v>
      </c>
      <c r="I891" s="199"/>
      <c r="J891" s="194"/>
      <c r="K891" s="194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203</v>
      </c>
      <c r="AU891" s="204" t="s">
        <v>80</v>
      </c>
      <c r="AV891" s="13" t="s">
        <v>80</v>
      </c>
      <c r="AW891" s="13" t="s">
        <v>32</v>
      </c>
      <c r="AX891" s="13" t="s">
        <v>70</v>
      </c>
      <c r="AY891" s="204" t="s">
        <v>193</v>
      </c>
    </row>
    <row r="892" spans="1:65" s="14" customFormat="1" ht="11.25">
      <c r="B892" s="205"/>
      <c r="C892" s="206"/>
      <c r="D892" s="195" t="s">
        <v>203</v>
      </c>
      <c r="E892" s="207" t="s">
        <v>19</v>
      </c>
      <c r="F892" s="208" t="s">
        <v>205</v>
      </c>
      <c r="G892" s="206"/>
      <c r="H892" s="209">
        <v>22.04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203</v>
      </c>
      <c r="AU892" s="215" t="s">
        <v>80</v>
      </c>
      <c r="AV892" s="14" t="s">
        <v>200</v>
      </c>
      <c r="AW892" s="14" t="s">
        <v>32</v>
      </c>
      <c r="AX892" s="14" t="s">
        <v>78</v>
      </c>
      <c r="AY892" s="215" t="s">
        <v>193</v>
      </c>
    </row>
    <row r="893" spans="1:65" s="2" customFormat="1" ht="33" customHeight="1">
      <c r="A893" s="36"/>
      <c r="B893" s="37"/>
      <c r="C893" s="175" t="s">
        <v>1182</v>
      </c>
      <c r="D893" s="175" t="s">
        <v>195</v>
      </c>
      <c r="E893" s="176" t="s">
        <v>1183</v>
      </c>
      <c r="F893" s="177" t="s">
        <v>1184</v>
      </c>
      <c r="G893" s="178" t="s">
        <v>198</v>
      </c>
      <c r="H893" s="179">
        <v>91.54</v>
      </c>
      <c r="I893" s="180"/>
      <c r="J893" s="181">
        <f>ROUND(I893*H893,2)</f>
        <v>0</v>
      </c>
      <c r="K893" s="177" t="s">
        <v>199</v>
      </c>
      <c r="L893" s="41"/>
      <c r="M893" s="182" t="s">
        <v>19</v>
      </c>
      <c r="N893" s="183" t="s">
        <v>41</v>
      </c>
      <c r="O893" s="66"/>
      <c r="P893" s="184">
        <f>O893*H893</f>
        <v>0</v>
      </c>
      <c r="Q893" s="184">
        <v>0.1386</v>
      </c>
      <c r="R893" s="184">
        <f>Q893*H893</f>
        <v>12.687444000000001</v>
      </c>
      <c r="S893" s="184">
        <v>0</v>
      </c>
      <c r="T893" s="185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6" t="s">
        <v>200</v>
      </c>
      <c r="AT893" s="186" t="s">
        <v>195</v>
      </c>
      <c r="AU893" s="186" t="s">
        <v>80</v>
      </c>
      <c r="AY893" s="19" t="s">
        <v>193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19" t="s">
        <v>78</v>
      </c>
      <c r="BK893" s="187">
        <f>ROUND(I893*H893,2)</f>
        <v>0</v>
      </c>
      <c r="BL893" s="19" t="s">
        <v>200</v>
      </c>
      <c r="BM893" s="186" t="s">
        <v>1185</v>
      </c>
    </row>
    <row r="894" spans="1:65" s="2" customFormat="1" ht="11.25">
      <c r="A894" s="36"/>
      <c r="B894" s="37"/>
      <c r="C894" s="38"/>
      <c r="D894" s="188" t="s">
        <v>201</v>
      </c>
      <c r="E894" s="38"/>
      <c r="F894" s="189" t="s">
        <v>1186</v>
      </c>
      <c r="G894" s="38"/>
      <c r="H894" s="38"/>
      <c r="I894" s="190"/>
      <c r="J894" s="38"/>
      <c r="K894" s="38"/>
      <c r="L894" s="41"/>
      <c r="M894" s="191"/>
      <c r="N894" s="192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201</v>
      </c>
      <c r="AU894" s="19" t="s">
        <v>80</v>
      </c>
    </row>
    <row r="895" spans="1:65" s="13" customFormat="1" ht="11.25">
      <c r="B895" s="193"/>
      <c r="C895" s="194"/>
      <c r="D895" s="195" t="s">
        <v>203</v>
      </c>
      <c r="E895" s="196" t="s">
        <v>19</v>
      </c>
      <c r="F895" s="197" t="s">
        <v>1187</v>
      </c>
      <c r="G895" s="194"/>
      <c r="H895" s="198">
        <v>54</v>
      </c>
      <c r="I895" s="199"/>
      <c r="J895" s="194"/>
      <c r="K895" s="194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203</v>
      </c>
      <c r="AU895" s="204" t="s">
        <v>80</v>
      </c>
      <c r="AV895" s="13" t="s">
        <v>80</v>
      </c>
      <c r="AW895" s="13" t="s">
        <v>32</v>
      </c>
      <c r="AX895" s="13" t="s">
        <v>70</v>
      </c>
      <c r="AY895" s="204" t="s">
        <v>193</v>
      </c>
    </row>
    <row r="896" spans="1:65" s="13" customFormat="1" ht="11.25">
      <c r="B896" s="193"/>
      <c r="C896" s="194"/>
      <c r="D896" s="195" t="s">
        <v>203</v>
      </c>
      <c r="E896" s="196" t="s">
        <v>19</v>
      </c>
      <c r="F896" s="197" t="s">
        <v>648</v>
      </c>
      <c r="G896" s="194"/>
      <c r="H896" s="198">
        <v>20.58</v>
      </c>
      <c r="I896" s="199"/>
      <c r="J896" s="194"/>
      <c r="K896" s="194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203</v>
      </c>
      <c r="AU896" s="204" t="s">
        <v>80</v>
      </c>
      <c r="AV896" s="13" t="s">
        <v>80</v>
      </c>
      <c r="AW896" s="13" t="s">
        <v>32</v>
      </c>
      <c r="AX896" s="13" t="s">
        <v>70</v>
      </c>
      <c r="AY896" s="204" t="s">
        <v>193</v>
      </c>
    </row>
    <row r="897" spans="1:65" s="13" customFormat="1" ht="11.25">
      <c r="B897" s="193"/>
      <c r="C897" s="194"/>
      <c r="D897" s="195" t="s">
        <v>203</v>
      </c>
      <c r="E897" s="196" t="s">
        <v>19</v>
      </c>
      <c r="F897" s="197" t="s">
        <v>1188</v>
      </c>
      <c r="G897" s="194"/>
      <c r="H897" s="198">
        <v>16.96</v>
      </c>
      <c r="I897" s="199"/>
      <c r="J897" s="194"/>
      <c r="K897" s="194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203</v>
      </c>
      <c r="AU897" s="204" t="s">
        <v>80</v>
      </c>
      <c r="AV897" s="13" t="s">
        <v>80</v>
      </c>
      <c r="AW897" s="13" t="s">
        <v>32</v>
      </c>
      <c r="AX897" s="13" t="s">
        <v>70</v>
      </c>
      <c r="AY897" s="204" t="s">
        <v>193</v>
      </c>
    </row>
    <row r="898" spans="1:65" s="14" customFormat="1" ht="11.25">
      <c r="B898" s="205"/>
      <c r="C898" s="206"/>
      <c r="D898" s="195" t="s">
        <v>203</v>
      </c>
      <c r="E898" s="207" t="s">
        <v>19</v>
      </c>
      <c r="F898" s="208" t="s">
        <v>205</v>
      </c>
      <c r="G898" s="206"/>
      <c r="H898" s="209">
        <v>91.54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203</v>
      </c>
      <c r="AU898" s="215" t="s">
        <v>80</v>
      </c>
      <c r="AV898" s="14" t="s">
        <v>200</v>
      </c>
      <c r="AW898" s="14" t="s">
        <v>32</v>
      </c>
      <c r="AX898" s="14" t="s">
        <v>78</v>
      </c>
      <c r="AY898" s="215" t="s">
        <v>193</v>
      </c>
    </row>
    <row r="899" spans="1:65" s="2" customFormat="1" ht="37.9" customHeight="1">
      <c r="A899" s="36"/>
      <c r="B899" s="37"/>
      <c r="C899" s="175" t="s">
        <v>1189</v>
      </c>
      <c r="D899" s="175" t="s">
        <v>195</v>
      </c>
      <c r="E899" s="176" t="s">
        <v>1190</v>
      </c>
      <c r="F899" s="177" t="s">
        <v>1191</v>
      </c>
      <c r="G899" s="178" t="s">
        <v>198</v>
      </c>
      <c r="H899" s="179">
        <v>206.76</v>
      </c>
      <c r="I899" s="180"/>
      <c r="J899" s="181">
        <f>ROUND(I899*H899,2)</f>
        <v>0</v>
      </c>
      <c r="K899" s="177" t="s">
        <v>199</v>
      </c>
      <c r="L899" s="41"/>
      <c r="M899" s="182" t="s">
        <v>19</v>
      </c>
      <c r="N899" s="183" t="s">
        <v>41</v>
      </c>
      <c r="O899" s="66"/>
      <c r="P899" s="184">
        <f>O899*H899</f>
        <v>0</v>
      </c>
      <c r="Q899" s="184">
        <v>6.8000000000000005E-4</v>
      </c>
      <c r="R899" s="184">
        <f>Q899*H899</f>
        <v>0.14059679999999999</v>
      </c>
      <c r="S899" s="184">
        <v>0</v>
      </c>
      <c r="T899" s="185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6" t="s">
        <v>200</v>
      </c>
      <c r="AT899" s="186" t="s">
        <v>195</v>
      </c>
      <c r="AU899" s="186" t="s">
        <v>80</v>
      </c>
      <c r="AY899" s="19" t="s">
        <v>193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19" t="s">
        <v>78</v>
      </c>
      <c r="BK899" s="187">
        <f>ROUND(I899*H899,2)</f>
        <v>0</v>
      </c>
      <c r="BL899" s="19" t="s">
        <v>200</v>
      </c>
      <c r="BM899" s="186" t="s">
        <v>1192</v>
      </c>
    </row>
    <row r="900" spans="1:65" s="2" customFormat="1" ht="11.25">
      <c r="A900" s="36"/>
      <c r="B900" s="37"/>
      <c r="C900" s="38"/>
      <c r="D900" s="188" t="s">
        <v>201</v>
      </c>
      <c r="E900" s="38"/>
      <c r="F900" s="189" t="s">
        <v>1193</v>
      </c>
      <c r="G900" s="38"/>
      <c r="H900" s="38"/>
      <c r="I900" s="190"/>
      <c r="J900" s="38"/>
      <c r="K900" s="38"/>
      <c r="L900" s="41"/>
      <c r="M900" s="191"/>
      <c r="N900" s="192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201</v>
      </c>
      <c r="AU900" s="19" t="s">
        <v>80</v>
      </c>
    </row>
    <row r="901" spans="1:65" s="13" customFormat="1" ht="11.25">
      <c r="B901" s="193"/>
      <c r="C901" s="194"/>
      <c r="D901" s="195" t="s">
        <v>203</v>
      </c>
      <c r="E901" s="196" t="s">
        <v>19</v>
      </c>
      <c r="F901" s="197" t="s">
        <v>1194</v>
      </c>
      <c r="G901" s="194"/>
      <c r="H901" s="198">
        <v>46.875</v>
      </c>
      <c r="I901" s="199"/>
      <c r="J901" s="194"/>
      <c r="K901" s="194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203</v>
      </c>
      <c r="AU901" s="204" t="s">
        <v>80</v>
      </c>
      <c r="AV901" s="13" t="s">
        <v>80</v>
      </c>
      <c r="AW901" s="13" t="s">
        <v>32</v>
      </c>
      <c r="AX901" s="13" t="s">
        <v>70</v>
      </c>
      <c r="AY901" s="204" t="s">
        <v>193</v>
      </c>
    </row>
    <row r="902" spans="1:65" s="13" customFormat="1" ht="11.25">
      <c r="B902" s="193"/>
      <c r="C902" s="194"/>
      <c r="D902" s="195" t="s">
        <v>203</v>
      </c>
      <c r="E902" s="196" t="s">
        <v>19</v>
      </c>
      <c r="F902" s="197" t="s">
        <v>1195</v>
      </c>
      <c r="G902" s="194"/>
      <c r="H902" s="198">
        <v>38.94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203</v>
      </c>
      <c r="AU902" s="204" t="s">
        <v>80</v>
      </c>
      <c r="AV902" s="13" t="s">
        <v>80</v>
      </c>
      <c r="AW902" s="13" t="s">
        <v>32</v>
      </c>
      <c r="AX902" s="13" t="s">
        <v>70</v>
      </c>
      <c r="AY902" s="204" t="s">
        <v>193</v>
      </c>
    </row>
    <row r="903" spans="1:65" s="13" customFormat="1" ht="11.25">
      <c r="B903" s="193"/>
      <c r="C903" s="194"/>
      <c r="D903" s="195" t="s">
        <v>203</v>
      </c>
      <c r="E903" s="196" t="s">
        <v>19</v>
      </c>
      <c r="F903" s="197" t="s">
        <v>1196</v>
      </c>
      <c r="G903" s="194"/>
      <c r="H903" s="198">
        <v>39.164999999999999</v>
      </c>
      <c r="I903" s="199"/>
      <c r="J903" s="194"/>
      <c r="K903" s="194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203</v>
      </c>
      <c r="AU903" s="204" t="s">
        <v>80</v>
      </c>
      <c r="AV903" s="13" t="s">
        <v>80</v>
      </c>
      <c r="AW903" s="13" t="s">
        <v>32</v>
      </c>
      <c r="AX903" s="13" t="s">
        <v>70</v>
      </c>
      <c r="AY903" s="204" t="s">
        <v>193</v>
      </c>
    </row>
    <row r="904" spans="1:65" s="13" customFormat="1" ht="11.25">
      <c r="B904" s="193"/>
      <c r="C904" s="194"/>
      <c r="D904" s="195" t="s">
        <v>203</v>
      </c>
      <c r="E904" s="196" t="s">
        <v>19</v>
      </c>
      <c r="F904" s="197" t="s">
        <v>1197</v>
      </c>
      <c r="G904" s="194"/>
      <c r="H904" s="198">
        <v>0.82499999999999996</v>
      </c>
      <c r="I904" s="199"/>
      <c r="J904" s="194"/>
      <c r="K904" s="194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203</v>
      </c>
      <c r="AU904" s="204" t="s">
        <v>80</v>
      </c>
      <c r="AV904" s="13" t="s">
        <v>80</v>
      </c>
      <c r="AW904" s="13" t="s">
        <v>32</v>
      </c>
      <c r="AX904" s="13" t="s">
        <v>70</v>
      </c>
      <c r="AY904" s="204" t="s">
        <v>193</v>
      </c>
    </row>
    <row r="905" spans="1:65" s="13" customFormat="1" ht="11.25">
      <c r="B905" s="193"/>
      <c r="C905" s="194"/>
      <c r="D905" s="195" t="s">
        <v>203</v>
      </c>
      <c r="E905" s="196" t="s">
        <v>19</v>
      </c>
      <c r="F905" s="197" t="s">
        <v>1198</v>
      </c>
      <c r="G905" s="194"/>
      <c r="H905" s="198">
        <v>80.954999999999998</v>
      </c>
      <c r="I905" s="199"/>
      <c r="J905" s="194"/>
      <c r="K905" s="194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203</v>
      </c>
      <c r="AU905" s="204" t="s">
        <v>80</v>
      </c>
      <c r="AV905" s="13" t="s">
        <v>80</v>
      </c>
      <c r="AW905" s="13" t="s">
        <v>32</v>
      </c>
      <c r="AX905" s="13" t="s">
        <v>70</v>
      </c>
      <c r="AY905" s="204" t="s">
        <v>193</v>
      </c>
    </row>
    <row r="906" spans="1:65" s="14" customFormat="1" ht="11.25">
      <c r="B906" s="205"/>
      <c r="C906" s="206"/>
      <c r="D906" s="195" t="s">
        <v>203</v>
      </c>
      <c r="E906" s="207" t="s">
        <v>19</v>
      </c>
      <c r="F906" s="208" t="s">
        <v>205</v>
      </c>
      <c r="G906" s="206"/>
      <c r="H906" s="209">
        <v>206.76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203</v>
      </c>
      <c r="AU906" s="215" t="s">
        <v>80</v>
      </c>
      <c r="AV906" s="14" t="s">
        <v>200</v>
      </c>
      <c r="AW906" s="14" t="s">
        <v>32</v>
      </c>
      <c r="AX906" s="14" t="s">
        <v>78</v>
      </c>
      <c r="AY906" s="215" t="s">
        <v>193</v>
      </c>
    </row>
    <row r="907" spans="1:65" s="12" customFormat="1" ht="22.9" customHeight="1">
      <c r="B907" s="159"/>
      <c r="C907" s="160"/>
      <c r="D907" s="161" t="s">
        <v>69</v>
      </c>
      <c r="E907" s="173" t="s">
        <v>200</v>
      </c>
      <c r="F907" s="173" t="s">
        <v>1199</v>
      </c>
      <c r="G907" s="160"/>
      <c r="H907" s="160"/>
      <c r="I907" s="163"/>
      <c r="J907" s="174">
        <f>BK907</f>
        <v>0</v>
      </c>
      <c r="K907" s="160"/>
      <c r="L907" s="165"/>
      <c r="M907" s="166"/>
      <c r="N907" s="167"/>
      <c r="O907" s="167"/>
      <c r="P907" s="168">
        <f>SUM(P908:P1026)</f>
        <v>0</v>
      </c>
      <c r="Q907" s="167"/>
      <c r="R907" s="168">
        <f>SUM(R908:R1026)</f>
        <v>2391.2031005600006</v>
      </c>
      <c r="S907" s="167"/>
      <c r="T907" s="169">
        <f>SUM(T908:T1026)</f>
        <v>0</v>
      </c>
      <c r="AR907" s="170" t="s">
        <v>78</v>
      </c>
      <c r="AT907" s="171" t="s">
        <v>69</v>
      </c>
      <c r="AU907" s="171" t="s">
        <v>78</v>
      </c>
      <c r="AY907" s="170" t="s">
        <v>193</v>
      </c>
      <c r="BK907" s="172">
        <f>SUM(BK908:BK1026)</f>
        <v>0</v>
      </c>
    </row>
    <row r="908" spans="1:65" s="2" customFormat="1" ht="24.2" customHeight="1">
      <c r="A908" s="36"/>
      <c r="B908" s="37"/>
      <c r="C908" s="175" t="s">
        <v>1200</v>
      </c>
      <c r="D908" s="175" t="s">
        <v>195</v>
      </c>
      <c r="E908" s="176" t="s">
        <v>1201</v>
      </c>
      <c r="F908" s="177" t="s">
        <v>1202</v>
      </c>
      <c r="G908" s="178" t="s">
        <v>198</v>
      </c>
      <c r="H908" s="179">
        <v>4418.3</v>
      </c>
      <c r="I908" s="180"/>
      <c r="J908" s="181">
        <f>ROUND(I908*H908,2)</f>
        <v>0</v>
      </c>
      <c r="K908" s="177" t="s">
        <v>477</v>
      </c>
      <c r="L908" s="41"/>
      <c r="M908" s="182" t="s">
        <v>19</v>
      </c>
      <c r="N908" s="183" t="s">
        <v>41</v>
      </c>
      <c r="O908" s="66"/>
      <c r="P908" s="184">
        <f>O908*H908</f>
        <v>0</v>
      </c>
      <c r="Q908" s="184">
        <v>0</v>
      </c>
      <c r="R908" s="184">
        <f>Q908*H908</f>
        <v>0</v>
      </c>
      <c r="S908" s="184">
        <v>0</v>
      </c>
      <c r="T908" s="185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6" t="s">
        <v>200</v>
      </c>
      <c r="AT908" s="186" t="s">
        <v>195</v>
      </c>
      <c r="AU908" s="186" t="s">
        <v>80</v>
      </c>
      <c r="AY908" s="19" t="s">
        <v>193</v>
      </c>
      <c r="BE908" s="187">
        <f>IF(N908="základní",J908,0)</f>
        <v>0</v>
      </c>
      <c r="BF908" s="187">
        <f>IF(N908="snížená",J908,0)</f>
        <v>0</v>
      </c>
      <c r="BG908" s="187">
        <f>IF(N908="zákl. přenesená",J908,0)</f>
        <v>0</v>
      </c>
      <c r="BH908" s="187">
        <f>IF(N908="sníž. přenesená",J908,0)</f>
        <v>0</v>
      </c>
      <c r="BI908" s="187">
        <f>IF(N908="nulová",J908,0)</f>
        <v>0</v>
      </c>
      <c r="BJ908" s="19" t="s">
        <v>78</v>
      </c>
      <c r="BK908" s="187">
        <f>ROUND(I908*H908,2)</f>
        <v>0</v>
      </c>
      <c r="BL908" s="19" t="s">
        <v>200</v>
      </c>
      <c r="BM908" s="186" t="s">
        <v>1203</v>
      </c>
    </row>
    <row r="909" spans="1:65" s="13" customFormat="1" ht="11.25">
      <c r="B909" s="193"/>
      <c r="C909" s="194"/>
      <c r="D909" s="195" t="s">
        <v>203</v>
      </c>
      <c r="E909" s="196" t="s">
        <v>19</v>
      </c>
      <c r="F909" s="197" t="s">
        <v>1204</v>
      </c>
      <c r="G909" s="194"/>
      <c r="H909" s="198">
        <v>1112.52</v>
      </c>
      <c r="I909" s="199"/>
      <c r="J909" s="194"/>
      <c r="K909" s="194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203</v>
      </c>
      <c r="AU909" s="204" t="s">
        <v>80</v>
      </c>
      <c r="AV909" s="13" t="s">
        <v>80</v>
      </c>
      <c r="AW909" s="13" t="s">
        <v>32</v>
      </c>
      <c r="AX909" s="13" t="s">
        <v>70</v>
      </c>
      <c r="AY909" s="204" t="s">
        <v>193</v>
      </c>
    </row>
    <row r="910" spans="1:65" s="13" customFormat="1" ht="11.25">
      <c r="B910" s="193"/>
      <c r="C910" s="194"/>
      <c r="D910" s="195" t="s">
        <v>203</v>
      </c>
      <c r="E910" s="196" t="s">
        <v>19</v>
      </c>
      <c r="F910" s="197" t="s">
        <v>1205</v>
      </c>
      <c r="G910" s="194"/>
      <c r="H910" s="198">
        <v>1074.26</v>
      </c>
      <c r="I910" s="199"/>
      <c r="J910" s="194"/>
      <c r="K910" s="194"/>
      <c r="L910" s="200"/>
      <c r="M910" s="201"/>
      <c r="N910" s="202"/>
      <c r="O910" s="202"/>
      <c r="P910" s="202"/>
      <c r="Q910" s="202"/>
      <c r="R910" s="202"/>
      <c r="S910" s="202"/>
      <c r="T910" s="203"/>
      <c r="AT910" s="204" t="s">
        <v>203</v>
      </c>
      <c r="AU910" s="204" t="s">
        <v>80</v>
      </c>
      <c r="AV910" s="13" t="s">
        <v>80</v>
      </c>
      <c r="AW910" s="13" t="s">
        <v>32</v>
      </c>
      <c r="AX910" s="13" t="s">
        <v>70</v>
      </c>
      <c r="AY910" s="204" t="s">
        <v>193</v>
      </c>
    </row>
    <row r="911" spans="1:65" s="13" customFormat="1" ht="11.25">
      <c r="B911" s="193"/>
      <c r="C911" s="194"/>
      <c r="D911" s="195" t="s">
        <v>203</v>
      </c>
      <c r="E911" s="196" t="s">
        <v>19</v>
      </c>
      <c r="F911" s="197" t="s">
        <v>1206</v>
      </c>
      <c r="G911" s="194"/>
      <c r="H911" s="198">
        <v>1115.76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203</v>
      </c>
      <c r="AU911" s="204" t="s">
        <v>80</v>
      </c>
      <c r="AV911" s="13" t="s">
        <v>80</v>
      </c>
      <c r="AW911" s="13" t="s">
        <v>32</v>
      </c>
      <c r="AX911" s="13" t="s">
        <v>70</v>
      </c>
      <c r="AY911" s="204" t="s">
        <v>193</v>
      </c>
    </row>
    <row r="912" spans="1:65" s="13" customFormat="1" ht="11.25">
      <c r="B912" s="193"/>
      <c r="C912" s="194"/>
      <c r="D912" s="195" t="s">
        <v>203</v>
      </c>
      <c r="E912" s="196" t="s">
        <v>19</v>
      </c>
      <c r="F912" s="197" t="s">
        <v>1207</v>
      </c>
      <c r="G912" s="194"/>
      <c r="H912" s="198">
        <v>1115.76</v>
      </c>
      <c r="I912" s="199"/>
      <c r="J912" s="194"/>
      <c r="K912" s="194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203</v>
      </c>
      <c r="AU912" s="204" t="s">
        <v>80</v>
      </c>
      <c r="AV912" s="13" t="s">
        <v>80</v>
      </c>
      <c r="AW912" s="13" t="s">
        <v>32</v>
      </c>
      <c r="AX912" s="13" t="s">
        <v>70</v>
      </c>
      <c r="AY912" s="204" t="s">
        <v>193</v>
      </c>
    </row>
    <row r="913" spans="1:65" s="14" customFormat="1" ht="11.25">
      <c r="B913" s="205"/>
      <c r="C913" s="206"/>
      <c r="D913" s="195" t="s">
        <v>203</v>
      </c>
      <c r="E913" s="207" t="s">
        <v>19</v>
      </c>
      <c r="F913" s="208" t="s">
        <v>205</v>
      </c>
      <c r="G913" s="206"/>
      <c r="H913" s="209">
        <v>4418.3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203</v>
      </c>
      <c r="AU913" s="215" t="s">
        <v>80</v>
      </c>
      <c r="AV913" s="14" t="s">
        <v>200</v>
      </c>
      <c r="AW913" s="14" t="s">
        <v>32</v>
      </c>
      <c r="AX913" s="14" t="s">
        <v>78</v>
      </c>
      <c r="AY913" s="215" t="s">
        <v>193</v>
      </c>
    </row>
    <row r="914" spans="1:65" s="2" customFormat="1" ht="24.2" customHeight="1">
      <c r="A914" s="36"/>
      <c r="B914" s="37"/>
      <c r="C914" s="175" t="s">
        <v>1208</v>
      </c>
      <c r="D914" s="175" t="s">
        <v>195</v>
      </c>
      <c r="E914" s="176" t="s">
        <v>1209</v>
      </c>
      <c r="F914" s="177" t="s">
        <v>1210</v>
      </c>
      <c r="G914" s="178" t="s">
        <v>273</v>
      </c>
      <c r="H914" s="179">
        <v>370.65</v>
      </c>
      <c r="I914" s="180"/>
      <c r="J914" s="181">
        <f>ROUND(I914*H914,2)</f>
        <v>0</v>
      </c>
      <c r="K914" s="177" t="s">
        <v>477</v>
      </c>
      <c r="L914" s="41"/>
      <c r="M914" s="182" t="s">
        <v>19</v>
      </c>
      <c r="N914" s="183" t="s">
        <v>41</v>
      </c>
      <c r="O914" s="66"/>
      <c r="P914" s="184">
        <f>O914*H914</f>
        <v>0</v>
      </c>
      <c r="Q914" s="184">
        <v>0</v>
      </c>
      <c r="R914" s="184">
        <f>Q914*H914</f>
        <v>0</v>
      </c>
      <c r="S914" s="184">
        <v>0</v>
      </c>
      <c r="T914" s="18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200</v>
      </c>
      <c r="AT914" s="186" t="s">
        <v>195</v>
      </c>
      <c r="AU914" s="186" t="s">
        <v>80</v>
      </c>
      <c r="AY914" s="19" t="s">
        <v>193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9" t="s">
        <v>78</v>
      </c>
      <c r="BK914" s="187">
        <f>ROUND(I914*H914,2)</f>
        <v>0</v>
      </c>
      <c r="BL914" s="19" t="s">
        <v>200</v>
      </c>
      <c r="BM914" s="186" t="s">
        <v>1211</v>
      </c>
    </row>
    <row r="915" spans="1:65" s="13" customFormat="1" ht="11.25">
      <c r="B915" s="193"/>
      <c r="C915" s="194"/>
      <c r="D915" s="195" t="s">
        <v>203</v>
      </c>
      <c r="E915" s="196" t="s">
        <v>19</v>
      </c>
      <c r="F915" s="197" t="s">
        <v>1212</v>
      </c>
      <c r="G915" s="194"/>
      <c r="H915" s="198">
        <v>370.65</v>
      </c>
      <c r="I915" s="199"/>
      <c r="J915" s="194"/>
      <c r="K915" s="194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203</v>
      </c>
      <c r="AU915" s="204" t="s">
        <v>80</v>
      </c>
      <c r="AV915" s="13" t="s">
        <v>80</v>
      </c>
      <c r="AW915" s="13" t="s">
        <v>32</v>
      </c>
      <c r="AX915" s="13" t="s">
        <v>70</v>
      </c>
      <c r="AY915" s="204" t="s">
        <v>193</v>
      </c>
    </row>
    <row r="916" spans="1:65" s="14" customFormat="1" ht="11.25">
      <c r="B916" s="205"/>
      <c r="C916" s="206"/>
      <c r="D916" s="195" t="s">
        <v>203</v>
      </c>
      <c r="E916" s="207" t="s">
        <v>19</v>
      </c>
      <c r="F916" s="208" t="s">
        <v>205</v>
      </c>
      <c r="G916" s="206"/>
      <c r="H916" s="209">
        <v>370.65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203</v>
      </c>
      <c r="AU916" s="215" t="s">
        <v>80</v>
      </c>
      <c r="AV916" s="14" t="s">
        <v>200</v>
      </c>
      <c r="AW916" s="14" t="s">
        <v>32</v>
      </c>
      <c r="AX916" s="14" t="s">
        <v>78</v>
      </c>
      <c r="AY916" s="215" t="s">
        <v>193</v>
      </c>
    </row>
    <row r="917" spans="1:65" s="2" customFormat="1" ht="37.9" customHeight="1">
      <c r="A917" s="36"/>
      <c r="B917" s="37"/>
      <c r="C917" s="175" t="s">
        <v>1213</v>
      </c>
      <c r="D917" s="175" t="s">
        <v>195</v>
      </c>
      <c r="E917" s="176" t="s">
        <v>1214</v>
      </c>
      <c r="F917" s="177" t="s">
        <v>1215</v>
      </c>
      <c r="G917" s="178" t="s">
        <v>215</v>
      </c>
      <c r="H917" s="179">
        <v>78</v>
      </c>
      <c r="I917" s="180"/>
      <c r="J917" s="181">
        <f>ROUND(I917*H917,2)</f>
        <v>0</v>
      </c>
      <c r="K917" s="177" t="s">
        <v>199</v>
      </c>
      <c r="L917" s="41"/>
      <c r="M917" s="182" t="s">
        <v>19</v>
      </c>
      <c r="N917" s="183" t="s">
        <v>41</v>
      </c>
      <c r="O917" s="66"/>
      <c r="P917" s="184">
        <f>O917*H917</f>
        <v>0</v>
      </c>
      <c r="Q917" s="184">
        <v>0.12938</v>
      </c>
      <c r="R917" s="184">
        <f>Q917*H917</f>
        <v>10.09164</v>
      </c>
      <c r="S917" s="184">
        <v>0</v>
      </c>
      <c r="T917" s="18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200</v>
      </c>
      <c r="AT917" s="186" t="s">
        <v>195</v>
      </c>
      <c r="AU917" s="186" t="s">
        <v>80</v>
      </c>
      <c r="AY917" s="19" t="s">
        <v>193</v>
      </c>
      <c r="BE917" s="187">
        <f>IF(N917="základní",J917,0)</f>
        <v>0</v>
      </c>
      <c r="BF917" s="187">
        <f>IF(N917="snížená",J917,0)</f>
        <v>0</v>
      </c>
      <c r="BG917" s="187">
        <f>IF(N917="zákl. přenesená",J917,0)</f>
        <v>0</v>
      </c>
      <c r="BH917" s="187">
        <f>IF(N917="sníž. přenesená",J917,0)</f>
        <v>0</v>
      </c>
      <c r="BI917" s="187">
        <f>IF(N917="nulová",J917,0)</f>
        <v>0</v>
      </c>
      <c r="BJ917" s="19" t="s">
        <v>78</v>
      </c>
      <c r="BK917" s="187">
        <f>ROUND(I917*H917,2)</f>
        <v>0</v>
      </c>
      <c r="BL917" s="19" t="s">
        <v>200</v>
      </c>
      <c r="BM917" s="186" t="s">
        <v>1216</v>
      </c>
    </row>
    <row r="918" spans="1:65" s="2" customFormat="1" ht="11.25">
      <c r="A918" s="36"/>
      <c r="B918" s="37"/>
      <c r="C918" s="38"/>
      <c r="D918" s="188" t="s">
        <v>201</v>
      </c>
      <c r="E918" s="38"/>
      <c r="F918" s="189" t="s">
        <v>1217</v>
      </c>
      <c r="G918" s="38"/>
      <c r="H918" s="38"/>
      <c r="I918" s="190"/>
      <c r="J918" s="38"/>
      <c r="K918" s="38"/>
      <c r="L918" s="41"/>
      <c r="M918" s="191"/>
      <c r="N918" s="192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201</v>
      </c>
      <c r="AU918" s="19" t="s">
        <v>80</v>
      </c>
    </row>
    <row r="919" spans="1:65" s="13" customFormat="1" ht="11.25">
      <c r="B919" s="193"/>
      <c r="C919" s="194"/>
      <c r="D919" s="195" t="s">
        <v>203</v>
      </c>
      <c r="E919" s="196" t="s">
        <v>19</v>
      </c>
      <c r="F919" s="197" t="s">
        <v>1218</v>
      </c>
      <c r="G919" s="194"/>
      <c r="H919" s="198">
        <v>78</v>
      </c>
      <c r="I919" s="199"/>
      <c r="J919" s="194"/>
      <c r="K919" s="194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203</v>
      </c>
      <c r="AU919" s="204" t="s">
        <v>80</v>
      </c>
      <c r="AV919" s="13" t="s">
        <v>80</v>
      </c>
      <c r="AW919" s="13" t="s">
        <v>32</v>
      </c>
      <c r="AX919" s="13" t="s">
        <v>70</v>
      </c>
      <c r="AY919" s="204" t="s">
        <v>193</v>
      </c>
    </row>
    <row r="920" spans="1:65" s="14" customFormat="1" ht="11.25">
      <c r="B920" s="205"/>
      <c r="C920" s="206"/>
      <c r="D920" s="195" t="s">
        <v>203</v>
      </c>
      <c r="E920" s="207" t="s">
        <v>19</v>
      </c>
      <c r="F920" s="208" t="s">
        <v>205</v>
      </c>
      <c r="G920" s="206"/>
      <c r="H920" s="209">
        <v>78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203</v>
      </c>
      <c r="AU920" s="215" t="s">
        <v>80</v>
      </c>
      <c r="AV920" s="14" t="s">
        <v>200</v>
      </c>
      <c r="AW920" s="14" t="s">
        <v>32</v>
      </c>
      <c r="AX920" s="14" t="s">
        <v>78</v>
      </c>
      <c r="AY920" s="215" t="s">
        <v>193</v>
      </c>
    </row>
    <row r="921" spans="1:65" s="2" customFormat="1" ht="37.9" customHeight="1">
      <c r="A921" s="36"/>
      <c r="B921" s="37"/>
      <c r="C921" s="175" t="s">
        <v>1219</v>
      </c>
      <c r="D921" s="175" t="s">
        <v>195</v>
      </c>
      <c r="E921" s="176" t="s">
        <v>1220</v>
      </c>
      <c r="F921" s="177" t="s">
        <v>1221</v>
      </c>
      <c r="G921" s="178" t="s">
        <v>702</v>
      </c>
      <c r="H921" s="179">
        <v>66</v>
      </c>
      <c r="I921" s="180"/>
      <c r="J921" s="181">
        <f>ROUND(I921*H921,2)</f>
        <v>0</v>
      </c>
      <c r="K921" s="177" t="s">
        <v>477</v>
      </c>
      <c r="L921" s="41"/>
      <c r="M921" s="182" t="s">
        <v>19</v>
      </c>
      <c r="N921" s="183" t="s">
        <v>41</v>
      </c>
      <c r="O921" s="66"/>
      <c r="P921" s="184">
        <f>O921*H921</f>
        <v>0</v>
      </c>
      <c r="Q921" s="184">
        <v>0</v>
      </c>
      <c r="R921" s="184">
        <f>Q921*H921</f>
        <v>0</v>
      </c>
      <c r="S921" s="184">
        <v>0</v>
      </c>
      <c r="T921" s="185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200</v>
      </c>
      <c r="AT921" s="186" t="s">
        <v>195</v>
      </c>
      <c r="AU921" s="186" t="s">
        <v>80</v>
      </c>
      <c r="AY921" s="19" t="s">
        <v>193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78</v>
      </c>
      <c r="BK921" s="187">
        <f>ROUND(I921*H921,2)</f>
        <v>0</v>
      </c>
      <c r="BL921" s="19" t="s">
        <v>200</v>
      </c>
      <c r="BM921" s="186" t="s">
        <v>1222</v>
      </c>
    </row>
    <row r="922" spans="1:65" s="13" customFormat="1" ht="11.25">
      <c r="B922" s="193"/>
      <c r="C922" s="194"/>
      <c r="D922" s="195" t="s">
        <v>203</v>
      </c>
      <c r="E922" s="196" t="s">
        <v>19</v>
      </c>
      <c r="F922" s="197" t="s">
        <v>1223</v>
      </c>
      <c r="G922" s="194"/>
      <c r="H922" s="198">
        <v>66</v>
      </c>
      <c r="I922" s="199"/>
      <c r="J922" s="194"/>
      <c r="K922" s="194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203</v>
      </c>
      <c r="AU922" s="204" t="s">
        <v>80</v>
      </c>
      <c r="AV922" s="13" t="s">
        <v>80</v>
      </c>
      <c r="AW922" s="13" t="s">
        <v>32</v>
      </c>
      <c r="AX922" s="13" t="s">
        <v>70</v>
      </c>
      <c r="AY922" s="204" t="s">
        <v>193</v>
      </c>
    </row>
    <row r="923" spans="1:65" s="14" customFormat="1" ht="11.25">
      <c r="B923" s="205"/>
      <c r="C923" s="206"/>
      <c r="D923" s="195" t="s">
        <v>203</v>
      </c>
      <c r="E923" s="207" t="s">
        <v>19</v>
      </c>
      <c r="F923" s="208" t="s">
        <v>205</v>
      </c>
      <c r="G923" s="206"/>
      <c r="H923" s="209">
        <v>66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203</v>
      </c>
      <c r="AU923" s="215" t="s">
        <v>80</v>
      </c>
      <c r="AV923" s="14" t="s">
        <v>200</v>
      </c>
      <c r="AW923" s="14" t="s">
        <v>32</v>
      </c>
      <c r="AX923" s="14" t="s">
        <v>78</v>
      </c>
      <c r="AY923" s="215" t="s">
        <v>193</v>
      </c>
    </row>
    <row r="924" spans="1:65" s="2" customFormat="1" ht="37.9" customHeight="1">
      <c r="A924" s="36"/>
      <c r="B924" s="37"/>
      <c r="C924" s="175" t="s">
        <v>1224</v>
      </c>
      <c r="D924" s="175" t="s">
        <v>195</v>
      </c>
      <c r="E924" s="176" t="s">
        <v>1225</v>
      </c>
      <c r="F924" s="177" t="s">
        <v>1226</v>
      </c>
      <c r="G924" s="178" t="s">
        <v>702</v>
      </c>
      <c r="H924" s="179">
        <v>12</v>
      </c>
      <c r="I924" s="180"/>
      <c r="J924" s="181">
        <f>ROUND(I924*H924,2)</f>
        <v>0</v>
      </c>
      <c r="K924" s="177" t="s">
        <v>477</v>
      </c>
      <c r="L924" s="41"/>
      <c r="M924" s="182" t="s">
        <v>19</v>
      </c>
      <c r="N924" s="183" t="s">
        <v>41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0</v>
      </c>
      <c r="T924" s="185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200</v>
      </c>
      <c r="AT924" s="186" t="s">
        <v>195</v>
      </c>
      <c r="AU924" s="186" t="s">
        <v>80</v>
      </c>
      <c r="AY924" s="19" t="s">
        <v>193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78</v>
      </c>
      <c r="BK924" s="187">
        <f>ROUND(I924*H924,2)</f>
        <v>0</v>
      </c>
      <c r="BL924" s="19" t="s">
        <v>200</v>
      </c>
      <c r="BM924" s="186" t="s">
        <v>1227</v>
      </c>
    </row>
    <row r="925" spans="1:65" s="13" customFormat="1" ht="11.25">
      <c r="B925" s="193"/>
      <c r="C925" s="194"/>
      <c r="D925" s="195" t="s">
        <v>203</v>
      </c>
      <c r="E925" s="196" t="s">
        <v>19</v>
      </c>
      <c r="F925" s="197" t="s">
        <v>1228</v>
      </c>
      <c r="G925" s="194"/>
      <c r="H925" s="198">
        <v>12</v>
      </c>
      <c r="I925" s="199"/>
      <c r="J925" s="194"/>
      <c r="K925" s="194"/>
      <c r="L925" s="200"/>
      <c r="M925" s="201"/>
      <c r="N925" s="202"/>
      <c r="O925" s="202"/>
      <c r="P925" s="202"/>
      <c r="Q925" s="202"/>
      <c r="R925" s="202"/>
      <c r="S925" s="202"/>
      <c r="T925" s="203"/>
      <c r="AT925" s="204" t="s">
        <v>203</v>
      </c>
      <c r="AU925" s="204" t="s">
        <v>80</v>
      </c>
      <c r="AV925" s="13" t="s">
        <v>80</v>
      </c>
      <c r="AW925" s="13" t="s">
        <v>32</v>
      </c>
      <c r="AX925" s="13" t="s">
        <v>70</v>
      </c>
      <c r="AY925" s="204" t="s">
        <v>193</v>
      </c>
    </row>
    <row r="926" spans="1:65" s="14" customFormat="1" ht="11.25">
      <c r="B926" s="205"/>
      <c r="C926" s="206"/>
      <c r="D926" s="195" t="s">
        <v>203</v>
      </c>
      <c r="E926" s="207" t="s">
        <v>19</v>
      </c>
      <c r="F926" s="208" t="s">
        <v>205</v>
      </c>
      <c r="G926" s="206"/>
      <c r="H926" s="209">
        <v>12</v>
      </c>
      <c r="I926" s="210"/>
      <c r="J926" s="206"/>
      <c r="K926" s="206"/>
      <c r="L926" s="211"/>
      <c r="M926" s="212"/>
      <c r="N926" s="213"/>
      <c r="O926" s="213"/>
      <c r="P926" s="213"/>
      <c r="Q926" s="213"/>
      <c r="R926" s="213"/>
      <c r="S926" s="213"/>
      <c r="T926" s="214"/>
      <c r="AT926" s="215" t="s">
        <v>203</v>
      </c>
      <c r="AU926" s="215" t="s">
        <v>80</v>
      </c>
      <c r="AV926" s="14" t="s">
        <v>200</v>
      </c>
      <c r="AW926" s="14" t="s">
        <v>32</v>
      </c>
      <c r="AX926" s="14" t="s">
        <v>78</v>
      </c>
      <c r="AY926" s="215" t="s">
        <v>193</v>
      </c>
    </row>
    <row r="927" spans="1:65" s="2" customFormat="1" ht="49.15" customHeight="1">
      <c r="A927" s="36"/>
      <c r="B927" s="37"/>
      <c r="C927" s="175" t="s">
        <v>1229</v>
      </c>
      <c r="D927" s="175" t="s">
        <v>195</v>
      </c>
      <c r="E927" s="176" t="s">
        <v>1230</v>
      </c>
      <c r="F927" s="177" t="s">
        <v>1231</v>
      </c>
      <c r="G927" s="178" t="s">
        <v>300</v>
      </c>
      <c r="H927" s="179">
        <v>811.56500000000005</v>
      </c>
      <c r="I927" s="180"/>
      <c r="J927" s="181">
        <f>ROUND(I927*H927,2)</f>
        <v>0</v>
      </c>
      <c r="K927" s="177" t="s">
        <v>199</v>
      </c>
      <c r="L927" s="41"/>
      <c r="M927" s="182" t="s">
        <v>19</v>
      </c>
      <c r="N927" s="183" t="s">
        <v>41</v>
      </c>
      <c r="O927" s="66"/>
      <c r="P927" s="184">
        <f>O927*H927</f>
        <v>0</v>
      </c>
      <c r="Q927" s="184">
        <v>2.5020099999999998</v>
      </c>
      <c r="R927" s="184">
        <f>Q927*H927</f>
        <v>2030.5437456500001</v>
      </c>
      <c r="S927" s="184">
        <v>0</v>
      </c>
      <c r="T927" s="185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200</v>
      </c>
      <c r="AT927" s="186" t="s">
        <v>195</v>
      </c>
      <c r="AU927" s="186" t="s">
        <v>80</v>
      </c>
      <c r="AY927" s="19" t="s">
        <v>193</v>
      </c>
      <c r="BE927" s="187">
        <f>IF(N927="základní",J927,0)</f>
        <v>0</v>
      </c>
      <c r="BF927" s="187">
        <f>IF(N927="snížená",J927,0)</f>
        <v>0</v>
      </c>
      <c r="BG927" s="187">
        <f>IF(N927="zákl. přenesená",J927,0)</f>
        <v>0</v>
      </c>
      <c r="BH927" s="187">
        <f>IF(N927="sníž. přenesená",J927,0)</f>
        <v>0</v>
      </c>
      <c r="BI927" s="187">
        <f>IF(N927="nulová",J927,0)</f>
        <v>0</v>
      </c>
      <c r="BJ927" s="19" t="s">
        <v>78</v>
      </c>
      <c r="BK927" s="187">
        <f>ROUND(I927*H927,2)</f>
        <v>0</v>
      </c>
      <c r="BL927" s="19" t="s">
        <v>200</v>
      </c>
      <c r="BM927" s="186" t="s">
        <v>1232</v>
      </c>
    </row>
    <row r="928" spans="1:65" s="2" customFormat="1" ht="11.25">
      <c r="A928" s="36"/>
      <c r="B928" s="37"/>
      <c r="C928" s="38"/>
      <c r="D928" s="188" t="s">
        <v>201</v>
      </c>
      <c r="E928" s="38"/>
      <c r="F928" s="189" t="s">
        <v>1233</v>
      </c>
      <c r="G928" s="38"/>
      <c r="H928" s="38"/>
      <c r="I928" s="190"/>
      <c r="J928" s="38"/>
      <c r="K928" s="38"/>
      <c r="L928" s="41"/>
      <c r="M928" s="191"/>
      <c r="N928" s="192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201</v>
      </c>
      <c r="AU928" s="19" t="s">
        <v>80</v>
      </c>
    </row>
    <row r="929" spans="1:65" s="13" customFormat="1" ht="11.25">
      <c r="B929" s="193"/>
      <c r="C929" s="194"/>
      <c r="D929" s="195" t="s">
        <v>203</v>
      </c>
      <c r="E929" s="196" t="s">
        <v>19</v>
      </c>
      <c r="F929" s="197" t="s">
        <v>1234</v>
      </c>
      <c r="G929" s="194"/>
      <c r="H929" s="198">
        <v>717.57100000000003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203</v>
      </c>
      <c r="AU929" s="204" t="s">
        <v>80</v>
      </c>
      <c r="AV929" s="13" t="s">
        <v>80</v>
      </c>
      <c r="AW929" s="13" t="s">
        <v>32</v>
      </c>
      <c r="AX929" s="13" t="s">
        <v>70</v>
      </c>
      <c r="AY929" s="204" t="s">
        <v>193</v>
      </c>
    </row>
    <row r="930" spans="1:65" s="13" customFormat="1" ht="11.25">
      <c r="B930" s="193"/>
      <c r="C930" s="194"/>
      <c r="D930" s="195" t="s">
        <v>203</v>
      </c>
      <c r="E930" s="196" t="s">
        <v>19</v>
      </c>
      <c r="F930" s="197" t="s">
        <v>1235</v>
      </c>
      <c r="G930" s="194"/>
      <c r="H930" s="198">
        <v>88.366</v>
      </c>
      <c r="I930" s="199"/>
      <c r="J930" s="194"/>
      <c r="K930" s="194"/>
      <c r="L930" s="200"/>
      <c r="M930" s="201"/>
      <c r="N930" s="202"/>
      <c r="O930" s="202"/>
      <c r="P930" s="202"/>
      <c r="Q930" s="202"/>
      <c r="R930" s="202"/>
      <c r="S930" s="202"/>
      <c r="T930" s="203"/>
      <c r="AT930" s="204" t="s">
        <v>203</v>
      </c>
      <c r="AU930" s="204" t="s">
        <v>80</v>
      </c>
      <c r="AV930" s="13" t="s">
        <v>80</v>
      </c>
      <c r="AW930" s="13" t="s">
        <v>32</v>
      </c>
      <c r="AX930" s="13" t="s">
        <v>70</v>
      </c>
      <c r="AY930" s="204" t="s">
        <v>193</v>
      </c>
    </row>
    <row r="931" spans="1:65" s="13" customFormat="1" ht="11.25">
      <c r="B931" s="193"/>
      <c r="C931" s="194"/>
      <c r="D931" s="195" t="s">
        <v>203</v>
      </c>
      <c r="E931" s="196" t="s">
        <v>19</v>
      </c>
      <c r="F931" s="197" t="s">
        <v>1236</v>
      </c>
      <c r="G931" s="194"/>
      <c r="H931" s="198">
        <v>1.8</v>
      </c>
      <c r="I931" s="199"/>
      <c r="J931" s="194"/>
      <c r="K931" s="194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203</v>
      </c>
      <c r="AU931" s="204" t="s">
        <v>80</v>
      </c>
      <c r="AV931" s="13" t="s">
        <v>80</v>
      </c>
      <c r="AW931" s="13" t="s">
        <v>32</v>
      </c>
      <c r="AX931" s="13" t="s">
        <v>70</v>
      </c>
      <c r="AY931" s="204" t="s">
        <v>193</v>
      </c>
    </row>
    <row r="932" spans="1:65" s="13" customFormat="1" ht="11.25">
      <c r="B932" s="193"/>
      <c r="C932" s="194"/>
      <c r="D932" s="195" t="s">
        <v>203</v>
      </c>
      <c r="E932" s="196" t="s">
        <v>19</v>
      </c>
      <c r="F932" s="197" t="s">
        <v>1237</v>
      </c>
      <c r="G932" s="194"/>
      <c r="H932" s="198">
        <v>2.94</v>
      </c>
      <c r="I932" s="199"/>
      <c r="J932" s="194"/>
      <c r="K932" s="194"/>
      <c r="L932" s="200"/>
      <c r="M932" s="201"/>
      <c r="N932" s="202"/>
      <c r="O932" s="202"/>
      <c r="P932" s="202"/>
      <c r="Q932" s="202"/>
      <c r="R932" s="202"/>
      <c r="S932" s="202"/>
      <c r="T932" s="203"/>
      <c r="AT932" s="204" t="s">
        <v>203</v>
      </c>
      <c r="AU932" s="204" t="s">
        <v>80</v>
      </c>
      <c r="AV932" s="13" t="s">
        <v>80</v>
      </c>
      <c r="AW932" s="13" t="s">
        <v>32</v>
      </c>
      <c r="AX932" s="13" t="s">
        <v>70</v>
      </c>
      <c r="AY932" s="204" t="s">
        <v>193</v>
      </c>
    </row>
    <row r="933" spans="1:65" s="13" customFormat="1" ht="11.25">
      <c r="B933" s="193"/>
      <c r="C933" s="194"/>
      <c r="D933" s="195" t="s">
        <v>203</v>
      </c>
      <c r="E933" s="196" t="s">
        <v>19</v>
      </c>
      <c r="F933" s="197" t="s">
        <v>522</v>
      </c>
      <c r="G933" s="194"/>
      <c r="H933" s="198">
        <v>0.88800000000000001</v>
      </c>
      <c r="I933" s="199"/>
      <c r="J933" s="194"/>
      <c r="K933" s="194"/>
      <c r="L933" s="200"/>
      <c r="M933" s="201"/>
      <c r="N933" s="202"/>
      <c r="O933" s="202"/>
      <c r="P933" s="202"/>
      <c r="Q933" s="202"/>
      <c r="R933" s="202"/>
      <c r="S933" s="202"/>
      <c r="T933" s="203"/>
      <c r="AT933" s="204" t="s">
        <v>203</v>
      </c>
      <c r="AU933" s="204" t="s">
        <v>80</v>
      </c>
      <c r="AV933" s="13" t="s">
        <v>80</v>
      </c>
      <c r="AW933" s="13" t="s">
        <v>32</v>
      </c>
      <c r="AX933" s="13" t="s">
        <v>70</v>
      </c>
      <c r="AY933" s="204" t="s">
        <v>193</v>
      </c>
    </row>
    <row r="934" spans="1:65" s="14" customFormat="1" ht="11.25">
      <c r="B934" s="205"/>
      <c r="C934" s="206"/>
      <c r="D934" s="195" t="s">
        <v>203</v>
      </c>
      <c r="E934" s="207" t="s">
        <v>19</v>
      </c>
      <c r="F934" s="208" t="s">
        <v>205</v>
      </c>
      <c r="G934" s="206"/>
      <c r="H934" s="209">
        <v>811.56500000000005</v>
      </c>
      <c r="I934" s="210"/>
      <c r="J934" s="206"/>
      <c r="K934" s="206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203</v>
      </c>
      <c r="AU934" s="215" t="s">
        <v>80</v>
      </c>
      <c r="AV934" s="14" t="s">
        <v>200</v>
      </c>
      <c r="AW934" s="14" t="s">
        <v>32</v>
      </c>
      <c r="AX934" s="14" t="s">
        <v>78</v>
      </c>
      <c r="AY934" s="215" t="s">
        <v>193</v>
      </c>
    </row>
    <row r="935" spans="1:65" s="2" customFormat="1" ht="37.9" customHeight="1">
      <c r="A935" s="36"/>
      <c r="B935" s="37"/>
      <c r="C935" s="175" t="s">
        <v>1238</v>
      </c>
      <c r="D935" s="175" t="s">
        <v>195</v>
      </c>
      <c r="E935" s="176" t="s">
        <v>1239</v>
      </c>
      <c r="F935" s="177" t="s">
        <v>1240</v>
      </c>
      <c r="G935" s="178" t="s">
        <v>198</v>
      </c>
      <c r="H935" s="179">
        <v>193.92</v>
      </c>
      <c r="I935" s="180"/>
      <c r="J935" s="181">
        <f>ROUND(I935*H935,2)</f>
        <v>0</v>
      </c>
      <c r="K935" s="177" t="s">
        <v>199</v>
      </c>
      <c r="L935" s="41"/>
      <c r="M935" s="182" t="s">
        <v>19</v>
      </c>
      <c r="N935" s="183" t="s">
        <v>41</v>
      </c>
      <c r="O935" s="66"/>
      <c r="P935" s="184">
        <f>O935*H935</f>
        <v>0</v>
      </c>
      <c r="Q935" s="184">
        <v>5.3299999999999997E-3</v>
      </c>
      <c r="R935" s="184">
        <f>Q935*H935</f>
        <v>1.0335935999999999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200</v>
      </c>
      <c r="AT935" s="186" t="s">
        <v>195</v>
      </c>
      <c r="AU935" s="186" t="s">
        <v>80</v>
      </c>
      <c r="AY935" s="19" t="s">
        <v>193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78</v>
      </c>
      <c r="BK935" s="187">
        <f>ROUND(I935*H935,2)</f>
        <v>0</v>
      </c>
      <c r="BL935" s="19" t="s">
        <v>200</v>
      </c>
      <c r="BM935" s="186" t="s">
        <v>1241</v>
      </c>
    </row>
    <row r="936" spans="1:65" s="2" customFormat="1" ht="11.25">
      <c r="A936" s="36"/>
      <c r="B936" s="37"/>
      <c r="C936" s="38"/>
      <c r="D936" s="188" t="s">
        <v>201</v>
      </c>
      <c r="E936" s="38"/>
      <c r="F936" s="189" t="s">
        <v>1242</v>
      </c>
      <c r="G936" s="38"/>
      <c r="H936" s="38"/>
      <c r="I936" s="190"/>
      <c r="J936" s="38"/>
      <c r="K936" s="38"/>
      <c r="L936" s="41"/>
      <c r="M936" s="191"/>
      <c r="N936" s="192"/>
      <c r="O936" s="66"/>
      <c r="P936" s="66"/>
      <c r="Q936" s="66"/>
      <c r="R936" s="66"/>
      <c r="S936" s="66"/>
      <c r="T936" s="67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T936" s="19" t="s">
        <v>201</v>
      </c>
      <c r="AU936" s="19" t="s">
        <v>80</v>
      </c>
    </row>
    <row r="937" spans="1:65" s="13" customFormat="1" ht="11.25">
      <c r="B937" s="193"/>
      <c r="C937" s="194"/>
      <c r="D937" s="195" t="s">
        <v>203</v>
      </c>
      <c r="E937" s="196" t="s">
        <v>19</v>
      </c>
      <c r="F937" s="197" t="s">
        <v>1243</v>
      </c>
      <c r="G937" s="194"/>
      <c r="H937" s="198">
        <v>5.92</v>
      </c>
      <c r="I937" s="199"/>
      <c r="J937" s="194"/>
      <c r="K937" s="194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203</v>
      </c>
      <c r="AU937" s="204" t="s">
        <v>80</v>
      </c>
      <c r="AV937" s="13" t="s">
        <v>80</v>
      </c>
      <c r="AW937" s="13" t="s">
        <v>32</v>
      </c>
      <c r="AX937" s="13" t="s">
        <v>70</v>
      </c>
      <c r="AY937" s="204" t="s">
        <v>193</v>
      </c>
    </row>
    <row r="938" spans="1:65" s="13" customFormat="1" ht="33.75">
      <c r="B938" s="193"/>
      <c r="C938" s="194"/>
      <c r="D938" s="195" t="s">
        <v>203</v>
      </c>
      <c r="E938" s="196" t="s">
        <v>19</v>
      </c>
      <c r="F938" s="197" t="s">
        <v>1244</v>
      </c>
      <c r="G938" s="194"/>
      <c r="H938" s="198">
        <v>188</v>
      </c>
      <c r="I938" s="199"/>
      <c r="J938" s="194"/>
      <c r="K938" s="194"/>
      <c r="L938" s="200"/>
      <c r="M938" s="201"/>
      <c r="N938" s="202"/>
      <c r="O938" s="202"/>
      <c r="P938" s="202"/>
      <c r="Q938" s="202"/>
      <c r="R938" s="202"/>
      <c r="S938" s="202"/>
      <c r="T938" s="203"/>
      <c r="AT938" s="204" t="s">
        <v>203</v>
      </c>
      <c r="AU938" s="204" t="s">
        <v>80</v>
      </c>
      <c r="AV938" s="13" t="s">
        <v>80</v>
      </c>
      <c r="AW938" s="13" t="s">
        <v>32</v>
      </c>
      <c r="AX938" s="13" t="s">
        <v>70</v>
      </c>
      <c r="AY938" s="204" t="s">
        <v>193</v>
      </c>
    </row>
    <row r="939" spans="1:65" s="14" customFormat="1" ht="11.25">
      <c r="B939" s="205"/>
      <c r="C939" s="206"/>
      <c r="D939" s="195" t="s">
        <v>203</v>
      </c>
      <c r="E939" s="207" t="s">
        <v>19</v>
      </c>
      <c r="F939" s="208" t="s">
        <v>205</v>
      </c>
      <c r="G939" s="206"/>
      <c r="H939" s="209">
        <v>193.92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203</v>
      </c>
      <c r="AU939" s="215" t="s">
        <v>80</v>
      </c>
      <c r="AV939" s="14" t="s">
        <v>200</v>
      </c>
      <c r="AW939" s="14" t="s">
        <v>32</v>
      </c>
      <c r="AX939" s="14" t="s">
        <v>78</v>
      </c>
      <c r="AY939" s="215" t="s">
        <v>193</v>
      </c>
    </row>
    <row r="940" spans="1:65" s="2" customFormat="1" ht="37.9" customHeight="1">
      <c r="A940" s="36"/>
      <c r="B940" s="37"/>
      <c r="C940" s="175" t="s">
        <v>1245</v>
      </c>
      <c r="D940" s="175" t="s">
        <v>195</v>
      </c>
      <c r="E940" s="176" t="s">
        <v>1246</v>
      </c>
      <c r="F940" s="177" t="s">
        <v>1247</v>
      </c>
      <c r="G940" s="178" t="s">
        <v>198</v>
      </c>
      <c r="H940" s="179">
        <v>193.92</v>
      </c>
      <c r="I940" s="180"/>
      <c r="J940" s="181">
        <f>ROUND(I940*H940,2)</f>
        <v>0</v>
      </c>
      <c r="K940" s="177" t="s">
        <v>199</v>
      </c>
      <c r="L940" s="41"/>
      <c r="M940" s="182" t="s">
        <v>19</v>
      </c>
      <c r="N940" s="183" t="s">
        <v>41</v>
      </c>
      <c r="O940" s="66"/>
      <c r="P940" s="184">
        <f>O940*H940</f>
        <v>0</v>
      </c>
      <c r="Q940" s="184">
        <v>0</v>
      </c>
      <c r="R940" s="184">
        <f>Q940*H940</f>
        <v>0</v>
      </c>
      <c r="S940" s="184">
        <v>0</v>
      </c>
      <c r="T940" s="185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6" t="s">
        <v>200</v>
      </c>
      <c r="AT940" s="186" t="s">
        <v>195</v>
      </c>
      <c r="AU940" s="186" t="s">
        <v>80</v>
      </c>
      <c r="AY940" s="19" t="s">
        <v>193</v>
      </c>
      <c r="BE940" s="187">
        <f>IF(N940="základní",J940,0)</f>
        <v>0</v>
      </c>
      <c r="BF940" s="187">
        <f>IF(N940="snížená",J940,0)</f>
        <v>0</v>
      </c>
      <c r="BG940" s="187">
        <f>IF(N940="zákl. přenesená",J940,0)</f>
        <v>0</v>
      </c>
      <c r="BH940" s="187">
        <f>IF(N940="sníž. přenesená",J940,0)</f>
        <v>0</v>
      </c>
      <c r="BI940" s="187">
        <f>IF(N940="nulová",J940,0)</f>
        <v>0</v>
      </c>
      <c r="BJ940" s="19" t="s">
        <v>78</v>
      </c>
      <c r="BK940" s="187">
        <f>ROUND(I940*H940,2)</f>
        <v>0</v>
      </c>
      <c r="BL940" s="19" t="s">
        <v>200</v>
      </c>
      <c r="BM940" s="186" t="s">
        <v>1248</v>
      </c>
    </row>
    <row r="941" spans="1:65" s="2" customFormat="1" ht="11.25">
      <c r="A941" s="36"/>
      <c r="B941" s="37"/>
      <c r="C941" s="38"/>
      <c r="D941" s="188" t="s">
        <v>201</v>
      </c>
      <c r="E941" s="38"/>
      <c r="F941" s="189" t="s">
        <v>1249</v>
      </c>
      <c r="G941" s="38"/>
      <c r="H941" s="38"/>
      <c r="I941" s="190"/>
      <c r="J941" s="38"/>
      <c r="K941" s="38"/>
      <c r="L941" s="41"/>
      <c r="M941" s="191"/>
      <c r="N941" s="192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201</v>
      </c>
      <c r="AU941" s="19" t="s">
        <v>80</v>
      </c>
    </row>
    <row r="942" spans="1:65" s="2" customFormat="1" ht="49.15" customHeight="1">
      <c r="A942" s="36"/>
      <c r="B942" s="37"/>
      <c r="C942" s="175" t="s">
        <v>1250</v>
      </c>
      <c r="D942" s="175" t="s">
        <v>195</v>
      </c>
      <c r="E942" s="176" t="s">
        <v>1251</v>
      </c>
      <c r="F942" s="177" t="s">
        <v>1252</v>
      </c>
      <c r="G942" s="178" t="s">
        <v>198</v>
      </c>
      <c r="H942" s="179">
        <v>21.4</v>
      </c>
      <c r="I942" s="180"/>
      <c r="J942" s="181">
        <f>ROUND(I942*H942,2)</f>
        <v>0</v>
      </c>
      <c r="K942" s="177" t="s">
        <v>199</v>
      </c>
      <c r="L942" s="41"/>
      <c r="M942" s="182" t="s">
        <v>19</v>
      </c>
      <c r="N942" s="183" t="s">
        <v>41</v>
      </c>
      <c r="O942" s="66"/>
      <c r="P942" s="184">
        <f>O942*H942</f>
        <v>0</v>
      </c>
      <c r="Q942" s="184">
        <v>2.2190000000000001E-2</v>
      </c>
      <c r="R942" s="184">
        <f>Q942*H942</f>
        <v>0.47486600000000001</v>
      </c>
      <c r="S942" s="184">
        <v>0</v>
      </c>
      <c r="T942" s="18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200</v>
      </c>
      <c r="AT942" s="186" t="s">
        <v>195</v>
      </c>
      <c r="AU942" s="186" t="s">
        <v>80</v>
      </c>
      <c r="AY942" s="19" t="s">
        <v>193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78</v>
      </c>
      <c r="BK942" s="187">
        <f>ROUND(I942*H942,2)</f>
        <v>0</v>
      </c>
      <c r="BL942" s="19" t="s">
        <v>200</v>
      </c>
      <c r="BM942" s="186" t="s">
        <v>1253</v>
      </c>
    </row>
    <row r="943" spans="1:65" s="2" customFormat="1" ht="11.25">
      <c r="A943" s="36"/>
      <c r="B943" s="37"/>
      <c r="C943" s="38"/>
      <c r="D943" s="188" t="s">
        <v>201</v>
      </c>
      <c r="E943" s="38"/>
      <c r="F943" s="189" t="s">
        <v>1254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201</v>
      </c>
      <c r="AU943" s="19" t="s">
        <v>80</v>
      </c>
    </row>
    <row r="944" spans="1:65" s="13" customFormat="1" ht="11.25">
      <c r="B944" s="193"/>
      <c r="C944" s="194"/>
      <c r="D944" s="195" t="s">
        <v>203</v>
      </c>
      <c r="E944" s="196" t="s">
        <v>19</v>
      </c>
      <c r="F944" s="197" t="s">
        <v>1255</v>
      </c>
      <c r="G944" s="194"/>
      <c r="H944" s="198">
        <v>19.600000000000001</v>
      </c>
      <c r="I944" s="199"/>
      <c r="J944" s="194"/>
      <c r="K944" s="194"/>
      <c r="L944" s="200"/>
      <c r="M944" s="201"/>
      <c r="N944" s="202"/>
      <c r="O944" s="202"/>
      <c r="P944" s="202"/>
      <c r="Q944" s="202"/>
      <c r="R944" s="202"/>
      <c r="S944" s="202"/>
      <c r="T944" s="203"/>
      <c r="AT944" s="204" t="s">
        <v>203</v>
      </c>
      <c r="AU944" s="204" t="s">
        <v>80</v>
      </c>
      <c r="AV944" s="13" t="s">
        <v>80</v>
      </c>
      <c r="AW944" s="13" t="s">
        <v>32</v>
      </c>
      <c r="AX944" s="13" t="s">
        <v>70</v>
      </c>
      <c r="AY944" s="204" t="s">
        <v>193</v>
      </c>
    </row>
    <row r="945" spans="1:65" s="13" customFormat="1" ht="11.25">
      <c r="B945" s="193"/>
      <c r="C945" s="194"/>
      <c r="D945" s="195" t="s">
        <v>203</v>
      </c>
      <c r="E945" s="196" t="s">
        <v>19</v>
      </c>
      <c r="F945" s="197" t="s">
        <v>1236</v>
      </c>
      <c r="G945" s="194"/>
      <c r="H945" s="198">
        <v>1.8</v>
      </c>
      <c r="I945" s="199"/>
      <c r="J945" s="194"/>
      <c r="K945" s="194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203</v>
      </c>
      <c r="AU945" s="204" t="s">
        <v>80</v>
      </c>
      <c r="AV945" s="13" t="s">
        <v>80</v>
      </c>
      <c r="AW945" s="13" t="s">
        <v>32</v>
      </c>
      <c r="AX945" s="13" t="s">
        <v>70</v>
      </c>
      <c r="AY945" s="204" t="s">
        <v>193</v>
      </c>
    </row>
    <row r="946" spans="1:65" s="14" customFormat="1" ht="11.25">
      <c r="B946" s="205"/>
      <c r="C946" s="206"/>
      <c r="D946" s="195" t="s">
        <v>203</v>
      </c>
      <c r="E946" s="207" t="s">
        <v>19</v>
      </c>
      <c r="F946" s="208" t="s">
        <v>205</v>
      </c>
      <c r="G946" s="206"/>
      <c r="H946" s="209">
        <v>21.4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203</v>
      </c>
      <c r="AU946" s="215" t="s">
        <v>80</v>
      </c>
      <c r="AV946" s="14" t="s">
        <v>200</v>
      </c>
      <c r="AW946" s="14" t="s">
        <v>32</v>
      </c>
      <c r="AX946" s="14" t="s">
        <v>78</v>
      </c>
      <c r="AY946" s="215" t="s">
        <v>193</v>
      </c>
    </row>
    <row r="947" spans="1:65" s="2" customFormat="1" ht="37.9" customHeight="1">
      <c r="A947" s="36"/>
      <c r="B947" s="37"/>
      <c r="C947" s="175" t="s">
        <v>1256</v>
      </c>
      <c r="D947" s="175" t="s">
        <v>195</v>
      </c>
      <c r="E947" s="176" t="s">
        <v>1257</v>
      </c>
      <c r="F947" s="177" t="s">
        <v>1258</v>
      </c>
      <c r="G947" s="178" t="s">
        <v>198</v>
      </c>
      <c r="H947" s="179">
        <v>5078.1499999999996</v>
      </c>
      <c r="I947" s="180"/>
      <c r="J947" s="181">
        <f>ROUND(I947*H947,2)</f>
        <v>0</v>
      </c>
      <c r="K947" s="177" t="s">
        <v>199</v>
      </c>
      <c r="L947" s="41"/>
      <c r="M947" s="182" t="s">
        <v>19</v>
      </c>
      <c r="N947" s="183" t="s">
        <v>41</v>
      </c>
      <c r="O947" s="66"/>
      <c r="P947" s="184">
        <f>O947*H947</f>
        <v>0</v>
      </c>
      <c r="Q947" s="184">
        <v>8.0999999999999996E-4</v>
      </c>
      <c r="R947" s="184">
        <f>Q947*H947</f>
        <v>4.1133014999999995</v>
      </c>
      <c r="S947" s="184">
        <v>0</v>
      </c>
      <c r="T947" s="185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86" t="s">
        <v>200</v>
      </c>
      <c r="AT947" s="186" t="s">
        <v>195</v>
      </c>
      <c r="AU947" s="186" t="s">
        <v>80</v>
      </c>
      <c r="AY947" s="19" t="s">
        <v>193</v>
      </c>
      <c r="BE947" s="187">
        <f>IF(N947="základní",J947,0)</f>
        <v>0</v>
      </c>
      <c r="BF947" s="187">
        <f>IF(N947="snížená",J947,0)</f>
        <v>0</v>
      </c>
      <c r="BG947" s="187">
        <f>IF(N947="zákl. přenesená",J947,0)</f>
        <v>0</v>
      </c>
      <c r="BH947" s="187">
        <f>IF(N947="sníž. přenesená",J947,0)</f>
        <v>0</v>
      </c>
      <c r="BI947" s="187">
        <f>IF(N947="nulová",J947,0)</f>
        <v>0</v>
      </c>
      <c r="BJ947" s="19" t="s">
        <v>78</v>
      </c>
      <c r="BK947" s="187">
        <f>ROUND(I947*H947,2)</f>
        <v>0</v>
      </c>
      <c r="BL947" s="19" t="s">
        <v>200</v>
      </c>
      <c r="BM947" s="186" t="s">
        <v>1259</v>
      </c>
    </row>
    <row r="948" spans="1:65" s="2" customFormat="1" ht="11.25">
      <c r="A948" s="36"/>
      <c r="B948" s="37"/>
      <c r="C948" s="38"/>
      <c r="D948" s="188" t="s">
        <v>201</v>
      </c>
      <c r="E948" s="38"/>
      <c r="F948" s="189" t="s">
        <v>1260</v>
      </c>
      <c r="G948" s="38"/>
      <c r="H948" s="38"/>
      <c r="I948" s="190"/>
      <c r="J948" s="38"/>
      <c r="K948" s="38"/>
      <c r="L948" s="41"/>
      <c r="M948" s="191"/>
      <c r="N948" s="192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201</v>
      </c>
      <c r="AU948" s="19" t="s">
        <v>80</v>
      </c>
    </row>
    <row r="949" spans="1:65" s="13" customFormat="1" ht="11.25">
      <c r="B949" s="193"/>
      <c r="C949" s="194"/>
      <c r="D949" s="195" t="s">
        <v>203</v>
      </c>
      <c r="E949" s="196" t="s">
        <v>19</v>
      </c>
      <c r="F949" s="197" t="s">
        <v>1261</v>
      </c>
      <c r="G949" s="194"/>
      <c r="H949" s="198">
        <v>5066.2299999999996</v>
      </c>
      <c r="I949" s="199"/>
      <c r="J949" s="194"/>
      <c r="K949" s="194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203</v>
      </c>
      <c r="AU949" s="204" t="s">
        <v>80</v>
      </c>
      <c r="AV949" s="13" t="s">
        <v>80</v>
      </c>
      <c r="AW949" s="13" t="s">
        <v>32</v>
      </c>
      <c r="AX949" s="13" t="s">
        <v>70</v>
      </c>
      <c r="AY949" s="204" t="s">
        <v>193</v>
      </c>
    </row>
    <row r="950" spans="1:65" s="13" customFormat="1" ht="11.25">
      <c r="B950" s="193"/>
      <c r="C950" s="194"/>
      <c r="D950" s="195" t="s">
        <v>203</v>
      </c>
      <c r="E950" s="196" t="s">
        <v>19</v>
      </c>
      <c r="F950" s="197" t="s">
        <v>1262</v>
      </c>
      <c r="G950" s="194"/>
      <c r="H950" s="198">
        <v>6</v>
      </c>
      <c r="I950" s="199"/>
      <c r="J950" s="194"/>
      <c r="K950" s="194"/>
      <c r="L950" s="200"/>
      <c r="M950" s="201"/>
      <c r="N950" s="202"/>
      <c r="O950" s="202"/>
      <c r="P950" s="202"/>
      <c r="Q950" s="202"/>
      <c r="R950" s="202"/>
      <c r="S950" s="202"/>
      <c r="T950" s="203"/>
      <c r="AT950" s="204" t="s">
        <v>203</v>
      </c>
      <c r="AU950" s="204" t="s">
        <v>80</v>
      </c>
      <c r="AV950" s="13" t="s">
        <v>80</v>
      </c>
      <c r="AW950" s="13" t="s">
        <v>32</v>
      </c>
      <c r="AX950" s="13" t="s">
        <v>70</v>
      </c>
      <c r="AY950" s="204" t="s">
        <v>193</v>
      </c>
    </row>
    <row r="951" spans="1:65" s="13" customFormat="1" ht="11.25">
      <c r="B951" s="193"/>
      <c r="C951" s="194"/>
      <c r="D951" s="195" t="s">
        <v>203</v>
      </c>
      <c r="E951" s="196" t="s">
        <v>19</v>
      </c>
      <c r="F951" s="197" t="s">
        <v>1243</v>
      </c>
      <c r="G951" s="194"/>
      <c r="H951" s="198">
        <v>5.92</v>
      </c>
      <c r="I951" s="199"/>
      <c r="J951" s="194"/>
      <c r="K951" s="194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203</v>
      </c>
      <c r="AU951" s="204" t="s">
        <v>80</v>
      </c>
      <c r="AV951" s="13" t="s">
        <v>80</v>
      </c>
      <c r="AW951" s="13" t="s">
        <v>32</v>
      </c>
      <c r="AX951" s="13" t="s">
        <v>70</v>
      </c>
      <c r="AY951" s="204" t="s">
        <v>193</v>
      </c>
    </row>
    <row r="952" spans="1:65" s="14" customFormat="1" ht="11.25">
      <c r="B952" s="205"/>
      <c r="C952" s="206"/>
      <c r="D952" s="195" t="s">
        <v>203</v>
      </c>
      <c r="E952" s="207" t="s">
        <v>19</v>
      </c>
      <c r="F952" s="208" t="s">
        <v>205</v>
      </c>
      <c r="G952" s="206"/>
      <c r="H952" s="209">
        <v>5078.1499999999996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203</v>
      </c>
      <c r="AU952" s="215" t="s">
        <v>80</v>
      </c>
      <c r="AV952" s="14" t="s">
        <v>200</v>
      </c>
      <c r="AW952" s="14" t="s">
        <v>32</v>
      </c>
      <c r="AX952" s="14" t="s">
        <v>78</v>
      </c>
      <c r="AY952" s="215" t="s">
        <v>193</v>
      </c>
    </row>
    <row r="953" spans="1:65" s="2" customFormat="1" ht="37.9" customHeight="1">
      <c r="A953" s="36"/>
      <c r="B953" s="37"/>
      <c r="C953" s="175" t="s">
        <v>1263</v>
      </c>
      <c r="D953" s="175" t="s">
        <v>195</v>
      </c>
      <c r="E953" s="176" t="s">
        <v>1264</v>
      </c>
      <c r="F953" s="177" t="s">
        <v>1265</v>
      </c>
      <c r="G953" s="178" t="s">
        <v>198</v>
      </c>
      <c r="H953" s="179">
        <v>5078.1499999999996</v>
      </c>
      <c r="I953" s="180"/>
      <c r="J953" s="181">
        <f>ROUND(I953*H953,2)</f>
        <v>0</v>
      </c>
      <c r="K953" s="177" t="s">
        <v>199</v>
      </c>
      <c r="L953" s="41"/>
      <c r="M953" s="182" t="s">
        <v>19</v>
      </c>
      <c r="N953" s="183" t="s">
        <v>41</v>
      </c>
      <c r="O953" s="66"/>
      <c r="P953" s="184">
        <f>O953*H953</f>
        <v>0</v>
      </c>
      <c r="Q953" s="184">
        <v>0</v>
      </c>
      <c r="R953" s="184">
        <f>Q953*H953</f>
        <v>0</v>
      </c>
      <c r="S953" s="184">
        <v>0</v>
      </c>
      <c r="T953" s="185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86" t="s">
        <v>200</v>
      </c>
      <c r="AT953" s="186" t="s">
        <v>195</v>
      </c>
      <c r="AU953" s="186" t="s">
        <v>80</v>
      </c>
      <c r="AY953" s="19" t="s">
        <v>193</v>
      </c>
      <c r="BE953" s="187">
        <f>IF(N953="základní",J953,0)</f>
        <v>0</v>
      </c>
      <c r="BF953" s="187">
        <f>IF(N953="snížená",J953,0)</f>
        <v>0</v>
      </c>
      <c r="BG953" s="187">
        <f>IF(N953="zákl. přenesená",J953,0)</f>
        <v>0</v>
      </c>
      <c r="BH953" s="187">
        <f>IF(N953="sníž. přenesená",J953,0)</f>
        <v>0</v>
      </c>
      <c r="BI953" s="187">
        <f>IF(N953="nulová",J953,0)</f>
        <v>0</v>
      </c>
      <c r="BJ953" s="19" t="s">
        <v>78</v>
      </c>
      <c r="BK953" s="187">
        <f>ROUND(I953*H953,2)</f>
        <v>0</v>
      </c>
      <c r="BL953" s="19" t="s">
        <v>200</v>
      </c>
      <c r="BM953" s="186" t="s">
        <v>1266</v>
      </c>
    </row>
    <row r="954" spans="1:65" s="2" customFormat="1" ht="11.25">
      <c r="A954" s="36"/>
      <c r="B954" s="37"/>
      <c r="C954" s="38"/>
      <c r="D954" s="188" t="s">
        <v>201</v>
      </c>
      <c r="E954" s="38"/>
      <c r="F954" s="189" t="s">
        <v>1267</v>
      </c>
      <c r="G954" s="38"/>
      <c r="H954" s="38"/>
      <c r="I954" s="190"/>
      <c r="J954" s="38"/>
      <c r="K954" s="38"/>
      <c r="L954" s="41"/>
      <c r="M954" s="191"/>
      <c r="N954" s="192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201</v>
      </c>
      <c r="AU954" s="19" t="s">
        <v>80</v>
      </c>
    </row>
    <row r="955" spans="1:65" s="2" customFormat="1" ht="78" customHeight="1">
      <c r="A955" s="36"/>
      <c r="B955" s="37"/>
      <c r="C955" s="175" t="s">
        <v>1268</v>
      </c>
      <c r="D955" s="175" t="s">
        <v>195</v>
      </c>
      <c r="E955" s="176" t="s">
        <v>1269</v>
      </c>
      <c r="F955" s="177" t="s">
        <v>1270</v>
      </c>
      <c r="G955" s="178" t="s">
        <v>417</v>
      </c>
      <c r="H955" s="179">
        <v>51.136000000000003</v>
      </c>
      <c r="I955" s="180"/>
      <c r="J955" s="181">
        <f>ROUND(I955*H955,2)</f>
        <v>0</v>
      </c>
      <c r="K955" s="177" t="s">
        <v>199</v>
      </c>
      <c r="L955" s="41"/>
      <c r="M955" s="182" t="s">
        <v>19</v>
      </c>
      <c r="N955" s="183" t="s">
        <v>41</v>
      </c>
      <c r="O955" s="66"/>
      <c r="P955" s="184">
        <f>O955*H955</f>
        <v>0</v>
      </c>
      <c r="Q955" s="184">
        <v>1.05555</v>
      </c>
      <c r="R955" s="184">
        <f>Q955*H955</f>
        <v>53.976604800000004</v>
      </c>
      <c r="S955" s="184">
        <v>0</v>
      </c>
      <c r="T955" s="185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6" t="s">
        <v>200</v>
      </c>
      <c r="AT955" s="186" t="s">
        <v>195</v>
      </c>
      <c r="AU955" s="186" t="s">
        <v>80</v>
      </c>
      <c r="AY955" s="19" t="s">
        <v>193</v>
      </c>
      <c r="BE955" s="187">
        <f>IF(N955="základní",J955,0)</f>
        <v>0</v>
      </c>
      <c r="BF955" s="187">
        <f>IF(N955="snížená",J955,0)</f>
        <v>0</v>
      </c>
      <c r="BG955" s="187">
        <f>IF(N955="zákl. přenesená",J955,0)</f>
        <v>0</v>
      </c>
      <c r="BH955" s="187">
        <f>IF(N955="sníž. přenesená",J955,0)</f>
        <v>0</v>
      </c>
      <c r="BI955" s="187">
        <f>IF(N955="nulová",J955,0)</f>
        <v>0</v>
      </c>
      <c r="BJ955" s="19" t="s">
        <v>78</v>
      </c>
      <c r="BK955" s="187">
        <f>ROUND(I955*H955,2)</f>
        <v>0</v>
      </c>
      <c r="BL955" s="19" t="s">
        <v>200</v>
      </c>
      <c r="BM955" s="186" t="s">
        <v>1271</v>
      </c>
    </row>
    <row r="956" spans="1:65" s="2" customFormat="1" ht="11.25">
      <c r="A956" s="36"/>
      <c r="B956" s="37"/>
      <c r="C956" s="38"/>
      <c r="D956" s="188" t="s">
        <v>201</v>
      </c>
      <c r="E956" s="38"/>
      <c r="F956" s="189" t="s">
        <v>1272</v>
      </c>
      <c r="G956" s="38"/>
      <c r="H956" s="38"/>
      <c r="I956" s="190"/>
      <c r="J956" s="38"/>
      <c r="K956" s="38"/>
      <c r="L956" s="41"/>
      <c r="M956" s="191"/>
      <c r="N956" s="192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201</v>
      </c>
      <c r="AU956" s="19" t="s">
        <v>80</v>
      </c>
    </row>
    <row r="957" spans="1:65" s="13" customFormat="1" ht="11.25">
      <c r="B957" s="193"/>
      <c r="C957" s="194"/>
      <c r="D957" s="195" t="s">
        <v>203</v>
      </c>
      <c r="E957" s="196" t="s">
        <v>19</v>
      </c>
      <c r="F957" s="197" t="s">
        <v>1273</v>
      </c>
      <c r="G957" s="194"/>
      <c r="H957" s="198">
        <v>50.661999999999999</v>
      </c>
      <c r="I957" s="199"/>
      <c r="J957" s="194"/>
      <c r="K957" s="194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203</v>
      </c>
      <c r="AU957" s="204" t="s">
        <v>80</v>
      </c>
      <c r="AV957" s="13" t="s">
        <v>80</v>
      </c>
      <c r="AW957" s="13" t="s">
        <v>32</v>
      </c>
      <c r="AX957" s="13" t="s">
        <v>70</v>
      </c>
      <c r="AY957" s="204" t="s">
        <v>193</v>
      </c>
    </row>
    <row r="958" spans="1:65" s="13" customFormat="1" ht="11.25">
      <c r="B958" s="193"/>
      <c r="C958" s="194"/>
      <c r="D958" s="195" t="s">
        <v>203</v>
      </c>
      <c r="E958" s="196" t="s">
        <v>19</v>
      </c>
      <c r="F958" s="197" t="s">
        <v>1274</v>
      </c>
      <c r="G958" s="194"/>
      <c r="H958" s="198">
        <v>0.18</v>
      </c>
      <c r="I958" s="199"/>
      <c r="J958" s="194"/>
      <c r="K958" s="194"/>
      <c r="L958" s="200"/>
      <c r="M958" s="201"/>
      <c r="N958" s="202"/>
      <c r="O958" s="202"/>
      <c r="P958" s="202"/>
      <c r="Q958" s="202"/>
      <c r="R958" s="202"/>
      <c r="S958" s="202"/>
      <c r="T958" s="203"/>
      <c r="AT958" s="204" t="s">
        <v>203</v>
      </c>
      <c r="AU958" s="204" t="s">
        <v>80</v>
      </c>
      <c r="AV958" s="13" t="s">
        <v>80</v>
      </c>
      <c r="AW958" s="13" t="s">
        <v>32</v>
      </c>
      <c r="AX958" s="13" t="s">
        <v>70</v>
      </c>
      <c r="AY958" s="204" t="s">
        <v>193</v>
      </c>
    </row>
    <row r="959" spans="1:65" s="13" customFormat="1" ht="11.25">
      <c r="B959" s="193"/>
      <c r="C959" s="194"/>
      <c r="D959" s="195" t="s">
        <v>203</v>
      </c>
      <c r="E959" s="196" t="s">
        <v>19</v>
      </c>
      <c r="F959" s="197" t="s">
        <v>1275</v>
      </c>
      <c r="G959" s="194"/>
      <c r="H959" s="198">
        <v>0.29399999999999998</v>
      </c>
      <c r="I959" s="199"/>
      <c r="J959" s="194"/>
      <c r="K959" s="194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203</v>
      </c>
      <c r="AU959" s="204" t="s">
        <v>80</v>
      </c>
      <c r="AV959" s="13" t="s">
        <v>80</v>
      </c>
      <c r="AW959" s="13" t="s">
        <v>32</v>
      </c>
      <c r="AX959" s="13" t="s">
        <v>70</v>
      </c>
      <c r="AY959" s="204" t="s">
        <v>193</v>
      </c>
    </row>
    <row r="960" spans="1:65" s="14" customFormat="1" ht="11.25">
      <c r="B960" s="205"/>
      <c r="C960" s="206"/>
      <c r="D960" s="195" t="s">
        <v>203</v>
      </c>
      <c r="E960" s="207" t="s">
        <v>19</v>
      </c>
      <c r="F960" s="208" t="s">
        <v>205</v>
      </c>
      <c r="G960" s="206"/>
      <c r="H960" s="209">
        <v>51.136000000000003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203</v>
      </c>
      <c r="AU960" s="215" t="s">
        <v>80</v>
      </c>
      <c r="AV960" s="14" t="s">
        <v>200</v>
      </c>
      <c r="AW960" s="14" t="s">
        <v>32</v>
      </c>
      <c r="AX960" s="14" t="s">
        <v>78</v>
      </c>
      <c r="AY960" s="215" t="s">
        <v>193</v>
      </c>
    </row>
    <row r="961" spans="1:65" s="2" customFormat="1" ht="78" customHeight="1">
      <c r="A961" s="36"/>
      <c r="B961" s="37"/>
      <c r="C961" s="175" t="s">
        <v>1276</v>
      </c>
      <c r="D961" s="175" t="s">
        <v>195</v>
      </c>
      <c r="E961" s="176" t="s">
        <v>1277</v>
      </c>
      <c r="F961" s="177" t="s">
        <v>1278</v>
      </c>
      <c r="G961" s="178" t="s">
        <v>417</v>
      </c>
      <c r="H961" s="179">
        <v>0.11799999999999999</v>
      </c>
      <c r="I961" s="180"/>
      <c r="J961" s="181">
        <f>ROUND(I961*H961,2)</f>
        <v>0</v>
      </c>
      <c r="K961" s="177" t="s">
        <v>199</v>
      </c>
      <c r="L961" s="41"/>
      <c r="M961" s="182" t="s">
        <v>19</v>
      </c>
      <c r="N961" s="183" t="s">
        <v>41</v>
      </c>
      <c r="O961" s="66"/>
      <c r="P961" s="184">
        <f>O961*H961</f>
        <v>0</v>
      </c>
      <c r="Q961" s="184">
        <v>1.06277</v>
      </c>
      <c r="R961" s="184">
        <f>Q961*H961</f>
        <v>0.12540685999999998</v>
      </c>
      <c r="S961" s="184">
        <v>0</v>
      </c>
      <c r="T961" s="185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186" t="s">
        <v>200</v>
      </c>
      <c r="AT961" s="186" t="s">
        <v>195</v>
      </c>
      <c r="AU961" s="186" t="s">
        <v>80</v>
      </c>
      <c r="AY961" s="19" t="s">
        <v>193</v>
      </c>
      <c r="BE961" s="187">
        <f>IF(N961="základní",J961,0)</f>
        <v>0</v>
      </c>
      <c r="BF961" s="187">
        <f>IF(N961="snížená",J961,0)</f>
        <v>0</v>
      </c>
      <c r="BG961" s="187">
        <f>IF(N961="zákl. přenesená",J961,0)</f>
        <v>0</v>
      </c>
      <c r="BH961" s="187">
        <f>IF(N961="sníž. přenesená",J961,0)</f>
        <v>0</v>
      </c>
      <c r="BI961" s="187">
        <f>IF(N961="nulová",J961,0)</f>
        <v>0</v>
      </c>
      <c r="BJ961" s="19" t="s">
        <v>78</v>
      </c>
      <c r="BK961" s="187">
        <f>ROUND(I961*H961,2)</f>
        <v>0</v>
      </c>
      <c r="BL961" s="19" t="s">
        <v>200</v>
      </c>
      <c r="BM961" s="186" t="s">
        <v>1279</v>
      </c>
    </row>
    <row r="962" spans="1:65" s="2" customFormat="1" ht="11.25">
      <c r="A962" s="36"/>
      <c r="B962" s="37"/>
      <c r="C962" s="38"/>
      <c r="D962" s="188" t="s">
        <v>201</v>
      </c>
      <c r="E962" s="38"/>
      <c r="F962" s="189" t="s">
        <v>1280</v>
      </c>
      <c r="G962" s="38"/>
      <c r="H962" s="38"/>
      <c r="I962" s="190"/>
      <c r="J962" s="38"/>
      <c r="K962" s="38"/>
      <c r="L962" s="41"/>
      <c r="M962" s="191"/>
      <c r="N962" s="192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201</v>
      </c>
      <c r="AU962" s="19" t="s">
        <v>80</v>
      </c>
    </row>
    <row r="963" spans="1:65" s="13" customFormat="1" ht="11.25">
      <c r="B963" s="193"/>
      <c r="C963" s="194"/>
      <c r="D963" s="195" t="s">
        <v>203</v>
      </c>
      <c r="E963" s="196" t="s">
        <v>19</v>
      </c>
      <c r="F963" s="197" t="s">
        <v>1281</v>
      </c>
      <c r="G963" s="194"/>
      <c r="H963" s="198">
        <v>0.11799999999999999</v>
      </c>
      <c r="I963" s="199"/>
      <c r="J963" s="194"/>
      <c r="K963" s="194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203</v>
      </c>
      <c r="AU963" s="204" t="s">
        <v>80</v>
      </c>
      <c r="AV963" s="13" t="s">
        <v>80</v>
      </c>
      <c r="AW963" s="13" t="s">
        <v>32</v>
      </c>
      <c r="AX963" s="13" t="s">
        <v>70</v>
      </c>
      <c r="AY963" s="204" t="s">
        <v>193</v>
      </c>
    </row>
    <row r="964" spans="1:65" s="14" customFormat="1" ht="11.25">
      <c r="B964" s="205"/>
      <c r="C964" s="206"/>
      <c r="D964" s="195" t="s">
        <v>203</v>
      </c>
      <c r="E964" s="207" t="s">
        <v>19</v>
      </c>
      <c r="F964" s="208" t="s">
        <v>205</v>
      </c>
      <c r="G964" s="206"/>
      <c r="H964" s="209">
        <v>0.11799999999999999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203</v>
      </c>
      <c r="AU964" s="215" t="s">
        <v>80</v>
      </c>
      <c r="AV964" s="14" t="s">
        <v>200</v>
      </c>
      <c r="AW964" s="14" t="s">
        <v>32</v>
      </c>
      <c r="AX964" s="14" t="s">
        <v>78</v>
      </c>
      <c r="AY964" s="215" t="s">
        <v>193</v>
      </c>
    </row>
    <row r="965" spans="1:65" s="2" customFormat="1" ht="55.5" customHeight="1">
      <c r="A965" s="36"/>
      <c r="B965" s="37"/>
      <c r="C965" s="175" t="s">
        <v>1282</v>
      </c>
      <c r="D965" s="175" t="s">
        <v>195</v>
      </c>
      <c r="E965" s="176" t="s">
        <v>1283</v>
      </c>
      <c r="F965" s="177" t="s">
        <v>1284</v>
      </c>
      <c r="G965" s="178" t="s">
        <v>300</v>
      </c>
      <c r="H965" s="179">
        <v>4.1280000000000001</v>
      </c>
      <c r="I965" s="180"/>
      <c r="J965" s="181">
        <f>ROUND(I965*H965,2)</f>
        <v>0</v>
      </c>
      <c r="K965" s="177" t="s">
        <v>199</v>
      </c>
      <c r="L965" s="41"/>
      <c r="M965" s="182" t="s">
        <v>19</v>
      </c>
      <c r="N965" s="183" t="s">
        <v>41</v>
      </c>
      <c r="O965" s="66"/>
      <c r="P965" s="184">
        <f>O965*H965</f>
        <v>0</v>
      </c>
      <c r="Q965" s="184">
        <v>2.5019399999999998</v>
      </c>
      <c r="R965" s="184">
        <f>Q965*H965</f>
        <v>10.32800832</v>
      </c>
      <c r="S965" s="184">
        <v>0</v>
      </c>
      <c r="T965" s="185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6" t="s">
        <v>200</v>
      </c>
      <c r="AT965" s="186" t="s">
        <v>195</v>
      </c>
      <c r="AU965" s="186" t="s">
        <v>80</v>
      </c>
      <c r="AY965" s="19" t="s">
        <v>193</v>
      </c>
      <c r="BE965" s="187">
        <f>IF(N965="základní",J965,0)</f>
        <v>0</v>
      </c>
      <c r="BF965" s="187">
        <f>IF(N965="snížená",J965,0)</f>
        <v>0</v>
      </c>
      <c r="BG965" s="187">
        <f>IF(N965="zákl. přenesená",J965,0)</f>
        <v>0</v>
      </c>
      <c r="BH965" s="187">
        <f>IF(N965="sníž. přenesená",J965,0)</f>
        <v>0</v>
      </c>
      <c r="BI965" s="187">
        <f>IF(N965="nulová",J965,0)</f>
        <v>0</v>
      </c>
      <c r="BJ965" s="19" t="s">
        <v>78</v>
      </c>
      <c r="BK965" s="187">
        <f>ROUND(I965*H965,2)</f>
        <v>0</v>
      </c>
      <c r="BL965" s="19" t="s">
        <v>200</v>
      </c>
      <c r="BM965" s="186" t="s">
        <v>1285</v>
      </c>
    </row>
    <row r="966" spans="1:65" s="2" customFormat="1" ht="11.25">
      <c r="A966" s="36"/>
      <c r="B966" s="37"/>
      <c r="C966" s="38"/>
      <c r="D966" s="188" t="s">
        <v>201</v>
      </c>
      <c r="E966" s="38"/>
      <c r="F966" s="189" t="s">
        <v>1286</v>
      </c>
      <c r="G966" s="38"/>
      <c r="H966" s="38"/>
      <c r="I966" s="190"/>
      <c r="J966" s="38"/>
      <c r="K966" s="38"/>
      <c r="L966" s="41"/>
      <c r="M966" s="191"/>
      <c r="N966" s="192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201</v>
      </c>
      <c r="AU966" s="19" t="s">
        <v>80</v>
      </c>
    </row>
    <row r="967" spans="1:65" s="13" customFormat="1" ht="11.25">
      <c r="B967" s="193"/>
      <c r="C967" s="194"/>
      <c r="D967" s="195" t="s">
        <v>203</v>
      </c>
      <c r="E967" s="196" t="s">
        <v>19</v>
      </c>
      <c r="F967" s="197" t="s">
        <v>1287</v>
      </c>
      <c r="G967" s="194"/>
      <c r="H967" s="198">
        <v>4.1280000000000001</v>
      </c>
      <c r="I967" s="199"/>
      <c r="J967" s="194"/>
      <c r="K967" s="194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203</v>
      </c>
      <c r="AU967" s="204" t="s">
        <v>80</v>
      </c>
      <c r="AV967" s="13" t="s">
        <v>80</v>
      </c>
      <c r="AW967" s="13" t="s">
        <v>32</v>
      </c>
      <c r="AX967" s="13" t="s">
        <v>70</v>
      </c>
      <c r="AY967" s="204" t="s">
        <v>193</v>
      </c>
    </row>
    <row r="968" spans="1:65" s="14" customFormat="1" ht="11.25">
      <c r="B968" s="205"/>
      <c r="C968" s="206"/>
      <c r="D968" s="195" t="s">
        <v>203</v>
      </c>
      <c r="E968" s="207" t="s">
        <v>19</v>
      </c>
      <c r="F968" s="208" t="s">
        <v>205</v>
      </c>
      <c r="G968" s="206"/>
      <c r="H968" s="209">
        <v>4.1280000000000001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203</v>
      </c>
      <c r="AU968" s="215" t="s">
        <v>80</v>
      </c>
      <c r="AV968" s="14" t="s">
        <v>200</v>
      </c>
      <c r="AW968" s="14" t="s">
        <v>32</v>
      </c>
      <c r="AX968" s="14" t="s">
        <v>78</v>
      </c>
      <c r="AY968" s="215" t="s">
        <v>193</v>
      </c>
    </row>
    <row r="969" spans="1:65" s="2" customFormat="1" ht="37.9" customHeight="1">
      <c r="A969" s="36"/>
      <c r="B969" s="37"/>
      <c r="C969" s="175" t="s">
        <v>1288</v>
      </c>
      <c r="D969" s="175" t="s">
        <v>195</v>
      </c>
      <c r="E969" s="176" t="s">
        <v>1289</v>
      </c>
      <c r="F969" s="177" t="s">
        <v>1290</v>
      </c>
      <c r="G969" s="178" t="s">
        <v>198</v>
      </c>
      <c r="H969" s="179">
        <v>13.76</v>
      </c>
      <c r="I969" s="180"/>
      <c r="J969" s="181">
        <f>ROUND(I969*H969,2)</f>
        <v>0</v>
      </c>
      <c r="K969" s="177" t="s">
        <v>199</v>
      </c>
      <c r="L969" s="41"/>
      <c r="M969" s="182" t="s">
        <v>19</v>
      </c>
      <c r="N969" s="183" t="s">
        <v>41</v>
      </c>
      <c r="O969" s="66"/>
      <c r="P969" s="184">
        <f>O969*H969</f>
        <v>0</v>
      </c>
      <c r="Q969" s="184">
        <v>4.6499999999999996E-3</v>
      </c>
      <c r="R969" s="184">
        <f>Q969*H969</f>
        <v>6.3983999999999999E-2</v>
      </c>
      <c r="S969" s="184">
        <v>0</v>
      </c>
      <c r="T969" s="18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86" t="s">
        <v>200</v>
      </c>
      <c r="AT969" s="186" t="s">
        <v>195</v>
      </c>
      <c r="AU969" s="186" t="s">
        <v>80</v>
      </c>
      <c r="AY969" s="19" t="s">
        <v>193</v>
      </c>
      <c r="BE969" s="187">
        <f>IF(N969="základní",J969,0)</f>
        <v>0</v>
      </c>
      <c r="BF969" s="187">
        <f>IF(N969="snížená",J969,0)</f>
        <v>0</v>
      </c>
      <c r="BG969" s="187">
        <f>IF(N969="zákl. přenesená",J969,0)</f>
        <v>0</v>
      </c>
      <c r="BH969" s="187">
        <f>IF(N969="sníž. přenesená",J969,0)</f>
        <v>0</v>
      </c>
      <c r="BI969" s="187">
        <f>IF(N969="nulová",J969,0)</f>
        <v>0</v>
      </c>
      <c r="BJ969" s="19" t="s">
        <v>78</v>
      </c>
      <c r="BK969" s="187">
        <f>ROUND(I969*H969,2)</f>
        <v>0</v>
      </c>
      <c r="BL969" s="19" t="s">
        <v>200</v>
      </c>
      <c r="BM969" s="186" t="s">
        <v>1291</v>
      </c>
    </row>
    <row r="970" spans="1:65" s="2" customFormat="1" ht="11.25">
      <c r="A970" s="36"/>
      <c r="B970" s="37"/>
      <c r="C970" s="38"/>
      <c r="D970" s="188" t="s">
        <v>201</v>
      </c>
      <c r="E970" s="38"/>
      <c r="F970" s="189" t="s">
        <v>1292</v>
      </c>
      <c r="G970" s="38"/>
      <c r="H970" s="38"/>
      <c r="I970" s="190"/>
      <c r="J970" s="38"/>
      <c r="K970" s="38"/>
      <c r="L970" s="41"/>
      <c r="M970" s="191"/>
      <c r="N970" s="192"/>
      <c r="O970" s="66"/>
      <c r="P970" s="66"/>
      <c r="Q970" s="66"/>
      <c r="R970" s="66"/>
      <c r="S970" s="66"/>
      <c r="T970" s="67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T970" s="19" t="s">
        <v>201</v>
      </c>
      <c r="AU970" s="19" t="s">
        <v>80</v>
      </c>
    </row>
    <row r="971" spans="1:65" s="13" customFormat="1" ht="11.25">
      <c r="B971" s="193"/>
      <c r="C971" s="194"/>
      <c r="D971" s="195" t="s">
        <v>203</v>
      </c>
      <c r="E971" s="196" t="s">
        <v>19</v>
      </c>
      <c r="F971" s="197" t="s">
        <v>1293</v>
      </c>
      <c r="G971" s="194"/>
      <c r="H971" s="198">
        <v>13.76</v>
      </c>
      <c r="I971" s="199"/>
      <c r="J971" s="194"/>
      <c r="K971" s="194"/>
      <c r="L971" s="200"/>
      <c r="M971" s="201"/>
      <c r="N971" s="202"/>
      <c r="O971" s="202"/>
      <c r="P971" s="202"/>
      <c r="Q971" s="202"/>
      <c r="R971" s="202"/>
      <c r="S971" s="202"/>
      <c r="T971" s="203"/>
      <c r="AT971" s="204" t="s">
        <v>203</v>
      </c>
      <c r="AU971" s="204" t="s">
        <v>80</v>
      </c>
      <c r="AV971" s="13" t="s">
        <v>80</v>
      </c>
      <c r="AW971" s="13" t="s">
        <v>32</v>
      </c>
      <c r="AX971" s="13" t="s">
        <v>70</v>
      </c>
      <c r="AY971" s="204" t="s">
        <v>193</v>
      </c>
    </row>
    <row r="972" spans="1:65" s="14" customFormat="1" ht="11.25">
      <c r="B972" s="205"/>
      <c r="C972" s="206"/>
      <c r="D972" s="195" t="s">
        <v>203</v>
      </c>
      <c r="E972" s="207" t="s">
        <v>19</v>
      </c>
      <c r="F972" s="208" t="s">
        <v>205</v>
      </c>
      <c r="G972" s="206"/>
      <c r="H972" s="209">
        <v>13.76</v>
      </c>
      <c r="I972" s="210"/>
      <c r="J972" s="206"/>
      <c r="K972" s="206"/>
      <c r="L972" s="211"/>
      <c r="M972" s="212"/>
      <c r="N972" s="213"/>
      <c r="O972" s="213"/>
      <c r="P972" s="213"/>
      <c r="Q972" s="213"/>
      <c r="R972" s="213"/>
      <c r="S972" s="213"/>
      <c r="T972" s="214"/>
      <c r="AT972" s="215" t="s">
        <v>203</v>
      </c>
      <c r="AU972" s="215" t="s">
        <v>80</v>
      </c>
      <c r="AV972" s="14" t="s">
        <v>200</v>
      </c>
      <c r="AW972" s="14" t="s">
        <v>32</v>
      </c>
      <c r="AX972" s="14" t="s">
        <v>78</v>
      </c>
      <c r="AY972" s="215" t="s">
        <v>193</v>
      </c>
    </row>
    <row r="973" spans="1:65" s="2" customFormat="1" ht="37.9" customHeight="1">
      <c r="A973" s="36"/>
      <c r="B973" s="37"/>
      <c r="C973" s="175" t="s">
        <v>1294</v>
      </c>
      <c r="D973" s="175" t="s">
        <v>195</v>
      </c>
      <c r="E973" s="176" t="s">
        <v>1295</v>
      </c>
      <c r="F973" s="177" t="s">
        <v>1296</v>
      </c>
      <c r="G973" s="178" t="s">
        <v>198</v>
      </c>
      <c r="H973" s="179">
        <v>13.76</v>
      </c>
      <c r="I973" s="180"/>
      <c r="J973" s="181">
        <f>ROUND(I973*H973,2)</f>
        <v>0</v>
      </c>
      <c r="K973" s="177" t="s">
        <v>199</v>
      </c>
      <c r="L973" s="41"/>
      <c r="M973" s="182" t="s">
        <v>19</v>
      </c>
      <c r="N973" s="183" t="s">
        <v>41</v>
      </c>
      <c r="O973" s="66"/>
      <c r="P973" s="184">
        <f>O973*H973</f>
        <v>0</v>
      </c>
      <c r="Q973" s="184">
        <v>0</v>
      </c>
      <c r="R973" s="184">
        <f>Q973*H973</f>
        <v>0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200</v>
      </c>
      <c r="AT973" s="186" t="s">
        <v>195</v>
      </c>
      <c r="AU973" s="186" t="s">
        <v>80</v>
      </c>
      <c r="AY973" s="19" t="s">
        <v>193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78</v>
      </c>
      <c r="BK973" s="187">
        <f>ROUND(I973*H973,2)</f>
        <v>0</v>
      </c>
      <c r="BL973" s="19" t="s">
        <v>200</v>
      </c>
      <c r="BM973" s="186" t="s">
        <v>1297</v>
      </c>
    </row>
    <row r="974" spans="1:65" s="2" customFormat="1" ht="11.25">
      <c r="A974" s="36"/>
      <c r="B974" s="37"/>
      <c r="C974" s="38"/>
      <c r="D974" s="188" t="s">
        <v>201</v>
      </c>
      <c r="E974" s="38"/>
      <c r="F974" s="189" t="s">
        <v>1298</v>
      </c>
      <c r="G974" s="38"/>
      <c r="H974" s="38"/>
      <c r="I974" s="190"/>
      <c r="J974" s="38"/>
      <c r="K974" s="38"/>
      <c r="L974" s="41"/>
      <c r="M974" s="191"/>
      <c r="N974" s="192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201</v>
      </c>
      <c r="AU974" s="19" t="s">
        <v>80</v>
      </c>
    </row>
    <row r="975" spans="1:65" s="2" customFormat="1" ht="66.75" customHeight="1">
      <c r="A975" s="36"/>
      <c r="B975" s="37"/>
      <c r="C975" s="175" t="s">
        <v>1299</v>
      </c>
      <c r="D975" s="175" t="s">
        <v>195</v>
      </c>
      <c r="E975" s="176" t="s">
        <v>1300</v>
      </c>
      <c r="F975" s="177" t="s">
        <v>1301</v>
      </c>
      <c r="G975" s="178" t="s">
        <v>417</v>
      </c>
      <c r="H975" s="179">
        <v>0.41299999999999998</v>
      </c>
      <c r="I975" s="180"/>
      <c r="J975" s="181">
        <f>ROUND(I975*H975,2)</f>
        <v>0</v>
      </c>
      <c r="K975" s="177" t="s">
        <v>199</v>
      </c>
      <c r="L975" s="41"/>
      <c r="M975" s="182" t="s">
        <v>19</v>
      </c>
      <c r="N975" s="183" t="s">
        <v>41</v>
      </c>
      <c r="O975" s="66"/>
      <c r="P975" s="184">
        <f>O975*H975</f>
        <v>0</v>
      </c>
      <c r="Q975" s="184">
        <v>1.0551200000000001</v>
      </c>
      <c r="R975" s="184">
        <f>Q975*H975</f>
        <v>0.43576456000000002</v>
      </c>
      <c r="S975" s="184">
        <v>0</v>
      </c>
      <c r="T975" s="185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86" t="s">
        <v>200</v>
      </c>
      <c r="AT975" s="186" t="s">
        <v>195</v>
      </c>
      <c r="AU975" s="186" t="s">
        <v>80</v>
      </c>
      <c r="AY975" s="19" t="s">
        <v>193</v>
      </c>
      <c r="BE975" s="187">
        <f>IF(N975="základní",J975,0)</f>
        <v>0</v>
      </c>
      <c r="BF975" s="187">
        <f>IF(N975="snížená",J975,0)</f>
        <v>0</v>
      </c>
      <c r="BG975" s="187">
        <f>IF(N975="zákl. přenesená",J975,0)</f>
        <v>0</v>
      </c>
      <c r="BH975" s="187">
        <f>IF(N975="sníž. přenesená",J975,0)</f>
        <v>0</v>
      </c>
      <c r="BI975" s="187">
        <f>IF(N975="nulová",J975,0)</f>
        <v>0</v>
      </c>
      <c r="BJ975" s="19" t="s">
        <v>78</v>
      </c>
      <c r="BK975" s="187">
        <f>ROUND(I975*H975,2)</f>
        <v>0</v>
      </c>
      <c r="BL975" s="19" t="s">
        <v>200</v>
      </c>
      <c r="BM975" s="186" t="s">
        <v>1302</v>
      </c>
    </row>
    <row r="976" spans="1:65" s="2" customFormat="1" ht="11.25">
      <c r="A976" s="36"/>
      <c r="B976" s="37"/>
      <c r="C976" s="38"/>
      <c r="D976" s="188" t="s">
        <v>201</v>
      </c>
      <c r="E976" s="38"/>
      <c r="F976" s="189" t="s">
        <v>1303</v>
      </c>
      <c r="G976" s="38"/>
      <c r="H976" s="38"/>
      <c r="I976" s="190"/>
      <c r="J976" s="38"/>
      <c r="K976" s="38"/>
      <c r="L976" s="41"/>
      <c r="M976" s="191"/>
      <c r="N976" s="192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201</v>
      </c>
      <c r="AU976" s="19" t="s">
        <v>80</v>
      </c>
    </row>
    <row r="977" spans="1:65" s="13" customFormat="1" ht="11.25">
      <c r="B977" s="193"/>
      <c r="C977" s="194"/>
      <c r="D977" s="195" t="s">
        <v>203</v>
      </c>
      <c r="E977" s="196" t="s">
        <v>19</v>
      </c>
      <c r="F977" s="197" t="s">
        <v>1304</v>
      </c>
      <c r="G977" s="194"/>
      <c r="H977" s="198">
        <v>0.41299999999999998</v>
      </c>
      <c r="I977" s="199"/>
      <c r="J977" s="194"/>
      <c r="K977" s="194"/>
      <c r="L977" s="200"/>
      <c r="M977" s="201"/>
      <c r="N977" s="202"/>
      <c r="O977" s="202"/>
      <c r="P977" s="202"/>
      <c r="Q977" s="202"/>
      <c r="R977" s="202"/>
      <c r="S977" s="202"/>
      <c r="T977" s="203"/>
      <c r="AT977" s="204" t="s">
        <v>203</v>
      </c>
      <c r="AU977" s="204" t="s">
        <v>80</v>
      </c>
      <c r="AV977" s="13" t="s">
        <v>80</v>
      </c>
      <c r="AW977" s="13" t="s">
        <v>32</v>
      </c>
      <c r="AX977" s="13" t="s">
        <v>70</v>
      </c>
      <c r="AY977" s="204" t="s">
        <v>193</v>
      </c>
    </row>
    <row r="978" spans="1:65" s="14" customFormat="1" ht="11.25">
      <c r="B978" s="205"/>
      <c r="C978" s="206"/>
      <c r="D978" s="195" t="s">
        <v>203</v>
      </c>
      <c r="E978" s="207" t="s">
        <v>19</v>
      </c>
      <c r="F978" s="208" t="s">
        <v>205</v>
      </c>
      <c r="G978" s="206"/>
      <c r="H978" s="209">
        <v>0.41299999999999998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203</v>
      </c>
      <c r="AU978" s="215" t="s">
        <v>80</v>
      </c>
      <c r="AV978" s="14" t="s">
        <v>200</v>
      </c>
      <c r="AW978" s="14" t="s">
        <v>32</v>
      </c>
      <c r="AX978" s="14" t="s">
        <v>78</v>
      </c>
      <c r="AY978" s="215" t="s">
        <v>193</v>
      </c>
    </row>
    <row r="979" spans="1:65" s="2" customFormat="1" ht="24.2" customHeight="1">
      <c r="A979" s="36"/>
      <c r="B979" s="37"/>
      <c r="C979" s="175" t="s">
        <v>1305</v>
      </c>
      <c r="D979" s="175" t="s">
        <v>195</v>
      </c>
      <c r="E979" s="176" t="s">
        <v>1306</v>
      </c>
      <c r="F979" s="177" t="s">
        <v>1307</v>
      </c>
      <c r="G979" s="178" t="s">
        <v>300</v>
      </c>
      <c r="H979" s="179">
        <v>98.843999999999994</v>
      </c>
      <c r="I979" s="180"/>
      <c r="J979" s="181">
        <f>ROUND(I979*H979,2)</f>
        <v>0</v>
      </c>
      <c r="K979" s="177" t="s">
        <v>199</v>
      </c>
      <c r="L979" s="41"/>
      <c r="M979" s="182" t="s">
        <v>19</v>
      </c>
      <c r="N979" s="183" t="s">
        <v>41</v>
      </c>
      <c r="O979" s="66"/>
      <c r="P979" s="184">
        <f>O979*H979</f>
        <v>0</v>
      </c>
      <c r="Q979" s="184">
        <v>2.5019800000000001</v>
      </c>
      <c r="R979" s="184">
        <f>Q979*H979</f>
        <v>247.30571111999998</v>
      </c>
      <c r="S979" s="184">
        <v>0</v>
      </c>
      <c r="T979" s="185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86" t="s">
        <v>200</v>
      </c>
      <c r="AT979" s="186" t="s">
        <v>195</v>
      </c>
      <c r="AU979" s="186" t="s">
        <v>80</v>
      </c>
      <c r="AY979" s="19" t="s">
        <v>193</v>
      </c>
      <c r="BE979" s="187">
        <f>IF(N979="základní",J979,0)</f>
        <v>0</v>
      </c>
      <c r="BF979" s="187">
        <f>IF(N979="snížená",J979,0)</f>
        <v>0</v>
      </c>
      <c r="BG979" s="187">
        <f>IF(N979="zákl. přenesená",J979,0)</f>
        <v>0</v>
      </c>
      <c r="BH979" s="187">
        <f>IF(N979="sníž. přenesená",J979,0)</f>
        <v>0</v>
      </c>
      <c r="BI979" s="187">
        <f>IF(N979="nulová",J979,0)</f>
        <v>0</v>
      </c>
      <c r="BJ979" s="19" t="s">
        <v>78</v>
      </c>
      <c r="BK979" s="187">
        <f>ROUND(I979*H979,2)</f>
        <v>0</v>
      </c>
      <c r="BL979" s="19" t="s">
        <v>200</v>
      </c>
      <c r="BM979" s="186" t="s">
        <v>1308</v>
      </c>
    </row>
    <row r="980" spans="1:65" s="2" customFormat="1" ht="11.25">
      <c r="A980" s="36"/>
      <c r="B980" s="37"/>
      <c r="C980" s="38"/>
      <c r="D980" s="188" t="s">
        <v>201</v>
      </c>
      <c r="E980" s="38"/>
      <c r="F980" s="189" t="s">
        <v>1309</v>
      </c>
      <c r="G980" s="38"/>
      <c r="H980" s="38"/>
      <c r="I980" s="190"/>
      <c r="J980" s="38"/>
      <c r="K980" s="38"/>
      <c r="L980" s="41"/>
      <c r="M980" s="191"/>
      <c r="N980" s="192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201</v>
      </c>
      <c r="AU980" s="19" t="s">
        <v>80</v>
      </c>
    </row>
    <row r="981" spans="1:65" s="13" customFormat="1" ht="33.75">
      <c r="B981" s="193"/>
      <c r="C981" s="194"/>
      <c r="D981" s="195" t="s">
        <v>203</v>
      </c>
      <c r="E981" s="196" t="s">
        <v>19</v>
      </c>
      <c r="F981" s="197" t="s">
        <v>1310</v>
      </c>
      <c r="G981" s="194"/>
      <c r="H981" s="198">
        <v>12.044</v>
      </c>
      <c r="I981" s="199"/>
      <c r="J981" s="194"/>
      <c r="K981" s="194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203</v>
      </c>
      <c r="AU981" s="204" t="s">
        <v>80</v>
      </c>
      <c r="AV981" s="13" t="s">
        <v>80</v>
      </c>
      <c r="AW981" s="13" t="s">
        <v>32</v>
      </c>
      <c r="AX981" s="13" t="s">
        <v>70</v>
      </c>
      <c r="AY981" s="204" t="s">
        <v>193</v>
      </c>
    </row>
    <row r="982" spans="1:65" s="13" customFormat="1" ht="33.75">
      <c r="B982" s="193"/>
      <c r="C982" s="194"/>
      <c r="D982" s="195" t="s">
        <v>203</v>
      </c>
      <c r="E982" s="196" t="s">
        <v>19</v>
      </c>
      <c r="F982" s="197" t="s">
        <v>1311</v>
      </c>
      <c r="G982" s="194"/>
      <c r="H982" s="198">
        <v>4.99</v>
      </c>
      <c r="I982" s="199"/>
      <c r="J982" s="194"/>
      <c r="K982" s="194"/>
      <c r="L982" s="200"/>
      <c r="M982" s="201"/>
      <c r="N982" s="202"/>
      <c r="O982" s="202"/>
      <c r="P982" s="202"/>
      <c r="Q982" s="202"/>
      <c r="R982" s="202"/>
      <c r="S982" s="202"/>
      <c r="T982" s="203"/>
      <c r="AT982" s="204" t="s">
        <v>203</v>
      </c>
      <c r="AU982" s="204" t="s">
        <v>80</v>
      </c>
      <c r="AV982" s="13" t="s">
        <v>80</v>
      </c>
      <c r="AW982" s="13" t="s">
        <v>32</v>
      </c>
      <c r="AX982" s="13" t="s">
        <v>70</v>
      </c>
      <c r="AY982" s="204" t="s">
        <v>193</v>
      </c>
    </row>
    <row r="983" spans="1:65" s="13" customFormat="1" ht="22.5">
      <c r="B983" s="193"/>
      <c r="C983" s="194"/>
      <c r="D983" s="195" t="s">
        <v>203</v>
      </c>
      <c r="E983" s="196" t="s">
        <v>19</v>
      </c>
      <c r="F983" s="197" t="s">
        <v>1312</v>
      </c>
      <c r="G983" s="194"/>
      <c r="H983" s="198">
        <v>32.393999999999998</v>
      </c>
      <c r="I983" s="199"/>
      <c r="J983" s="194"/>
      <c r="K983" s="194"/>
      <c r="L983" s="200"/>
      <c r="M983" s="201"/>
      <c r="N983" s="202"/>
      <c r="O983" s="202"/>
      <c r="P983" s="202"/>
      <c r="Q983" s="202"/>
      <c r="R983" s="202"/>
      <c r="S983" s="202"/>
      <c r="T983" s="203"/>
      <c r="AT983" s="204" t="s">
        <v>203</v>
      </c>
      <c r="AU983" s="204" t="s">
        <v>80</v>
      </c>
      <c r="AV983" s="13" t="s">
        <v>80</v>
      </c>
      <c r="AW983" s="13" t="s">
        <v>32</v>
      </c>
      <c r="AX983" s="13" t="s">
        <v>70</v>
      </c>
      <c r="AY983" s="204" t="s">
        <v>193</v>
      </c>
    </row>
    <row r="984" spans="1:65" s="13" customFormat="1" ht="11.25">
      <c r="B984" s="193"/>
      <c r="C984" s="194"/>
      <c r="D984" s="195" t="s">
        <v>203</v>
      </c>
      <c r="E984" s="196" t="s">
        <v>19</v>
      </c>
      <c r="F984" s="197" t="s">
        <v>1313</v>
      </c>
      <c r="G984" s="194"/>
      <c r="H984" s="198">
        <v>9.4499999999999993</v>
      </c>
      <c r="I984" s="199"/>
      <c r="J984" s="194"/>
      <c r="K984" s="194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203</v>
      </c>
      <c r="AU984" s="204" t="s">
        <v>80</v>
      </c>
      <c r="AV984" s="13" t="s">
        <v>80</v>
      </c>
      <c r="AW984" s="13" t="s">
        <v>32</v>
      </c>
      <c r="AX984" s="13" t="s">
        <v>70</v>
      </c>
      <c r="AY984" s="204" t="s">
        <v>193</v>
      </c>
    </row>
    <row r="985" spans="1:65" s="13" customFormat="1" ht="11.25">
      <c r="B985" s="193"/>
      <c r="C985" s="194"/>
      <c r="D985" s="195" t="s">
        <v>203</v>
      </c>
      <c r="E985" s="196" t="s">
        <v>19</v>
      </c>
      <c r="F985" s="197" t="s">
        <v>1314</v>
      </c>
      <c r="G985" s="194"/>
      <c r="H985" s="198">
        <v>6.048</v>
      </c>
      <c r="I985" s="199"/>
      <c r="J985" s="194"/>
      <c r="K985" s="194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203</v>
      </c>
      <c r="AU985" s="204" t="s">
        <v>80</v>
      </c>
      <c r="AV985" s="13" t="s">
        <v>80</v>
      </c>
      <c r="AW985" s="13" t="s">
        <v>32</v>
      </c>
      <c r="AX985" s="13" t="s">
        <v>70</v>
      </c>
      <c r="AY985" s="204" t="s">
        <v>193</v>
      </c>
    </row>
    <row r="986" spans="1:65" s="13" customFormat="1" ht="45">
      <c r="B986" s="193"/>
      <c r="C986" s="194"/>
      <c r="D986" s="195" t="s">
        <v>203</v>
      </c>
      <c r="E986" s="196" t="s">
        <v>19</v>
      </c>
      <c r="F986" s="197" t="s">
        <v>1315</v>
      </c>
      <c r="G986" s="194"/>
      <c r="H986" s="198">
        <v>22.007999999999999</v>
      </c>
      <c r="I986" s="199"/>
      <c r="J986" s="194"/>
      <c r="K986" s="194"/>
      <c r="L986" s="200"/>
      <c r="M986" s="201"/>
      <c r="N986" s="202"/>
      <c r="O986" s="202"/>
      <c r="P986" s="202"/>
      <c r="Q986" s="202"/>
      <c r="R986" s="202"/>
      <c r="S986" s="202"/>
      <c r="T986" s="203"/>
      <c r="AT986" s="204" t="s">
        <v>203</v>
      </c>
      <c r="AU986" s="204" t="s">
        <v>80</v>
      </c>
      <c r="AV986" s="13" t="s">
        <v>80</v>
      </c>
      <c r="AW986" s="13" t="s">
        <v>32</v>
      </c>
      <c r="AX986" s="13" t="s">
        <v>70</v>
      </c>
      <c r="AY986" s="204" t="s">
        <v>193</v>
      </c>
    </row>
    <row r="987" spans="1:65" s="13" customFormat="1" ht="11.25">
      <c r="B987" s="193"/>
      <c r="C987" s="194"/>
      <c r="D987" s="195" t="s">
        <v>203</v>
      </c>
      <c r="E987" s="196" t="s">
        <v>19</v>
      </c>
      <c r="F987" s="197" t="s">
        <v>1316</v>
      </c>
      <c r="G987" s="194"/>
      <c r="H987" s="198">
        <v>4.7279999999999998</v>
      </c>
      <c r="I987" s="199"/>
      <c r="J987" s="194"/>
      <c r="K987" s="194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203</v>
      </c>
      <c r="AU987" s="204" t="s">
        <v>80</v>
      </c>
      <c r="AV987" s="13" t="s">
        <v>80</v>
      </c>
      <c r="AW987" s="13" t="s">
        <v>32</v>
      </c>
      <c r="AX987" s="13" t="s">
        <v>70</v>
      </c>
      <c r="AY987" s="204" t="s">
        <v>193</v>
      </c>
    </row>
    <row r="988" spans="1:65" s="13" customFormat="1" ht="11.25">
      <c r="B988" s="193"/>
      <c r="C988" s="194"/>
      <c r="D988" s="195" t="s">
        <v>203</v>
      </c>
      <c r="E988" s="196" t="s">
        <v>19</v>
      </c>
      <c r="F988" s="197" t="s">
        <v>1317</v>
      </c>
      <c r="G988" s="194"/>
      <c r="H988" s="198">
        <v>1.6379999999999999</v>
      </c>
      <c r="I988" s="199"/>
      <c r="J988" s="194"/>
      <c r="K988" s="194"/>
      <c r="L988" s="200"/>
      <c r="M988" s="201"/>
      <c r="N988" s="202"/>
      <c r="O988" s="202"/>
      <c r="P988" s="202"/>
      <c r="Q988" s="202"/>
      <c r="R988" s="202"/>
      <c r="S988" s="202"/>
      <c r="T988" s="203"/>
      <c r="AT988" s="204" t="s">
        <v>203</v>
      </c>
      <c r="AU988" s="204" t="s">
        <v>80</v>
      </c>
      <c r="AV988" s="13" t="s">
        <v>80</v>
      </c>
      <c r="AW988" s="13" t="s">
        <v>32</v>
      </c>
      <c r="AX988" s="13" t="s">
        <v>70</v>
      </c>
      <c r="AY988" s="204" t="s">
        <v>193</v>
      </c>
    </row>
    <row r="989" spans="1:65" s="13" customFormat="1" ht="33.75">
      <c r="B989" s="193"/>
      <c r="C989" s="194"/>
      <c r="D989" s="195" t="s">
        <v>203</v>
      </c>
      <c r="E989" s="196" t="s">
        <v>19</v>
      </c>
      <c r="F989" s="197" t="s">
        <v>1318</v>
      </c>
      <c r="G989" s="194"/>
      <c r="H989" s="198">
        <v>5.5439999999999996</v>
      </c>
      <c r="I989" s="199"/>
      <c r="J989" s="194"/>
      <c r="K989" s="194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203</v>
      </c>
      <c r="AU989" s="204" t="s">
        <v>80</v>
      </c>
      <c r="AV989" s="13" t="s">
        <v>80</v>
      </c>
      <c r="AW989" s="13" t="s">
        <v>32</v>
      </c>
      <c r="AX989" s="13" t="s">
        <v>70</v>
      </c>
      <c r="AY989" s="204" t="s">
        <v>193</v>
      </c>
    </row>
    <row r="990" spans="1:65" s="14" customFormat="1" ht="11.25">
      <c r="B990" s="205"/>
      <c r="C990" s="206"/>
      <c r="D990" s="195" t="s">
        <v>203</v>
      </c>
      <c r="E990" s="207" t="s">
        <v>19</v>
      </c>
      <c r="F990" s="208" t="s">
        <v>205</v>
      </c>
      <c r="G990" s="206"/>
      <c r="H990" s="209">
        <v>98.843999999999994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203</v>
      </c>
      <c r="AU990" s="215" t="s">
        <v>80</v>
      </c>
      <c r="AV990" s="14" t="s">
        <v>200</v>
      </c>
      <c r="AW990" s="14" t="s">
        <v>32</v>
      </c>
      <c r="AX990" s="14" t="s">
        <v>78</v>
      </c>
      <c r="AY990" s="215" t="s">
        <v>193</v>
      </c>
    </row>
    <row r="991" spans="1:65" s="2" customFormat="1" ht="24.2" customHeight="1">
      <c r="A991" s="36"/>
      <c r="B991" s="37"/>
      <c r="C991" s="175" t="s">
        <v>1319</v>
      </c>
      <c r="D991" s="175" t="s">
        <v>195</v>
      </c>
      <c r="E991" s="176" t="s">
        <v>1320</v>
      </c>
      <c r="F991" s="177" t="s">
        <v>1321</v>
      </c>
      <c r="G991" s="178" t="s">
        <v>198</v>
      </c>
      <c r="H991" s="179">
        <v>748.68899999999996</v>
      </c>
      <c r="I991" s="180"/>
      <c r="J991" s="181">
        <f>ROUND(I991*H991,2)</f>
        <v>0</v>
      </c>
      <c r="K991" s="177" t="s">
        <v>199</v>
      </c>
      <c r="L991" s="41"/>
      <c r="M991" s="182" t="s">
        <v>19</v>
      </c>
      <c r="N991" s="183" t="s">
        <v>41</v>
      </c>
      <c r="O991" s="66"/>
      <c r="P991" s="184">
        <f>O991*H991</f>
        <v>0</v>
      </c>
      <c r="Q991" s="184">
        <v>5.7600000000000004E-3</v>
      </c>
      <c r="R991" s="184">
        <f>Q991*H991</f>
        <v>4.3124486400000004</v>
      </c>
      <c r="S991" s="184">
        <v>0</v>
      </c>
      <c r="T991" s="185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86" t="s">
        <v>200</v>
      </c>
      <c r="AT991" s="186" t="s">
        <v>195</v>
      </c>
      <c r="AU991" s="186" t="s">
        <v>80</v>
      </c>
      <c r="AY991" s="19" t="s">
        <v>193</v>
      </c>
      <c r="BE991" s="187">
        <f>IF(N991="základní",J991,0)</f>
        <v>0</v>
      </c>
      <c r="BF991" s="187">
        <f>IF(N991="snížená",J991,0)</f>
        <v>0</v>
      </c>
      <c r="BG991" s="187">
        <f>IF(N991="zákl. přenesená",J991,0)</f>
        <v>0</v>
      </c>
      <c r="BH991" s="187">
        <f>IF(N991="sníž. přenesená",J991,0)</f>
        <v>0</v>
      </c>
      <c r="BI991" s="187">
        <f>IF(N991="nulová",J991,0)</f>
        <v>0</v>
      </c>
      <c r="BJ991" s="19" t="s">
        <v>78</v>
      </c>
      <c r="BK991" s="187">
        <f>ROUND(I991*H991,2)</f>
        <v>0</v>
      </c>
      <c r="BL991" s="19" t="s">
        <v>200</v>
      </c>
      <c r="BM991" s="186" t="s">
        <v>1322</v>
      </c>
    </row>
    <row r="992" spans="1:65" s="2" customFormat="1" ht="11.25">
      <c r="A992" s="36"/>
      <c r="B992" s="37"/>
      <c r="C992" s="38"/>
      <c r="D992" s="188" t="s">
        <v>201</v>
      </c>
      <c r="E992" s="38"/>
      <c r="F992" s="189" t="s">
        <v>1323</v>
      </c>
      <c r="G992" s="38"/>
      <c r="H992" s="38"/>
      <c r="I992" s="190"/>
      <c r="J992" s="38"/>
      <c r="K992" s="38"/>
      <c r="L992" s="41"/>
      <c r="M992" s="191"/>
      <c r="N992" s="192"/>
      <c r="O992" s="66"/>
      <c r="P992" s="66"/>
      <c r="Q992" s="66"/>
      <c r="R992" s="66"/>
      <c r="S992" s="66"/>
      <c r="T992" s="67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T992" s="19" t="s">
        <v>201</v>
      </c>
      <c r="AU992" s="19" t="s">
        <v>80</v>
      </c>
    </row>
    <row r="993" spans="1:65" s="13" customFormat="1" ht="33.75">
      <c r="B993" s="193"/>
      <c r="C993" s="194"/>
      <c r="D993" s="195" t="s">
        <v>203</v>
      </c>
      <c r="E993" s="196" t="s">
        <v>19</v>
      </c>
      <c r="F993" s="197" t="s">
        <v>1324</v>
      </c>
      <c r="G993" s="194"/>
      <c r="H993" s="198">
        <v>80.292000000000002</v>
      </c>
      <c r="I993" s="199"/>
      <c r="J993" s="194"/>
      <c r="K993" s="194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203</v>
      </c>
      <c r="AU993" s="204" t="s">
        <v>80</v>
      </c>
      <c r="AV993" s="13" t="s">
        <v>80</v>
      </c>
      <c r="AW993" s="13" t="s">
        <v>32</v>
      </c>
      <c r="AX993" s="13" t="s">
        <v>70</v>
      </c>
      <c r="AY993" s="204" t="s">
        <v>193</v>
      </c>
    </row>
    <row r="994" spans="1:65" s="13" customFormat="1" ht="33.75">
      <c r="B994" s="193"/>
      <c r="C994" s="194"/>
      <c r="D994" s="195" t="s">
        <v>203</v>
      </c>
      <c r="E994" s="196" t="s">
        <v>19</v>
      </c>
      <c r="F994" s="197" t="s">
        <v>1325</v>
      </c>
      <c r="G994" s="194"/>
      <c r="H994" s="198">
        <v>33.264000000000003</v>
      </c>
      <c r="I994" s="199"/>
      <c r="J994" s="194"/>
      <c r="K994" s="194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203</v>
      </c>
      <c r="AU994" s="204" t="s">
        <v>80</v>
      </c>
      <c r="AV994" s="13" t="s">
        <v>80</v>
      </c>
      <c r="AW994" s="13" t="s">
        <v>32</v>
      </c>
      <c r="AX994" s="13" t="s">
        <v>70</v>
      </c>
      <c r="AY994" s="204" t="s">
        <v>193</v>
      </c>
    </row>
    <row r="995" spans="1:65" s="13" customFormat="1" ht="22.5">
      <c r="B995" s="193"/>
      <c r="C995" s="194"/>
      <c r="D995" s="195" t="s">
        <v>203</v>
      </c>
      <c r="E995" s="196" t="s">
        <v>19</v>
      </c>
      <c r="F995" s="197" t="s">
        <v>1326</v>
      </c>
      <c r="G995" s="194"/>
      <c r="H995" s="198">
        <v>323.93599999999998</v>
      </c>
      <c r="I995" s="199"/>
      <c r="J995" s="194"/>
      <c r="K995" s="194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203</v>
      </c>
      <c r="AU995" s="204" t="s">
        <v>80</v>
      </c>
      <c r="AV995" s="13" t="s">
        <v>80</v>
      </c>
      <c r="AW995" s="13" t="s">
        <v>32</v>
      </c>
      <c r="AX995" s="13" t="s">
        <v>70</v>
      </c>
      <c r="AY995" s="204" t="s">
        <v>193</v>
      </c>
    </row>
    <row r="996" spans="1:65" s="13" customFormat="1" ht="11.25">
      <c r="B996" s="193"/>
      <c r="C996" s="194"/>
      <c r="D996" s="195" t="s">
        <v>203</v>
      </c>
      <c r="E996" s="196" t="s">
        <v>19</v>
      </c>
      <c r="F996" s="197" t="s">
        <v>1327</v>
      </c>
      <c r="G996" s="194"/>
      <c r="H996" s="198">
        <v>63</v>
      </c>
      <c r="I996" s="199"/>
      <c r="J996" s="194"/>
      <c r="K996" s="194"/>
      <c r="L996" s="200"/>
      <c r="M996" s="201"/>
      <c r="N996" s="202"/>
      <c r="O996" s="202"/>
      <c r="P996" s="202"/>
      <c r="Q996" s="202"/>
      <c r="R996" s="202"/>
      <c r="S996" s="202"/>
      <c r="T996" s="203"/>
      <c r="AT996" s="204" t="s">
        <v>203</v>
      </c>
      <c r="AU996" s="204" t="s">
        <v>80</v>
      </c>
      <c r="AV996" s="13" t="s">
        <v>80</v>
      </c>
      <c r="AW996" s="13" t="s">
        <v>32</v>
      </c>
      <c r="AX996" s="13" t="s">
        <v>70</v>
      </c>
      <c r="AY996" s="204" t="s">
        <v>193</v>
      </c>
    </row>
    <row r="997" spans="1:65" s="13" customFormat="1" ht="11.25">
      <c r="B997" s="193"/>
      <c r="C997" s="194"/>
      <c r="D997" s="195" t="s">
        <v>203</v>
      </c>
      <c r="E997" s="196" t="s">
        <v>19</v>
      </c>
      <c r="F997" s="197" t="s">
        <v>1328</v>
      </c>
      <c r="G997" s="194"/>
      <c r="H997" s="198">
        <v>40.32</v>
      </c>
      <c r="I997" s="199"/>
      <c r="J997" s="194"/>
      <c r="K997" s="194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203</v>
      </c>
      <c r="AU997" s="204" t="s">
        <v>80</v>
      </c>
      <c r="AV997" s="13" t="s">
        <v>80</v>
      </c>
      <c r="AW997" s="13" t="s">
        <v>32</v>
      </c>
      <c r="AX997" s="13" t="s">
        <v>70</v>
      </c>
      <c r="AY997" s="204" t="s">
        <v>193</v>
      </c>
    </row>
    <row r="998" spans="1:65" s="13" customFormat="1" ht="45">
      <c r="B998" s="193"/>
      <c r="C998" s="194"/>
      <c r="D998" s="195" t="s">
        <v>203</v>
      </c>
      <c r="E998" s="196" t="s">
        <v>19</v>
      </c>
      <c r="F998" s="197" t="s">
        <v>1329</v>
      </c>
      <c r="G998" s="194"/>
      <c r="H998" s="198">
        <v>72.156999999999996</v>
      </c>
      <c r="I998" s="199"/>
      <c r="J998" s="194"/>
      <c r="K998" s="194"/>
      <c r="L998" s="200"/>
      <c r="M998" s="201"/>
      <c r="N998" s="202"/>
      <c r="O998" s="202"/>
      <c r="P998" s="202"/>
      <c r="Q998" s="202"/>
      <c r="R998" s="202"/>
      <c r="S998" s="202"/>
      <c r="T998" s="203"/>
      <c r="AT998" s="204" t="s">
        <v>203</v>
      </c>
      <c r="AU998" s="204" t="s">
        <v>80</v>
      </c>
      <c r="AV998" s="13" t="s">
        <v>80</v>
      </c>
      <c r="AW998" s="13" t="s">
        <v>32</v>
      </c>
      <c r="AX998" s="13" t="s">
        <v>70</v>
      </c>
      <c r="AY998" s="204" t="s">
        <v>193</v>
      </c>
    </row>
    <row r="999" spans="1:65" s="13" customFormat="1" ht="11.25">
      <c r="B999" s="193"/>
      <c r="C999" s="194"/>
      <c r="D999" s="195" t="s">
        <v>203</v>
      </c>
      <c r="E999" s="196" t="s">
        <v>19</v>
      </c>
      <c r="F999" s="197" t="s">
        <v>1330</v>
      </c>
      <c r="G999" s="194"/>
      <c r="H999" s="198">
        <v>94.56</v>
      </c>
      <c r="I999" s="199"/>
      <c r="J999" s="194"/>
      <c r="K999" s="194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203</v>
      </c>
      <c r="AU999" s="204" t="s">
        <v>80</v>
      </c>
      <c r="AV999" s="13" t="s">
        <v>80</v>
      </c>
      <c r="AW999" s="13" t="s">
        <v>32</v>
      </c>
      <c r="AX999" s="13" t="s">
        <v>70</v>
      </c>
      <c r="AY999" s="204" t="s">
        <v>193</v>
      </c>
    </row>
    <row r="1000" spans="1:65" s="13" customFormat="1" ht="11.25">
      <c r="B1000" s="193"/>
      <c r="C1000" s="194"/>
      <c r="D1000" s="195" t="s">
        <v>203</v>
      </c>
      <c r="E1000" s="196" t="s">
        <v>19</v>
      </c>
      <c r="F1000" s="197" t="s">
        <v>1331</v>
      </c>
      <c r="G1000" s="194"/>
      <c r="H1000" s="198">
        <v>10.92</v>
      </c>
      <c r="I1000" s="199"/>
      <c r="J1000" s="194"/>
      <c r="K1000" s="194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203</v>
      </c>
      <c r="AU1000" s="204" t="s">
        <v>80</v>
      </c>
      <c r="AV1000" s="13" t="s">
        <v>80</v>
      </c>
      <c r="AW1000" s="13" t="s">
        <v>32</v>
      </c>
      <c r="AX1000" s="13" t="s">
        <v>70</v>
      </c>
      <c r="AY1000" s="204" t="s">
        <v>193</v>
      </c>
    </row>
    <row r="1001" spans="1:65" s="13" customFormat="1" ht="33.75">
      <c r="B1001" s="193"/>
      <c r="C1001" s="194"/>
      <c r="D1001" s="195" t="s">
        <v>203</v>
      </c>
      <c r="E1001" s="196" t="s">
        <v>19</v>
      </c>
      <c r="F1001" s="197" t="s">
        <v>1332</v>
      </c>
      <c r="G1001" s="194"/>
      <c r="H1001" s="198">
        <v>30.24</v>
      </c>
      <c r="I1001" s="199"/>
      <c r="J1001" s="194"/>
      <c r="K1001" s="194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203</v>
      </c>
      <c r="AU1001" s="204" t="s">
        <v>80</v>
      </c>
      <c r="AV1001" s="13" t="s">
        <v>80</v>
      </c>
      <c r="AW1001" s="13" t="s">
        <v>32</v>
      </c>
      <c r="AX1001" s="13" t="s">
        <v>70</v>
      </c>
      <c r="AY1001" s="204" t="s">
        <v>193</v>
      </c>
    </row>
    <row r="1002" spans="1:65" s="14" customFormat="1" ht="11.25">
      <c r="B1002" s="205"/>
      <c r="C1002" s="206"/>
      <c r="D1002" s="195" t="s">
        <v>203</v>
      </c>
      <c r="E1002" s="207" t="s">
        <v>19</v>
      </c>
      <c r="F1002" s="208" t="s">
        <v>205</v>
      </c>
      <c r="G1002" s="206"/>
      <c r="H1002" s="209">
        <v>748.68899999999996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203</v>
      </c>
      <c r="AU1002" s="215" t="s">
        <v>80</v>
      </c>
      <c r="AV1002" s="14" t="s">
        <v>200</v>
      </c>
      <c r="AW1002" s="14" t="s">
        <v>32</v>
      </c>
      <c r="AX1002" s="14" t="s">
        <v>78</v>
      </c>
      <c r="AY1002" s="215" t="s">
        <v>193</v>
      </c>
    </row>
    <row r="1003" spans="1:65" s="2" customFormat="1" ht="24.2" customHeight="1">
      <c r="A1003" s="36"/>
      <c r="B1003" s="37"/>
      <c r="C1003" s="175" t="s">
        <v>1333</v>
      </c>
      <c r="D1003" s="175" t="s">
        <v>195</v>
      </c>
      <c r="E1003" s="176" t="s">
        <v>1334</v>
      </c>
      <c r="F1003" s="177" t="s">
        <v>1335</v>
      </c>
      <c r="G1003" s="178" t="s">
        <v>198</v>
      </c>
      <c r="H1003" s="179">
        <v>748.68899999999996</v>
      </c>
      <c r="I1003" s="180"/>
      <c r="J1003" s="181">
        <f>ROUND(I1003*H1003,2)</f>
        <v>0</v>
      </c>
      <c r="K1003" s="177" t="s">
        <v>199</v>
      </c>
      <c r="L1003" s="41"/>
      <c r="M1003" s="182" t="s">
        <v>19</v>
      </c>
      <c r="N1003" s="183" t="s">
        <v>41</v>
      </c>
      <c r="O1003" s="66"/>
      <c r="P1003" s="184">
        <f>O1003*H1003</f>
        <v>0</v>
      </c>
      <c r="Q1003" s="184">
        <v>0</v>
      </c>
      <c r="R1003" s="184">
        <f>Q1003*H1003</f>
        <v>0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200</v>
      </c>
      <c r="AT1003" s="186" t="s">
        <v>195</v>
      </c>
      <c r="AU1003" s="186" t="s">
        <v>80</v>
      </c>
      <c r="AY1003" s="19" t="s">
        <v>193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78</v>
      </c>
      <c r="BK1003" s="187">
        <f>ROUND(I1003*H1003,2)</f>
        <v>0</v>
      </c>
      <c r="BL1003" s="19" t="s">
        <v>200</v>
      </c>
      <c r="BM1003" s="186" t="s">
        <v>1336</v>
      </c>
    </row>
    <row r="1004" spans="1:65" s="2" customFormat="1" ht="11.25">
      <c r="A1004" s="36"/>
      <c r="B1004" s="37"/>
      <c r="C1004" s="38"/>
      <c r="D1004" s="188" t="s">
        <v>201</v>
      </c>
      <c r="E1004" s="38"/>
      <c r="F1004" s="189" t="s">
        <v>1337</v>
      </c>
      <c r="G1004" s="38"/>
      <c r="H1004" s="38"/>
      <c r="I1004" s="190"/>
      <c r="J1004" s="38"/>
      <c r="K1004" s="38"/>
      <c r="L1004" s="41"/>
      <c r="M1004" s="191"/>
      <c r="N1004" s="192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201</v>
      </c>
      <c r="AU1004" s="19" t="s">
        <v>80</v>
      </c>
    </row>
    <row r="1005" spans="1:65" s="2" customFormat="1" ht="24.2" customHeight="1">
      <c r="A1005" s="36"/>
      <c r="B1005" s="37"/>
      <c r="C1005" s="175" t="s">
        <v>1338</v>
      </c>
      <c r="D1005" s="175" t="s">
        <v>195</v>
      </c>
      <c r="E1005" s="176" t="s">
        <v>1339</v>
      </c>
      <c r="F1005" s="177" t="s">
        <v>1340</v>
      </c>
      <c r="G1005" s="178" t="s">
        <v>417</v>
      </c>
      <c r="H1005" s="179">
        <v>7.9240000000000004</v>
      </c>
      <c r="I1005" s="180"/>
      <c r="J1005" s="181">
        <f>ROUND(I1005*H1005,2)</f>
        <v>0</v>
      </c>
      <c r="K1005" s="177" t="s">
        <v>199</v>
      </c>
      <c r="L1005" s="41"/>
      <c r="M1005" s="182" t="s">
        <v>19</v>
      </c>
      <c r="N1005" s="183" t="s">
        <v>41</v>
      </c>
      <c r="O1005" s="66"/>
      <c r="P1005" s="184">
        <f>O1005*H1005</f>
        <v>0</v>
      </c>
      <c r="Q1005" s="184">
        <v>1.05291</v>
      </c>
      <c r="R1005" s="184">
        <f>Q1005*H1005</f>
        <v>8.3432588400000007</v>
      </c>
      <c r="S1005" s="184">
        <v>0</v>
      </c>
      <c r="T1005" s="18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86" t="s">
        <v>200</v>
      </c>
      <c r="AT1005" s="186" t="s">
        <v>195</v>
      </c>
      <c r="AU1005" s="186" t="s">
        <v>80</v>
      </c>
      <c r="AY1005" s="19" t="s">
        <v>193</v>
      </c>
      <c r="BE1005" s="187">
        <f>IF(N1005="základní",J1005,0)</f>
        <v>0</v>
      </c>
      <c r="BF1005" s="187">
        <f>IF(N1005="snížená",J1005,0)</f>
        <v>0</v>
      </c>
      <c r="BG1005" s="187">
        <f>IF(N1005="zákl. přenesená",J1005,0)</f>
        <v>0</v>
      </c>
      <c r="BH1005" s="187">
        <f>IF(N1005="sníž. přenesená",J1005,0)</f>
        <v>0</v>
      </c>
      <c r="BI1005" s="187">
        <f>IF(N1005="nulová",J1005,0)</f>
        <v>0</v>
      </c>
      <c r="BJ1005" s="19" t="s">
        <v>78</v>
      </c>
      <c r="BK1005" s="187">
        <f>ROUND(I1005*H1005,2)</f>
        <v>0</v>
      </c>
      <c r="BL1005" s="19" t="s">
        <v>200</v>
      </c>
      <c r="BM1005" s="186" t="s">
        <v>1341</v>
      </c>
    </row>
    <row r="1006" spans="1:65" s="2" customFormat="1" ht="11.25">
      <c r="A1006" s="36"/>
      <c r="B1006" s="37"/>
      <c r="C1006" s="38"/>
      <c r="D1006" s="188" t="s">
        <v>201</v>
      </c>
      <c r="E1006" s="38"/>
      <c r="F1006" s="189" t="s">
        <v>1342</v>
      </c>
      <c r="G1006" s="38"/>
      <c r="H1006" s="38"/>
      <c r="I1006" s="190"/>
      <c r="J1006" s="38"/>
      <c r="K1006" s="38"/>
      <c r="L1006" s="41"/>
      <c r="M1006" s="191"/>
      <c r="N1006" s="192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9" t="s">
        <v>201</v>
      </c>
      <c r="AU1006" s="19" t="s">
        <v>80</v>
      </c>
    </row>
    <row r="1007" spans="1:65" s="13" customFormat="1" ht="11.25">
      <c r="B1007" s="193"/>
      <c r="C1007" s="194"/>
      <c r="D1007" s="195" t="s">
        <v>203</v>
      </c>
      <c r="E1007" s="196" t="s">
        <v>19</v>
      </c>
      <c r="F1007" s="197" t="s">
        <v>1343</v>
      </c>
      <c r="G1007" s="194"/>
      <c r="H1007" s="198">
        <v>2.8540000000000001</v>
      </c>
      <c r="I1007" s="199"/>
      <c r="J1007" s="194"/>
      <c r="K1007" s="194"/>
      <c r="L1007" s="200"/>
      <c r="M1007" s="201"/>
      <c r="N1007" s="202"/>
      <c r="O1007" s="202"/>
      <c r="P1007" s="202"/>
      <c r="Q1007" s="202"/>
      <c r="R1007" s="202"/>
      <c r="S1007" s="202"/>
      <c r="T1007" s="203"/>
      <c r="AT1007" s="204" t="s">
        <v>203</v>
      </c>
      <c r="AU1007" s="204" t="s">
        <v>80</v>
      </c>
      <c r="AV1007" s="13" t="s">
        <v>80</v>
      </c>
      <c r="AW1007" s="13" t="s">
        <v>32</v>
      </c>
      <c r="AX1007" s="13" t="s">
        <v>70</v>
      </c>
      <c r="AY1007" s="204" t="s">
        <v>193</v>
      </c>
    </row>
    <row r="1008" spans="1:65" s="13" customFormat="1" ht="11.25">
      <c r="B1008" s="193"/>
      <c r="C1008" s="194"/>
      <c r="D1008" s="195" t="s">
        <v>203</v>
      </c>
      <c r="E1008" s="196" t="s">
        <v>19</v>
      </c>
      <c r="F1008" s="197" t="s">
        <v>1344</v>
      </c>
      <c r="G1008" s="194"/>
      <c r="H1008" s="198">
        <v>0.61599999999999999</v>
      </c>
      <c r="I1008" s="199"/>
      <c r="J1008" s="194"/>
      <c r="K1008" s="194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203</v>
      </c>
      <c r="AU1008" s="204" t="s">
        <v>80</v>
      </c>
      <c r="AV1008" s="13" t="s">
        <v>80</v>
      </c>
      <c r="AW1008" s="13" t="s">
        <v>32</v>
      </c>
      <c r="AX1008" s="13" t="s">
        <v>70</v>
      </c>
      <c r="AY1008" s="204" t="s">
        <v>193</v>
      </c>
    </row>
    <row r="1009" spans="1:65" s="13" customFormat="1" ht="11.25">
      <c r="B1009" s="193"/>
      <c r="C1009" s="194"/>
      <c r="D1009" s="195" t="s">
        <v>203</v>
      </c>
      <c r="E1009" s="196" t="s">
        <v>19</v>
      </c>
      <c r="F1009" s="197" t="s">
        <v>1345</v>
      </c>
      <c r="G1009" s="194"/>
      <c r="H1009" s="198">
        <v>0.51600000000000001</v>
      </c>
      <c r="I1009" s="199"/>
      <c r="J1009" s="194"/>
      <c r="K1009" s="194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203</v>
      </c>
      <c r="AU1009" s="204" t="s">
        <v>80</v>
      </c>
      <c r="AV1009" s="13" t="s">
        <v>80</v>
      </c>
      <c r="AW1009" s="13" t="s">
        <v>32</v>
      </c>
      <c r="AX1009" s="13" t="s">
        <v>70</v>
      </c>
      <c r="AY1009" s="204" t="s">
        <v>193</v>
      </c>
    </row>
    <row r="1010" spans="1:65" s="13" customFormat="1" ht="11.25">
      <c r="B1010" s="193"/>
      <c r="C1010" s="194"/>
      <c r="D1010" s="195" t="s">
        <v>203</v>
      </c>
      <c r="E1010" s="196" t="s">
        <v>19</v>
      </c>
      <c r="F1010" s="197" t="s">
        <v>1346</v>
      </c>
      <c r="G1010" s="194"/>
      <c r="H1010" s="198">
        <v>3.2749999999999999</v>
      </c>
      <c r="I1010" s="199"/>
      <c r="J1010" s="194"/>
      <c r="K1010" s="194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203</v>
      </c>
      <c r="AU1010" s="204" t="s">
        <v>80</v>
      </c>
      <c r="AV1010" s="13" t="s">
        <v>80</v>
      </c>
      <c r="AW1010" s="13" t="s">
        <v>32</v>
      </c>
      <c r="AX1010" s="13" t="s">
        <v>70</v>
      </c>
      <c r="AY1010" s="204" t="s">
        <v>193</v>
      </c>
    </row>
    <row r="1011" spans="1:65" s="13" customFormat="1" ht="11.25">
      <c r="B1011" s="193"/>
      <c r="C1011" s="194"/>
      <c r="D1011" s="195" t="s">
        <v>203</v>
      </c>
      <c r="E1011" s="196" t="s">
        <v>19</v>
      </c>
      <c r="F1011" s="197" t="s">
        <v>1347</v>
      </c>
      <c r="G1011" s="194"/>
      <c r="H1011" s="198">
        <v>0.17</v>
      </c>
      <c r="I1011" s="199"/>
      <c r="J1011" s="194"/>
      <c r="K1011" s="194"/>
      <c r="L1011" s="200"/>
      <c r="M1011" s="201"/>
      <c r="N1011" s="202"/>
      <c r="O1011" s="202"/>
      <c r="P1011" s="202"/>
      <c r="Q1011" s="202"/>
      <c r="R1011" s="202"/>
      <c r="S1011" s="202"/>
      <c r="T1011" s="203"/>
      <c r="AT1011" s="204" t="s">
        <v>203</v>
      </c>
      <c r="AU1011" s="204" t="s">
        <v>80</v>
      </c>
      <c r="AV1011" s="13" t="s">
        <v>80</v>
      </c>
      <c r="AW1011" s="13" t="s">
        <v>32</v>
      </c>
      <c r="AX1011" s="13" t="s">
        <v>70</v>
      </c>
      <c r="AY1011" s="204" t="s">
        <v>193</v>
      </c>
    </row>
    <row r="1012" spans="1:65" s="13" customFormat="1" ht="11.25">
      <c r="B1012" s="193"/>
      <c r="C1012" s="194"/>
      <c r="D1012" s="195" t="s">
        <v>203</v>
      </c>
      <c r="E1012" s="196" t="s">
        <v>19</v>
      </c>
      <c r="F1012" s="197" t="s">
        <v>1348</v>
      </c>
      <c r="G1012" s="194"/>
      <c r="H1012" s="198">
        <v>0.49299999999999999</v>
      </c>
      <c r="I1012" s="199"/>
      <c r="J1012" s="194"/>
      <c r="K1012" s="194"/>
      <c r="L1012" s="200"/>
      <c r="M1012" s="201"/>
      <c r="N1012" s="202"/>
      <c r="O1012" s="202"/>
      <c r="P1012" s="202"/>
      <c r="Q1012" s="202"/>
      <c r="R1012" s="202"/>
      <c r="S1012" s="202"/>
      <c r="T1012" s="203"/>
      <c r="AT1012" s="204" t="s">
        <v>203</v>
      </c>
      <c r="AU1012" s="204" t="s">
        <v>80</v>
      </c>
      <c r="AV1012" s="13" t="s">
        <v>80</v>
      </c>
      <c r="AW1012" s="13" t="s">
        <v>32</v>
      </c>
      <c r="AX1012" s="13" t="s">
        <v>70</v>
      </c>
      <c r="AY1012" s="204" t="s">
        <v>193</v>
      </c>
    </row>
    <row r="1013" spans="1:65" s="14" customFormat="1" ht="11.25">
      <c r="B1013" s="205"/>
      <c r="C1013" s="206"/>
      <c r="D1013" s="195" t="s">
        <v>203</v>
      </c>
      <c r="E1013" s="207" t="s">
        <v>19</v>
      </c>
      <c r="F1013" s="208" t="s">
        <v>205</v>
      </c>
      <c r="G1013" s="206"/>
      <c r="H1013" s="209">
        <v>7.9240000000000004</v>
      </c>
      <c r="I1013" s="210"/>
      <c r="J1013" s="206"/>
      <c r="K1013" s="206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203</v>
      </c>
      <c r="AU1013" s="215" t="s">
        <v>80</v>
      </c>
      <c r="AV1013" s="14" t="s">
        <v>200</v>
      </c>
      <c r="AW1013" s="14" t="s">
        <v>32</v>
      </c>
      <c r="AX1013" s="14" t="s">
        <v>78</v>
      </c>
      <c r="AY1013" s="215" t="s">
        <v>193</v>
      </c>
    </row>
    <row r="1014" spans="1:65" s="2" customFormat="1" ht="24.2" customHeight="1">
      <c r="A1014" s="36"/>
      <c r="B1014" s="37"/>
      <c r="C1014" s="175" t="s">
        <v>1349</v>
      </c>
      <c r="D1014" s="175" t="s">
        <v>195</v>
      </c>
      <c r="E1014" s="176" t="s">
        <v>1350</v>
      </c>
      <c r="F1014" s="177" t="s">
        <v>1351</v>
      </c>
      <c r="G1014" s="178" t="s">
        <v>417</v>
      </c>
      <c r="H1014" s="179">
        <v>0.85099999999999998</v>
      </c>
      <c r="I1014" s="180"/>
      <c r="J1014" s="181">
        <f>ROUND(I1014*H1014,2)</f>
        <v>0</v>
      </c>
      <c r="K1014" s="177" t="s">
        <v>199</v>
      </c>
      <c r="L1014" s="41"/>
      <c r="M1014" s="182" t="s">
        <v>19</v>
      </c>
      <c r="N1014" s="183" t="s">
        <v>41</v>
      </c>
      <c r="O1014" s="66"/>
      <c r="P1014" s="184">
        <f>O1014*H1014</f>
        <v>0</v>
      </c>
      <c r="Q1014" s="184">
        <v>1.06277</v>
      </c>
      <c r="R1014" s="184">
        <f>Q1014*H1014</f>
        <v>0.90441726999999994</v>
      </c>
      <c r="S1014" s="184">
        <v>0</v>
      </c>
      <c r="T1014" s="185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6" t="s">
        <v>200</v>
      </c>
      <c r="AT1014" s="186" t="s">
        <v>195</v>
      </c>
      <c r="AU1014" s="186" t="s">
        <v>80</v>
      </c>
      <c r="AY1014" s="19" t="s">
        <v>193</v>
      </c>
      <c r="BE1014" s="187">
        <f>IF(N1014="základní",J1014,0)</f>
        <v>0</v>
      </c>
      <c r="BF1014" s="187">
        <f>IF(N1014="snížená",J1014,0)</f>
        <v>0</v>
      </c>
      <c r="BG1014" s="187">
        <f>IF(N1014="zákl. přenesená",J1014,0)</f>
        <v>0</v>
      </c>
      <c r="BH1014" s="187">
        <f>IF(N1014="sníž. přenesená",J1014,0)</f>
        <v>0</v>
      </c>
      <c r="BI1014" s="187">
        <f>IF(N1014="nulová",J1014,0)</f>
        <v>0</v>
      </c>
      <c r="BJ1014" s="19" t="s">
        <v>78</v>
      </c>
      <c r="BK1014" s="187">
        <f>ROUND(I1014*H1014,2)</f>
        <v>0</v>
      </c>
      <c r="BL1014" s="19" t="s">
        <v>200</v>
      </c>
      <c r="BM1014" s="186" t="s">
        <v>1352</v>
      </c>
    </row>
    <row r="1015" spans="1:65" s="2" customFormat="1" ht="11.25">
      <c r="A1015" s="36"/>
      <c r="B1015" s="37"/>
      <c r="C1015" s="38"/>
      <c r="D1015" s="188" t="s">
        <v>201</v>
      </c>
      <c r="E1015" s="38"/>
      <c r="F1015" s="189" t="s">
        <v>1353</v>
      </c>
      <c r="G1015" s="38"/>
      <c r="H1015" s="38"/>
      <c r="I1015" s="190"/>
      <c r="J1015" s="38"/>
      <c r="K1015" s="38"/>
      <c r="L1015" s="41"/>
      <c r="M1015" s="191"/>
      <c r="N1015" s="192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201</v>
      </c>
      <c r="AU1015" s="19" t="s">
        <v>80</v>
      </c>
    </row>
    <row r="1016" spans="1:65" s="13" customFormat="1" ht="33.75">
      <c r="B1016" s="193"/>
      <c r="C1016" s="194"/>
      <c r="D1016" s="195" t="s">
        <v>203</v>
      </c>
      <c r="E1016" s="196" t="s">
        <v>19</v>
      </c>
      <c r="F1016" s="197" t="s">
        <v>1354</v>
      </c>
      <c r="G1016" s="194"/>
      <c r="H1016" s="198">
        <v>0.60199999999999998</v>
      </c>
      <c r="I1016" s="199"/>
      <c r="J1016" s="194"/>
      <c r="K1016" s="194"/>
      <c r="L1016" s="200"/>
      <c r="M1016" s="201"/>
      <c r="N1016" s="202"/>
      <c r="O1016" s="202"/>
      <c r="P1016" s="202"/>
      <c r="Q1016" s="202"/>
      <c r="R1016" s="202"/>
      <c r="S1016" s="202"/>
      <c r="T1016" s="203"/>
      <c r="AT1016" s="204" t="s">
        <v>203</v>
      </c>
      <c r="AU1016" s="204" t="s">
        <v>80</v>
      </c>
      <c r="AV1016" s="13" t="s">
        <v>80</v>
      </c>
      <c r="AW1016" s="13" t="s">
        <v>32</v>
      </c>
      <c r="AX1016" s="13" t="s">
        <v>70</v>
      </c>
      <c r="AY1016" s="204" t="s">
        <v>193</v>
      </c>
    </row>
    <row r="1017" spans="1:65" s="13" customFormat="1" ht="33.75">
      <c r="B1017" s="193"/>
      <c r="C1017" s="194"/>
      <c r="D1017" s="195" t="s">
        <v>203</v>
      </c>
      <c r="E1017" s="196" t="s">
        <v>19</v>
      </c>
      <c r="F1017" s="197" t="s">
        <v>1355</v>
      </c>
      <c r="G1017" s="194"/>
      <c r="H1017" s="198">
        <v>0.249</v>
      </c>
      <c r="I1017" s="199"/>
      <c r="J1017" s="194"/>
      <c r="K1017" s="194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203</v>
      </c>
      <c r="AU1017" s="204" t="s">
        <v>80</v>
      </c>
      <c r="AV1017" s="13" t="s">
        <v>80</v>
      </c>
      <c r="AW1017" s="13" t="s">
        <v>32</v>
      </c>
      <c r="AX1017" s="13" t="s">
        <v>70</v>
      </c>
      <c r="AY1017" s="204" t="s">
        <v>193</v>
      </c>
    </row>
    <row r="1018" spans="1:65" s="14" customFormat="1" ht="11.25">
      <c r="B1018" s="205"/>
      <c r="C1018" s="206"/>
      <c r="D1018" s="195" t="s">
        <v>203</v>
      </c>
      <c r="E1018" s="207" t="s">
        <v>19</v>
      </c>
      <c r="F1018" s="208" t="s">
        <v>205</v>
      </c>
      <c r="G1018" s="206"/>
      <c r="H1018" s="209">
        <v>0.85099999999999998</v>
      </c>
      <c r="I1018" s="210"/>
      <c r="J1018" s="206"/>
      <c r="K1018" s="206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203</v>
      </c>
      <c r="AU1018" s="215" t="s">
        <v>80</v>
      </c>
      <c r="AV1018" s="14" t="s">
        <v>200</v>
      </c>
      <c r="AW1018" s="14" t="s">
        <v>32</v>
      </c>
      <c r="AX1018" s="14" t="s">
        <v>78</v>
      </c>
      <c r="AY1018" s="215" t="s">
        <v>193</v>
      </c>
    </row>
    <row r="1019" spans="1:65" s="2" customFormat="1" ht="44.25" customHeight="1">
      <c r="A1019" s="36"/>
      <c r="B1019" s="37"/>
      <c r="C1019" s="175" t="s">
        <v>1356</v>
      </c>
      <c r="D1019" s="175" t="s">
        <v>195</v>
      </c>
      <c r="E1019" s="176" t="s">
        <v>1357</v>
      </c>
      <c r="F1019" s="177" t="s">
        <v>1358</v>
      </c>
      <c r="G1019" s="178" t="s">
        <v>198</v>
      </c>
      <c r="H1019" s="179">
        <v>5066.2299999999996</v>
      </c>
      <c r="I1019" s="180"/>
      <c r="J1019" s="181">
        <f>ROUND(I1019*H1019,2)</f>
        <v>0</v>
      </c>
      <c r="K1019" s="177" t="s">
        <v>199</v>
      </c>
      <c r="L1019" s="41"/>
      <c r="M1019" s="182" t="s">
        <v>19</v>
      </c>
      <c r="N1019" s="183" t="s">
        <v>41</v>
      </c>
      <c r="O1019" s="66"/>
      <c r="P1019" s="184">
        <f>O1019*H1019</f>
        <v>0</v>
      </c>
      <c r="Q1019" s="184">
        <v>3.7799999999999999E-3</v>
      </c>
      <c r="R1019" s="184">
        <f>Q1019*H1019</f>
        <v>19.1503494</v>
      </c>
      <c r="S1019" s="184">
        <v>0</v>
      </c>
      <c r="T1019" s="185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86" t="s">
        <v>200</v>
      </c>
      <c r="AT1019" s="186" t="s">
        <v>195</v>
      </c>
      <c r="AU1019" s="186" t="s">
        <v>80</v>
      </c>
      <c r="AY1019" s="19" t="s">
        <v>193</v>
      </c>
      <c r="BE1019" s="187">
        <f>IF(N1019="základní",J1019,0)</f>
        <v>0</v>
      </c>
      <c r="BF1019" s="187">
        <f>IF(N1019="snížená",J1019,0)</f>
        <v>0</v>
      </c>
      <c r="BG1019" s="187">
        <f>IF(N1019="zákl. přenesená",J1019,0)</f>
        <v>0</v>
      </c>
      <c r="BH1019" s="187">
        <f>IF(N1019="sníž. přenesená",J1019,0)</f>
        <v>0</v>
      </c>
      <c r="BI1019" s="187">
        <f>IF(N1019="nulová",J1019,0)</f>
        <v>0</v>
      </c>
      <c r="BJ1019" s="19" t="s">
        <v>78</v>
      </c>
      <c r="BK1019" s="187">
        <f>ROUND(I1019*H1019,2)</f>
        <v>0</v>
      </c>
      <c r="BL1019" s="19" t="s">
        <v>200</v>
      </c>
      <c r="BM1019" s="186" t="s">
        <v>1359</v>
      </c>
    </row>
    <row r="1020" spans="1:65" s="2" customFormat="1" ht="11.25">
      <c r="A1020" s="36"/>
      <c r="B1020" s="37"/>
      <c r="C1020" s="38"/>
      <c r="D1020" s="188" t="s">
        <v>201</v>
      </c>
      <c r="E1020" s="38"/>
      <c r="F1020" s="189" t="s">
        <v>1360</v>
      </c>
      <c r="G1020" s="38"/>
      <c r="H1020" s="38"/>
      <c r="I1020" s="190"/>
      <c r="J1020" s="38"/>
      <c r="K1020" s="38"/>
      <c r="L1020" s="41"/>
      <c r="M1020" s="191"/>
      <c r="N1020" s="192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201</v>
      </c>
      <c r="AU1020" s="19" t="s">
        <v>80</v>
      </c>
    </row>
    <row r="1021" spans="1:65" s="13" customFormat="1" ht="22.5">
      <c r="B1021" s="193"/>
      <c r="C1021" s="194"/>
      <c r="D1021" s="195" t="s">
        <v>203</v>
      </c>
      <c r="E1021" s="196" t="s">
        <v>19</v>
      </c>
      <c r="F1021" s="197" t="s">
        <v>1361</v>
      </c>
      <c r="G1021" s="194"/>
      <c r="H1021" s="198">
        <v>515.64</v>
      </c>
      <c r="I1021" s="199"/>
      <c r="J1021" s="194"/>
      <c r="K1021" s="194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203</v>
      </c>
      <c r="AU1021" s="204" t="s">
        <v>80</v>
      </c>
      <c r="AV1021" s="13" t="s">
        <v>80</v>
      </c>
      <c r="AW1021" s="13" t="s">
        <v>32</v>
      </c>
      <c r="AX1021" s="13" t="s">
        <v>70</v>
      </c>
      <c r="AY1021" s="204" t="s">
        <v>193</v>
      </c>
    </row>
    <row r="1022" spans="1:65" s="13" customFormat="1" ht="33.75">
      <c r="B1022" s="193"/>
      <c r="C1022" s="194"/>
      <c r="D1022" s="195" t="s">
        <v>203</v>
      </c>
      <c r="E1022" s="196" t="s">
        <v>19</v>
      </c>
      <c r="F1022" s="197" t="s">
        <v>1362</v>
      </c>
      <c r="G1022" s="194"/>
      <c r="H1022" s="198">
        <v>1510.03</v>
      </c>
      <c r="I1022" s="199"/>
      <c r="J1022" s="194"/>
      <c r="K1022" s="194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203</v>
      </c>
      <c r="AU1022" s="204" t="s">
        <v>80</v>
      </c>
      <c r="AV1022" s="13" t="s">
        <v>80</v>
      </c>
      <c r="AW1022" s="13" t="s">
        <v>32</v>
      </c>
      <c r="AX1022" s="13" t="s">
        <v>70</v>
      </c>
      <c r="AY1022" s="204" t="s">
        <v>193</v>
      </c>
    </row>
    <row r="1023" spans="1:65" s="13" customFormat="1" ht="33.75">
      <c r="B1023" s="193"/>
      <c r="C1023" s="194"/>
      <c r="D1023" s="195" t="s">
        <v>203</v>
      </c>
      <c r="E1023" s="196" t="s">
        <v>19</v>
      </c>
      <c r="F1023" s="197" t="s">
        <v>1363</v>
      </c>
      <c r="G1023" s="194"/>
      <c r="H1023" s="198">
        <v>1498.28</v>
      </c>
      <c r="I1023" s="199"/>
      <c r="J1023" s="194"/>
      <c r="K1023" s="194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203</v>
      </c>
      <c r="AU1023" s="204" t="s">
        <v>80</v>
      </c>
      <c r="AV1023" s="13" t="s">
        <v>80</v>
      </c>
      <c r="AW1023" s="13" t="s">
        <v>32</v>
      </c>
      <c r="AX1023" s="13" t="s">
        <v>70</v>
      </c>
      <c r="AY1023" s="204" t="s">
        <v>193</v>
      </c>
    </row>
    <row r="1024" spans="1:65" s="13" customFormat="1" ht="33.75">
      <c r="B1024" s="193"/>
      <c r="C1024" s="194"/>
      <c r="D1024" s="195" t="s">
        <v>203</v>
      </c>
      <c r="E1024" s="196" t="s">
        <v>19</v>
      </c>
      <c r="F1024" s="197" t="s">
        <v>1364</v>
      </c>
      <c r="G1024" s="194"/>
      <c r="H1024" s="198">
        <v>1542.28</v>
      </c>
      <c r="I1024" s="199"/>
      <c r="J1024" s="194"/>
      <c r="K1024" s="194"/>
      <c r="L1024" s="200"/>
      <c r="M1024" s="201"/>
      <c r="N1024" s="202"/>
      <c r="O1024" s="202"/>
      <c r="P1024" s="202"/>
      <c r="Q1024" s="202"/>
      <c r="R1024" s="202"/>
      <c r="S1024" s="202"/>
      <c r="T1024" s="203"/>
      <c r="AT1024" s="204" t="s">
        <v>203</v>
      </c>
      <c r="AU1024" s="204" t="s">
        <v>80</v>
      </c>
      <c r="AV1024" s="13" t="s">
        <v>80</v>
      </c>
      <c r="AW1024" s="13" t="s">
        <v>32</v>
      </c>
      <c r="AX1024" s="13" t="s">
        <v>70</v>
      </c>
      <c r="AY1024" s="204" t="s">
        <v>193</v>
      </c>
    </row>
    <row r="1025" spans="1:65" s="14" customFormat="1" ht="11.25">
      <c r="B1025" s="205"/>
      <c r="C1025" s="206"/>
      <c r="D1025" s="195" t="s">
        <v>203</v>
      </c>
      <c r="E1025" s="207" t="s">
        <v>19</v>
      </c>
      <c r="F1025" s="208" t="s">
        <v>205</v>
      </c>
      <c r="G1025" s="206"/>
      <c r="H1025" s="209">
        <v>5066.2299999999996</v>
      </c>
      <c r="I1025" s="210"/>
      <c r="J1025" s="206"/>
      <c r="K1025" s="206"/>
      <c r="L1025" s="211"/>
      <c r="M1025" s="212"/>
      <c r="N1025" s="213"/>
      <c r="O1025" s="213"/>
      <c r="P1025" s="213"/>
      <c r="Q1025" s="213"/>
      <c r="R1025" s="213"/>
      <c r="S1025" s="213"/>
      <c r="T1025" s="214"/>
      <c r="AT1025" s="215" t="s">
        <v>203</v>
      </c>
      <c r="AU1025" s="215" t="s">
        <v>80</v>
      </c>
      <c r="AV1025" s="14" t="s">
        <v>200</v>
      </c>
      <c r="AW1025" s="14" t="s">
        <v>32</v>
      </c>
      <c r="AX1025" s="14" t="s">
        <v>78</v>
      </c>
      <c r="AY1025" s="215" t="s">
        <v>193</v>
      </c>
    </row>
    <row r="1026" spans="1:65" s="2" customFormat="1" ht="21.75" customHeight="1">
      <c r="A1026" s="36"/>
      <c r="B1026" s="37"/>
      <c r="C1026" s="175" t="s">
        <v>1365</v>
      </c>
      <c r="D1026" s="175" t="s">
        <v>195</v>
      </c>
      <c r="E1026" s="176" t="s">
        <v>1366</v>
      </c>
      <c r="F1026" s="177" t="s">
        <v>1367</v>
      </c>
      <c r="G1026" s="178" t="s">
        <v>198</v>
      </c>
      <c r="H1026" s="179">
        <v>5066.2299999999996</v>
      </c>
      <c r="I1026" s="180"/>
      <c r="J1026" s="181">
        <f>ROUND(I1026*H1026,2)</f>
        <v>0</v>
      </c>
      <c r="K1026" s="177" t="s">
        <v>477</v>
      </c>
      <c r="L1026" s="41"/>
      <c r="M1026" s="182" t="s">
        <v>19</v>
      </c>
      <c r="N1026" s="183" t="s">
        <v>41</v>
      </c>
      <c r="O1026" s="66"/>
      <c r="P1026" s="184">
        <f>O1026*H1026</f>
        <v>0</v>
      </c>
      <c r="Q1026" s="184">
        <v>0</v>
      </c>
      <c r="R1026" s="184">
        <f>Q1026*H1026</f>
        <v>0</v>
      </c>
      <c r="S1026" s="184">
        <v>0</v>
      </c>
      <c r="T1026" s="185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6" t="s">
        <v>200</v>
      </c>
      <c r="AT1026" s="186" t="s">
        <v>195</v>
      </c>
      <c r="AU1026" s="186" t="s">
        <v>80</v>
      </c>
      <c r="AY1026" s="19" t="s">
        <v>193</v>
      </c>
      <c r="BE1026" s="187">
        <f>IF(N1026="základní",J1026,0)</f>
        <v>0</v>
      </c>
      <c r="BF1026" s="187">
        <f>IF(N1026="snížená",J1026,0)</f>
        <v>0</v>
      </c>
      <c r="BG1026" s="187">
        <f>IF(N1026="zákl. přenesená",J1026,0)</f>
        <v>0</v>
      </c>
      <c r="BH1026" s="187">
        <f>IF(N1026="sníž. přenesená",J1026,0)</f>
        <v>0</v>
      </c>
      <c r="BI1026" s="187">
        <f>IF(N1026="nulová",J1026,0)</f>
        <v>0</v>
      </c>
      <c r="BJ1026" s="19" t="s">
        <v>78</v>
      </c>
      <c r="BK1026" s="187">
        <f>ROUND(I1026*H1026,2)</f>
        <v>0</v>
      </c>
      <c r="BL1026" s="19" t="s">
        <v>200</v>
      </c>
      <c r="BM1026" s="186" t="s">
        <v>1368</v>
      </c>
    </row>
    <row r="1027" spans="1:65" s="12" customFormat="1" ht="22.9" customHeight="1">
      <c r="B1027" s="159"/>
      <c r="C1027" s="160"/>
      <c r="D1027" s="161" t="s">
        <v>69</v>
      </c>
      <c r="E1027" s="173" t="s">
        <v>222</v>
      </c>
      <c r="F1027" s="173" t="s">
        <v>1369</v>
      </c>
      <c r="G1027" s="160"/>
      <c r="H1027" s="160"/>
      <c r="I1027" s="163"/>
      <c r="J1027" s="174">
        <f>BK1027</f>
        <v>0</v>
      </c>
      <c r="K1027" s="160"/>
      <c r="L1027" s="165"/>
      <c r="M1027" s="166"/>
      <c r="N1027" s="167"/>
      <c r="O1027" s="167"/>
      <c r="P1027" s="168">
        <f>SUM(P1028:P1147)</f>
        <v>0</v>
      </c>
      <c r="Q1027" s="167"/>
      <c r="R1027" s="168">
        <f>SUM(R1028:R1147)</f>
        <v>5823.8888738999985</v>
      </c>
      <c r="S1027" s="167"/>
      <c r="T1027" s="169">
        <f>SUM(T1028:T1147)</f>
        <v>0</v>
      </c>
      <c r="AR1027" s="170" t="s">
        <v>78</v>
      </c>
      <c r="AT1027" s="171" t="s">
        <v>69</v>
      </c>
      <c r="AU1027" s="171" t="s">
        <v>78</v>
      </c>
      <c r="AY1027" s="170" t="s">
        <v>193</v>
      </c>
      <c r="BK1027" s="172">
        <f>SUM(BK1028:BK1147)</f>
        <v>0</v>
      </c>
    </row>
    <row r="1028" spans="1:65" s="2" customFormat="1" ht="33" customHeight="1">
      <c r="A1028" s="36"/>
      <c r="B1028" s="37"/>
      <c r="C1028" s="175" t="s">
        <v>1370</v>
      </c>
      <c r="D1028" s="175" t="s">
        <v>195</v>
      </c>
      <c r="E1028" s="176" t="s">
        <v>1371</v>
      </c>
      <c r="F1028" s="177" t="s">
        <v>1372</v>
      </c>
      <c r="G1028" s="178" t="s">
        <v>198</v>
      </c>
      <c r="H1028" s="179">
        <v>1124</v>
      </c>
      <c r="I1028" s="180"/>
      <c r="J1028" s="181">
        <f>ROUND(I1028*H1028,2)</f>
        <v>0</v>
      </c>
      <c r="K1028" s="177" t="s">
        <v>477</v>
      </c>
      <c r="L1028" s="41"/>
      <c r="M1028" s="182" t="s">
        <v>19</v>
      </c>
      <c r="N1028" s="183" t="s">
        <v>41</v>
      </c>
      <c r="O1028" s="66"/>
      <c r="P1028" s="184">
        <f>O1028*H1028</f>
        <v>0</v>
      </c>
      <c r="Q1028" s="184">
        <v>0</v>
      </c>
      <c r="R1028" s="184">
        <f>Q1028*H1028</f>
        <v>0</v>
      </c>
      <c r="S1028" s="184">
        <v>0</v>
      </c>
      <c r="T1028" s="185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200</v>
      </c>
      <c r="AT1028" s="186" t="s">
        <v>195</v>
      </c>
      <c r="AU1028" s="186" t="s">
        <v>80</v>
      </c>
      <c r="AY1028" s="19" t="s">
        <v>193</v>
      </c>
      <c r="BE1028" s="187">
        <f>IF(N1028="základní",J1028,0)</f>
        <v>0</v>
      </c>
      <c r="BF1028" s="187">
        <f>IF(N1028="snížená",J1028,0)</f>
        <v>0</v>
      </c>
      <c r="BG1028" s="187">
        <f>IF(N1028="zákl. přenesená",J1028,0)</f>
        <v>0</v>
      </c>
      <c r="BH1028" s="187">
        <f>IF(N1028="sníž. přenesená",J1028,0)</f>
        <v>0</v>
      </c>
      <c r="BI1028" s="187">
        <f>IF(N1028="nulová",J1028,0)</f>
        <v>0</v>
      </c>
      <c r="BJ1028" s="19" t="s">
        <v>78</v>
      </c>
      <c r="BK1028" s="187">
        <f>ROUND(I1028*H1028,2)</f>
        <v>0</v>
      </c>
      <c r="BL1028" s="19" t="s">
        <v>200</v>
      </c>
      <c r="BM1028" s="186" t="s">
        <v>1373</v>
      </c>
    </row>
    <row r="1029" spans="1:65" s="13" customFormat="1" ht="11.25">
      <c r="B1029" s="193"/>
      <c r="C1029" s="194"/>
      <c r="D1029" s="195" t="s">
        <v>203</v>
      </c>
      <c r="E1029" s="196" t="s">
        <v>19</v>
      </c>
      <c r="F1029" s="197" t="s">
        <v>486</v>
      </c>
      <c r="G1029" s="194"/>
      <c r="H1029" s="198">
        <v>120</v>
      </c>
      <c r="I1029" s="199"/>
      <c r="J1029" s="194"/>
      <c r="K1029" s="194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203</v>
      </c>
      <c r="AU1029" s="204" t="s">
        <v>80</v>
      </c>
      <c r="AV1029" s="13" t="s">
        <v>80</v>
      </c>
      <c r="AW1029" s="13" t="s">
        <v>32</v>
      </c>
      <c r="AX1029" s="13" t="s">
        <v>70</v>
      </c>
      <c r="AY1029" s="204" t="s">
        <v>193</v>
      </c>
    </row>
    <row r="1030" spans="1:65" s="13" customFormat="1" ht="11.25">
      <c r="B1030" s="193"/>
      <c r="C1030" s="194"/>
      <c r="D1030" s="195" t="s">
        <v>203</v>
      </c>
      <c r="E1030" s="196" t="s">
        <v>19</v>
      </c>
      <c r="F1030" s="197" t="s">
        <v>487</v>
      </c>
      <c r="G1030" s="194"/>
      <c r="H1030" s="198">
        <v>1004</v>
      </c>
      <c r="I1030" s="199"/>
      <c r="J1030" s="194"/>
      <c r="K1030" s="194"/>
      <c r="L1030" s="200"/>
      <c r="M1030" s="201"/>
      <c r="N1030" s="202"/>
      <c r="O1030" s="202"/>
      <c r="P1030" s="202"/>
      <c r="Q1030" s="202"/>
      <c r="R1030" s="202"/>
      <c r="S1030" s="202"/>
      <c r="T1030" s="203"/>
      <c r="AT1030" s="204" t="s">
        <v>203</v>
      </c>
      <c r="AU1030" s="204" t="s">
        <v>80</v>
      </c>
      <c r="AV1030" s="13" t="s">
        <v>80</v>
      </c>
      <c r="AW1030" s="13" t="s">
        <v>32</v>
      </c>
      <c r="AX1030" s="13" t="s">
        <v>70</v>
      </c>
      <c r="AY1030" s="204" t="s">
        <v>193</v>
      </c>
    </row>
    <row r="1031" spans="1:65" s="14" customFormat="1" ht="11.25">
      <c r="B1031" s="205"/>
      <c r="C1031" s="206"/>
      <c r="D1031" s="195" t="s">
        <v>203</v>
      </c>
      <c r="E1031" s="207" t="s">
        <v>19</v>
      </c>
      <c r="F1031" s="208" t="s">
        <v>205</v>
      </c>
      <c r="G1031" s="206"/>
      <c r="H1031" s="209">
        <v>1124</v>
      </c>
      <c r="I1031" s="210"/>
      <c r="J1031" s="206"/>
      <c r="K1031" s="206"/>
      <c r="L1031" s="211"/>
      <c r="M1031" s="212"/>
      <c r="N1031" s="213"/>
      <c r="O1031" s="213"/>
      <c r="P1031" s="213"/>
      <c r="Q1031" s="213"/>
      <c r="R1031" s="213"/>
      <c r="S1031" s="213"/>
      <c r="T1031" s="214"/>
      <c r="AT1031" s="215" t="s">
        <v>203</v>
      </c>
      <c r="AU1031" s="215" t="s">
        <v>80</v>
      </c>
      <c r="AV1031" s="14" t="s">
        <v>200</v>
      </c>
      <c r="AW1031" s="14" t="s">
        <v>32</v>
      </c>
      <c r="AX1031" s="14" t="s">
        <v>78</v>
      </c>
      <c r="AY1031" s="215" t="s">
        <v>193</v>
      </c>
    </row>
    <row r="1032" spans="1:65" s="2" customFormat="1" ht="37.9" customHeight="1">
      <c r="A1032" s="36"/>
      <c r="B1032" s="37"/>
      <c r="C1032" s="175" t="s">
        <v>1374</v>
      </c>
      <c r="D1032" s="175" t="s">
        <v>195</v>
      </c>
      <c r="E1032" s="176" t="s">
        <v>1375</v>
      </c>
      <c r="F1032" s="177" t="s">
        <v>1376</v>
      </c>
      <c r="G1032" s="178" t="s">
        <v>198</v>
      </c>
      <c r="H1032" s="179">
        <v>1886</v>
      </c>
      <c r="I1032" s="180"/>
      <c r="J1032" s="181">
        <f>ROUND(I1032*H1032,2)</f>
        <v>0</v>
      </c>
      <c r="K1032" s="177" t="s">
        <v>199</v>
      </c>
      <c r="L1032" s="41"/>
      <c r="M1032" s="182" t="s">
        <v>19</v>
      </c>
      <c r="N1032" s="183" t="s">
        <v>41</v>
      </c>
      <c r="O1032" s="66"/>
      <c r="P1032" s="184">
        <f>O1032*H1032</f>
        <v>0</v>
      </c>
      <c r="Q1032" s="184">
        <v>0.60104000000000002</v>
      </c>
      <c r="R1032" s="184">
        <f>Q1032*H1032</f>
        <v>1133.5614399999999</v>
      </c>
      <c r="S1032" s="184">
        <v>0</v>
      </c>
      <c r="T1032" s="185">
        <f>S1032*H1032</f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6" t="s">
        <v>200</v>
      </c>
      <c r="AT1032" s="186" t="s">
        <v>195</v>
      </c>
      <c r="AU1032" s="186" t="s">
        <v>80</v>
      </c>
      <c r="AY1032" s="19" t="s">
        <v>193</v>
      </c>
      <c r="BE1032" s="187">
        <f>IF(N1032="základní",J1032,0)</f>
        <v>0</v>
      </c>
      <c r="BF1032" s="187">
        <f>IF(N1032="snížená",J1032,0)</f>
        <v>0</v>
      </c>
      <c r="BG1032" s="187">
        <f>IF(N1032="zákl. přenesená",J1032,0)</f>
        <v>0</v>
      </c>
      <c r="BH1032" s="187">
        <f>IF(N1032="sníž. přenesená",J1032,0)</f>
        <v>0</v>
      </c>
      <c r="BI1032" s="187">
        <f>IF(N1032="nulová",J1032,0)</f>
        <v>0</v>
      </c>
      <c r="BJ1032" s="19" t="s">
        <v>78</v>
      </c>
      <c r="BK1032" s="187">
        <f>ROUND(I1032*H1032,2)</f>
        <v>0</v>
      </c>
      <c r="BL1032" s="19" t="s">
        <v>200</v>
      </c>
      <c r="BM1032" s="186" t="s">
        <v>1377</v>
      </c>
    </row>
    <row r="1033" spans="1:65" s="2" customFormat="1" ht="11.25">
      <c r="A1033" s="36"/>
      <c r="B1033" s="37"/>
      <c r="C1033" s="38"/>
      <c r="D1033" s="188" t="s">
        <v>201</v>
      </c>
      <c r="E1033" s="38"/>
      <c r="F1033" s="189" t="s">
        <v>1378</v>
      </c>
      <c r="G1033" s="38"/>
      <c r="H1033" s="38"/>
      <c r="I1033" s="190"/>
      <c r="J1033" s="38"/>
      <c r="K1033" s="38"/>
      <c r="L1033" s="41"/>
      <c r="M1033" s="191"/>
      <c r="N1033" s="192"/>
      <c r="O1033" s="66"/>
      <c r="P1033" s="66"/>
      <c r="Q1033" s="66"/>
      <c r="R1033" s="66"/>
      <c r="S1033" s="66"/>
      <c r="T1033" s="67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T1033" s="19" t="s">
        <v>201</v>
      </c>
      <c r="AU1033" s="19" t="s">
        <v>80</v>
      </c>
    </row>
    <row r="1034" spans="1:65" s="13" customFormat="1" ht="11.25">
      <c r="B1034" s="193"/>
      <c r="C1034" s="194"/>
      <c r="D1034" s="195" t="s">
        <v>203</v>
      </c>
      <c r="E1034" s="196" t="s">
        <v>19</v>
      </c>
      <c r="F1034" s="197" t="s">
        <v>481</v>
      </c>
      <c r="G1034" s="194"/>
      <c r="H1034" s="198">
        <v>941</v>
      </c>
      <c r="I1034" s="199"/>
      <c r="J1034" s="194"/>
      <c r="K1034" s="194"/>
      <c r="L1034" s="200"/>
      <c r="M1034" s="201"/>
      <c r="N1034" s="202"/>
      <c r="O1034" s="202"/>
      <c r="P1034" s="202"/>
      <c r="Q1034" s="202"/>
      <c r="R1034" s="202"/>
      <c r="S1034" s="202"/>
      <c r="T1034" s="203"/>
      <c r="AT1034" s="204" t="s">
        <v>203</v>
      </c>
      <c r="AU1034" s="204" t="s">
        <v>80</v>
      </c>
      <c r="AV1034" s="13" t="s">
        <v>80</v>
      </c>
      <c r="AW1034" s="13" t="s">
        <v>32</v>
      </c>
      <c r="AX1034" s="13" t="s">
        <v>70</v>
      </c>
      <c r="AY1034" s="204" t="s">
        <v>193</v>
      </c>
    </row>
    <row r="1035" spans="1:65" s="13" customFormat="1" ht="11.25">
      <c r="B1035" s="193"/>
      <c r="C1035" s="194"/>
      <c r="D1035" s="195" t="s">
        <v>203</v>
      </c>
      <c r="E1035" s="196" t="s">
        <v>19</v>
      </c>
      <c r="F1035" s="197" t="s">
        <v>483</v>
      </c>
      <c r="G1035" s="194"/>
      <c r="H1035" s="198">
        <v>945</v>
      </c>
      <c r="I1035" s="199"/>
      <c r="J1035" s="194"/>
      <c r="K1035" s="194"/>
      <c r="L1035" s="200"/>
      <c r="M1035" s="201"/>
      <c r="N1035" s="202"/>
      <c r="O1035" s="202"/>
      <c r="P1035" s="202"/>
      <c r="Q1035" s="202"/>
      <c r="R1035" s="202"/>
      <c r="S1035" s="202"/>
      <c r="T1035" s="203"/>
      <c r="AT1035" s="204" t="s">
        <v>203</v>
      </c>
      <c r="AU1035" s="204" t="s">
        <v>80</v>
      </c>
      <c r="AV1035" s="13" t="s">
        <v>80</v>
      </c>
      <c r="AW1035" s="13" t="s">
        <v>32</v>
      </c>
      <c r="AX1035" s="13" t="s">
        <v>70</v>
      </c>
      <c r="AY1035" s="204" t="s">
        <v>193</v>
      </c>
    </row>
    <row r="1036" spans="1:65" s="14" customFormat="1" ht="11.25">
      <c r="B1036" s="205"/>
      <c r="C1036" s="206"/>
      <c r="D1036" s="195" t="s">
        <v>203</v>
      </c>
      <c r="E1036" s="207" t="s">
        <v>19</v>
      </c>
      <c r="F1036" s="208" t="s">
        <v>205</v>
      </c>
      <c r="G1036" s="206"/>
      <c r="H1036" s="209">
        <v>1886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203</v>
      </c>
      <c r="AU1036" s="215" t="s">
        <v>80</v>
      </c>
      <c r="AV1036" s="14" t="s">
        <v>200</v>
      </c>
      <c r="AW1036" s="14" t="s">
        <v>32</v>
      </c>
      <c r="AX1036" s="14" t="s">
        <v>78</v>
      </c>
      <c r="AY1036" s="215" t="s">
        <v>193</v>
      </c>
    </row>
    <row r="1037" spans="1:65" s="2" customFormat="1" ht="37.9" customHeight="1">
      <c r="A1037" s="36"/>
      <c r="B1037" s="37"/>
      <c r="C1037" s="175" t="s">
        <v>1379</v>
      </c>
      <c r="D1037" s="175" t="s">
        <v>195</v>
      </c>
      <c r="E1037" s="176" t="s">
        <v>1380</v>
      </c>
      <c r="F1037" s="177" t="s">
        <v>1381</v>
      </c>
      <c r="G1037" s="178" t="s">
        <v>198</v>
      </c>
      <c r="H1037" s="179">
        <v>1236.7</v>
      </c>
      <c r="I1037" s="180"/>
      <c r="J1037" s="181">
        <f>ROUND(I1037*H1037,2)</f>
        <v>0</v>
      </c>
      <c r="K1037" s="177" t="s">
        <v>199</v>
      </c>
      <c r="L1037" s="41"/>
      <c r="M1037" s="182" t="s">
        <v>19</v>
      </c>
      <c r="N1037" s="183" t="s">
        <v>41</v>
      </c>
      <c r="O1037" s="66"/>
      <c r="P1037" s="184">
        <f>O1037*H1037</f>
        <v>0</v>
      </c>
      <c r="Q1037" s="184">
        <v>0.71643999999999997</v>
      </c>
      <c r="R1037" s="184">
        <f>Q1037*H1037</f>
        <v>886.02134799999999</v>
      </c>
      <c r="S1037" s="184">
        <v>0</v>
      </c>
      <c r="T1037" s="185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200</v>
      </c>
      <c r="AT1037" s="186" t="s">
        <v>195</v>
      </c>
      <c r="AU1037" s="186" t="s">
        <v>80</v>
      </c>
      <c r="AY1037" s="19" t="s">
        <v>193</v>
      </c>
      <c r="BE1037" s="187">
        <f>IF(N1037="základní",J1037,0)</f>
        <v>0</v>
      </c>
      <c r="BF1037" s="187">
        <f>IF(N1037="snížená",J1037,0)</f>
        <v>0</v>
      </c>
      <c r="BG1037" s="187">
        <f>IF(N1037="zákl. přenesená",J1037,0)</f>
        <v>0</v>
      </c>
      <c r="BH1037" s="187">
        <f>IF(N1037="sníž. přenesená",J1037,0)</f>
        <v>0</v>
      </c>
      <c r="BI1037" s="187">
        <f>IF(N1037="nulová",J1037,0)</f>
        <v>0</v>
      </c>
      <c r="BJ1037" s="19" t="s">
        <v>78</v>
      </c>
      <c r="BK1037" s="187">
        <f>ROUND(I1037*H1037,2)</f>
        <v>0</v>
      </c>
      <c r="BL1037" s="19" t="s">
        <v>200</v>
      </c>
      <c r="BM1037" s="186" t="s">
        <v>1382</v>
      </c>
    </row>
    <row r="1038" spans="1:65" s="2" customFormat="1" ht="11.25">
      <c r="A1038" s="36"/>
      <c r="B1038" s="37"/>
      <c r="C1038" s="38"/>
      <c r="D1038" s="188" t="s">
        <v>201</v>
      </c>
      <c r="E1038" s="38"/>
      <c r="F1038" s="189" t="s">
        <v>1383</v>
      </c>
      <c r="G1038" s="38"/>
      <c r="H1038" s="38"/>
      <c r="I1038" s="190"/>
      <c r="J1038" s="38"/>
      <c r="K1038" s="38"/>
      <c r="L1038" s="41"/>
      <c r="M1038" s="191"/>
      <c r="N1038" s="192"/>
      <c r="O1038" s="66"/>
      <c r="P1038" s="66"/>
      <c r="Q1038" s="66"/>
      <c r="R1038" s="66"/>
      <c r="S1038" s="66"/>
      <c r="T1038" s="67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T1038" s="19" t="s">
        <v>201</v>
      </c>
      <c r="AU1038" s="19" t="s">
        <v>80</v>
      </c>
    </row>
    <row r="1039" spans="1:65" s="13" customFormat="1" ht="11.25">
      <c r="B1039" s="193"/>
      <c r="C1039" s="194"/>
      <c r="D1039" s="195" t="s">
        <v>203</v>
      </c>
      <c r="E1039" s="196" t="s">
        <v>19</v>
      </c>
      <c r="F1039" s="197" t="s">
        <v>1384</v>
      </c>
      <c r="G1039" s="194"/>
      <c r="H1039" s="198">
        <v>120</v>
      </c>
      <c r="I1039" s="199"/>
      <c r="J1039" s="194"/>
      <c r="K1039" s="194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203</v>
      </c>
      <c r="AU1039" s="204" t="s">
        <v>80</v>
      </c>
      <c r="AV1039" s="13" t="s">
        <v>80</v>
      </c>
      <c r="AW1039" s="13" t="s">
        <v>32</v>
      </c>
      <c r="AX1039" s="13" t="s">
        <v>70</v>
      </c>
      <c r="AY1039" s="204" t="s">
        <v>193</v>
      </c>
    </row>
    <row r="1040" spans="1:65" s="13" customFormat="1" ht="11.25">
      <c r="B1040" s="193"/>
      <c r="C1040" s="194"/>
      <c r="D1040" s="195" t="s">
        <v>203</v>
      </c>
      <c r="E1040" s="196" t="s">
        <v>19</v>
      </c>
      <c r="F1040" s="197" t="s">
        <v>1385</v>
      </c>
      <c r="G1040" s="194"/>
      <c r="H1040" s="198">
        <v>1004</v>
      </c>
      <c r="I1040" s="199"/>
      <c r="J1040" s="194"/>
      <c r="K1040" s="194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203</v>
      </c>
      <c r="AU1040" s="204" t="s">
        <v>80</v>
      </c>
      <c r="AV1040" s="13" t="s">
        <v>80</v>
      </c>
      <c r="AW1040" s="13" t="s">
        <v>32</v>
      </c>
      <c r="AX1040" s="13" t="s">
        <v>70</v>
      </c>
      <c r="AY1040" s="204" t="s">
        <v>193</v>
      </c>
    </row>
    <row r="1041" spans="1:65" s="13" customFormat="1" ht="11.25">
      <c r="B1041" s="193"/>
      <c r="C1041" s="194"/>
      <c r="D1041" s="195" t="s">
        <v>203</v>
      </c>
      <c r="E1041" s="196" t="s">
        <v>19</v>
      </c>
      <c r="F1041" s="197" t="s">
        <v>1386</v>
      </c>
      <c r="G1041" s="194"/>
      <c r="H1041" s="198">
        <v>112.7</v>
      </c>
      <c r="I1041" s="199"/>
      <c r="J1041" s="194"/>
      <c r="K1041" s="194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203</v>
      </c>
      <c r="AU1041" s="204" t="s">
        <v>80</v>
      </c>
      <c r="AV1041" s="13" t="s">
        <v>80</v>
      </c>
      <c r="AW1041" s="13" t="s">
        <v>32</v>
      </c>
      <c r="AX1041" s="13" t="s">
        <v>70</v>
      </c>
      <c r="AY1041" s="204" t="s">
        <v>193</v>
      </c>
    </row>
    <row r="1042" spans="1:65" s="14" customFormat="1" ht="11.25">
      <c r="B1042" s="205"/>
      <c r="C1042" s="206"/>
      <c r="D1042" s="195" t="s">
        <v>203</v>
      </c>
      <c r="E1042" s="207" t="s">
        <v>19</v>
      </c>
      <c r="F1042" s="208" t="s">
        <v>205</v>
      </c>
      <c r="G1042" s="206"/>
      <c r="H1042" s="209">
        <v>1236.7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203</v>
      </c>
      <c r="AU1042" s="215" t="s">
        <v>80</v>
      </c>
      <c r="AV1042" s="14" t="s">
        <v>200</v>
      </c>
      <c r="AW1042" s="14" t="s">
        <v>32</v>
      </c>
      <c r="AX1042" s="14" t="s">
        <v>78</v>
      </c>
      <c r="AY1042" s="215" t="s">
        <v>193</v>
      </c>
    </row>
    <row r="1043" spans="1:65" s="2" customFormat="1" ht="33" customHeight="1">
      <c r="A1043" s="36"/>
      <c r="B1043" s="37"/>
      <c r="C1043" s="175" t="s">
        <v>1387</v>
      </c>
      <c r="D1043" s="175" t="s">
        <v>195</v>
      </c>
      <c r="E1043" s="176" t="s">
        <v>1388</v>
      </c>
      <c r="F1043" s="177" t="s">
        <v>1389</v>
      </c>
      <c r="G1043" s="178" t="s">
        <v>198</v>
      </c>
      <c r="H1043" s="179">
        <v>112.7</v>
      </c>
      <c r="I1043" s="180"/>
      <c r="J1043" s="181">
        <f>ROUND(I1043*H1043,2)</f>
        <v>0</v>
      </c>
      <c r="K1043" s="177" t="s">
        <v>199</v>
      </c>
      <c r="L1043" s="41"/>
      <c r="M1043" s="182" t="s">
        <v>19</v>
      </c>
      <c r="N1043" s="183" t="s">
        <v>41</v>
      </c>
      <c r="O1043" s="66"/>
      <c r="P1043" s="184">
        <f>O1043*H1043</f>
        <v>0</v>
      </c>
      <c r="Q1043" s="184">
        <v>0.13800000000000001</v>
      </c>
      <c r="R1043" s="184">
        <f>Q1043*H1043</f>
        <v>15.552600000000002</v>
      </c>
      <c r="S1043" s="184">
        <v>0</v>
      </c>
      <c r="T1043" s="185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200</v>
      </c>
      <c r="AT1043" s="186" t="s">
        <v>195</v>
      </c>
      <c r="AU1043" s="186" t="s">
        <v>80</v>
      </c>
      <c r="AY1043" s="19" t="s">
        <v>193</v>
      </c>
      <c r="BE1043" s="187">
        <f>IF(N1043="základní",J1043,0)</f>
        <v>0</v>
      </c>
      <c r="BF1043" s="187">
        <f>IF(N1043="snížená",J1043,0)</f>
        <v>0</v>
      </c>
      <c r="BG1043" s="187">
        <f>IF(N1043="zákl. přenesená",J1043,0)</f>
        <v>0</v>
      </c>
      <c r="BH1043" s="187">
        <f>IF(N1043="sníž. přenesená",J1043,0)</f>
        <v>0</v>
      </c>
      <c r="BI1043" s="187">
        <f>IF(N1043="nulová",J1043,0)</f>
        <v>0</v>
      </c>
      <c r="BJ1043" s="19" t="s">
        <v>78</v>
      </c>
      <c r="BK1043" s="187">
        <f>ROUND(I1043*H1043,2)</f>
        <v>0</v>
      </c>
      <c r="BL1043" s="19" t="s">
        <v>200</v>
      </c>
      <c r="BM1043" s="186" t="s">
        <v>1390</v>
      </c>
    </row>
    <row r="1044" spans="1:65" s="2" customFormat="1" ht="11.25">
      <c r="A1044" s="36"/>
      <c r="B1044" s="37"/>
      <c r="C1044" s="38"/>
      <c r="D1044" s="188" t="s">
        <v>201</v>
      </c>
      <c r="E1044" s="38"/>
      <c r="F1044" s="189" t="s">
        <v>1391</v>
      </c>
      <c r="G1044" s="38"/>
      <c r="H1044" s="38"/>
      <c r="I1044" s="190"/>
      <c r="J1044" s="38"/>
      <c r="K1044" s="38"/>
      <c r="L1044" s="41"/>
      <c r="M1044" s="191"/>
      <c r="N1044" s="192"/>
      <c r="O1044" s="66"/>
      <c r="P1044" s="66"/>
      <c r="Q1044" s="66"/>
      <c r="R1044" s="66"/>
      <c r="S1044" s="66"/>
      <c r="T1044" s="67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T1044" s="19" t="s">
        <v>201</v>
      </c>
      <c r="AU1044" s="19" t="s">
        <v>80</v>
      </c>
    </row>
    <row r="1045" spans="1:65" s="13" customFormat="1" ht="11.25">
      <c r="B1045" s="193"/>
      <c r="C1045" s="194"/>
      <c r="D1045" s="195" t="s">
        <v>203</v>
      </c>
      <c r="E1045" s="196" t="s">
        <v>19</v>
      </c>
      <c r="F1045" s="197" t="s">
        <v>1386</v>
      </c>
      <c r="G1045" s="194"/>
      <c r="H1045" s="198">
        <v>112.7</v>
      </c>
      <c r="I1045" s="199"/>
      <c r="J1045" s="194"/>
      <c r="K1045" s="194"/>
      <c r="L1045" s="200"/>
      <c r="M1045" s="201"/>
      <c r="N1045" s="202"/>
      <c r="O1045" s="202"/>
      <c r="P1045" s="202"/>
      <c r="Q1045" s="202"/>
      <c r="R1045" s="202"/>
      <c r="S1045" s="202"/>
      <c r="T1045" s="203"/>
      <c r="AT1045" s="204" t="s">
        <v>203</v>
      </c>
      <c r="AU1045" s="204" t="s">
        <v>80</v>
      </c>
      <c r="AV1045" s="13" t="s">
        <v>80</v>
      </c>
      <c r="AW1045" s="13" t="s">
        <v>32</v>
      </c>
      <c r="AX1045" s="13" t="s">
        <v>70</v>
      </c>
      <c r="AY1045" s="204" t="s">
        <v>193</v>
      </c>
    </row>
    <row r="1046" spans="1:65" s="14" customFormat="1" ht="11.25">
      <c r="B1046" s="205"/>
      <c r="C1046" s="206"/>
      <c r="D1046" s="195" t="s">
        <v>203</v>
      </c>
      <c r="E1046" s="207" t="s">
        <v>19</v>
      </c>
      <c r="F1046" s="208" t="s">
        <v>205</v>
      </c>
      <c r="G1046" s="206"/>
      <c r="H1046" s="209">
        <v>112.7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203</v>
      </c>
      <c r="AU1046" s="215" t="s">
        <v>80</v>
      </c>
      <c r="AV1046" s="14" t="s">
        <v>200</v>
      </c>
      <c r="AW1046" s="14" t="s">
        <v>32</v>
      </c>
      <c r="AX1046" s="14" t="s">
        <v>78</v>
      </c>
      <c r="AY1046" s="215" t="s">
        <v>193</v>
      </c>
    </row>
    <row r="1047" spans="1:65" s="2" customFormat="1" ht="33" customHeight="1">
      <c r="A1047" s="36"/>
      <c r="B1047" s="37"/>
      <c r="C1047" s="175" t="s">
        <v>1392</v>
      </c>
      <c r="D1047" s="175" t="s">
        <v>195</v>
      </c>
      <c r="E1047" s="176" t="s">
        <v>1393</v>
      </c>
      <c r="F1047" s="177" t="s">
        <v>1394</v>
      </c>
      <c r="G1047" s="178" t="s">
        <v>198</v>
      </c>
      <c r="H1047" s="179">
        <v>1498</v>
      </c>
      <c r="I1047" s="180"/>
      <c r="J1047" s="181">
        <f>ROUND(I1047*H1047,2)</f>
        <v>0</v>
      </c>
      <c r="K1047" s="177" t="s">
        <v>199</v>
      </c>
      <c r="L1047" s="41"/>
      <c r="M1047" s="182" t="s">
        <v>19</v>
      </c>
      <c r="N1047" s="183" t="s">
        <v>41</v>
      </c>
      <c r="O1047" s="66"/>
      <c r="P1047" s="184">
        <f>O1047*H1047</f>
        <v>0</v>
      </c>
      <c r="Q1047" s="184">
        <v>0.34499999999999997</v>
      </c>
      <c r="R1047" s="184">
        <f>Q1047*H1047</f>
        <v>516.80999999999995</v>
      </c>
      <c r="S1047" s="184">
        <v>0</v>
      </c>
      <c r="T1047" s="185">
        <f>S1047*H1047</f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86" t="s">
        <v>200</v>
      </c>
      <c r="AT1047" s="186" t="s">
        <v>195</v>
      </c>
      <c r="AU1047" s="186" t="s">
        <v>80</v>
      </c>
      <c r="AY1047" s="19" t="s">
        <v>193</v>
      </c>
      <c r="BE1047" s="187">
        <f>IF(N1047="základní",J1047,0)</f>
        <v>0</v>
      </c>
      <c r="BF1047" s="187">
        <f>IF(N1047="snížená",J1047,0)</f>
        <v>0</v>
      </c>
      <c r="BG1047" s="187">
        <f>IF(N1047="zákl. přenesená",J1047,0)</f>
        <v>0</v>
      </c>
      <c r="BH1047" s="187">
        <f>IF(N1047="sníž. přenesená",J1047,0)</f>
        <v>0</v>
      </c>
      <c r="BI1047" s="187">
        <f>IF(N1047="nulová",J1047,0)</f>
        <v>0</v>
      </c>
      <c r="BJ1047" s="19" t="s">
        <v>78</v>
      </c>
      <c r="BK1047" s="187">
        <f>ROUND(I1047*H1047,2)</f>
        <v>0</v>
      </c>
      <c r="BL1047" s="19" t="s">
        <v>200</v>
      </c>
      <c r="BM1047" s="186" t="s">
        <v>1395</v>
      </c>
    </row>
    <row r="1048" spans="1:65" s="2" customFormat="1" ht="11.25">
      <c r="A1048" s="36"/>
      <c r="B1048" s="37"/>
      <c r="C1048" s="38"/>
      <c r="D1048" s="188" t="s">
        <v>201</v>
      </c>
      <c r="E1048" s="38"/>
      <c r="F1048" s="189" t="s">
        <v>1396</v>
      </c>
      <c r="G1048" s="38"/>
      <c r="H1048" s="38"/>
      <c r="I1048" s="190"/>
      <c r="J1048" s="38"/>
      <c r="K1048" s="38"/>
      <c r="L1048" s="41"/>
      <c r="M1048" s="191"/>
      <c r="N1048" s="192"/>
      <c r="O1048" s="66"/>
      <c r="P1048" s="66"/>
      <c r="Q1048" s="66"/>
      <c r="R1048" s="66"/>
      <c r="S1048" s="66"/>
      <c r="T1048" s="67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T1048" s="19" t="s">
        <v>201</v>
      </c>
      <c r="AU1048" s="19" t="s">
        <v>80</v>
      </c>
    </row>
    <row r="1049" spans="1:65" s="13" customFormat="1" ht="11.25">
      <c r="B1049" s="193"/>
      <c r="C1049" s="194"/>
      <c r="D1049" s="195" t="s">
        <v>203</v>
      </c>
      <c r="E1049" s="196" t="s">
        <v>19</v>
      </c>
      <c r="F1049" s="197" t="s">
        <v>1397</v>
      </c>
      <c r="G1049" s="194"/>
      <c r="H1049" s="198">
        <v>1498</v>
      </c>
      <c r="I1049" s="199"/>
      <c r="J1049" s="194"/>
      <c r="K1049" s="194"/>
      <c r="L1049" s="200"/>
      <c r="M1049" s="201"/>
      <c r="N1049" s="202"/>
      <c r="O1049" s="202"/>
      <c r="P1049" s="202"/>
      <c r="Q1049" s="202"/>
      <c r="R1049" s="202"/>
      <c r="S1049" s="202"/>
      <c r="T1049" s="203"/>
      <c r="AT1049" s="204" t="s">
        <v>203</v>
      </c>
      <c r="AU1049" s="204" t="s">
        <v>80</v>
      </c>
      <c r="AV1049" s="13" t="s">
        <v>80</v>
      </c>
      <c r="AW1049" s="13" t="s">
        <v>32</v>
      </c>
      <c r="AX1049" s="13" t="s">
        <v>70</v>
      </c>
      <c r="AY1049" s="204" t="s">
        <v>193</v>
      </c>
    </row>
    <row r="1050" spans="1:65" s="14" customFormat="1" ht="11.25">
      <c r="B1050" s="205"/>
      <c r="C1050" s="206"/>
      <c r="D1050" s="195" t="s">
        <v>203</v>
      </c>
      <c r="E1050" s="207" t="s">
        <v>19</v>
      </c>
      <c r="F1050" s="208" t="s">
        <v>205</v>
      </c>
      <c r="G1050" s="206"/>
      <c r="H1050" s="209">
        <v>1498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203</v>
      </c>
      <c r="AU1050" s="215" t="s">
        <v>80</v>
      </c>
      <c r="AV1050" s="14" t="s">
        <v>200</v>
      </c>
      <c r="AW1050" s="14" t="s">
        <v>32</v>
      </c>
      <c r="AX1050" s="14" t="s">
        <v>78</v>
      </c>
      <c r="AY1050" s="215" t="s">
        <v>193</v>
      </c>
    </row>
    <row r="1051" spans="1:65" s="2" customFormat="1" ht="37.9" customHeight="1">
      <c r="A1051" s="36"/>
      <c r="B1051" s="37"/>
      <c r="C1051" s="175" t="s">
        <v>1398</v>
      </c>
      <c r="D1051" s="175" t="s">
        <v>195</v>
      </c>
      <c r="E1051" s="176" t="s">
        <v>1399</v>
      </c>
      <c r="F1051" s="177" t="s">
        <v>1400</v>
      </c>
      <c r="G1051" s="178" t="s">
        <v>198</v>
      </c>
      <c r="H1051" s="179">
        <v>3010</v>
      </c>
      <c r="I1051" s="180"/>
      <c r="J1051" s="181">
        <f>ROUND(I1051*H1051,2)</f>
        <v>0</v>
      </c>
      <c r="K1051" s="177" t="s">
        <v>199</v>
      </c>
      <c r="L1051" s="41"/>
      <c r="M1051" s="182" t="s">
        <v>19</v>
      </c>
      <c r="N1051" s="183" t="s">
        <v>41</v>
      </c>
      <c r="O1051" s="66"/>
      <c r="P1051" s="184">
        <f>O1051*H1051</f>
        <v>0</v>
      </c>
      <c r="Q1051" s="184">
        <v>0.24793999999999999</v>
      </c>
      <c r="R1051" s="184">
        <f>Q1051*H1051</f>
        <v>746.29939999999999</v>
      </c>
      <c r="S1051" s="184">
        <v>0</v>
      </c>
      <c r="T1051" s="185">
        <f>S1051*H1051</f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200</v>
      </c>
      <c r="AT1051" s="186" t="s">
        <v>195</v>
      </c>
      <c r="AU1051" s="186" t="s">
        <v>80</v>
      </c>
      <c r="AY1051" s="19" t="s">
        <v>193</v>
      </c>
      <c r="BE1051" s="187">
        <f>IF(N1051="základní",J1051,0)</f>
        <v>0</v>
      </c>
      <c r="BF1051" s="187">
        <f>IF(N1051="snížená",J1051,0)</f>
        <v>0</v>
      </c>
      <c r="BG1051" s="187">
        <f>IF(N1051="zákl. přenesená",J1051,0)</f>
        <v>0</v>
      </c>
      <c r="BH1051" s="187">
        <f>IF(N1051="sníž. přenesená",J1051,0)</f>
        <v>0</v>
      </c>
      <c r="BI1051" s="187">
        <f>IF(N1051="nulová",J1051,0)</f>
        <v>0</v>
      </c>
      <c r="BJ1051" s="19" t="s">
        <v>78</v>
      </c>
      <c r="BK1051" s="187">
        <f>ROUND(I1051*H1051,2)</f>
        <v>0</v>
      </c>
      <c r="BL1051" s="19" t="s">
        <v>200</v>
      </c>
      <c r="BM1051" s="186" t="s">
        <v>1401</v>
      </c>
    </row>
    <row r="1052" spans="1:65" s="2" customFormat="1" ht="11.25">
      <c r="A1052" s="36"/>
      <c r="B1052" s="37"/>
      <c r="C1052" s="38"/>
      <c r="D1052" s="188" t="s">
        <v>201</v>
      </c>
      <c r="E1052" s="38"/>
      <c r="F1052" s="189" t="s">
        <v>1402</v>
      </c>
      <c r="G1052" s="38"/>
      <c r="H1052" s="38"/>
      <c r="I1052" s="190"/>
      <c r="J1052" s="38"/>
      <c r="K1052" s="38"/>
      <c r="L1052" s="41"/>
      <c r="M1052" s="191"/>
      <c r="N1052" s="192"/>
      <c r="O1052" s="66"/>
      <c r="P1052" s="66"/>
      <c r="Q1052" s="66"/>
      <c r="R1052" s="66"/>
      <c r="S1052" s="66"/>
      <c r="T1052" s="67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T1052" s="19" t="s">
        <v>201</v>
      </c>
      <c r="AU1052" s="19" t="s">
        <v>80</v>
      </c>
    </row>
    <row r="1053" spans="1:65" s="13" customFormat="1" ht="11.25">
      <c r="B1053" s="193"/>
      <c r="C1053" s="194"/>
      <c r="D1053" s="195" t="s">
        <v>203</v>
      </c>
      <c r="E1053" s="196" t="s">
        <v>19</v>
      </c>
      <c r="F1053" s="197" t="s">
        <v>1403</v>
      </c>
      <c r="G1053" s="194"/>
      <c r="H1053" s="198">
        <v>941</v>
      </c>
      <c r="I1053" s="199"/>
      <c r="J1053" s="194"/>
      <c r="K1053" s="194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203</v>
      </c>
      <c r="AU1053" s="204" t="s">
        <v>80</v>
      </c>
      <c r="AV1053" s="13" t="s">
        <v>80</v>
      </c>
      <c r="AW1053" s="13" t="s">
        <v>32</v>
      </c>
      <c r="AX1053" s="13" t="s">
        <v>70</v>
      </c>
      <c r="AY1053" s="204" t="s">
        <v>193</v>
      </c>
    </row>
    <row r="1054" spans="1:65" s="13" customFormat="1" ht="11.25">
      <c r="B1054" s="193"/>
      <c r="C1054" s="194"/>
      <c r="D1054" s="195" t="s">
        <v>203</v>
      </c>
      <c r="E1054" s="196" t="s">
        <v>19</v>
      </c>
      <c r="F1054" s="197" t="s">
        <v>1404</v>
      </c>
      <c r="G1054" s="194"/>
      <c r="H1054" s="198">
        <v>945</v>
      </c>
      <c r="I1054" s="199"/>
      <c r="J1054" s="194"/>
      <c r="K1054" s="194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203</v>
      </c>
      <c r="AU1054" s="204" t="s">
        <v>80</v>
      </c>
      <c r="AV1054" s="13" t="s">
        <v>80</v>
      </c>
      <c r="AW1054" s="13" t="s">
        <v>32</v>
      </c>
      <c r="AX1054" s="13" t="s">
        <v>70</v>
      </c>
      <c r="AY1054" s="204" t="s">
        <v>193</v>
      </c>
    </row>
    <row r="1055" spans="1:65" s="13" customFormat="1" ht="11.25">
      <c r="B1055" s="193"/>
      <c r="C1055" s="194"/>
      <c r="D1055" s="195" t="s">
        <v>203</v>
      </c>
      <c r="E1055" s="196" t="s">
        <v>19</v>
      </c>
      <c r="F1055" s="197" t="s">
        <v>1384</v>
      </c>
      <c r="G1055" s="194"/>
      <c r="H1055" s="198">
        <v>120</v>
      </c>
      <c r="I1055" s="199"/>
      <c r="J1055" s="194"/>
      <c r="K1055" s="194"/>
      <c r="L1055" s="200"/>
      <c r="M1055" s="201"/>
      <c r="N1055" s="202"/>
      <c r="O1055" s="202"/>
      <c r="P1055" s="202"/>
      <c r="Q1055" s="202"/>
      <c r="R1055" s="202"/>
      <c r="S1055" s="202"/>
      <c r="T1055" s="203"/>
      <c r="AT1055" s="204" t="s">
        <v>203</v>
      </c>
      <c r="AU1055" s="204" t="s">
        <v>80</v>
      </c>
      <c r="AV1055" s="13" t="s">
        <v>80</v>
      </c>
      <c r="AW1055" s="13" t="s">
        <v>32</v>
      </c>
      <c r="AX1055" s="13" t="s">
        <v>70</v>
      </c>
      <c r="AY1055" s="204" t="s">
        <v>193</v>
      </c>
    </row>
    <row r="1056" spans="1:65" s="13" customFormat="1" ht="11.25">
      <c r="B1056" s="193"/>
      <c r="C1056" s="194"/>
      <c r="D1056" s="195" t="s">
        <v>203</v>
      </c>
      <c r="E1056" s="196" t="s">
        <v>19</v>
      </c>
      <c r="F1056" s="197" t="s">
        <v>1385</v>
      </c>
      <c r="G1056" s="194"/>
      <c r="H1056" s="198">
        <v>1004</v>
      </c>
      <c r="I1056" s="199"/>
      <c r="J1056" s="194"/>
      <c r="K1056" s="194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203</v>
      </c>
      <c r="AU1056" s="204" t="s">
        <v>80</v>
      </c>
      <c r="AV1056" s="13" t="s">
        <v>80</v>
      </c>
      <c r="AW1056" s="13" t="s">
        <v>32</v>
      </c>
      <c r="AX1056" s="13" t="s">
        <v>70</v>
      </c>
      <c r="AY1056" s="204" t="s">
        <v>193</v>
      </c>
    </row>
    <row r="1057" spans="1:65" s="14" customFormat="1" ht="11.25">
      <c r="B1057" s="205"/>
      <c r="C1057" s="206"/>
      <c r="D1057" s="195" t="s">
        <v>203</v>
      </c>
      <c r="E1057" s="207" t="s">
        <v>19</v>
      </c>
      <c r="F1057" s="208" t="s">
        <v>205</v>
      </c>
      <c r="G1057" s="206"/>
      <c r="H1057" s="209">
        <v>3010</v>
      </c>
      <c r="I1057" s="210"/>
      <c r="J1057" s="206"/>
      <c r="K1057" s="206"/>
      <c r="L1057" s="211"/>
      <c r="M1057" s="212"/>
      <c r="N1057" s="213"/>
      <c r="O1057" s="213"/>
      <c r="P1057" s="213"/>
      <c r="Q1057" s="213"/>
      <c r="R1057" s="213"/>
      <c r="S1057" s="213"/>
      <c r="T1057" s="214"/>
      <c r="AT1057" s="215" t="s">
        <v>203</v>
      </c>
      <c r="AU1057" s="215" t="s">
        <v>80</v>
      </c>
      <c r="AV1057" s="14" t="s">
        <v>200</v>
      </c>
      <c r="AW1057" s="14" t="s">
        <v>32</v>
      </c>
      <c r="AX1057" s="14" t="s">
        <v>78</v>
      </c>
      <c r="AY1057" s="215" t="s">
        <v>193</v>
      </c>
    </row>
    <row r="1058" spans="1:65" s="2" customFormat="1" ht="37.9" customHeight="1">
      <c r="A1058" s="36"/>
      <c r="B1058" s="37"/>
      <c r="C1058" s="175" t="s">
        <v>1405</v>
      </c>
      <c r="D1058" s="175" t="s">
        <v>195</v>
      </c>
      <c r="E1058" s="176" t="s">
        <v>1406</v>
      </c>
      <c r="F1058" s="177" t="s">
        <v>1407</v>
      </c>
      <c r="G1058" s="178" t="s">
        <v>198</v>
      </c>
      <c r="H1058" s="179">
        <v>1886</v>
      </c>
      <c r="I1058" s="180"/>
      <c r="J1058" s="181">
        <f>ROUND(I1058*H1058,2)</f>
        <v>0</v>
      </c>
      <c r="K1058" s="177" t="s">
        <v>199</v>
      </c>
      <c r="L1058" s="41"/>
      <c r="M1058" s="182" t="s">
        <v>19</v>
      </c>
      <c r="N1058" s="183" t="s">
        <v>41</v>
      </c>
      <c r="O1058" s="66"/>
      <c r="P1058" s="184">
        <f>O1058*H1058</f>
        <v>0</v>
      </c>
      <c r="Q1058" s="184">
        <v>0.29752000000000001</v>
      </c>
      <c r="R1058" s="184">
        <f>Q1058*H1058</f>
        <v>561.12271999999996</v>
      </c>
      <c r="S1058" s="184">
        <v>0</v>
      </c>
      <c r="T1058" s="185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186" t="s">
        <v>200</v>
      </c>
      <c r="AT1058" s="186" t="s">
        <v>195</v>
      </c>
      <c r="AU1058" s="186" t="s">
        <v>80</v>
      </c>
      <c r="AY1058" s="19" t="s">
        <v>193</v>
      </c>
      <c r="BE1058" s="187">
        <f>IF(N1058="základní",J1058,0)</f>
        <v>0</v>
      </c>
      <c r="BF1058" s="187">
        <f>IF(N1058="snížená",J1058,0)</f>
        <v>0</v>
      </c>
      <c r="BG1058" s="187">
        <f>IF(N1058="zákl. přenesená",J1058,0)</f>
        <v>0</v>
      </c>
      <c r="BH1058" s="187">
        <f>IF(N1058="sníž. přenesená",J1058,0)</f>
        <v>0</v>
      </c>
      <c r="BI1058" s="187">
        <f>IF(N1058="nulová",J1058,0)</f>
        <v>0</v>
      </c>
      <c r="BJ1058" s="19" t="s">
        <v>78</v>
      </c>
      <c r="BK1058" s="187">
        <f>ROUND(I1058*H1058,2)</f>
        <v>0</v>
      </c>
      <c r="BL1058" s="19" t="s">
        <v>200</v>
      </c>
      <c r="BM1058" s="186" t="s">
        <v>1408</v>
      </c>
    </row>
    <row r="1059" spans="1:65" s="2" customFormat="1" ht="11.25">
      <c r="A1059" s="36"/>
      <c r="B1059" s="37"/>
      <c r="C1059" s="38"/>
      <c r="D1059" s="188" t="s">
        <v>201</v>
      </c>
      <c r="E1059" s="38"/>
      <c r="F1059" s="189" t="s">
        <v>1409</v>
      </c>
      <c r="G1059" s="38"/>
      <c r="H1059" s="38"/>
      <c r="I1059" s="190"/>
      <c r="J1059" s="38"/>
      <c r="K1059" s="38"/>
      <c r="L1059" s="41"/>
      <c r="M1059" s="191"/>
      <c r="N1059" s="192"/>
      <c r="O1059" s="66"/>
      <c r="P1059" s="66"/>
      <c r="Q1059" s="66"/>
      <c r="R1059" s="66"/>
      <c r="S1059" s="66"/>
      <c r="T1059" s="67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201</v>
      </c>
      <c r="AU1059" s="19" t="s">
        <v>80</v>
      </c>
    </row>
    <row r="1060" spans="1:65" s="13" customFormat="1" ht="11.25">
      <c r="B1060" s="193"/>
      <c r="C1060" s="194"/>
      <c r="D1060" s="195" t="s">
        <v>203</v>
      </c>
      <c r="E1060" s="196" t="s">
        <v>19</v>
      </c>
      <c r="F1060" s="197" t="s">
        <v>1403</v>
      </c>
      <c r="G1060" s="194"/>
      <c r="H1060" s="198">
        <v>941</v>
      </c>
      <c r="I1060" s="199"/>
      <c r="J1060" s="194"/>
      <c r="K1060" s="194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203</v>
      </c>
      <c r="AU1060" s="204" t="s">
        <v>80</v>
      </c>
      <c r="AV1060" s="13" t="s">
        <v>80</v>
      </c>
      <c r="AW1060" s="13" t="s">
        <v>32</v>
      </c>
      <c r="AX1060" s="13" t="s">
        <v>70</v>
      </c>
      <c r="AY1060" s="204" t="s">
        <v>193</v>
      </c>
    </row>
    <row r="1061" spans="1:65" s="13" customFormat="1" ht="11.25">
      <c r="B1061" s="193"/>
      <c r="C1061" s="194"/>
      <c r="D1061" s="195" t="s">
        <v>203</v>
      </c>
      <c r="E1061" s="196" t="s">
        <v>19</v>
      </c>
      <c r="F1061" s="197" t="s">
        <v>1404</v>
      </c>
      <c r="G1061" s="194"/>
      <c r="H1061" s="198">
        <v>945</v>
      </c>
      <c r="I1061" s="199"/>
      <c r="J1061" s="194"/>
      <c r="K1061" s="194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203</v>
      </c>
      <c r="AU1061" s="204" t="s">
        <v>80</v>
      </c>
      <c r="AV1061" s="13" t="s">
        <v>80</v>
      </c>
      <c r="AW1061" s="13" t="s">
        <v>32</v>
      </c>
      <c r="AX1061" s="13" t="s">
        <v>70</v>
      </c>
      <c r="AY1061" s="204" t="s">
        <v>193</v>
      </c>
    </row>
    <row r="1062" spans="1:65" s="14" customFormat="1" ht="11.25">
      <c r="B1062" s="205"/>
      <c r="C1062" s="206"/>
      <c r="D1062" s="195" t="s">
        <v>203</v>
      </c>
      <c r="E1062" s="207" t="s">
        <v>19</v>
      </c>
      <c r="F1062" s="208" t="s">
        <v>205</v>
      </c>
      <c r="G1062" s="206"/>
      <c r="H1062" s="209">
        <v>1886</v>
      </c>
      <c r="I1062" s="210"/>
      <c r="J1062" s="206"/>
      <c r="K1062" s="206"/>
      <c r="L1062" s="211"/>
      <c r="M1062" s="212"/>
      <c r="N1062" s="213"/>
      <c r="O1062" s="213"/>
      <c r="P1062" s="213"/>
      <c r="Q1062" s="213"/>
      <c r="R1062" s="213"/>
      <c r="S1062" s="213"/>
      <c r="T1062" s="214"/>
      <c r="AT1062" s="215" t="s">
        <v>203</v>
      </c>
      <c r="AU1062" s="215" t="s">
        <v>80</v>
      </c>
      <c r="AV1062" s="14" t="s">
        <v>200</v>
      </c>
      <c r="AW1062" s="14" t="s">
        <v>32</v>
      </c>
      <c r="AX1062" s="14" t="s">
        <v>78</v>
      </c>
      <c r="AY1062" s="215" t="s">
        <v>193</v>
      </c>
    </row>
    <row r="1063" spans="1:65" s="2" customFormat="1" ht="44.25" customHeight="1">
      <c r="A1063" s="36"/>
      <c r="B1063" s="37"/>
      <c r="C1063" s="175" t="s">
        <v>1410</v>
      </c>
      <c r="D1063" s="175" t="s">
        <v>195</v>
      </c>
      <c r="E1063" s="176" t="s">
        <v>1411</v>
      </c>
      <c r="F1063" s="177" t="s">
        <v>1412</v>
      </c>
      <c r="G1063" s="178" t="s">
        <v>198</v>
      </c>
      <c r="H1063" s="179">
        <v>33.9</v>
      </c>
      <c r="I1063" s="180"/>
      <c r="J1063" s="181">
        <f>ROUND(I1063*H1063,2)</f>
        <v>0</v>
      </c>
      <c r="K1063" s="177" t="s">
        <v>199</v>
      </c>
      <c r="L1063" s="41"/>
      <c r="M1063" s="182" t="s">
        <v>19</v>
      </c>
      <c r="N1063" s="183" t="s">
        <v>41</v>
      </c>
      <c r="O1063" s="66"/>
      <c r="P1063" s="184">
        <f>O1063*H1063</f>
        <v>0</v>
      </c>
      <c r="Q1063" s="184">
        <v>0.20745</v>
      </c>
      <c r="R1063" s="184">
        <f>Q1063*H1063</f>
        <v>7.0325549999999994</v>
      </c>
      <c r="S1063" s="184">
        <v>0</v>
      </c>
      <c r="T1063" s="185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86" t="s">
        <v>200</v>
      </c>
      <c r="AT1063" s="186" t="s">
        <v>195</v>
      </c>
      <c r="AU1063" s="186" t="s">
        <v>80</v>
      </c>
      <c r="AY1063" s="19" t="s">
        <v>193</v>
      </c>
      <c r="BE1063" s="187">
        <f>IF(N1063="základní",J1063,0)</f>
        <v>0</v>
      </c>
      <c r="BF1063" s="187">
        <f>IF(N1063="snížená",J1063,0)</f>
        <v>0</v>
      </c>
      <c r="BG1063" s="187">
        <f>IF(N1063="zákl. přenesená",J1063,0)</f>
        <v>0</v>
      </c>
      <c r="BH1063" s="187">
        <f>IF(N1063="sníž. přenesená",J1063,0)</f>
        <v>0</v>
      </c>
      <c r="BI1063" s="187">
        <f>IF(N1063="nulová",J1063,0)</f>
        <v>0</v>
      </c>
      <c r="BJ1063" s="19" t="s">
        <v>78</v>
      </c>
      <c r="BK1063" s="187">
        <f>ROUND(I1063*H1063,2)</f>
        <v>0</v>
      </c>
      <c r="BL1063" s="19" t="s">
        <v>200</v>
      </c>
      <c r="BM1063" s="186" t="s">
        <v>1413</v>
      </c>
    </row>
    <row r="1064" spans="1:65" s="2" customFormat="1" ht="11.25">
      <c r="A1064" s="36"/>
      <c r="B1064" s="37"/>
      <c r="C1064" s="38"/>
      <c r="D1064" s="188" t="s">
        <v>201</v>
      </c>
      <c r="E1064" s="38"/>
      <c r="F1064" s="189" t="s">
        <v>1414</v>
      </c>
      <c r="G1064" s="38"/>
      <c r="H1064" s="38"/>
      <c r="I1064" s="190"/>
      <c r="J1064" s="38"/>
      <c r="K1064" s="38"/>
      <c r="L1064" s="41"/>
      <c r="M1064" s="191"/>
      <c r="N1064" s="192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201</v>
      </c>
      <c r="AU1064" s="19" t="s">
        <v>80</v>
      </c>
    </row>
    <row r="1065" spans="1:65" s="13" customFormat="1" ht="11.25">
      <c r="B1065" s="193"/>
      <c r="C1065" s="194"/>
      <c r="D1065" s="195" t="s">
        <v>203</v>
      </c>
      <c r="E1065" s="196" t="s">
        <v>19</v>
      </c>
      <c r="F1065" s="197" t="s">
        <v>259</v>
      </c>
      <c r="G1065" s="194"/>
      <c r="H1065" s="198">
        <v>33.9</v>
      </c>
      <c r="I1065" s="199"/>
      <c r="J1065" s="194"/>
      <c r="K1065" s="194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203</v>
      </c>
      <c r="AU1065" s="204" t="s">
        <v>80</v>
      </c>
      <c r="AV1065" s="13" t="s">
        <v>80</v>
      </c>
      <c r="AW1065" s="13" t="s">
        <v>32</v>
      </c>
      <c r="AX1065" s="13" t="s">
        <v>70</v>
      </c>
      <c r="AY1065" s="204" t="s">
        <v>193</v>
      </c>
    </row>
    <row r="1066" spans="1:65" s="14" customFormat="1" ht="11.25">
      <c r="B1066" s="205"/>
      <c r="C1066" s="206"/>
      <c r="D1066" s="195" t="s">
        <v>203</v>
      </c>
      <c r="E1066" s="207" t="s">
        <v>19</v>
      </c>
      <c r="F1066" s="208" t="s">
        <v>205</v>
      </c>
      <c r="G1066" s="206"/>
      <c r="H1066" s="209">
        <v>33.9</v>
      </c>
      <c r="I1066" s="210"/>
      <c r="J1066" s="206"/>
      <c r="K1066" s="206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203</v>
      </c>
      <c r="AU1066" s="215" t="s">
        <v>80</v>
      </c>
      <c r="AV1066" s="14" t="s">
        <v>200</v>
      </c>
      <c r="AW1066" s="14" t="s">
        <v>32</v>
      </c>
      <c r="AX1066" s="14" t="s">
        <v>78</v>
      </c>
      <c r="AY1066" s="215" t="s">
        <v>193</v>
      </c>
    </row>
    <row r="1067" spans="1:65" s="2" customFormat="1" ht="78" customHeight="1">
      <c r="A1067" s="36"/>
      <c r="B1067" s="37"/>
      <c r="C1067" s="175" t="s">
        <v>1415</v>
      </c>
      <c r="D1067" s="175" t="s">
        <v>195</v>
      </c>
      <c r="E1067" s="176" t="s">
        <v>1416</v>
      </c>
      <c r="F1067" s="177" t="s">
        <v>1417</v>
      </c>
      <c r="G1067" s="178" t="s">
        <v>198</v>
      </c>
      <c r="H1067" s="179">
        <v>2439</v>
      </c>
      <c r="I1067" s="180"/>
      <c r="J1067" s="181">
        <f>ROUND(I1067*H1067,2)</f>
        <v>0</v>
      </c>
      <c r="K1067" s="177" t="s">
        <v>199</v>
      </c>
      <c r="L1067" s="41"/>
      <c r="M1067" s="182" t="s">
        <v>19</v>
      </c>
      <c r="N1067" s="183" t="s">
        <v>41</v>
      </c>
      <c r="O1067" s="66"/>
      <c r="P1067" s="184">
        <f>O1067*H1067</f>
        <v>0</v>
      </c>
      <c r="Q1067" s="184">
        <v>8.9219999999999994E-2</v>
      </c>
      <c r="R1067" s="184">
        <f>Q1067*H1067</f>
        <v>217.60757999999998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200</v>
      </c>
      <c r="AT1067" s="186" t="s">
        <v>195</v>
      </c>
      <c r="AU1067" s="186" t="s">
        <v>80</v>
      </c>
      <c r="AY1067" s="19" t="s">
        <v>193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78</v>
      </c>
      <c r="BK1067" s="187">
        <f>ROUND(I1067*H1067,2)</f>
        <v>0</v>
      </c>
      <c r="BL1067" s="19" t="s">
        <v>200</v>
      </c>
      <c r="BM1067" s="186" t="s">
        <v>1418</v>
      </c>
    </row>
    <row r="1068" spans="1:65" s="2" customFormat="1" ht="11.25">
      <c r="A1068" s="36"/>
      <c r="B1068" s="37"/>
      <c r="C1068" s="38"/>
      <c r="D1068" s="188" t="s">
        <v>201</v>
      </c>
      <c r="E1068" s="38"/>
      <c r="F1068" s="189" t="s">
        <v>1419</v>
      </c>
      <c r="G1068" s="38"/>
      <c r="H1068" s="38"/>
      <c r="I1068" s="190"/>
      <c r="J1068" s="38"/>
      <c r="K1068" s="38"/>
      <c r="L1068" s="41"/>
      <c r="M1068" s="191"/>
      <c r="N1068" s="192"/>
      <c r="O1068" s="66"/>
      <c r="P1068" s="66"/>
      <c r="Q1068" s="66"/>
      <c r="R1068" s="66"/>
      <c r="S1068" s="66"/>
      <c r="T1068" s="67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T1068" s="19" t="s">
        <v>201</v>
      </c>
      <c r="AU1068" s="19" t="s">
        <v>80</v>
      </c>
    </row>
    <row r="1069" spans="1:65" s="13" customFormat="1" ht="11.25">
      <c r="B1069" s="193"/>
      <c r="C1069" s="194"/>
      <c r="D1069" s="195" t="s">
        <v>203</v>
      </c>
      <c r="E1069" s="196" t="s">
        <v>19</v>
      </c>
      <c r="F1069" s="197" t="s">
        <v>481</v>
      </c>
      <c r="G1069" s="194"/>
      <c r="H1069" s="198">
        <v>941</v>
      </c>
      <c r="I1069" s="199"/>
      <c r="J1069" s="194"/>
      <c r="K1069" s="194"/>
      <c r="L1069" s="200"/>
      <c r="M1069" s="201"/>
      <c r="N1069" s="202"/>
      <c r="O1069" s="202"/>
      <c r="P1069" s="202"/>
      <c r="Q1069" s="202"/>
      <c r="R1069" s="202"/>
      <c r="S1069" s="202"/>
      <c r="T1069" s="203"/>
      <c r="AT1069" s="204" t="s">
        <v>203</v>
      </c>
      <c r="AU1069" s="204" t="s">
        <v>80</v>
      </c>
      <c r="AV1069" s="13" t="s">
        <v>80</v>
      </c>
      <c r="AW1069" s="13" t="s">
        <v>32</v>
      </c>
      <c r="AX1069" s="13" t="s">
        <v>70</v>
      </c>
      <c r="AY1069" s="204" t="s">
        <v>193</v>
      </c>
    </row>
    <row r="1070" spans="1:65" s="13" customFormat="1" ht="11.25">
      <c r="B1070" s="193"/>
      <c r="C1070" s="194"/>
      <c r="D1070" s="195" t="s">
        <v>203</v>
      </c>
      <c r="E1070" s="196" t="s">
        <v>19</v>
      </c>
      <c r="F1070" s="197" t="s">
        <v>1397</v>
      </c>
      <c r="G1070" s="194"/>
      <c r="H1070" s="198">
        <v>1498</v>
      </c>
      <c r="I1070" s="199"/>
      <c r="J1070" s="194"/>
      <c r="K1070" s="194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203</v>
      </c>
      <c r="AU1070" s="204" t="s">
        <v>80</v>
      </c>
      <c r="AV1070" s="13" t="s">
        <v>80</v>
      </c>
      <c r="AW1070" s="13" t="s">
        <v>32</v>
      </c>
      <c r="AX1070" s="13" t="s">
        <v>70</v>
      </c>
      <c r="AY1070" s="204" t="s">
        <v>193</v>
      </c>
    </row>
    <row r="1071" spans="1:65" s="14" customFormat="1" ht="11.25">
      <c r="B1071" s="205"/>
      <c r="C1071" s="206"/>
      <c r="D1071" s="195" t="s">
        <v>203</v>
      </c>
      <c r="E1071" s="207" t="s">
        <v>19</v>
      </c>
      <c r="F1071" s="208" t="s">
        <v>205</v>
      </c>
      <c r="G1071" s="206"/>
      <c r="H1071" s="209">
        <v>2439</v>
      </c>
      <c r="I1071" s="210"/>
      <c r="J1071" s="206"/>
      <c r="K1071" s="206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203</v>
      </c>
      <c r="AU1071" s="215" t="s">
        <v>80</v>
      </c>
      <c r="AV1071" s="14" t="s">
        <v>200</v>
      </c>
      <c r="AW1071" s="14" t="s">
        <v>32</v>
      </c>
      <c r="AX1071" s="14" t="s">
        <v>78</v>
      </c>
      <c r="AY1071" s="215" t="s">
        <v>193</v>
      </c>
    </row>
    <row r="1072" spans="1:65" s="2" customFormat="1" ht="21.75" customHeight="1">
      <c r="A1072" s="36"/>
      <c r="B1072" s="37"/>
      <c r="C1072" s="227" t="s">
        <v>1420</v>
      </c>
      <c r="D1072" s="227" t="s">
        <v>443</v>
      </c>
      <c r="E1072" s="228" t="s">
        <v>1421</v>
      </c>
      <c r="F1072" s="229" t="s">
        <v>1422</v>
      </c>
      <c r="G1072" s="230" t="s">
        <v>198</v>
      </c>
      <c r="H1072" s="231">
        <v>2487.7800000000002</v>
      </c>
      <c r="I1072" s="232"/>
      <c r="J1072" s="233">
        <f>ROUND(I1072*H1072,2)</f>
        <v>0</v>
      </c>
      <c r="K1072" s="229" t="s">
        <v>199</v>
      </c>
      <c r="L1072" s="234"/>
      <c r="M1072" s="235" t="s">
        <v>19</v>
      </c>
      <c r="N1072" s="236" t="s">
        <v>41</v>
      </c>
      <c r="O1072" s="66"/>
      <c r="P1072" s="184">
        <f>O1072*H1072</f>
        <v>0</v>
      </c>
      <c r="Q1072" s="184">
        <v>0.13100000000000001</v>
      </c>
      <c r="R1072" s="184">
        <f>Q1072*H1072</f>
        <v>325.89918000000006</v>
      </c>
      <c r="S1072" s="184">
        <v>0</v>
      </c>
      <c r="T1072" s="185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6" t="s">
        <v>237</v>
      </c>
      <c r="AT1072" s="186" t="s">
        <v>443</v>
      </c>
      <c r="AU1072" s="186" t="s">
        <v>80</v>
      </c>
      <c r="AY1072" s="19" t="s">
        <v>193</v>
      </c>
      <c r="BE1072" s="187">
        <f>IF(N1072="základní",J1072,0)</f>
        <v>0</v>
      </c>
      <c r="BF1072" s="187">
        <f>IF(N1072="snížená",J1072,0)</f>
        <v>0</v>
      </c>
      <c r="BG1072" s="187">
        <f>IF(N1072="zákl. přenesená",J1072,0)</f>
        <v>0</v>
      </c>
      <c r="BH1072" s="187">
        <f>IF(N1072="sníž. přenesená",J1072,0)</f>
        <v>0</v>
      </c>
      <c r="BI1072" s="187">
        <f>IF(N1072="nulová",J1072,0)</f>
        <v>0</v>
      </c>
      <c r="BJ1072" s="19" t="s">
        <v>78</v>
      </c>
      <c r="BK1072" s="187">
        <f>ROUND(I1072*H1072,2)</f>
        <v>0</v>
      </c>
      <c r="BL1072" s="19" t="s">
        <v>200</v>
      </c>
      <c r="BM1072" s="186" t="s">
        <v>1423</v>
      </c>
    </row>
    <row r="1073" spans="1:65" s="13" customFormat="1" ht="11.25">
      <c r="B1073" s="193"/>
      <c r="C1073" s="194"/>
      <c r="D1073" s="195" t="s">
        <v>203</v>
      </c>
      <c r="E1073" s="196" t="s">
        <v>19</v>
      </c>
      <c r="F1073" s="197" t="s">
        <v>1424</v>
      </c>
      <c r="G1073" s="194"/>
      <c r="H1073" s="198">
        <v>959.82</v>
      </c>
      <c r="I1073" s="199"/>
      <c r="J1073" s="194"/>
      <c r="K1073" s="194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203</v>
      </c>
      <c r="AU1073" s="204" t="s">
        <v>80</v>
      </c>
      <c r="AV1073" s="13" t="s">
        <v>80</v>
      </c>
      <c r="AW1073" s="13" t="s">
        <v>32</v>
      </c>
      <c r="AX1073" s="13" t="s">
        <v>70</v>
      </c>
      <c r="AY1073" s="204" t="s">
        <v>193</v>
      </c>
    </row>
    <row r="1074" spans="1:65" s="13" customFormat="1" ht="11.25">
      <c r="B1074" s="193"/>
      <c r="C1074" s="194"/>
      <c r="D1074" s="195" t="s">
        <v>203</v>
      </c>
      <c r="E1074" s="196" t="s">
        <v>19</v>
      </c>
      <c r="F1074" s="197" t="s">
        <v>1425</v>
      </c>
      <c r="G1074" s="194"/>
      <c r="H1074" s="198">
        <v>1527.96</v>
      </c>
      <c r="I1074" s="199"/>
      <c r="J1074" s="194"/>
      <c r="K1074" s="194"/>
      <c r="L1074" s="200"/>
      <c r="M1074" s="201"/>
      <c r="N1074" s="202"/>
      <c r="O1074" s="202"/>
      <c r="P1074" s="202"/>
      <c r="Q1074" s="202"/>
      <c r="R1074" s="202"/>
      <c r="S1074" s="202"/>
      <c r="T1074" s="203"/>
      <c r="AT1074" s="204" t="s">
        <v>203</v>
      </c>
      <c r="AU1074" s="204" t="s">
        <v>80</v>
      </c>
      <c r="AV1074" s="13" t="s">
        <v>80</v>
      </c>
      <c r="AW1074" s="13" t="s">
        <v>32</v>
      </c>
      <c r="AX1074" s="13" t="s">
        <v>70</v>
      </c>
      <c r="AY1074" s="204" t="s">
        <v>193</v>
      </c>
    </row>
    <row r="1075" spans="1:65" s="14" customFormat="1" ht="11.25">
      <c r="B1075" s="205"/>
      <c r="C1075" s="206"/>
      <c r="D1075" s="195" t="s">
        <v>203</v>
      </c>
      <c r="E1075" s="207" t="s">
        <v>19</v>
      </c>
      <c r="F1075" s="208" t="s">
        <v>205</v>
      </c>
      <c r="G1075" s="206"/>
      <c r="H1075" s="209">
        <v>2487.7800000000002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203</v>
      </c>
      <c r="AU1075" s="215" t="s">
        <v>80</v>
      </c>
      <c r="AV1075" s="14" t="s">
        <v>200</v>
      </c>
      <c r="AW1075" s="14" t="s">
        <v>32</v>
      </c>
      <c r="AX1075" s="14" t="s">
        <v>78</v>
      </c>
      <c r="AY1075" s="215" t="s">
        <v>193</v>
      </c>
    </row>
    <row r="1076" spans="1:65" s="2" customFormat="1" ht="90" customHeight="1">
      <c r="A1076" s="36"/>
      <c r="B1076" s="37"/>
      <c r="C1076" s="175" t="s">
        <v>1426</v>
      </c>
      <c r="D1076" s="175" t="s">
        <v>195</v>
      </c>
      <c r="E1076" s="176" t="s">
        <v>1427</v>
      </c>
      <c r="F1076" s="177" t="s">
        <v>1428</v>
      </c>
      <c r="G1076" s="178" t="s">
        <v>198</v>
      </c>
      <c r="H1076" s="179">
        <v>4</v>
      </c>
      <c r="I1076" s="180"/>
      <c r="J1076" s="181">
        <f>ROUND(I1076*H1076,2)</f>
        <v>0</v>
      </c>
      <c r="K1076" s="177" t="s">
        <v>199</v>
      </c>
      <c r="L1076" s="41"/>
      <c r="M1076" s="182" t="s">
        <v>19</v>
      </c>
      <c r="N1076" s="183" t="s">
        <v>41</v>
      </c>
      <c r="O1076" s="66"/>
      <c r="P1076" s="184">
        <f>O1076*H1076</f>
        <v>0</v>
      </c>
      <c r="Q1076" s="184">
        <v>0</v>
      </c>
      <c r="R1076" s="184">
        <f>Q1076*H1076</f>
        <v>0</v>
      </c>
      <c r="S1076" s="184">
        <v>0</v>
      </c>
      <c r="T1076" s="185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200</v>
      </c>
      <c r="AT1076" s="186" t="s">
        <v>195</v>
      </c>
      <c r="AU1076" s="186" t="s">
        <v>80</v>
      </c>
      <c r="AY1076" s="19" t="s">
        <v>193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9" t="s">
        <v>78</v>
      </c>
      <c r="BK1076" s="187">
        <f>ROUND(I1076*H1076,2)</f>
        <v>0</v>
      </c>
      <c r="BL1076" s="19" t="s">
        <v>200</v>
      </c>
      <c r="BM1076" s="186" t="s">
        <v>1429</v>
      </c>
    </row>
    <row r="1077" spans="1:65" s="2" customFormat="1" ht="11.25">
      <c r="A1077" s="36"/>
      <c r="B1077" s="37"/>
      <c r="C1077" s="38"/>
      <c r="D1077" s="188" t="s">
        <v>201</v>
      </c>
      <c r="E1077" s="38"/>
      <c r="F1077" s="189" t="s">
        <v>1430</v>
      </c>
      <c r="G1077" s="38"/>
      <c r="H1077" s="38"/>
      <c r="I1077" s="190"/>
      <c r="J1077" s="38"/>
      <c r="K1077" s="38"/>
      <c r="L1077" s="41"/>
      <c r="M1077" s="191"/>
      <c r="N1077" s="192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201</v>
      </c>
      <c r="AU1077" s="19" t="s">
        <v>80</v>
      </c>
    </row>
    <row r="1078" spans="1:65" s="13" customFormat="1" ht="11.25">
      <c r="B1078" s="193"/>
      <c r="C1078" s="194"/>
      <c r="D1078" s="195" t="s">
        <v>203</v>
      </c>
      <c r="E1078" s="196" t="s">
        <v>19</v>
      </c>
      <c r="F1078" s="197" t="s">
        <v>1431</v>
      </c>
      <c r="G1078" s="194"/>
      <c r="H1078" s="198">
        <v>4</v>
      </c>
      <c r="I1078" s="199"/>
      <c r="J1078" s="194"/>
      <c r="K1078" s="194"/>
      <c r="L1078" s="200"/>
      <c r="M1078" s="201"/>
      <c r="N1078" s="202"/>
      <c r="O1078" s="202"/>
      <c r="P1078" s="202"/>
      <c r="Q1078" s="202"/>
      <c r="R1078" s="202"/>
      <c r="S1078" s="202"/>
      <c r="T1078" s="203"/>
      <c r="AT1078" s="204" t="s">
        <v>203</v>
      </c>
      <c r="AU1078" s="204" t="s">
        <v>80</v>
      </c>
      <c r="AV1078" s="13" t="s">
        <v>80</v>
      </c>
      <c r="AW1078" s="13" t="s">
        <v>32</v>
      </c>
      <c r="AX1078" s="13" t="s">
        <v>70</v>
      </c>
      <c r="AY1078" s="204" t="s">
        <v>193</v>
      </c>
    </row>
    <row r="1079" spans="1:65" s="14" customFormat="1" ht="11.25">
      <c r="B1079" s="205"/>
      <c r="C1079" s="206"/>
      <c r="D1079" s="195" t="s">
        <v>203</v>
      </c>
      <c r="E1079" s="207" t="s">
        <v>19</v>
      </c>
      <c r="F1079" s="208" t="s">
        <v>205</v>
      </c>
      <c r="G1079" s="206"/>
      <c r="H1079" s="209">
        <v>4</v>
      </c>
      <c r="I1079" s="210"/>
      <c r="J1079" s="206"/>
      <c r="K1079" s="206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203</v>
      </c>
      <c r="AU1079" s="215" t="s">
        <v>80</v>
      </c>
      <c r="AV1079" s="14" t="s">
        <v>200</v>
      </c>
      <c r="AW1079" s="14" t="s">
        <v>32</v>
      </c>
      <c r="AX1079" s="14" t="s">
        <v>78</v>
      </c>
      <c r="AY1079" s="215" t="s">
        <v>193</v>
      </c>
    </row>
    <row r="1080" spans="1:65" s="2" customFormat="1" ht="24.2" customHeight="1">
      <c r="A1080" s="36"/>
      <c r="B1080" s="37"/>
      <c r="C1080" s="227" t="s">
        <v>1432</v>
      </c>
      <c r="D1080" s="227" t="s">
        <v>443</v>
      </c>
      <c r="E1080" s="228" t="s">
        <v>1433</v>
      </c>
      <c r="F1080" s="229" t="s">
        <v>1434</v>
      </c>
      <c r="G1080" s="230" t="s">
        <v>198</v>
      </c>
      <c r="H1080" s="231">
        <v>4.08</v>
      </c>
      <c r="I1080" s="232"/>
      <c r="J1080" s="233">
        <f>ROUND(I1080*H1080,2)</f>
        <v>0</v>
      </c>
      <c r="K1080" s="229" t="s">
        <v>199</v>
      </c>
      <c r="L1080" s="234"/>
      <c r="M1080" s="235" t="s">
        <v>19</v>
      </c>
      <c r="N1080" s="236" t="s">
        <v>41</v>
      </c>
      <c r="O1080" s="66"/>
      <c r="P1080" s="184">
        <f>O1080*H1080</f>
        <v>0</v>
      </c>
      <c r="Q1080" s="184">
        <v>0.13100000000000001</v>
      </c>
      <c r="R1080" s="184">
        <f>Q1080*H1080</f>
        <v>0.53448000000000007</v>
      </c>
      <c r="S1080" s="184">
        <v>0</v>
      </c>
      <c r="T1080" s="185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237</v>
      </c>
      <c r="AT1080" s="186" t="s">
        <v>443</v>
      </c>
      <c r="AU1080" s="186" t="s">
        <v>80</v>
      </c>
      <c r="AY1080" s="19" t="s">
        <v>193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78</v>
      </c>
      <c r="BK1080" s="187">
        <f>ROUND(I1080*H1080,2)</f>
        <v>0</v>
      </c>
      <c r="BL1080" s="19" t="s">
        <v>200</v>
      </c>
      <c r="BM1080" s="186" t="s">
        <v>1435</v>
      </c>
    </row>
    <row r="1081" spans="1:65" s="13" customFormat="1" ht="11.25">
      <c r="B1081" s="193"/>
      <c r="C1081" s="194"/>
      <c r="D1081" s="195" t="s">
        <v>203</v>
      </c>
      <c r="E1081" s="196" t="s">
        <v>19</v>
      </c>
      <c r="F1081" s="197" t="s">
        <v>1436</v>
      </c>
      <c r="G1081" s="194"/>
      <c r="H1081" s="198">
        <v>4.08</v>
      </c>
      <c r="I1081" s="199"/>
      <c r="J1081" s="194"/>
      <c r="K1081" s="194"/>
      <c r="L1081" s="200"/>
      <c r="M1081" s="201"/>
      <c r="N1081" s="202"/>
      <c r="O1081" s="202"/>
      <c r="P1081" s="202"/>
      <c r="Q1081" s="202"/>
      <c r="R1081" s="202"/>
      <c r="S1081" s="202"/>
      <c r="T1081" s="203"/>
      <c r="AT1081" s="204" t="s">
        <v>203</v>
      </c>
      <c r="AU1081" s="204" t="s">
        <v>80</v>
      </c>
      <c r="AV1081" s="13" t="s">
        <v>80</v>
      </c>
      <c r="AW1081" s="13" t="s">
        <v>32</v>
      </c>
      <c r="AX1081" s="13" t="s">
        <v>70</v>
      </c>
      <c r="AY1081" s="204" t="s">
        <v>193</v>
      </c>
    </row>
    <row r="1082" spans="1:65" s="14" customFormat="1" ht="11.25">
      <c r="B1082" s="205"/>
      <c r="C1082" s="206"/>
      <c r="D1082" s="195" t="s">
        <v>203</v>
      </c>
      <c r="E1082" s="207" t="s">
        <v>19</v>
      </c>
      <c r="F1082" s="208" t="s">
        <v>205</v>
      </c>
      <c r="G1082" s="206"/>
      <c r="H1082" s="209">
        <v>4.08</v>
      </c>
      <c r="I1082" s="210"/>
      <c r="J1082" s="206"/>
      <c r="K1082" s="206"/>
      <c r="L1082" s="211"/>
      <c r="M1082" s="212"/>
      <c r="N1082" s="213"/>
      <c r="O1082" s="213"/>
      <c r="P1082" s="213"/>
      <c r="Q1082" s="213"/>
      <c r="R1082" s="213"/>
      <c r="S1082" s="213"/>
      <c r="T1082" s="214"/>
      <c r="AT1082" s="215" t="s">
        <v>203</v>
      </c>
      <c r="AU1082" s="215" t="s">
        <v>80</v>
      </c>
      <c r="AV1082" s="14" t="s">
        <v>200</v>
      </c>
      <c r="AW1082" s="14" t="s">
        <v>32</v>
      </c>
      <c r="AX1082" s="14" t="s">
        <v>78</v>
      </c>
      <c r="AY1082" s="215" t="s">
        <v>193</v>
      </c>
    </row>
    <row r="1083" spans="1:65" s="2" customFormat="1" ht="78" customHeight="1">
      <c r="A1083" s="36"/>
      <c r="B1083" s="37"/>
      <c r="C1083" s="175" t="s">
        <v>1437</v>
      </c>
      <c r="D1083" s="175" t="s">
        <v>195</v>
      </c>
      <c r="E1083" s="176" t="s">
        <v>1438</v>
      </c>
      <c r="F1083" s="177" t="s">
        <v>1439</v>
      </c>
      <c r="G1083" s="178" t="s">
        <v>198</v>
      </c>
      <c r="H1083" s="179">
        <v>941</v>
      </c>
      <c r="I1083" s="180"/>
      <c r="J1083" s="181">
        <f>ROUND(I1083*H1083,2)</f>
        <v>0</v>
      </c>
      <c r="K1083" s="177" t="s">
        <v>199</v>
      </c>
      <c r="L1083" s="41"/>
      <c r="M1083" s="182" t="s">
        <v>19</v>
      </c>
      <c r="N1083" s="183" t="s">
        <v>41</v>
      </c>
      <c r="O1083" s="66"/>
      <c r="P1083" s="184">
        <f>O1083*H1083</f>
        <v>0</v>
      </c>
      <c r="Q1083" s="184">
        <v>0.11303000000000001</v>
      </c>
      <c r="R1083" s="184">
        <f>Q1083*H1083</f>
        <v>106.36123000000001</v>
      </c>
      <c r="S1083" s="184">
        <v>0</v>
      </c>
      <c r="T1083" s="185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86" t="s">
        <v>200</v>
      </c>
      <c r="AT1083" s="186" t="s">
        <v>195</v>
      </c>
      <c r="AU1083" s="186" t="s">
        <v>80</v>
      </c>
      <c r="AY1083" s="19" t="s">
        <v>193</v>
      </c>
      <c r="BE1083" s="187">
        <f>IF(N1083="základní",J1083,0)</f>
        <v>0</v>
      </c>
      <c r="BF1083" s="187">
        <f>IF(N1083="snížená",J1083,0)</f>
        <v>0</v>
      </c>
      <c r="BG1083" s="187">
        <f>IF(N1083="zákl. přenesená",J1083,0)</f>
        <v>0</v>
      </c>
      <c r="BH1083" s="187">
        <f>IF(N1083="sníž. přenesená",J1083,0)</f>
        <v>0</v>
      </c>
      <c r="BI1083" s="187">
        <f>IF(N1083="nulová",J1083,0)</f>
        <v>0</v>
      </c>
      <c r="BJ1083" s="19" t="s">
        <v>78</v>
      </c>
      <c r="BK1083" s="187">
        <f>ROUND(I1083*H1083,2)</f>
        <v>0</v>
      </c>
      <c r="BL1083" s="19" t="s">
        <v>200</v>
      </c>
      <c r="BM1083" s="186" t="s">
        <v>1440</v>
      </c>
    </row>
    <row r="1084" spans="1:65" s="2" customFormat="1" ht="11.25">
      <c r="A1084" s="36"/>
      <c r="B1084" s="37"/>
      <c r="C1084" s="38"/>
      <c r="D1084" s="188" t="s">
        <v>201</v>
      </c>
      <c r="E1084" s="38"/>
      <c r="F1084" s="189" t="s">
        <v>1441</v>
      </c>
      <c r="G1084" s="38"/>
      <c r="H1084" s="38"/>
      <c r="I1084" s="190"/>
      <c r="J1084" s="38"/>
      <c r="K1084" s="38"/>
      <c r="L1084" s="41"/>
      <c r="M1084" s="191"/>
      <c r="N1084" s="192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201</v>
      </c>
      <c r="AU1084" s="19" t="s">
        <v>80</v>
      </c>
    </row>
    <row r="1085" spans="1:65" s="13" customFormat="1" ht="11.25">
      <c r="B1085" s="193"/>
      <c r="C1085" s="194"/>
      <c r="D1085" s="195" t="s">
        <v>203</v>
      </c>
      <c r="E1085" s="196" t="s">
        <v>19</v>
      </c>
      <c r="F1085" s="197" t="s">
        <v>1403</v>
      </c>
      <c r="G1085" s="194"/>
      <c r="H1085" s="198">
        <v>941</v>
      </c>
      <c r="I1085" s="199"/>
      <c r="J1085" s="194"/>
      <c r="K1085" s="194"/>
      <c r="L1085" s="200"/>
      <c r="M1085" s="201"/>
      <c r="N1085" s="202"/>
      <c r="O1085" s="202"/>
      <c r="P1085" s="202"/>
      <c r="Q1085" s="202"/>
      <c r="R1085" s="202"/>
      <c r="S1085" s="202"/>
      <c r="T1085" s="203"/>
      <c r="AT1085" s="204" t="s">
        <v>203</v>
      </c>
      <c r="AU1085" s="204" t="s">
        <v>80</v>
      </c>
      <c r="AV1085" s="13" t="s">
        <v>80</v>
      </c>
      <c r="AW1085" s="13" t="s">
        <v>32</v>
      </c>
      <c r="AX1085" s="13" t="s">
        <v>70</v>
      </c>
      <c r="AY1085" s="204" t="s">
        <v>193</v>
      </c>
    </row>
    <row r="1086" spans="1:65" s="14" customFormat="1" ht="11.25">
      <c r="B1086" s="205"/>
      <c r="C1086" s="206"/>
      <c r="D1086" s="195" t="s">
        <v>203</v>
      </c>
      <c r="E1086" s="207" t="s">
        <v>19</v>
      </c>
      <c r="F1086" s="208" t="s">
        <v>205</v>
      </c>
      <c r="G1086" s="206"/>
      <c r="H1086" s="209">
        <v>941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203</v>
      </c>
      <c r="AU1086" s="215" t="s">
        <v>80</v>
      </c>
      <c r="AV1086" s="14" t="s">
        <v>200</v>
      </c>
      <c r="AW1086" s="14" t="s">
        <v>32</v>
      </c>
      <c r="AX1086" s="14" t="s">
        <v>78</v>
      </c>
      <c r="AY1086" s="215" t="s">
        <v>193</v>
      </c>
    </row>
    <row r="1087" spans="1:65" s="2" customFormat="1" ht="16.5" customHeight="1">
      <c r="A1087" s="36"/>
      <c r="B1087" s="37"/>
      <c r="C1087" s="227" t="s">
        <v>1442</v>
      </c>
      <c r="D1087" s="227" t="s">
        <v>443</v>
      </c>
      <c r="E1087" s="228" t="s">
        <v>1443</v>
      </c>
      <c r="F1087" s="229" t="s">
        <v>1444</v>
      </c>
      <c r="G1087" s="230" t="s">
        <v>198</v>
      </c>
      <c r="H1087" s="231">
        <v>959.82</v>
      </c>
      <c r="I1087" s="232"/>
      <c r="J1087" s="233">
        <f>ROUND(I1087*H1087,2)</f>
        <v>0</v>
      </c>
      <c r="K1087" s="229" t="s">
        <v>199</v>
      </c>
      <c r="L1087" s="234"/>
      <c r="M1087" s="235" t="s">
        <v>19</v>
      </c>
      <c r="N1087" s="236" t="s">
        <v>41</v>
      </c>
      <c r="O1087" s="66"/>
      <c r="P1087" s="184">
        <f>O1087*H1087</f>
        <v>0</v>
      </c>
      <c r="Q1087" s="184">
        <v>0.191</v>
      </c>
      <c r="R1087" s="184">
        <f>Q1087*H1087</f>
        <v>183.32562000000001</v>
      </c>
      <c r="S1087" s="184">
        <v>0</v>
      </c>
      <c r="T1087" s="185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86" t="s">
        <v>237</v>
      </c>
      <c r="AT1087" s="186" t="s">
        <v>443</v>
      </c>
      <c r="AU1087" s="186" t="s">
        <v>80</v>
      </c>
      <c r="AY1087" s="19" t="s">
        <v>193</v>
      </c>
      <c r="BE1087" s="187">
        <f>IF(N1087="základní",J1087,0)</f>
        <v>0</v>
      </c>
      <c r="BF1087" s="187">
        <f>IF(N1087="snížená",J1087,0)</f>
        <v>0</v>
      </c>
      <c r="BG1087" s="187">
        <f>IF(N1087="zákl. přenesená",J1087,0)</f>
        <v>0</v>
      </c>
      <c r="BH1087" s="187">
        <f>IF(N1087="sníž. přenesená",J1087,0)</f>
        <v>0</v>
      </c>
      <c r="BI1087" s="187">
        <f>IF(N1087="nulová",J1087,0)</f>
        <v>0</v>
      </c>
      <c r="BJ1087" s="19" t="s">
        <v>78</v>
      </c>
      <c r="BK1087" s="187">
        <f>ROUND(I1087*H1087,2)</f>
        <v>0</v>
      </c>
      <c r="BL1087" s="19" t="s">
        <v>200</v>
      </c>
      <c r="BM1087" s="186" t="s">
        <v>1445</v>
      </c>
    </row>
    <row r="1088" spans="1:65" s="13" customFormat="1" ht="11.25">
      <c r="B1088" s="193"/>
      <c r="C1088" s="194"/>
      <c r="D1088" s="195" t="s">
        <v>203</v>
      </c>
      <c r="E1088" s="196" t="s">
        <v>19</v>
      </c>
      <c r="F1088" s="197" t="s">
        <v>1446</v>
      </c>
      <c r="G1088" s="194"/>
      <c r="H1088" s="198">
        <v>959.82</v>
      </c>
      <c r="I1088" s="199"/>
      <c r="J1088" s="194"/>
      <c r="K1088" s="194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203</v>
      </c>
      <c r="AU1088" s="204" t="s">
        <v>80</v>
      </c>
      <c r="AV1088" s="13" t="s">
        <v>80</v>
      </c>
      <c r="AW1088" s="13" t="s">
        <v>32</v>
      </c>
      <c r="AX1088" s="13" t="s">
        <v>70</v>
      </c>
      <c r="AY1088" s="204" t="s">
        <v>193</v>
      </c>
    </row>
    <row r="1089" spans="1:65" s="14" customFormat="1" ht="11.25">
      <c r="B1089" s="205"/>
      <c r="C1089" s="206"/>
      <c r="D1089" s="195" t="s">
        <v>203</v>
      </c>
      <c r="E1089" s="207" t="s">
        <v>19</v>
      </c>
      <c r="F1089" s="208" t="s">
        <v>205</v>
      </c>
      <c r="G1089" s="206"/>
      <c r="H1089" s="209">
        <v>959.82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203</v>
      </c>
      <c r="AU1089" s="215" t="s">
        <v>80</v>
      </c>
      <c r="AV1089" s="14" t="s">
        <v>200</v>
      </c>
      <c r="AW1089" s="14" t="s">
        <v>32</v>
      </c>
      <c r="AX1089" s="14" t="s">
        <v>78</v>
      </c>
      <c r="AY1089" s="215" t="s">
        <v>193</v>
      </c>
    </row>
    <row r="1090" spans="1:65" s="2" customFormat="1" ht="90" customHeight="1">
      <c r="A1090" s="36"/>
      <c r="B1090" s="37"/>
      <c r="C1090" s="175" t="s">
        <v>1447</v>
      </c>
      <c r="D1090" s="175" t="s">
        <v>195</v>
      </c>
      <c r="E1090" s="176" t="s">
        <v>1448</v>
      </c>
      <c r="F1090" s="177" t="s">
        <v>1449</v>
      </c>
      <c r="G1090" s="178" t="s">
        <v>198</v>
      </c>
      <c r="H1090" s="179">
        <v>8</v>
      </c>
      <c r="I1090" s="180"/>
      <c r="J1090" s="181">
        <f>ROUND(I1090*H1090,2)</f>
        <v>0</v>
      </c>
      <c r="K1090" s="177" t="s">
        <v>199</v>
      </c>
      <c r="L1090" s="41"/>
      <c r="M1090" s="182" t="s">
        <v>19</v>
      </c>
      <c r="N1090" s="183" t="s">
        <v>41</v>
      </c>
      <c r="O1090" s="66"/>
      <c r="P1090" s="184">
        <f>O1090*H1090</f>
        <v>0</v>
      </c>
      <c r="Q1090" s="184">
        <v>0</v>
      </c>
      <c r="R1090" s="184">
        <f>Q1090*H1090</f>
        <v>0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200</v>
      </c>
      <c r="AT1090" s="186" t="s">
        <v>195</v>
      </c>
      <c r="AU1090" s="186" t="s">
        <v>80</v>
      </c>
      <c r="AY1090" s="19" t="s">
        <v>193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78</v>
      </c>
      <c r="BK1090" s="187">
        <f>ROUND(I1090*H1090,2)</f>
        <v>0</v>
      </c>
      <c r="BL1090" s="19" t="s">
        <v>200</v>
      </c>
      <c r="BM1090" s="186" t="s">
        <v>1450</v>
      </c>
    </row>
    <row r="1091" spans="1:65" s="2" customFormat="1" ht="11.25">
      <c r="A1091" s="36"/>
      <c r="B1091" s="37"/>
      <c r="C1091" s="38"/>
      <c r="D1091" s="188" t="s">
        <v>201</v>
      </c>
      <c r="E1091" s="38"/>
      <c r="F1091" s="189" t="s">
        <v>1451</v>
      </c>
      <c r="G1091" s="38"/>
      <c r="H1091" s="38"/>
      <c r="I1091" s="190"/>
      <c r="J1091" s="38"/>
      <c r="K1091" s="38"/>
      <c r="L1091" s="41"/>
      <c r="M1091" s="191"/>
      <c r="N1091" s="192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201</v>
      </c>
      <c r="AU1091" s="19" t="s">
        <v>80</v>
      </c>
    </row>
    <row r="1092" spans="1:65" s="13" customFormat="1" ht="11.25">
      <c r="B1092" s="193"/>
      <c r="C1092" s="194"/>
      <c r="D1092" s="195" t="s">
        <v>203</v>
      </c>
      <c r="E1092" s="196" t="s">
        <v>19</v>
      </c>
      <c r="F1092" s="197" t="s">
        <v>1452</v>
      </c>
      <c r="G1092" s="194"/>
      <c r="H1092" s="198">
        <v>8</v>
      </c>
      <c r="I1092" s="199"/>
      <c r="J1092" s="194"/>
      <c r="K1092" s="194"/>
      <c r="L1092" s="200"/>
      <c r="M1092" s="201"/>
      <c r="N1092" s="202"/>
      <c r="O1092" s="202"/>
      <c r="P1092" s="202"/>
      <c r="Q1092" s="202"/>
      <c r="R1092" s="202"/>
      <c r="S1092" s="202"/>
      <c r="T1092" s="203"/>
      <c r="AT1092" s="204" t="s">
        <v>203</v>
      </c>
      <c r="AU1092" s="204" t="s">
        <v>80</v>
      </c>
      <c r="AV1092" s="13" t="s">
        <v>80</v>
      </c>
      <c r="AW1092" s="13" t="s">
        <v>32</v>
      </c>
      <c r="AX1092" s="13" t="s">
        <v>70</v>
      </c>
      <c r="AY1092" s="204" t="s">
        <v>193</v>
      </c>
    </row>
    <row r="1093" spans="1:65" s="14" customFormat="1" ht="11.25">
      <c r="B1093" s="205"/>
      <c r="C1093" s="206"/>
      <c r="D1093" s="195" t="s">
        <v>203</v>
      </c>
      <c r="E1093" s="207" t="s">
        <v>19</v>
      </c>
      <c r="F1093" s="208" t="s">
        <v>205</v>
      </c>
      <c r="G1093" s="206"/>
      <c r="H1093" s="209">
        <v>8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203</v>
      </c>
      <c r="AU1093" s="215" t="s">
        <v>80</v>
      </c>
      <c r="AV1093" s="14" t="s">
        <v>200</v>
      </c>
      <c r="AW1093" s="14" t="s">
        <v>32</v>
      </c>
      <c r="AX1093" s="14" t="s">
        <v>78</v>
      </c>
      <c r="AY1093" s="215" t="s">
        <v>193</v>
      </c>
    </row>
    <row r="1094" spans="1:65" s="2" customFormat="1" ht="24.2" customHeight="1">
      <c r="A1094" s="36"/>
      <c r="B1094" s="37"/>
      <c r="C1094" s="227" t="s">
        <v>1453</v>
      </c>
      <c r="D1094" s="227" t="s">
        <v>443</v>
      </c>
      <c r="E1094" s="228" t="s">
        <v>1454</v>
      </c>
      <c r="F1094" s="229" t="s">
        <v>1455</v>
      </c>
      <c r="G1094" s="230" t="s">
        <v>198</v>
      </c>
      <c r="H1094" s="231">
        <v>8.16</v>
      </c>
      <c r="I1094" s="232"/>
      <c r="J1094" s="233">
        <f>ROUND(I1094*H1094,2)</f>
        <v>0</v>
      </c>
      <c r="K1094" s="229" t="s">
        <v>477</v>
      </c>
      <c r="L1094" s="234"/>
      <c r="M1094" s="235" t="s">
        <v>19</v>
      </c>
      <c r="N1094" s="236" t="s">
        <v>41</v>
      </c>
      <c r="O1094" s="66"/>
      <c r="P1094" s="184">
        <f>O1094*H1094</f>
        <v>0</v>
      </c>
      <c r="Q1094" s="184">
        <v>0</v>
      </c>
      <c r="R1094" s="184">
        <f>Q1094*H1094</f>
        <v>0</v>
      </c>
      <c r="S1094" s="184">
        <v>0</v>
      </c>
      <c r="T1094" s="185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86" t="s">
        <v>237</v>
      </c>
      <c r="AT1094" s="186" t="s">
        <v>443</v>
      </c>
      <c r="AU1094" s="186" t="s">
        <v>80</v>
      </c>
      <c r="AY1094" s="19" t="s">
        <v>193</v>
      </c>
      <c r="BE1094" s="187">
        <f>IF(N1094="základní",J1094,0)</f>
        <v>0</v>
      </c>
      <c r="BF1094" s="187">
        <f>IF(N1094="snížená",J1094,0)</f>
        <v>0</v>
      </c>
      <c r="BG1094" s="187">
        <f>IF(N1094="zákl. přenesená",J1094,0)</f>
        <v>0</v>
      </c>
      <c r="BH1094" s="187">
        <f>IF(N1094="sníž. přenesená",J1094,0)</f>
        <v>0</v>
      </c>
      <c r="BI1094" s="187">
        <f>IF(N1094="nulová",J1094,0)</f>
        <v>0</v>
      </c>
      <c r="BJ1094" s="19" t="s">
        <v>78</v>
      </c>
      <c r="BK1094" s="187">
        <f>ROUND(I1094*H1094,2)</f>
        <v>0</v>
      </c>
      <c r="BL1094" s="19" t="s">
        <v>200</v>
      </c>
      <c r="BM1094" s="186" t="s">
        <v>1456</v>
      </c>
    </row>
    <row r="1095" spans="1:65" s="13" customFormat="1" ht="11.25">
      <c r="B1095" s="193"/>
      <c r="C1095" s="194"/>
      <c r="D1095" s="195" t="s">
        <v>203</v>
      </c>
      <c r="E1095" s="196" t="s">
        <v>19</v>
      </c>
      <c r="F1095" s="197" t="s">
        <v>1457</v>
      </c>
      <c r="G1095" s="194"/>
      <c r="H1095" s="198">
        <v>8.16</v>
      </c>
      <c r="I1095" s="199"/>
      <c r="J1095" s="194"/>
      <c r="K1095" s="194"/>
      <c r="L1095" s="200"/>
      <c r="M1095" s="201"/>
      <c r="N1095" s="202"/>
      <c r="O1095" s="202"/>
      <c r="P1095" s="202"/>
      <c r="Q1095" s="202"/>
      <c r="R1095" s="202"/>
      <c r="S1095" s="202"/>
      <c r="T1095" s="203"/>
      <c r="AT1095" s="204" t="s">
        <v>203</v>
      </c>
      <c r="AU1095" s="204" t="s">
        <v>80</v>
      </c>
      <c r="AV1095" s="13" t="s">
        <v>80</v>
      </c>
      <c r="AW1095" s="13" t="s">
        <v>32</v>
      </c>
      <c r="AX1095" s="13" t="s">
        <v>70</v>
      </c>
      <c r="AY1095" s="204" t="s">
        <v>193</v>
      </c>
    </row>
    <row r="1096" spans="1:65" s="14" customFormat="1" ht="11.25">
      <c r="B1096" s="205"/>
      <c r="C1096" s="206"/>
      <c r="D1096" s="195" t="s">
        <v>203</v>
      </c>
      <c r="E1096" s="207" t="s">
        <v>19</v>
      </c>
      <c r="F1096" s="208" t="s">
        <v>205</v>
      </c>
      <c r="G1096" s="206"/>
      <c r="H1096" s="209">
        <v>8.16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203</v>
      </c>
      <c r="AU1096" s="215" t="s">
        <v>80</v>
      </c>
      <c r="AV1096" s="14" t="s">
        <v>200</v>
      </c>
      <c r="AW1096" s="14" t="s">
        <v>32</v>
      </c>
      <c r="AX1096" s="14" t="s">
        <v>78</v>
      </c>
      <c r="AY1096" s="215" t="s">
        <v>193</v>
      </c>
    </row>
    <row r="1097" spans="1:65" s="2" customFormat="1" ht="66.75" customHeight="1">
      <c r="A1097" s="36"/>
      <c r="B1097" s="37"/>
      <c r="C1097" s="175" t="s">
        <v>1458</v>
      </c>
      <c r="D1097" s="175" t="s">
        <v>195</v>
      </c>
      <c r="E1097" s="176" t="s">
        <v>1459</v>
      </c>
      <c r="F1097" s="177" t="s">
        <v>1460</v>
      </c>
      <c r="G1097" s="178" t="s">
        <v>198</v>
      </c>
      <c r="H1097" s="179">
        <v>945</v>
      </c>
      <c r="I1097" s="180"/>
      <c r="J1097" s="181">
        <f>ROUND(I1097*H1097,2)</f>
        <v>0</v>
      </c>
      <c r="K1097" s="177" t="s">
        <v>199</v>
      </c>
      <c r="L1097" s="41"/>
      <c r="M1097" s="182" t="s">
        <v>19</v>
      </c>
      <c r="N1097" s="183" t="s">
        <v>41</v>
      </c>
      <c r="O1097" s="66"/>
      <c r="P1097" s="184">
        <f>O1097*H1097</f>
        <v>0</v>
      </c>
      <c r="Q1097" s="184">
        <v>9.8000000000000004E-2</v>
      </c>
      <c r="R1097" s="184">
        <f>Q1097*H1097</f>
        <v>92.61</v>
      </c>
      <c r="S1097" s="184">
        <v>0</v>
      </c>
      <c r="T1097" s="185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86" t="s">
        <v>200</v>
      </c>
      <c r="AT1097" s="186" t="s">
        <v>195</v>
      </c>
      <c r="AU1097" s="186" t="s">
        <v>80</v>
      </c>
      <c r="AY1097" s="19" t="s">
        <v>193</v>
      </c>
      <c r="BE1097" s="187">
        <f>IF(N1097="základní",J1097,0)</f>
        <v>0</v>
      </c>
      <c r="BF1097" s="187">
        <f>IF(N1097="snížená",J1097,0)</f>
        <v>0</v>
      </c>
      <c r="BG1097" s="187">
        <f>IF(N1097="zákl. přenesená",J1097,0)</f>
        <v>0</v>
      </c>
      <c r="BH1097" s="187">
        <f>IF(N1097="sníž. přenesená",J1097,0)</f>
        <v>0</v>
      </c>
      <c r="BI1097" s="187">
        <f>IF(N1097="nulová",J1097,0)</f>
        <v>0</v>
      </c>
      <c r="BJ1097" s="19" t="s">
        <v>78</v>
      </c>
      <c r="BK1097" s="187">
        <f>ROUND(I1097*H1097,2)</f>
        <v>0</v>
      </c>
      <c r="BL1097" s="19" t="s">
        <v>200</v>
      </c>
      <c r="BM1097" s="186" t="s">
        <v>1461</v>
      </c>
    </row>
    <row r="1098" spans="1:65" s="2" customFormat="1" ht="11.25">
      <c r="A1098" s="36"/>
      <c r="B1098" s="37"/>
      <c r="C1098" s="38"/>
      <c r="D1098" s="188" t="s">
        <v>201</v>
      </c>
      <c r="E1098" s="38"/>
      <c r="F1098" s="189" t="s">
        <v>1462</v>
      </c>
      <c r="G1098" s="38"/>
      <c r="H1098" s="38"/>
      <c r="I1098" s="190"/>
      <c r="J1098" s="38"/>
      <c r="K1098" s="38"/>
      <c r="L1098" s="41"/>
      <c r="M1098" s="191"/>
      <c r="N1098" s="192"/>
      <c r="O1098" s="66"/>
      <c r="P1098" s="66"/>
      <c r="Q1098" s="66"/>
      <c r="R1098" s="66"/>
      <c r="S1098" s="66"/>
      <c r="T1098" s="67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T1098" s="19" t="s">
        <v>201</v>
      </c>
      <c r="AU1098" s="19" t="s">
        <v>80</v>
      </c>
    </row>
    <row r="1099" spans="1:65" s="13" customFormat="1" ht="11.25">
      <c r="B1099" s="193"/>
      <c r="C1099" s="194"/>
      <c r="D1099" s="195" t="s">
        <v>203</v>
      </c>
      <c r="E1099" s="196" t="s">
        <v>19</v>
      </c>
      <c r="F1099" s="197" t="s">
        <v>1404</v>
      </c>
      <c r="G1099" s="194"/>
      <c r="H1099" s="198">
        <v>945</v>
      </c>
      <c r="I1099" s="199"/>
      <c r="J1099" s="194"/>
      <c r="K1099" s="194"/>
      <c r="L1099" s="200"/>
      <c r="M1099" s="201"/>
      <c r="N1099" s="202"/>
      <c r="O1099" s="202"/>
      <c r="P1099" s="202"/>
      <c r="Q1099" s="202"/>
      <c r="R1099" s="202"/>
      <c r="S1099" s="202"/>
      <c r="T1099" s="203"/>
      <c r="AT1099" s="204" t="s">
        <v>203</v>
      </c>
      <c r="AU1099" s="204" t="s">
        <v>80</v>
      </c>
      <c r="AV1099" s="13" t="s">
        <v>80</v>
      </c>
      <c r="AW1099" s="13" t="s">
        <v>32</v>
      </c>
      <c r="AX1099" s="13" t="s">
        <v>70</v>
      </c>
      <c r="AY1099" s="204" t="s">
        <v>193</v>
      </c>
    </row>
    <row r="1100" spans="1:65" s="14" customFormat="1" ht="11.25">
      <c r="B1100" s="205"/>
      <c r="C1100" s="206"/>
      <c r="D1100" s="195" t="s">
        <v>203</v>
      </c>
      <c r="E1100" s="207" t="s">
        <v>19</v>
      </c>
      <c r="F1100" s="208" t="s">
        <v>205</v>
      </c>
      <c r="G1100" s="206"/>
      <c r="H1100" s="209">
        <v>945</v>
      </c>
      <c r="I1100" s="210"/>
      <c r="J1100" s="206"/>
      <c r="K1100" s="206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203</v>
      </c>
      <c r="AU1100" s="215" t="s">
        <v>80</v>
      </c>
      <c r="AV1100" s="14" t="s">
        <v>200</v>
      </c>
      <c r="AW1100" s="14" t="s">
        <v>32</v>
      </c>
      <c r="AX1100" s="14" t="s">
        <v>78</v>
      </c>
      <c r="AY1100" s="215" t="s">
        <v>193</v>
      </c>
    </row>
    <row r="1101" spans="1:65" s="2" customFormat="1" ht="21.75" customHeight="1">
      <c r="A1101" s="36"/>
      <c r="B1101" s="37"/>
      <c r="C1101" s="227" t="s">
        <v>1463</v>
      </c>
      <c r="D1101" s="227" t="s">
        <v>443</v>
      </c>
      <c r="E1101" s="228" t="s">
        <v>1464</v>
      </c>
      <c r="F1101" s="229" t="s">
        <v>1465</v>
      </c>
      <c r="G1101" s="230" t="s">
        <v>198</v>
      </c>
      <c r="H1101" s="231">
        <v>963.9</v>
      </c>
      <c r="I1101" s="232"/>
      <c r="J1101" s="233">
        <f>ROUND(I1101*H1101,2)</f>
        <v>0</v>
      </c>
      <c r="K1101" s="229" t="s">
        <v>199</v>
      </c>
      <c r="L1101" s="234"/>
      <c r="M1101" s="235" t="s">
        <v>19</v>
      </c>
      <c r="N1101" s="236" t="s">
        <v>41</v>
      </c>
      <c r="O1101" s="66"/>
      <c r="P1101" s="184">
        <f>O1101*H1101</f>
        <v>0</v>
      </c>
      <c r="Q1101" s="184">
        <v>0.13500000000000001</v>
      </c>
      <c r="R1101" s="184">
        <f>Q1101*H1101</f>
        <v>130.12649999999999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237</v>
      </c>
      <c r="AT1101" s="186" t="s">
        <v>443</v>
      </c>
      <c r="AU1101" s="186" t="s">
        <v>80</v>
      </c>
      <c r="AY1101" s="19" t="s">
        <v>193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78</v>
      </c>
      <c r="BK1101" s="187">
        <f>ROUND(I1101*H1101,2)</f>
        <v>0</v>
      </c>
      <c r="BL1101" s="19" t="s">
        <v>200</v>
      </c>
      <c r="BM1101" s="186" t="s">
        <v>1466</v>
      </c>
    </row>
    <row r="1102" spans="1:65" s="13" customFormat="1" ht="11.25">
      <c r="B1102" s="193"/>
      <c r="C1102" s="194"/>
      <c r="D1102" s="195" t="s">
        <v>203</v>
      </c>
      <c r="E1102" s="196" t="s">
        <v>19</v>
      </c>
      <c r="F1102" s="197" t="s">
        <v>1467</v>
      </c>
      <c r="G1102" s="194"/>
      <c r="H1102" s="198">
        <v>963.9</v>
      </c>
      <c r="I1102" s="199"/>
      <c r="J1102" s="194"/>
      <c r="K1102" s="194"/>
      <c r="L1102" s="200"/>
      <c r="M1102" s="201"/>
      <c r="N1102" s="202"/>
      <c r="O1102" s="202"/>
      <c r="P1102" s="202"/>
      <c r="Q1102" s="202"/>
      <c r="R1102" s="202"/>
      <c r="S1102" s="202"/>
      <c r="T1102" s="203"/>
      <c r="AT1102" s="204" t="s">
        <v>203</v>
      </c>
      <c r="AU1102" s="204" t="s">
        <v>80</v>
      </c>
      <c r="AV1102" s="13" t="s">
        <v>80</v>
      </c>
      <c r="AW1102" s="13" t="s">
        <v>32</v>
      </c>
      <c r="AX1102" s="13" t="s">
        <v>70</v>
      </c>
      <c r="AY1102" s="204" t="s">
        <v>193</v>
      </c>
    </row>
    <row r="1103" spans="1:65" s="14" customFormat="1" ht="11.25">
      <c r="B1103" s="205"/>
      <c r="C1103" s="206"/>
      <c r="D1103" s="195" t="s">
        <v>203</v>
      </c>
      <c r="E1103" s="207" t="s">
        <v>19</v>
      </c>
      <c r="F1103" s="208" t="s">
        <v>205</v>
      </c>
      <c r="G1103" s="206"/>
      <c r="H1103" s="209">
        <v>963.9</v>
      </c>
      <c r="I1103" s="210"/>
      <c r="J1103" s="206"/>
      <c r="K1103" s="206"/>
      <c r="L1103" s="211"/>
      <c r="M1103" s="212"/>
      <c r="N1103" s="213"/>
      <c r="O1103" s="213"/>
      <c r="P1103" s="213"/>
      <c r="Q1103" s="213"/>
      <c r="R1103" s="213"/>
      <c r="S1103" s="213"/>
      <c r="T1103" s="214"/>
      <c r="AT1103" s="215" t="s">
        <v>203</v>
      </c>
      <c r="AU1103" s="215" t="s">
        <v>80</v>
      </c>
      <c r="AV1103" s="14" t="s">
        <v>200</v>
      </c>
      <c r="AW1103" s="14" t="s">
        <v>32</v>
      </c>
      <c r="AX1103" s="14" t="s">
        <v>78</v>
      </c>
      <c r="AY1103" s="215" t="s">
        <v>193</v>
      </c>
    </row>
    <row r="1104" spans="1:65" s="2" customFormat="1" ht="37.9" customHeight="1">
      <c r="A1104" s="36"/>
      <c r="B1104" s="37"/>
      <c r="C1104" s="175" t="s">
        <v>1468</v>
      </c>
      <c r="D1104" s="175" t="s">
        <v>195</v>
      </c>
      <c r="E1104" s="176" t="s">
        <v>1469</v>
      </c>
      <c r="F1104" s="177" t="s">
        <v>1470</v>
      </c>
      <c r="G1104" s="178" t="s">
        <v>198</v>
      </c>
      <c r="H1104" s="179">
        <v>2</v>
      </c>
      <c r="I1104" s="180"/>
      <c r="J1104" s="181">
        <f>ROUND(I1104*H1104,2)</f>
        <v>0</v>
      </c>
      <c r="K1104" s="177" t="s">
        <v>199</v>
      </c>
      <c r="L1104" s="41"/>
      <c r="M1104" s="182" t="s">
        <v>19</v>
      </c>
      <c r="N1104" s="183" t="s">
        <v>41</v>
      </c>
      <c r="O1104" s="66"/>
      <c r="P1104" s="184">
        <f>O1104*H1104</f>
        <v>0</v>
      </c>
      <c r="Q1104" s="184">
        <v>0.25512000000000001</v>
      </c>
      <c r="R1104" s="184">
        <f>Q1104*H1104</f>
        <v>0.51024000000000003</v>
      </c>
      <c r="S1104" s="184">
        <v>0</v>
      </c>
      <c r="T1104" s="185">
        <f>S1104*H1104</f>
        <v>0</v>
      </c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R1104" s="186" t="s">
        <v>200</v>
      </c>
      <c r="AT1104" s="186" t="s">
        <v>195</v>
      </c>
      <c r="AU1104" s="186" t="s">
        <v>80</v>
      </c>
      <c r="AY1104" s="19" t="s">
        <v>193</v>
      </c>
      <c r="BE1104" s="187">
        <f>IF(N1104="základní",J1104,0)</f>
        <v>0</v>
      </c>
      <c r="BF1104" s="187">
        <f>IF(N1104="snížená",J1104,0)</f>
        <v>0</v>
      </c>
      <c r="BG1104" s="187">
        <f>IF(N1104="zákl. přenesená",J1104,0)</f>
        <v>0</v>
      </c>
      <c r="BH1104" s="187">
        <f>IF(N1104="sníž. přenesená",J1104,0)</f>
        <v>0</v>
      </c>
      <c r="BI1104" s="187">
        <f>IF(N1104="nulová",J1104,0)</f>
        <v>0</v>
      </c>
      <c r="BJ1104" s="19" t="s">
        <v>78</v>
      </c>
      <c r="BK1104" s="187">
        <f>ROUND(I1104*H1104,2)</f>
        <v>0</v>
      </c>
      <c r="BL1104" s="19" t="s">
        <v>200</v>
      </c>
      <c r="BM1104" s="186" t="s">
        <v>1471</v>
      </c>
    </row>
    <row r="1105" spans="1:65" s="2" customFormat="1" ht="11.25">
      <c r="A1105" s="36"/>
      <c r="B1105" s="37"/>
      <c r="C1105" s="38"/>
      <c r="D1105" s="188" t="s">
        <v>201</v>
      </c>
      <c r="E1105" s="38"/>
      <c r="F1105" s="189" t="s">
        <v>1472</v>
      </c>
      <c r="G1105" s="38"/>
      <c r="H1105" s="38"/>
      <c r="I1105" s="190"/>
      <c r="J1105" s="38"/>
      <c r="K1105" s="38"/>
      <c r="L1105" s="41"/>
      <c r="M1105" s="191"/>
      <c r="N1105" s="192"/>
      <c r="O1105" s="66"/>
      <c r="P1105" s="66"/>
      <c r="Q1105" s="66"/>
      <c r="R1105" s="66"/>
      <c r="S1105" s="66"/>
      <c r="T1105" s="67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T1105" s="19" t="s">
        <v>201</v>
      </c>
      <c r="AU1105" s="19" t="s">
        <v>80</v>
      </c>
    </row>
    <row r="1106" spans="1:65" s="13" customFormat="1" ht="11.25">
      <c r="B1106" s="193"/>
      <c r="C1106" s="194"/>
      <c r="D1106" s="195" t="s">
        <v>203</v>
      </c>
      <c r="E1106" s="196" t="s">
        <v>19</v>
      </c>
      <c r="F1106" s="197" t="s">
        <v>1473</v>
      </c>
      <c r="G1106" s="194"/>
      <c r="H1106" s="198">
        <v>2</v>
      </c>
      <c r="I1106" s="199"/>
      <c r="J1106" s="194"/>
      <c r="K1106" s="194"/>
      <c r="L1106" s="200"/>
      <c r="M1106" s="201"/>
      <c r="N1106" s="202"/>
      <c r="O1106" s="202"/>
      <c r="P1106" s="202"/>
      <c r="Q1106" s="202"/>
      <c r="R1106" s="202"/>
      <c r="S1106" s="202"/>
      <c r="T1106" s="203"/>
      <c r="AT1106" s="204" t="s">
        <v>203</v>
      </c>
      <c r="AU1106" s="204" t="s">
        <v>80</v>
      </c>
      <c r="AV1106" s="13" t="s">
        <v>80</v>
      </c>
      <c r="AW1106" s="13" t="s">
        <v>32</v>
      </c>
      <c r="AX1106" s="13" t="s">
        <v>70</v>
      </c>
      <c r="AY1106" s="204" t="s">
        <v>193</v>
      </c>
    </row>
    <row r="1107" spans="1:65" s="14" customFormat="1" ht="11.25">
      <c r="B1107" s="205"/>
      <c r="C1107" s="206"/>
      <c r="D1107" s="195" t="s">
        <v>203</v>
      </c>
      <c r="E1107" s="207" t="s">
        <v>19</v>
      </c>
      <c r="F1107" s="208" t="s">
        <v>205</v>
      </c>
      <c r="G1107" s="206"/>
      <c r="H1107" s="209">
        <v>2</v>
      </c>
      <c r="I1107" s="210"/>
      <c r="J1107" s="206"/>
      <c r="K1107" s="206"/>
      <c r="L1107" s="211"/>
      <c r="M1107" s="212"/>
      <c r="N1107" s="213"/>
      <c r="O1107" s="213"/>
      <c r="P1107" s="213"/>
      <c r="Q1107" s="213"/>
      <c r="R1107" s="213"/>
      <c r="S1107" s="213"/>
      <c r="T1107" s="214"/>
      <c r="AT1107" s="215" t="s">
        <v>203</v>
      </c>
      <c r="AU1107" s="215" t="s">
        <v>80</v>
      </c>
      <c r="AV1107" s="14" t="s">
        <v>200</v>
      </c>
      <c r="AW1107" s="14" t="s">
        <v>32</v>
      </c>
      <c r="AX1107" s="14" t="s">
        <v>78</v>
      </c>
      <c r="AY1107" s="215" t="s">
        <v>193</v>
      </c>
    </row>
    <row r="1108" spans="1:65" s="2" customFormat="1" ht="24.2" customHeight="1">
      <c r="A1108" s="36"/>
      <c r="B1108" s="37"/>
      <c r="C1108" s="175" t="s">
        <v>1474</v>
      </c>
      <c r="D1108" s="175" t="s">
        <v>195</v>
      </c>
      <c r="E1108" s="176" t="s">
        <v>1475</v>
      </c>
      <c r="F1108" s="177" t="s">
        <v>1476</v>
      </c>
      <c r="G1108" s="178" t="s">
        <v>198</v>
      </c>
      <c r="H1108" s="179">
        <v>945</v>
      </c>
      <c r="I1108" s="180"/>
      <c r="J1108" s="181">
        <f>ROUND(I1108*H1108,2)</f>
        <v>0</v>
      </c>
      <c r="K1108" s="177" t="s">
        <v>199</v>
      </c>
      <c r="L1108" s="41"/>
      <c r="M1108" s="182" t="s">
        <v>19</v>
      </c>
      <c r="N1108" s="183" t="s">
        <v>41</v>
      </c>
      <c r="O1108" s="66"/>
      <c r="P1108" s="184">
        <f>O1108*H1108</f>
        <v>0</v>
      </c>
      <c r="Q1108" s="184">
        <v>0.1837</v>
      </c>
      <c r="R1108" s="184">
        <f>Q1108*H1108</f>
        <v>173.59649999999999</v>
      </c>
      <c r="S1108" s="184">
        <v>0</v>
      </c>
      <c r="T1108" s="185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186" t="s">
        <v>200</v>
      </c>
      <c r="AT1108" s="186" t="s">
        <v>195</v>
      </c>
      <c r="AU1108" s="186" t="s">
        <v>80</v>
      </c>
      <c r="AY1108" s="19" t="s">
        <v>193</v>
      </c>
      <c r="BE1108" s="187">
        <f>IF(N1108="základní",J1108,0)</f>
        <v>0</v>
      </c>
      <c r="BF1108" s="187">
        <f>IF(N1108="snížená",J1108,0)</f>
        <v>0</v>
      </c>
      <c r="BG1108" s="187">
        <f>IF(N1108="zákl. přenesená",J1108,0)</f>
        <v>0</v>
      </c>
      <c r="BH1108" s="187">
        <f>IF(N1108="sníž. přenesená",J1108,0)</f>
        <v>0</v>
      </c>
      <c r="BI1108" s="187">
        <f>IF(N1108="nulová",J1108,0)</f>
        <v>0</v>
      </c>
      <c r="BJ1108" s="19" t="s">
        <v>78</v>
      </c>
      <c r="BK1108" s="187">
        <f>ROUND(I1108*H1108,2)</f>
        <v>0</v>
      </c>
      <c r="BL1108" s="19" t="s">
        <v>200</v>
      </c>
      <c r="BM1108" s="186" t="s">
        <v>1477</v>
      </c>
    </row>
    <row r="1109" spans="1:65" s="2" customFormat="1" ht="11.25">
      <c r="A1109" s="36"/>
      <c r="B1109" s="37"/>
      <c r="C1109" s="38"/>
      <c r="D1109" s="188" t="s">
        <v>201</v>
      </c>
      <c r="E1109" s="38"/>
      <c r="F1109" s="189" t="s">
        <v>1478</v>
      </c>
      <c r="G1109" s="38"/>
      <c r="H1109" s="38"/>
      <c r="I1109" s="190"/>
      <c r="J1109" s="38"/>
      <c r="K1109" s="38"/>
      <c r="L1109" s="41"/>
      <c r="M1109" s="191"/>
      <c r="N1109" s="192"/>
      <c r="O1109" s="66"/>
      <c r="P1109" s="66"/>
      <c r="Q1109" s="66"/>
      <c r="R1109" s="66"/>
      <c r="S1109" s="66"/>
      <c r="T1109" s="67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T1109" s="19" t="s">
        <v>201</v>
      </c>
      <c r="AU1109" s="19" t="s">
        <v>80</v>
      </c>
    </row>
    <row r="1110" spans="1:65" s="13" customFormat="1" ht="11.25">
      <c r="B1110" s="193"/>
      <c r="C1110" s="194"/>
      <c r="D1110" s="195" t="s">
        <v>203</v>
      </c>
      <c r="E1110" s="196" t="s">
        <v>19</v>
      </c>
      <c r="F1110" s="197" t="s">
        <v>1404</v>
      </c>
      <c r="G1110" s="194"/>
      <c r="H1110" s="198">
        <v>945</v>
      </c>
      <c r="I1110" s="199"/>
      <c r="J1110" s="194"/>
      <c r="K1110" s="194"/>
      <c r="L1110" s="200"/>
      <c r="M1110" s="201"/>
      <c r="N1110" s="202"/>
      <c r="O1110" s="202"/>
      <c r="P1110" s="202"/>
      <c r="Q1110" s="202"/>
      <c r="R1110" s="202"/>
      <c r="S1110" s="202"/>
      <c r="T1110" s="203"/>
      <c r="AT1110" s="204" t="s">
        <v>203</v>
      </c>
      <c r="AU1110" s="204" t="s">
        <v>80</v>
      </c>
      <c r="AV1110" s="13" t="s">
        <v>80</v>
      </c>
      <c r="AW1110" s="13" t="s">
        <v>32</v>
      </c>
      <c r="AX1110" s="13" t="s">
        <v>70</v>
      </c>
      <c r="AY1110" s="204" t="s">
        <v>193</v>
      </c>
    </row>
    <row r="1111" spans="1:65" s="14" customFormat="1" ht="11.25">
      <c r="B1111" s="205"/>
      <c r="C1111" s="206"/>
      <c r="D1111" s="195" t="s">
        <v>203</v>
      </c>
      <c r="E1111" s="207" t="s">
        <v>19</v>
      </c>
      <c r="F1111" s="208" t="s">
        <v>205</v>
      </c>
      <c r="G1111" s="206"/>
      <c r="H1111" s="209">
        <v>945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203</v>
      </c>
      <c r="AU1111" s="215" t="s">
        <v>80</v>
      </c>
      <c r="AV1111" s="14" t="s">
        <v>200</v>
      </c>
      <c r="AW1111" s="14" t="s">
        <v>32</v>
      </c>
      <c r="AX1111" s="14" t="s">
        <v>78</v>
      </c>
      <c r="AY1111" s="215" t="s">
        <v>193</v>
      </c>
    </row>
    <row r="1112" spans="1:65" s="2" customFormat="1" ht="33" customHeight="1">
      <c r="A1112" s="36"/>
      <c r="B1112" s="37"/>
      <c r="C1112" s="175" t="s">
        <v>1479</v>
      </c>
      <c r="D1112" s="175" t="s">
        <v>195</v>
      </c>
      <c r="E1112" s="176" t="s">
        <v>1480</v>
      </c>
      <c r="F1112" s="177" t="s">
        <v>1481</v>
      </c>
      <c r="G1112" s="178" t="s">
        <v>198</v>
      </c>
      <c r="H1112" s="179">
        <v>112.64</v>
      </c>
      <c r="I1112" s="180"/>
      <c r="J1112" s="181">
        <f>ROUND(I1112*H1112,2)</f>
        <v>0</v>
      </c>
      <c r="K1112" s="177" t="s">
        <v>199</v>
      </c>
      <c r="L1112" s="41"/>
      <c r="M1112" s="182" t="s">
        <v>19</v>
      </c>
      <c r="N1112" s="183" t="s">
        <v>41</v>
      </c>
      <c r="O1112" s="66"/>
      <c r="P1112" s="184">
        <f>O1112*H1112</f>
        <v>0</v>
      </c>
      <c r="Q1112" s="184">
        <v>0.26140999999999998</v>
      </c>
      <c r="R1112" s="184">
        <f>Q1112*H1112</f>
        <v>29.445222399999999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200</v>
      </c>
      <c r="AT1112" s="186" t="s">
        <v>195</v>
      </c>
      <c r="AU1112" s="186" t="s">
        <v>80</v>
      </c>
      <c r="AY1112" s="19" t="s">
        <v>193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78</v>
      </c>
      <c r="BK1112" s="187">
        <f>ROUND(I1112*H1112,2)</f>
        <v>0</v>
      </c>
      <c r="BL1112" s="19" t="s">
        <v>200</v>
      </c>
      <c r="BM1112" s="186" t="s">
        <v>1482</v>
      </c>
    </row>
    <row r="1113" spans="1:65" s="2" customFormat="1" ht="11.25">
      <c r="A1113" s="36"/>
      <c r="B1113" s="37"/>
      <c r="C1113" s="38"/>
      <c r="D1113" s="188" t="s">
        <v>201</v>
      </c>
      <c r="E1113" s="38"/>
      <c r="F1113" s="189" t="s">
        <v>1483</v>
      </c>
      <c r="G1113" s="38"/>
      <c r="H1113" s="38"/>
      <c r="I1113" s="190"/>
      <c r="J1113" s="38"/>
      <c r="K1113" s="38"/>
      <c r="L1113" s="41"/>
      <c r="M1113" s="191"/>
      <c r="N1113" s="192"/>
      <c r="O1113" s="66"/>
      <c r="P1113" s="66"/>
      <c r="Q1113" s="66"/>
      <c r="R1113" s="66"/>
      <c r="S1113" s="66"/>
      <c r="T1113" s="67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T1113" s="19" t="s">
        <v>201</v>
      </c>
      <c r="AU1113" s="19" t="s">
        <v>80</v>
      </c>
    </row>
    <row r="1114" spans="1:65" s="13" customFormat="1" ht="11.25">
      <c r="B1114" s="193"/>
      <c r="C1114" s="194"/>
      <c r="D1114" s="195" t="s">
        <v>203</v>
      </c>
      <c r="E1114" s="196" t="s">
        <v>19</v>
      </c>
      <c r="F1114" s="197" t="s">
        <v>1484</v>
      </c>
      <c r="G1114" s="194"/>
      <c r="H1114" s="198">
        <v>49.44</v>
      </c>
      <c r="I1114" s="199"/>
      <c r="J1114" s="194"/>
      <c r="K1114" s="194"/>
      <c r="L1114" s="200"/>
      <c r="M1114" s="201"/>
      <c r="N1114" s="202"/>
      <c r="O1114" s="202"/>
      <c r="P1114" s="202"/>
      <c r="Q1114" s="202"/>
      <c r="R1114" s="202"/>
      <c r="S1114" s="202"/>
      <c r="T1114" s="203"/>
      <c r="AT1114" s="204" t="s">
        <v>203</v>
      </c>
      <c r="AU1114" s="204" t="s">
        <v>80</v>
      </c>
      <c r="AV1114" s="13" t="s">
        <v>80</v>
      </c>
      <c r="AW1114" s="13" t="s">
        <v>32</v>
      </c>
      <c r="AX1114" s="13" t="s">
        <v>70</v>
      </c>
      <c r="AY1114" s="204" t="s">
        <v>193</v>
      </c>
    </row>
    <row r="1115" spans="1:65" s="13" customFormat="1" ht="11.25">
      <c r="B1115" s="193"/>
      <c r="C1115" s="194"/>
      <c r="D1115" s="195" t="s">
        <v>203</v>
      </c>
      <c r="E1115" s="196" t="s">
        <v>19</v>
      </c>
      <c r="F1115" s="197" t="s">
        <v>1485</v>
      </c>
      <c r="G1115" s="194"/>
      <c r="H1115" s="198">
        <v>63.2</v>
      </c>
      <c r="I1115" s="199"/>
      <c r="J1115" s="194"/>
      <c r="K1115" s="194"/>
      <c r="L1115" s="200"/>
      <c r="M1115" s="201"/>
      <c r="N1115" s="202"/>
      <c r="O1115" s="202"/>
      <c r="P1115" s="202"/>
      <c r="Q1115" s="202"/>
      <c r="R1115" s="202"/>
      <c r="S1115" s="202"/>
      <c r="T1115" s="203"/>
      <c r="AT1115" s="204" t="s">
        <v>203</v>
      </c>
      <c r="AU1115" s="204" t="s">
        <v>80</v>
      </c>
      <c r="AV1115" s="13" t="s">
        <v>80</v>
      </c>
      <c r="AW1115" s="13" t="s">
        <v>32</v>
      </c>
      <c r="AX1115" s="13" t="s">
        <v>70</v>
      </c>
      <c r="AY1115" s="204" t="s">
        <v>193</v>
      </c>
    </row>
    <row r="1116" spans="1:65" s="14" customFormat="1" ht="11.25">
      <c r="B1116" s="205"/>
      <c r="C1116" s="206"/>
      <c r="D1116" s="195" t="s">
        <v>203</v>
      </c>
      <c r="E1116" s="207" t="s">
        <v>19</v>
      </c>
      <c r="F1116" s="208" t="s">
        <v>205</v>
      </c>
      <c r="G1116" s="206"/>
      <c r="H1116" s="209">
        <v>112.64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203</v>
      </c>
      <c r="AU1116" s="215" t="s">
        <v>80</v>
      </c>
      <c r="AV1116" s="14" t="s">
        <v>200</v>
      </c>
      <c r="AW1116" s="14" t="s">
        <v>32</v>
      </c>
      <c r="AX1116" s="14" t="s">
        <v>78</v>
      </c>
      <c r="AY1116" s="215" t="s">
        <v>193</v>
      </c>
    </row>
    <row r="1117" spans="1:65" s="2" customFormat="1" ht="49.15" customHeight="1">
      <c r="A1117" s="36"/>
      <c r="B1117" s="37"/>
      <c r="C1117" s="175" t="s">
        <v>1486</v>
      </c>
      <c r="D1117" s="175" t="s">
        <v>195</v>
      </c>
      <c r="E1117" s="176" t="s">
        <v>1487</v>
      </c>
      <c r="F1117" s="177" t="s">
        <v>1488</v>
      </c>
      <c r="G1117" s="178" t="s">
        <v>273</v>
      </c>
      <c r="H1117" s="179">
        <v>659</v>
      </c>
      <c r="I1117" s="180"/>
      <c r="J1117" s="181">
        <f>ROUND(I1117*H1117,2)</f>
        <v>0</v>
      </c>
      <c r="K1117" s="177" t="s">
        <v>199</v>
      </c>
      <c r="L1117" s="41"/>
      <c r="M1117" s="182" t="s">
        <v>19</v>
      </c>
      <c r="N1117" s="183" t="s">
        <v>41</v>
      </c>
      <c r="O1117" s="66"/>
      <c r="P1117" s="184">
        <f>O1117*H1117</f>
        <v>0</v>
      </c>
      <c r="Q1117" s="184">
        <v>0.15540000000000001</v>
      </c>
      <c r="R1117" s="184">
        <f>Q1117*H1117</f>
        <v>102.40860000000001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200</v>
      </c>
      <c r="AT1117" s="186" t="s">
        <v>195</v>
      </c>
      <c r="AU1117" s="186" t="s">
        <v>80</v>
      </c>
      <c r="AY1117" s="19" t="s">
        <v>193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78</v>
      </c>
      <c r="BK1117" s="187">
        <f>ROUND(I1117*H1117,2)</f>
        <v>0</v>
      </c>
      <c r="BL1117" s="19" t="s">
        <v>200</v>
      </c>
      <c r="BM1117" s="186" t="s">
        <v>1489</v>
      </c>
    </row>
    <row r="1118" spans="1:65" s="2" customFormat="1" ht="11.25">
      <c r="A1118" s="36"/>
      <c r="B1118" s="37"/>
      <c r="C1118" s="38"/>
      <c r="D1118" s="188" t="s">
        <v>201</v>
      </c>
      <c r="E1118" s="38"/>
      <c r="F1118" s="189" t="s">
        <v>1490</v>
      </c>
      <c r="G1118" s="38"/>
      <c r="H1118" s="38"/>
      <c r="I1118" s="190"/>
      <c r="J1118" s="38"/>
      <c r="K1118" s="38"/>
      <c r="L1118" s="41"/>
      <c r="M1118" s="191"/>
      <c r="N1118" s="192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201</v>
      </c>
      <c r="AU1118" s="19" t="s">
        <v>80</v>
      </c>
    </row>
    <row r="1119" spans="1:65" s="13" customFormat="1" ht="45">
      <c r="B1119" s="193"/>
      <c r="C1119" s="194"/>
      <c r="D1119" s="195" t="s">
        <v>203</v>
      </c>
      <c r="E1119" s="196" t="s">
        <v>19</v>
      </c>
      <c r="F1119" s="197" t="s">
        <v>1491</v>
      </c>
      <c r="G1119" s="194"/>
      <c r="H1119" s="198">
        <v>659</v>
      </c>
      <c r="I1119" s="199"/>
      <c r="J1119" s="194"/>
      <c r="K1119" s="194"/>
      <c r="L1119" s="200"/>
      <c r="M1119" s="201"/>
      <c r="N1119" s="202"/>
      <c r="O1119" s="202"/>
      <c r="P1119" s="202"/>
      <c r="Q1119" s="202"/>
      <c r="R1119" s="202"/>
      <c r="S1119" s="202"/>
      <c r="T1119" s="203"/>
      <c r="AT1119" s="204" t="s">
        <v>203</v>
      </c>
      <c r="AU1119" s="204" t="s">
        <v>80</v>
      </c>
      <c r="AV1119" s="13" t="s">
        <v>80</v>
      </c>
      <c r="AW1119" s="13" t="s">
        <v>32</v>
      </c>
      <c r="AX1119" s="13" t="s">
        <v>70</v>
      </c>
      <c r="AY1119" s="204" t="s">
        <v>193</v>
      </c>
    </row>
    <row r="1120" spans="1:65" s="14" customFormat="1" ht="11.25">
      <c r="B1120" s="205"/>
      <c r="C1120" s="206"/>
      <c r="D1120" s="195" t="s">
        <v>203</v>
      </c>
      <c r="E1120" s="207" t="s">
        <v>19</v>
      </c>
      <c r="F1120" s="208" t="s">
        <v>205</v>
      </c>
      <c r="G1120" s="206"/>
      <c r="H1120" s="209">
        <v>659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203</v>
      </c>
      <c r="AU1120" s="215" t="s">
        <v>80</v>
      </c>
      <c r="AV1120" s="14" t="s">
        <v>200</v>
      </c>
      <c r="AW1120" s="14" t="s">
        <v>32</v>
      </c>
      <c r="AX1120" s="14" t="s">
        <v>78</v>
      </c>
      <c r="AY1120" s="215" t="s">
        <v>193</v>
      </c>
    </row>
    <row r="1121" spans="1:65" s="2" customFormat="1" ht="16.5" customHeight="1">
      <c r="A1121" s="36"/>
      <c r="B1121" s="37"/>
      <c r="C1121" s="227" t="s">
        <v>1492</v>
      </c>
      <c r="D1121" s="227" t="s">
        <v>443</v>
      </c>
      <c r="E1121" s="228" t="s">
        <v>1493</v>
      </c>
      <c r="F1121" s="229" t="s">
        <v>1494</v>
      </c>
      <c r="G1121" s="230" t="s">
        <v>273</v>
      </c>
      <c r="H1121" s="231">
        <v>665.59</v>
      </c>
      <c r="I1121" s="232"/>
      <c r="J1121" s="233">
        <f>ROUND(I1121*H1121,2)</f>
        <v>0</v>
      </c>
      <c r="K1121" s="229" t="s">
        <v>199</v>
      </c>
      <c r="L1121" s="234"/>
      <c r="M1121" s="235" t="s">
        <v>19</v>
      </c>
      <c r="N1121" s="236" t="s">
        <v>41</v>
      </c>
      <c r="O1121" s="66"/>
      <c r="P1121" s="184">
        <f>O1121*H1121</f>
        <v>0</v>
      </c>
      <c r="Q1121" s="184">
        <v>0.10199999999999999</v>
      </c>
      <c r="R1121" s="184">
        <f>Q1121*H1121</f>
        <v>67.890180000000001</v>
      </c>
      <c r="S1121" s="184">
        <v>0</v>
      </c>
      <c r="T1121" s="185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86" t="s">
        <v>237</v>
      </c>
      <c r="AT1121" s="186" t="s">
        <v>443</v>
      </c>
      <c r="AU1121" s="186" t="s">
        <v>80</v>
      </c>
      <c r="AY1121" s="19" t="s">
        <v>193</v>
      </c>
      <c r="BE1121" s="187">
        <f>IF(N1121="základní",J1121,0)</f>
        <v>0</v>
      </c>
      <c r="BF1121" s="187">
        <f>IF(N1121="snížená",J1121,0)</f>
        <v>0</v>
      </c>
      <c r="BG1121" s="187">
        <f>IF(N1121="zákl. přenesená",J1121,0)</f>
        <v>0</v>
      </c>
      <c r="BH1121" s="187">
        <f>IF(N1121="sníž. přenesená",J1121,0)</f>
        <v>0</v>
      </c>
      <c r="BI1121" s="187">
        <f>IF(N1121="nulová",J1121,0)</f>
        <v>0</v>
      </c>
      <c r="BJ1121" s="19" t="s">
        <v>78</v>
      </c>
      <c r="BK1121" s="187">
        <f>ROUND(I1121*H1121,2)</f>
        <v>0</v>
      </c>
      <c r="BL1121" s="19" t="s">
        <v>200</v>
      </c>
      <c r="BM1121" s="186" t="s">
        <v>1495</v>
      </c>
    </row>
    <row r="1122" spans="1:65" s="13" customFormat="1" ht="11.25">
      <c r="B1122" s="193"/>
      <c r="C1122" s="194"/>
      <c r="D1122" s="195" t="s">
        <v>203</v>
      </c>
      <c r="E1122" s="196" t="s">
        <v>19</v>
      </c>
      <c r="F1122" s="197" t="s">
        <v>1496</v>
      </c>
      <c r="G1122" s="194"/>
      <c r="H1122" s="198">
        <v>665.59</v>
      </c>
      <c r="I1122" s="199"/>
      <c r="J1122" s="194"/>
      <c r="K1122" s="194"/>
      <c r="L1122" s="200"/>
      <c r="M1122" s="201"/>
      <c r="N1122" s="202"/>
      <c r="O1122" s="202"/>
      <c r="P1122" s="202"/>
      <c r="Q1122" s="202"/>
      <c r="R1122" s="202"/>
      <c r="S1122" s="202"/>
      <c r="T1122" s="203"/>
      <c r="AT1122" s="204" t="s">
        <v>203</v>
      </c>
      <c r="AU1122" s="204" t="s">
        <v>80</v>
      </c>
      <c r="AV1122" s="13" t="s">
        <v>80</v>
      </c>
      <c r="AW1122" s="13" t="s">
        <v>32</v>
      </c>
      <c r="AX1122" s="13" t="s">
        <v>70</v>
      </c>
      <c r="AY1122" s="204" t="s">
        <v>193</v>
      </c>
    </row>
    <row r="1123" spans="1:65" s="14" customFormat="1" ht="11.25">
      <c r="B1123" s="205"/>
      <c r="C1123" s="206"/>
      <c r="D1123" s="195" t="s">
        <v>203</v>
      </c>
      <c r="E1123" s="207" t="s">
        <v>19</v>
      </c>
      <c r="F1123" s="208" t="s">
        <v>205</v>
      </c>
      <c r="G1123" s="206"/>
      <c r="H1123" s="209">
        <v>665.59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203</v>
      </c>
      <c r="AU1123" s="215" t="s">
        <v>80</v>
      </c>
      <c r="AV1123" s="14" t="s">
        <v>200</v>
      </c>
      <c r="AW1123" s="14" t="s">
        <v>32</v>
      </c>
      <c r="AX1123" s="14" t="s">
        <v>78</v>
      </c>
      <c r="AY1123" s="215" t="s">
        <v>193</v>
      </c>
    </row>
    <row r="1124" spans="1:65" s="2" customFormat="1" ht="24.2" customHeight="1">
      <c r="A1124" s="36"/>
      <c r="B1124" s="37"/>
      <c r="C1124" s="227" t="s">
        <v>1497</v>
      </c>
      <c r="D1124" s="227" t="s">
        <v>443</v>
      </c>
      <c r="E1124" s="228" t="s">
        <v>1498</v>
      </c>
      <c r="F1124" s="229" t="s">
        <v>1499</v>
      </c>
      <c r="G1124" s="230" t="s">
        <v>702</v>
      </c>
      <c r="H1124" s="231">
        <v>18</v>
      </c>
      <c r="I1124" s="232"/>
      <c r="J1124" s="233">
        <f>ROUND(I1124*H1124,2)</f>
        <v>0</v>
      </c>
      <c r="K1124" s="229" t="s">
        <v>477</v>
      </c>
      <c r="L1124" s="234"/>
      <c r="M1124" s="235" t="s">
        <v>19</v>
      </c>
      <c r="N1124" s="236" t="s">
        <v>41</v>
      </c>
      <c r="O1124" s="66"/>
      <c r="P1124" s="184">
        <f>O1124*H1124</f>
        <v>0</v>
      </c>
      <c r="Q1124" s="184">
        <v>0</v>
      </c>
      <c r="R1124" s="184">
        <f>Q1124*H1124</f>
        <v>0</v>
      </c>
      <c r="S1124" s="184">
        <v>0</v>
      </c>
      <c r="T1124" s="185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86" t="s">
        <v>237</v>
      </c>
      <c r="AT1124" s="186" t="s">
        <v>443</v>
      </c>
      <c r="AU1124" s="186" t="s">
        <v>80</v>
      </c>
      <c r="AY1124" s="19" t="s">
        <v>193</v>
      </c>
      <c r="BE1124" s="187">
        <f>IF(N1124="základní",J1124,0)</f>
        <v>0</v>
      </c>
      <c r="BF1124" s="187">
        <f>IF(N1124="snížená",J1124,0)</f>
        <v>0</v>
      </c>
      <c r="BG1124" s="187">
        <f>IF(N1124="zákl. přenesená",J1124,0)</f>
        <v>0</v>
      </c>
      <c r="BH1124" s="187">
        <f>IF(N1124="sníž. přenesená",J1124,0)</f>
        <v>0</v>
      </c>
      <c r="BI1124" s="187">
        <f>IF(N1124="nulová",J1124,0)</f>
        <v>0</v>
      </c>
      <c r="BJ1124" s="19" t="s">
        <v>78</v>
      </c>
      <c r="BK1124" s="187">
        <f>ROUND(I1124*H1124,2)</f>
        <v>0</v>
      </c>
      <c r="BL1124" s="19" t="s">
        <v>200</v>
      </c>
      <c r="BM1124" s="186" t="s">
        <v>1500</v>
      </c>
    </row>
    <row r="1125" spans="1:65" s="2" customFormat="1" ht="24.2" customHeight="1">
      <c r="A1125" s="36"/>
      <c r="B1125" s="37"/>
      <c r="C1125" s="227" t="s">
        <v>1501</v>
      </c>
      <c r="D1125" s="227" t="s">
        <v>443</v>
      </c>
      <c r="E1125" s="228" t="s">
        <v>1502</v>
      </c>
      <c r="F1125" s="229" t="s">
        <v>1503</v>
      </c>
      <c r="G1125" s="230" t="s">
        <v>702</v>
      </c>
      <c r="H1125" s="231">
        <v>8</v>
      </c>
      <c r="I1125" s="232"/>
      <c r="J1125" s="233">
        <f>ROUND(I1125*H1125,2)</f>
        <v>0</v>
      </c>
      <c r="K1125" s="229" t="s">
        <v>477</v>
      </c>
      <c r="L1125" s="234"/>
      <c r="M1125" s="235" t="s">
        <v>19</v>
      </c>
      <c r="N1125" s="236" t="s">
        <v>41</v>
      </c>
      <c r="O1125" s="66"/>
      <c r="P1125" s="184">
        <f>O1125*H1125</f>
        <v>0</v>
      </c>
      <c r="Q1125" s="184">
        <v>0</v>
      </c>
      <c r="R1125" s="184">
        <f>Q1125*H1125</f>
        <v>0</v>
      </c>
      <c r="S1125" s="184">
        <v>0</v>
      </c>
      <c r="T1125" s="185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186" t="s">
        <v>237</v>
      </c>
      <c r="AT1125" s="186" t="s">
        <v>443</v>
      </c>
      <c r="AU1125" s="186" t="s">
        <v>80</v>
      </c>
      <c r="AY1125" s="19" t="s">
        <v>193</v>
      </c>
      <c r="BE1125" s="187">
        <f>IF(N1125="základní",J1125,0)</f>
        <v>0</v>
      </c>
      <c r="BF1125" s="187">
        <f>IF(N1125="snížená",J1125,0)</f>
        <v>0</v>
      </c>
      <c r="BG1125" s="187">
        <f>IF(N1125="zákl. přenesená",J1125,0)</f>
        <v>0</v>
      </c>
      <c r="BH1125" s="187">
        <f>IF(N1125="sníž. přenesená",J1125,0)</f>
        <v>0</v>
      </c>
      <c r="BI1125" s="187">
        <f>IF(N1125="nulová",J1125,0)</f>
        <v>0</v>
      </c>
      <c r="BJ1125" s="19" t="s">
        <v>78</v>
      </c>
      <c r="BK1125" s="187">
        <f>ROUND(I1125*H1125,2)</f>
        <v>0</v>
      </c>
      <c r="BL1125" s="19" t="s">
        <v>200</v>
      </c>
      <c r="BM1125" s="186" t="s">
        <v>1504</v>
      </c>
    </row>
    <row r="1126" spans="1:65" s="2" customFormat="1" ht="49.15" customHeight="1">
      <c r="A1126" s="36"/>
      <c r="B1126" s="37"/>
      <c r="C1126" s="175" t="s">
        <v>1505</v>
      </c>
      <c r="D1126" s="175" t="s">
        <v>195</v>
      </c>
      <c r="E1126" s="176" t="s">
        <v>1506</v>
      </c>
      <c r="F1126" s="177" t="s">
        <v>1507</v>
      </c>
      <c r="G1126" s="178" t="s">
        <v>273</v>
      </c>
      <c r="H1126" s="179">
        <v>1038.5</v>
      </c>
      <c r="I1126" s="180"/>
      <c r="J1126" s="181">
        <f>ROUND(I1126*H1126,2)</f>
        <v>0</v>
      </c>
      <c r="K1126" s="177" t="s">
        <v>199</v>
      </c>
      <c r="L1126" s="41"/>
      <c r="M1126" s="182" t="s">
        <v>19</v>
      </c>
      <c r="N1126" s="183" t="s">
        <v>41</v>
      </c>
      <c r="O1126" s="66"/>
      <c r="P1126" s="184">
        <f>O1126*H1126</f>
        <v>0</v>
      </c>
      <c r="Q1126" s="184">
        <v>0.1295</v>
      </c>
      <c r="R1126" s="184">
        <f>Q1126*H1126</f>
        <v>134.48575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200</v>
      </c>
      <c r="AT1126" s="186" t="s">
        <v>195</v>
      </c>
      <c r="AU1126" s="186" t="s">
        <v>80</v>
      </c>
      <c r="AY1126" s="19" t="s">
        <v>193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78</v>
      </c>
      <c r="BK1126" s="187">
        <f>ROUND(I1126*H1126,2)</f>
        <v>0</v>
      </c>
      <c r="BL1126" s="19" t="s">
        <v>200</v>
      </c>
      <c r="BM1126" s="186" t="s">
        <v>1508</v>
      </c>
    </row>
    <row r="1127" spans="1:65" s="2" customFormat="1" ht="11.25">
      <c r="A1127" s="36"/>
      <c r="B1127" s="37"/>
      <c r="C1127" s="38"/>
      <c r="D1127" s="188" t="s">
        <v>201</v>
      </c>
      <c r="E1127" s="38"/>
      <c r="F1127" s="189" t="s">
        <v>1509</v>
      </c>
      <c r="G1127" s="38"/>
      <c r="H1127" s="38"/>
      <c r="I1127" s="190"/>
      <c r="J1127" s="38"/>
      <c r="K1127" s="38"/>
      <c r="L1127" s="41"/>
      <c r="M1127" s="191"/>
      <c r="N1127" s="192"/>
      <c r="O1127" s="66"/>
      <c r="P1127" s="66"/>
      <c r="Q1127" s="66"/>
      <c r="R1127" s="66"/>
      <c r="S1127" s="66"/>
      <c r="T1127" s="67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T1127" s="19" t="s">
        <v>201</v>
      </c>
      <c r="AU1127" s="19" t="s">
        <v>80</v>
      </c>
    </row>
    <row r="1128" spans="1:65" s="13" customFormat="1" ht="45">
      <c r="B1128" s="193"/>
      <c r="C1128" s="194"/>
      <c r="D1128" s="195" t="s">
        <v>203</v>
      </c>
      <c r="E1128" s="196" t="s">
        <v>19</v>
      </c>
      <c r="F1128" s="197" t="s">
        <v>1510</v>
      </c>
      <c r="G1128" s="194"/>
      <c r="H1128" s="198">
        <v>745.5</v>
      </c>
      <c r="I1128" s="199"/>
      <c r="J1128" s="194"/>
      <c r="K1128" s="194"/>
      <c r="L1128" s="200"/>
      <c r="M1128" s="201"/>
      <c r="N1128" s="202"/>
      <c r="O1128" s="202"/>
      <c r="P1128" s="202"/>
      <c r="Q1128" s="202"/>
      <c r="R1128" s="202"/>
      <c r="S1128" s="202"/>
      <c r="T1128" s="203"/>
      <c r="AT1128" s="204" t="s">
        <v>203</v>
      </c>
      <c r="AU1128" s="204" t="s">
        <v>80</v>
      </c>
      <c r="AV1128" s="13" t="s">
        <v>80</v>
      </c>
      <c r="AW1128" s="13" t="s">
        <v>32</v>
      </c>
      <c r="AX1128" s="13" t="s">
        <v>70</v>
      </c>
      <c r="AY1128" s="204" t="s">
        <v>193</v>
      </c>
    </row>
    <row r="1129" spans="1:65" s="13" customFormat="1" ht="22.5">
      <c r="B1129" s="193"/>
      <c r="C1129" s="194"/>
      <c r="D1129" s="195" t="s">
        <v>203</v>
      </c>
      <c r="E1129" s="196" t="s">
        <v>19</v>
      </c>
      <c r="F1129" s="197" t="s">
        <v>1511</v>
      </c>
      <c r="G1129" s="194"/>
      <c r="H1129" s="198">
        <v>293</v>
      </c>
      <c r="I1129" s="199"/>
      <c r="J1129" s="194"/>
      <c r="K1129" s="194"/>
      <c r="L1129" s="200"/>
      <c r="M1129" s="201"/>
      <c r="N1129" s="202"/>
      <c r="O1129" s="202"/>
      <c r="P1129" s="202"/>
      <c r="Q1129" s="202"/>
      <c r="R1129" s="202"/>
      <c r="S1129" s="202"/>
      <c r="T1129" s="203"/>
      <c r="AT1129" s="204" t="s">
        <v>203</v>
      </c>
      <c r="AU1129" s="204" t="s">
        <v>80</v>
      </c>
      <c r="AV1129" s="13" t="s">
        <v>80</v>
      </c>
      <c r="AW1129" s="13" t="s">
        <v>32</v>
      </c>
      <c r="AX1129" s="13" t="s">
        <v>70</v>
      </c>
      <c r="AY1129" s="204" t="s">
        <v>193</v>
      </c>
    </row>
    <row r="1130" spans="1:65" s="14" customFormat="1" ht="11.25">
      <c r="B1130" s="205"/>
      <c r="C1130" s="206"/>
      <c r="D1130" s="195" t="s">
        <v>203</v>
      </c>
      <c r="E1130" s="207" t="s">
        <v>19</v>
      </c>
      <c r="F1130" s="208" t="s">
        <v>205</v>
      </c>
      <c r="G1130" s="206"/>
      <c r="H1130" s="209">
        <v>1038.5</v>
      </c>
      <c r="I1130" s="210"/>
      <c r="J1130" s="206"/>
      <c r="K1130" s="206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203</v>
      </c>
      <c r="AU1130" s="215" t="s">
        <v>80</v>
      </c>
      <c r="AV1130" s="14" t="s">
        <v>200</v>
      </c>
      <c r="AW1130" s="14" t="s">
        <v>32</v>
      </c>
      <c r="AX1130" s="14" t="s">
        <v>78</v>
      </c>
      <c r="AY1130" s="215" t="s">
        <v>193</v>
      </c>
    </row>
    <row r="1131" spans="1:65" s="2" customFormat="1" ht="16.5" customHeight="1">
      <c r="A1131" s="36"/>
      <c r="B1131" s="37"/>
      <c r="C1131" s="227" t="s">
        <v>1512</v>
      </c>
      <c r="D1131" s="227" t="s">
        <v>443</v>
      </c>
      <c r="E1131" s="228" t="s">
        <v>1513</v>
      </c>
      <c r="F1131" s="229" t="s">
        <v>1514</v>
      </c>
      <c r="G1131" s="230" t="s">
        <v>273</v>
      </c>
      <c r="H1131" s="231">
        <v>1048.885</v>
      </c>
      <c r="I1131" s="232"/>
      <c r="J1131" s="233">
        <f>ROUND(I1131*H1131,2)</f>
        <v>0</v>
      </c>
      <c r="K1131" s="229" t="s">
        <v>199</v>
      </c>
      <c r="L1131" s="234"/>
      <c r="M1131" s="235" t="s">
        <v>19</v>
      </c>
      <c r="N1131" s="236" t="s">
        <v>41</v>
      </c>
      <c r="O1131" s="66"/>
      <c r="P1131" s="184">
        <f>O1131*H1131</f>
        <v>0</v>
      </c>
      <c r="Q1131" s="184">
        <v>4.4999999999999998E-2</v>
      </c>
      <c r="R1131" s="184">
        <f>Q1131*H1131</f>
        <v>47.199824999999997</v>
      </c>
      <c r="S1131" s="184">
        <v>0</v>
      </c>
      <c r="T1131" s="185">
        <f>S1131*H1131</f>
        <v>0</v>
      </c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R1131" s="186" t="s">
        <v>237</v>
      </c>
      <c r="AT1131" s="186" t="s">
        <v>443</v>
      </c>
      <c r="AU1131" s="186" t="s">
        <v>80</v>
      </c>
      <c r="AY1131" s="19" t="s">
        <v>193</v>
      </c>
      <c r="BE1131" s="187">
        <f>IF(N1131="základní",J1131,0)</f>
        <v>0</v>
      </c>
      <c r="BF1131" s="187">
        <f>IF(N1131="snížená",J1131,0)</f>
        <v>0</v>
      </c>
      <c r="BG1131" s="187">
        <f>IF(N1131="zákl. přenesená",J1131,0)</f>
        <v>0</v>
      </c>
      <c r="BH1131" s="187">
        <f>IF(N1131="sníž. přenesená",J1131,0)</f>
        <v>0</v>
      </c>
      <c r="BI1131" s="187">
        <f>IF(N1131="nulová",J1131,0)</f>
        <v>0</v>
      </c>
      <c r="BJ1131" s="19" t="s">
        <v>78</v>
      </c>
      <c r="BK1131" s="187">
        <f>ROUND(I1131*H1131,2)</f>
        <v>0</v>
      </c>
      <c r="BL1131" s="19" t="s">
        <v>200</v>
      </c>
      <c r="BM1131" s="186" t="s">
        <v>1515</v>
      </c>
    </row>
    <row r="1132" spans="1:65" s="13" customFormat="1" ht="11.25">
      <c r="B1132" s="193"/>
      <c r="C1132" s="194"/>
      <c r="D1132" s="195" t="s">
        <v>203</v>
      </c>
      <c r="E1132" s="196" t="s">
        <v>19</v>
      </c>
      <c r="F1132" s="197" t="s">
        <v>1516</v>
      </c>
      <c r="G1132" s="194"/>
      <c r="H1132" s="198">
        <v>1048.885</v>
      </c>
      <c r="I1132" s="199"/>
      <c r="J1132" s="194"/>
      <c r="K1132" s="194"/>
      <c r="L1132" s="200"/>
      <c r="M1132" s="201"/>
      <c r="N1132" s="202"/>
      <c r="O1132" s="202"/>
      <c r="P1132" s="202"/>
      <c r="Q1132" s="202"/>
      <c r="R1132" s="202"/>
      <c r="S1132" s="202"/>
      <c r="T1132" s="203"/>
      <c r="AT1132" s="204" t="s">
        <v>203</v>
      </c>
      <c r="AU1132" s="204" t="s">
        <v>80</v>
      </c>
      <c r="AV1132" s="13" t="s">
        <v>80</v>
      </c>
      <c r="AW1132" s="13" t="s">
        <v>32</v>
      </c>
      <c r="AX1132" s="13" t="s">
        <v>70</v>
      </c>
      <c r="AY1132" s="204" t="s">
        <v>193</v>
      </c>
    </row>
    <row r="1133" spans="1:65" s="14" customFormat="1" ht="11.25">
      <c r="B1133" s="205"/>
      <c r="C1133" s="206"/>
      <c r="D1133" s="195" t="s">
        <v>203</v>
      </c>
      <c r="E1133" s="207" t="s">
        <v>19</v>
      </c>
      <c r="F1133" s="208" t="s">
        <v>205</v>
      </c>
      <c r="G1133" s="206"/>
      <c r="H1133" s="209">
        <v>1048.885</v>
      </c>
      <c r="I1133" s="210"/>
      <c r="J1133" s="206"/>
      <c r="K1133" s="206"/>
      <c r="L1133" s="211"/>
      <c r="M1133" s="212"/>
      <c r="N1133" s="213"/>
      <c r="O1133" s="213"/>
      <c r="P1133" s="213"/>
      <c r="Q1133" s="213"/>
      <c r="R1133" s="213"/>
      <c r="S1133" s="213"/>
      <c r="T1133" s="214"/>
      <c r="AT1133" s="215" t="s">
        <v>203</v>
      </c>
      <c r="AU1133" s="215" t="s">
        <v>80</v>
      </c>
      <c r="AV1133" s="14" t="s">
        <v>200</v>
      </c>
      <c r="AW1133" s="14" t="s">
        <v>32</v>
      </c>
      <c r="AX1133" s="14" t="s">
        <v>78</v>
      </c>
      <c r="AY1133" s="215" t="s">
        <v>193</v>
      </c>
    </row>
    <row r="1134" spans="1:65" s="2" customFormat="1" ht="24.2" customHeight="1">
      <c r="A1134" s="36"/>
      <c r="B1134" s="37"/>
      <c r="C1134" s="175" t="s">
        <v>1517</v>
      </c>
      <c r="D1134" s="175" t="s">
        <v>195</v>
      </c>
      <c r="E1134" s="176" t="s">
        <v>1518</v>
      </c>
      <c r="F1134" s="177" t="s">
        <v>1519</v>
      </c>
      <c r="G1134" s="178" t="s">
        <v>300</v>
      </c>
      <c r="H1134" s="179">
        <v>152.77500000000001</v>
      </c>
      <c r="I1134" s="180"/>
      <c r="J1134" s="181">
        <f>ROUND(I1134*H1134,2)</f>
        <v>0</v>
      </c>
      <c r="K1134" s="177" t="s">
        <v>199</v>
      </c>
      <c r="L1134" s="41"/>
      <c r="M1134" s="182" t="s">
        <v>19</v>
      </c>
      <c r="N1134" s="183" t="s">
        <v>41</v>
      </c>
      <c r="O1134" s="66"/>
      <c r="P1134" s="184">
        <f>O1134*H1134</f>
        <v>0</v>
      </c>
      <c r="Q1134" s="184">
        <v>2.2563399999999998</v>
      </c>
      <c r="R1134" s="184">
        <f>Q1134*H1134</f>
        <v>344.71234349999997</v>
      </c>
      <c r="S1134" s="184">
        <v>0</v>
      </c>
      <c r="T1134" s="185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86" t="s">
        <v>200</v>
      </c>
      <c r="AT1134" s="186" t="s">
        <v>195</v>
      </c>
      <c r="AU1134" s="186" t="s">
        <v>80</v>
      </c>
      <c r="AY1134" s="19" t="s">
        <v>193</v>
      </c>
      <c r="BE1134" s="187">
        <f>IF(N1134="základní",J1134,0)</f>
        <v>0</v>
      </c>
      <c r="BF1134" s="187">
        <f>IF(N1134="snížená",J1134,0)</f>
        <v>0</v>
      </c>
      <c r="BG1134" s="187">
        <f>IF(N1134="zákl. přenesená",J1134,0)</f>
        <v>0</v>
      </c>
      <c r="BH1134" s="187">
        <f>IF(N1134="sníž. přenesená",J1134,0)</f>
        <v>0</v>
      </c>
      <c r="BI1134" s="187">
        <f>IF(N1134="nulová",J1134,0)</f>
        <v>0</v>
      </c>
      <c r="BJ1134" s="19" t="s">
        <v>78</v>
      </c>
      <c r="BK1134" s="187">
        <f>ROUND(I1134*H1134,2)</f>
        <v>0</v>
      </c>
      <c r="BL1134" s="19" t="s">
        <v>200</v>
      </c>
      <c r="BM1134" s="186" t="s">
        <v>1520</v>
      </c>
    </row>
    <row r="1135" spans="1:65" s="2" customFormat="1" ht="11.25">
      <c r="A1135" s="36"/>
      <c r="B1135" s="37"/>
      <c r="C1135" s="38"/>
      <c r="D1135" s="188" t="s">
        <v>201</v>
      </c>
      <c r="E1135" s="38"/>
      <c r="F1135" s="189" t="s">
        <v>1521</v>
      </c>
      <c r="G1135" s="38"/>
      <c r="H1135" s="38"/>
      <c r="I1135" s="190"/>
      <c r="J1135" s="38"/>
      <c r="K1135" s="38"/>
      <c r="L1135" s="41"/>
      <c r="M1135" s="191"/>
      <c r="N1135" s="192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201</v>
      </c>
      <c r="AU1135" s="19" t="s">
        <v>80</v>
      </c>
    </row>
    <row r="1136" spans="1:65" s="13" customFormat="1" ht="11.25">
      <c r="B1136" s="193"/>
      <c r="C1136" s="194"/>
      <c r="D1136" s="195" t="s">
        <v>203</v>
      </c>
      <c r="E1136" s="196" t="s">
        <v>19</v>
      </c>
      <c r="F1136" s="197" t="s">
        <v>1522</v>
      </c>
      <c r="G1136" s="194"/>
      <c r="H1136" s="198">
        <v>59.31</v>
      </c>
      <c r="I1136" s="199"/>
      <c r="J1136" s="194"/>
      <c r="K1136" s="194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203</v>
      </c>
      <c r="AU1136" s="204" t="s">
        <v>80</v>
      </c>
      <c r="AV1136" s="13" t="s">
        <v>80</v>
      </c>
      <c r="AW1136" s="13" t="s">
        <v>32</v>
      </c>
      <c r="AX1136" s="13" t="s">
        <v>70</v>
      </c>
      <c r="AY1136" s="204" t="s">
        <v>193</v>
      </c>
    </row>
    <row r="1137" spans="1:65" s="13" customFormat="1" ht="11.25">
      <c r="B1137" s="193"/>
      <c r="C1137" s="194"/>
      <c r="D1137" s="195" t="s">
        <v>203</v>
      </c>
      <c r="E1137" s="196" t="s">
        <v>19</v>
      </c>
      <c r="F1137" s="197" t="s">
        <v>1523</v>
      </c>
      <c r="G1137" s="194"/>
      <c r="H1137" s="198">
        <v>93.465000000000003</v>
      </c>
      <c r="I1137" s="199"/>
      <c r="J1137" s="194"/>
      <c r="K1137" s="194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203</v>
      </c>
      <c r="AU1137" s="204" t="s">
        <v>80</v>
      </c>
      <c r="AV1137" s="13" t="s">
        <v>80</v>
      </c>
      <c r="AW1137" s="13" t="s">
        <v>32</v>
      </c>
      <c r="AX1137" s="13" t="s">
        <v>70</v>
      </c>
      <c r="AY1137" s="204" t="s">
        <v>193</v>
      </c>
    </row>
    <row r="1138" spans="1:65" s="14" customFormat="1" ht="11.25">
      <c r="B1138" s="205"/>
      <c r="C1138" s="206"/>
      <c r="D1138" s="195" t="s">
        <v>203</v>
      </c>
      <c r="E1138" s="207" t="s">
        <v>19</v>
      </c>
      <c r="F1138" s="208" t="s">
        <v>205</v>
      </c>
      <c r="G1138" s="206"/>
      <c r="H1138" s="209">
        <v>152.77500000000001</v>
      </c>
      <c r="I1138" s="210"/>
      <c r="J1138" s="206"/>
      <c r="K1138" s="206"/>
      <c r="L1138" s="211"/>
      <c r="M1138" s="212"/>
      <c r="N1138" s="213"/>
      <c r="O1138" s="213"/>
      <c r="P1138" s="213"/>
      <c r="Q1138" s="213"/>
      <c r="R1138" s="213"/>
      <c r="S1138" s="213"/>
      <c r="T1138" s="214"/>
      <c r="AT1138" s="215" t="s">
        <v>203</v>
      </c>
      <c r="AU1138" s="215" t="s">
        <v>80</v>
      </c>
      <c r="AV1138" s="14" t="s">
        <v>200</v>
      </c>
      <c r="AW1138" s="14" t="s">
        <v>32</v>
      </c>
      <c r="AX1138" s="14" t="s">
        <v>78</v>
      </c>
      <c r="AY1138" s="215" t="s">
        <v>193</v>
      </c>
    </row>
    <row r="1139" spans="1:65" s="2" customFormat="1" ht="24.2" customHeight="1">
      <c r="A1139" s="36"/>
      <c r="B1139" s="37"/>
      <c r="C1139" s="175" t="s">
        <v>1524</v>
      </c>
      <c r="D1139" s="175" t="s">
        <v>195</v>
      </c>
      <c r="E1139" s="176" t="s">
        <v>1525</v>
      </c>
      <c r="F1139" s="177" t="s">
        <v>1526</v>
      </c>
      <c r="G1139" s="178" t="s">
        <v>198</v>
      </c>
      <c r="H1139" s="179">
        <v>1124</v>
      </c>
      <c r="I1139" s="180"/>
      <c r="J1139" s="181">
        <f>ROUND(I1139*H1139,2)</f>
        <v>0</v>
      </c>
      <c r="K1139" s="177" t="s">
        <v>199</v>
      </c>
      <c r="L1139" s="41"/>
      <c r="M1139" s="182" t="s">
        <v>19</v>
      </c>
      <c r="N1139" s="183" t="s">
        <v>41</v>
      </c>
      <c r="O1139" s="66"/>
      <c r="P1139" s="184">
        <f>O1139*H1139</f>
        <v>0</v>
      </c>
      <c r="Q1139" s="184">
        <v>6.8999999999999997E-4</v>
      </c>
      <c r="R1139" s="184">
        <f>Q1139*H1139</f>
        <v>0.77555999999999992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200</v>
      </c>
      <c r="AT1139" s="186" t="s">
        <v>195</v>
      </c>
      <c r="AU1139" s="186" t="s">
        <v>80</v>
      </c>
      <c r="AY1139" s="19" t="s">
        <v>193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78</v>
      </c>
      <c r="BK1139" s="187">
        <f>ROUND(I1139*H1139,2)</f>
        <v>0</v>
      </c>
      <c r="BL1139" s="19" t="s">
        <v>200</v>
      </c>
      <c r="BM1139" s="186" t="s">
        <v>1527</v>
      </c>
    </row>
    <row r="1140" spans="1:65" s="2" customFormat="1" ht="11.25">
      <c r="A1140" s="36"/>
      <c r="B1140" s="37"/>
      <c r="C1140" s="38"/>
      <c r="D1140" s="188" t="s">
        <v>201</v>
      </c>
      <c r="E1140" s="38"/>
      <c r="F1140" s="189" t="s">
        <v>1528</v>
      </c>
      <c r="G1140" s="38"/>
      <c r="H1140" s="38"/>
      <c r="I1140" s="190"/>
      <c r="J1140" s="38"/>
      <c r="K1140" s="38"/>
      <c r="L1140" s="41"/>
      <c r="M1140" s="191"/>
      <c r="N1140" s="192"/>
      <c r="O1140" s="66"/>
      <c r="P1140" s="66"/>
      <c r="Q1140" s="66"/>
      <c r="R1140" s="66"/>
      <c r="S1140" s="66"/>
      <c r="T1140" s="67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T1140" s="19" t="s">
        <v>201</v>
      </c>
      <c r="AU1140" s="19" t="s">
        <v>80</v>
      </c>
    </row>
    <row r="1141" spans="1:65" s="13" customFormat="1" ht="11.25">
      <c r="B1141" s="193"/>
      <c r="C1141" s="194"/>
      <c r="D1141" s="195" t="s">
        <v>203</v>
      </c>
      <c r="E1141" s="196" t="s">
        <v>19</v>
      </c>
      <c r="F1141" s="197" t="s">
        <v>1384</v>
      </c>
      <c r="G1141" s="194"/>
      <c r="H1141" s="198">
        <v>120</v>
      </c>
      <c r="I1141" s="199"/>
      <c r="J1141" s="194"/>
      <c r="K1141" s="194"/>
      <c r="L1141" s="200"/>
      <c r="M1141" s="201"/>
      <c r="N1141" s="202"/>
      <c r="O1141" s="202"/>
      <c r="P1141" s="202"/>
      <c r="Q1141" s="202"/>
      <c r="R1141" s="202"/>
      <c r="S1141" s="202"/>
      <c r="T1141" s="203"/>
      <c r="AT1141" s="204" t="s">
        <v>203</v>
      </c>
      <c r="AU1141" s="204" t="s">
        <v>80</v>
      </c>
      <c r="AV1141" s="13" t="s">
        <v>80</v>
      </c>
      <c r="AW1141" s="13" t="s">
        <v>32</v>
      </c>
      <c r="AX1141" s="13" t="s">
        <v>70</v>
      </c>
      <c r="AY1141" s="204" t="s">
        <v>193</v>
      </c>
    </row>
    <row r="1142" spans="1:65" s="13" customFormat="1" ht="11.25">
      <c r="B1142" s="193"/>
      <c r="C1142" s="194"/>
      <c r="D1142" s="195" t="s">
        <v>203</v>
      </c>
      <c r="E1142" s="196" t="s">
        <v>19</v>
      </c>
      <c r="F1142" s="197" t="s">
        <v>1385</v>
      </c>
      <c r="G1142" s="194"/>
      <c r="H1142" s="198">
        <v>1004</v>
      </c>
      <c r="I1142" s="199"/>
      <c r="J1142" s="194"/>
      <c r="K1142" s="194"/>
      <c r="L1142" s="200"/>
      <c r="M1142" s="201"/>
      <c r="N1142" s="202"/>
      <c r="O1142" s="202"/>
      <c r="P1142" s="202"/>
      <c r="Q1142" s="202"/>
      <c r="R1142" s="202"/>
      <c r="S1142" s="202"/>
      <c r="T1142" s="203"/>
      <c r="AT1142" s="204" t="s">
        <v>203</v>
      </c>
      <c r="AU1142" s="204" t="s">
        <v>80</v>
      </c>
      <c r="AV1142" s="13" t="s">
        <v>80</v>
      </c>
      <c r="AW1142" s="13" t="s">
        <v>32</v>
      </c>
      <c r="AX1142" s="13" t="s">
        <v>70</v>
      </c>
      <c r="AY1142" s="204" t="s">
        <v>193</v>
      </c>
    </row>
    <row r="1143" spans="1:65" s="14" customFormat="1" ht="11.25">
      <c r="B1143" s="205"/>
      <c r="C1143" s="206"/>
      <c r="D1143" s="195" t="s">
        <v>203</v>
      </c>
      <c r="E1143" s="207" t="s">
        <v>19</v>
      </c>
      <c r="F1143" s="208" t="s">
        <v>205</v>
      </c>
      <c r="G1143" s="206"/>
      <c r="H1143" s="209">
        <v>1124</v>
      </c>
      <c r="I1143" s="210"/>
      <c r="J1143" s="206"/>
      <c r="K1143" s="206"/>
      <c r="L1143" s="211"/>
      <c r="M1143" s="212"/>
      <c r="N1143" s="213"/>
      <c r="O1143" s="213"/>
      <c r="P1143" s="213"/>
      <c r="Q1143" s="213"/>
      <c r="R1143" s="213"/>
      <c r="S1143" s="213"/>
      <c r="T1143" s="214"/>
      <c r="AT1143" s="215" t="s">
        <v>203</v>
      </c>
      <c r="AU1143" s="215" t="s">
        <v>80</v>
      </c>
      <c r="AV1143" s="14" t="s">
        <v>200</v>
      </c>
      <c r="AW1143" s="14" t="s">
        <v>32</v>
      </c>
      <c r="AX1143" s="14" t="s">
        <v>78</v>
      </c>
      <c r="AY1143" s="215" t="s">
        <v>193</v>
      </c>
    </row>
    <row r="1144" spans="1:65" s="2" customFormat="1" ht="24.2" customHeight="1">
      <c r="A1144" s="36"/>
      <c r="B1144" s="37"/>
      <c r="C1144" s="175" t="s">
        <v>1529</v>
      </c>
      <c r="D1144" s="175" t="s">
        <v>195</v>
      </c>
      <c r="E1144" s="176" t="s">
        <v>1530</v>
      </c>
      <c r="F1144" s="177" t="s">
        <v>1531</v>
      </c>
      <c r="G1144" s="178" t="s">
        <v>273</v>
      </c>
      <c r="H1144" s="179">
        <v>131</v>
      </c>
      <c r="I1144" s="180"/>
      <c r="J1144" s="181">
        <f>ROUND(I1144*H1144,2)</f>
        <v>0</v>
      </c>
      <c r="K1144" s="177" t="s">
        <v>199</v>
      </c>
      <c r="L1144" s="41"/>
      <c r="M1144" s="182" t="s">
        <v>19</v>
      </c>
      <c r="N1144" s="183" t="s">
        <v>41</v>
      </c>
      <c r="O1144" s="66"/>
      <c r="P1144" s="184">
        <f>O1144*H1144</f>
        <v>0</v>
      </c>
      <c r="Q1144" s="184">
        <v>0</v>
      </c>
      <c r="R1144" s="184">
        <f>Q1144*H1144</f>
        <v>0</v>
      </c>
      <c r="S1144" s="184">
        <v>0</v>
      </c>
      <c r="T1144" s="18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6" t="s">
        <v>200</v>
      </c>
      <c r="AT1144" s="186" t="s">
        <v>195</v>
      </c>
      <c r="AU1144" s="186" t="s">
        <v>80</v>
      </c>
      <c r="AY1144" s="19" t="s">
        <v>193</v>
      </c>
      <c r="BE1144" s="187">
        <f>IF(N1144="základní",J1144,0)</f>
        <v>0</v>
      </c>
      <c r="BF1144" s="187">
        <f>IF(N1144="snížená",J1144,0)</f>
        <v>0</v>
      </c>
      <c r="BG1144" s="187">
        <f>IF(N1144="zákl. přenesená",J1144,0)</f>
        <v>0</v>
      </c>
      <c r="BH1144" s="187">
        <f>IF(N1144="sníž. přenesená",J1144,0)</f>
        <v>0</v>
      </c>
      <c r="BI1144" s="187">
        <f>IF(N1144="nulová",J1144,0)</f>
        <v>0</v>
      </c>
      <c r="BJ1144" s="19" t="s">
        <v>78</v>
      </c>
      <c r="BK1144" s="187">
        <f>ROUND(I1144*H1144,2)</f>
        <v>0</v>
      </c>
      <c r="BL1144" s="19" t="s">
        <v>200</v>
      </c>
      <c r="BM1144" s="186" t="s">
        <v>1532</v>
      </c>
    </row>
    <row r="1145" spans="1:65" s="2" customFormat="1" ht="11.25">
      <c r="A1145" s="36"/>
      <c r="B1145" s="37"/>
      <c r="C1145" s="38"/>
      <c r="D1145" s="188" t="s">
        <v>201</v>
      </c>
      <c r="E1145" s="38"/>
      <c r="F1145" s="189" t="s">
        <v>1533</v>
      </c>
      <c r="G1145" s="38"/>
      <c r="H1145" s="38"/>
      <c r="I1145" s="190"/>
      <c r="J1145" s="38"/>
      <c r="K1145" s="38"/>
      <c r="L1145" s="41"/>
      <c r="M1145" s="191"/>
      <c r="N1145" s="192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201</v>
      </c>
      <c r="AU1145" s="19" t="s">
        <v>80</v>
      </c>
    </row>
    <row r="1146" spans="1:65" s="13" customFormat="1" ht="11.25">
      <c r="B1146" s="193"/>
      <c r="C1146" s="194"/>
      <c r="D1146" s="195" t="s">
        <v>203</v>
      </c>
      <c r="E1146" s="196" t="s">
        <v>19</v>
      </c>
      <c r="F1146" s="197" t="s">
        <v>1534</v>
      </c>
      <c r="G1146" s="194"/>
      <c r="H1146" s="198">
        <v>131</v>
      </c>
      <c r="I1146" s="199"/>
      <c r="J1146" s="194"/>
      <c r="K1146" s="194"/>
      <c r="L1146" s="200"/>
      <c r="M1146" s="201"/>
      <c r="N1146" s="202"/>
      <c r="O1146" s="202"/>
      <c r="P1146" s="202"/>
      <c r="Q1146" s="202"/>
      <c r="R1146" s="202"/>
      <c r="S1146" s="202"/>
      <c r="T1146" s="203"/>
      <c r="AT1146" s="204" t="s">
        <v>203</v>
      </c>
      <c r="AU1146" s="204" t="s">
        <v>80</v>
      </c>
      <c r="AV1146" s="13" t="s">
        <v>80</v>
      </c>
      <c r="AW1146" s="13" t="s">
        <v>32</v>
      </c>
      <c r="AX1146" s="13" t="s">
        <v>70</v>
      </c>
      <c r="AY1146" s="204" t="s">
        <v>193</v>
      </c>
    </row>
    <row r="1147" spans="1:65" s="14" customFormat="1" ht="11.25">
      <c r="B1147" s="205"/>
      <c r="C1147" s="206"/>
      <c r="D1147" s="195" t="s">
        <v>203</v>
      </c>
      <c r="E1147" s="207" t="s">
        <v>19</v>
      </c>
      <c r="F1147" s="208" t="s">
        <v>205</v>
      </c>
      <c r="G1147" s="206"/>
      <c r="H1147" s="209">
        <v>131</v>
      </c>
      <c r="I1147" s="210"/>
      <c r="J1147" s="206"/>
      <c r="K1147" s="206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203</v>
      </c>
      <c r="AU1147" s="215" t="s">
        <v>80</v>
      </c>
      <c r="AV1147" s="14" t="s">
        <v>200</v>
      </c>
      <c r="AW1147" s="14" t="s">
        <v>32</v>
      </c>
      <c r="AX1147" s="14" t="s">
        <v>78</v>
      </c>
      <c r="AY1147" s="215" t="s">
        <v>193</v>
      </c>
    </row>
    <row r="1148" spans="1:65" s="12" customFormat="1" ht="22.9" customHeight="1">
      <c r="B1148" s="159"/>
      <c r="C1148" s="160"/>
      <c r="D1148" s="161" t="s">
        <v>69</v>
      </c>
      <c r="E1148" s="173" t="s">
        <v>539</v>
      </c>
      <c r="F1148" s="173" t="s">
        <v>1535</v>
      </c>
      <c r="G1148" s="160"/>
      <c r="H1148" s="160"/>
      <c r="I1148" s="163"/>
      <c r="J1148" s="174">
        <f>BK1148</f>
        <v>0</v>
      </c>
      <c r="K1148" s="160"/>
      <c r="L1148" s="165"/>
      <c r="M1148" s="166"/>
      <c r="N1148" s="167"/>
      <c r="O1148" s="167"/>
      <c r="P1148" s="168">
        <f>SUM(P1149:P1161)</f>
        <v>0</v>
      </c>
      <c r="Q1148" s="167"/>
      <c r="R1148" s="168">
        <f>SUM(R1149:R1161)</f>
        <v>3.2559999999999999E-2</v>
      </c>
      <c r="S1148" s="167"/>
      <c r="T1148" s="169">
        <f>SUM(T1149:T1161)</f>
        <v>0</v>
      </c>
      <c r="AR1148" s="170" t="s">
        <v>78</v>
      </c>
      <c r="AT1148" s="171" t="s">
        <v>69</v>
      </c>
      <c r="AU1148" s="171" t="s">
        <v>78</v>
      </c>
      <c r="AY1148" s="170" t="s">
        <v>193</v>
      </c>
      <c r="BK1148" s="172">
        <f>SUM(BK1149:BK1161)</f>
        <v>0</v>
      </c>
    </row>
    <row r="1149" spans="1:65" s="2" customFormat="1" ht="37.9" customHeight="1">
      <c r="A1149" s="36"/>
      <c r="B1149" s="37"/>
      <c r="C1149" s="175" t="s">
        <v>1536</v>
      </c>
      <c r="D1149" s="175" t="s">
        <v>195</v>
      </c>
      <c r="E1149" s="176" t="s">
        <v>1537</v>
      </c>
      <c r="F1149" s="177" t="s">
        <v>1538</v>
      </c>
      <c r="G1149" s="178" t="s">
        <v>702</v>
      </c>
      <c r="H1149" s="179">
        <v>1</v>
      </c>
      <c r="I1149" s="180"/>
      <c r="J1149" s="181">
        <f>ROUND(I1149*H1149,2)</f>
        <v>0</v>
      </c>
      <c r="K1149" s="177" t="s">
        <v>477</v>
      </c>
      <c r="L1149" s="41"/>
      <c r="M1149" s="182" t="s">
        <v>19</v>
      </c>
      <c r="N1149" s="183" t="s">
        <v>41</v>
      </c>
      <c r="O1149" s="66"/>
      <c r="P1149" s="184">
        <f>O1149*H1149</f>
        <v>0</v>
      </c>
      <c r="Q1149" s="184">
        <v>0</v>
      </c>
      <c r="R1149" s="184">
        <f>Q1149*H1149</f>
        <v>0</v>
      </c>
      <c r="S1149" s="184">
        <v>0</v>
      </c>
      <c r="T1149" s="185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86" t="s">
        <v>200</v>
      </c>
      <c r="AT1149" s="186" t="s">
        <v>195</v>
      </c>
      <c r="AU1149" s="186" t="s">
        <v>80</v>
      </c>
      <c r="AY1149" s="19" t="s">
        <v>193</v>
      </c>
      <c r="BE1149" s="187">
        <f>IF(N1149="základní",J1149,0)</f>
        <v>0</v>
      </c>
      <c r="BF1149" s="187">
        <f>IF(N1149="snížená",J1149,0)</f>
        <v>0</v>
      </c>
      <c r="BG1149" s="187">
        <f>IF(N1149="zákl. přenesená",J1149,0)</f>
        <v>0</v>
      </c>
      <c r="BH1149" s="187">
        <f>IF(N1149="sníž. přenesená",J1149,0)</f>
        <v>0</v>
      </c>
      <c r="BI1149" s="187">
        <f>IF(N1149="nulová",J1149,0)</f>
        <v>0</v>
      </c>
      <c r="BJ1149" s="19" t="s">
        <v>78</v>
      </c>
      <c r="BK1149" s="187">
        <f>ROUND(I1149*H1149,2)</f>
        <v>0</v>
      </c>
      <c r="BL1149" s="19" t="s">
        <v>200</v>
      </c>
      <c r="BM1149" s="186" t="s">
        <v>1539</v>
      </c>
    </row>
    <row r="1150" spans="1:65" s="2" customFormat="1" ht="37.9" customHeight="1">
      <c r="A1150" s="36"/>
      <c r="B1150" s="37"/>
      <c r="C1150" s="175" t="s">
        <v>1540</v>
      </c>
      <c r="D1150" s="175" t="s">
        <v>195</v>
      </c>
      <c r="E1150" s="176" t="s">
        <v>1541</v>
      </c>
      <c r="F1150" s="177" t="s">
        <v>1542</v>
      </c>
      <c r="G1150" s="178" t="s">
        <v>702</v>
      </c>
      <c r="H1150" s="179">
        <v>3</v>
      </c>
      <c r="I1150" s="180"/>
      <c r="J1150" s="181">
        <f>ROUND(I1150*H1150,2)</f>
        <v>0</v>
      </c>
      <c r="K1150" s="177" t="s">
        <v>477</v>
      </c>
      <c r="L1150" s="41"/>
      <c r="M1150" s="182" t="s">
        <v>19</v>
      </c>
      <c r="N1150" s="183" t="s">
        <v>41</v>
      </c>
      <c r="O1150" s="66"/>
      <c r="P1150" s="184">
        <f>O1150*H1150</f>
        <v>0</v>
      </c>
      <c r="Q1150" s="184">
        <v>0</v>
      </c>
      <c r="R1150" s="184">
        <f>Q1150*H1150</f>
        <v>0</v>
      </c>
      <c r="S1150" s="184">
        <v>0</v>
      </c>
      <c r="T1150" s="185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6" t="s">
        <v>200</v>
      </c>
      <c r="AT1150" s="186" t="s">
        <v>195</v>
      </c>
      <c r="AU1150" s="186" t="s">
        <v>80</v>
      </c>
      <c r="AY1150" s="19" t="s">
        <v>193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9" t="s">
        <v>78</v>
      </c>
      <c r="BK1150" s="187">
        <f>ROUND(I1150*H1150,2)</f>
        <v>0</v>
      </c>
      <c r="BL1150" s="19" t="s">
        <v>200</v>
      </c>
      <c r="BM1150" s="186" t="s">
        <v>1543</v>
      </c>
    </row>
    <row r="1151" spans="1:65" s="2" customFormat="1" ht="37.9" customHeight="1">
      <c r="A1151" s="36"/>
      <c r="B1151" s="37"/>
      <c r="C1151" s="175" t="s">
        <v>1544</v>
      </c>
      <c r="D1151" s="175" t="s">
        <v>195</v>
      </c>
      <c r="E1151" s="176" t="s">
        <v>1545</v>
      </c>
      <c r="F1151" s="177" t="s">
        <v>1546</v>
      </c>
      <c r="G1151" s="178" t="s">
        <v>702</v>
      </c>
      <c r="H1151" s="179">
        <v>1</v>
      </c>
      <c r="I1151" s="180"/>
      <c r="J1151" s="181">
        <f>ROUND(I1151*H1151,2)</f>
        <v>0</v>
      </c>
      <c r="K1151" s="177" t="s">
        <v>477</v>
      </c>
      <c r="L1151" s="41"/>
      <c r="M1151" s="182" t="s">
        <v>19</v>
      </c>
      <c r="N1151" s="183" t="s">
        <v>41</v>
      </c>
      <c r="O1151" s="66"/>
      <c r="P1151" s="184">
        <f>O1151*H1151</f>
        <v>0</v>
      </c>
      <c r="Q1151" s="184">
        <v>0</v>
      </c>
      <c r="R1151" s="184">
        <f>Q1151*H1151</f>
        <v>0</v>
      </c>
      <c r="S1151" s="184">
        <v>0</v>
      </c>
      <c r="T1151" s="185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86" t="s">
        <v>200</v>
      </c>
      <c r="AT1151" s="186" t="s">
        <v>195</v>
      </c>
      <c r="AU1151" s="186" t="s">
        <v>80</v>
      </c>
      <c r="AY1151" s="19" t="s">
        <v>193</v>
      </c>
      <c r="BE1151" s="187">
        <f>IF(N1151="základní",J1151,0)</f>
        <v>0</v>
      </c>
      <c r="BF1151" s="187">
        <f>IF(N1151="snížená",J1151,0)</f>
        <v>0</v>
      </c>
      <c r="BG1151" s="187">
        <f>IF(N1151="zákl. přenesená",J1151,0)</f>
        <v>0</v>
      </c>
      <c r="BH1151" s="187">
        <f>IF(N1151="sníž. přenesená",J1151,0)</f>
        <v>0</v>
      </c>
      <c r="BI1151" s="187">
        <f>IF(N1151="nulová",J1151,0)</f>
        <v>0</v>
      </c>
      <c r="BJ1151" s="19" t="s">
        <v>78</v>
      </c>
      <c r="BK1151" s="187">
        <f>ROUND(I1151*H1151,2)</f>
        <v>0</v>
      </c>
      <c r="BL1151" s="19" t="s">
        <v>200</v>
      </c>
      <c r="BM1151" s="186" t="s">
        <v>1547</v>
      </c>
    </row>
    <row r="1152" spans="1:65" s="2" customFormat="1" ht="24.2" customHeight="1">
      <c r="A1152" s="36"/>
      <c r="B1152" s="37"/>
      <c r="C1152" s="175" t="s">
        <v>1548</v>
      </c>
      <c r="D1152" s="175" t="s">
        <v>195</v>
      </c>
      <c r="E1152" s="176" t="s">
        <v>1549</v>
      </c>
      <c r="F1152" s="177" t="s">
        <v>1550</v>
      </c>
      <c r="G1152" s="178" t="s">
        <v>273</v>
      </c>
      <c r="H1152" s="179">
        <v>317</v>
      </c>
      <c r="I1152" s="180"/>
      <c r="J1152" s="181">
        <f>ROUND(I1152*H1152,2)</f>
        <v>0</v>
      </c>
      <c r="K1152" s="177" t="s">
        <v>199</v>
      </c>
      <c r="L1152" s="41"/>
      <c r="M1152" s="182" t="s">
        <v>19</v>
      </c>
      <c r="N1152" s="183" t="s">
        <v>41</v>
      </c>
      <c r="O1152" s="66"/>
      <c r="P1152" s="184">
        <f>O1152*H1152</f>
        <v>0</v>
      </c>
      <c r="Q1152" s="184">
        <v>8.0000000000000007E-5</v>
      </c>
      <c r="R1152" s="184">
        <f>Q1152*H1152</f>
        <v>2.5360000000000001E-2</v>
      </c>
      <c r="S1152" s="184">
        <v>0</v>
      </c>
      <c r="T1152" s="185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6" t="s">
        <v>200</v>
      </c>
      <c r="AT1152" s="186" t="s">
        <v>195</v>
      </c>
      <c r="AU1152" s="186" t="s">
        <v>80</v>
      </c>
      <c r="AY1152" s="19" t="s">
        <v>193</v>
      </c>
      <c r="BE1152" s="187">
        <f>IF(N1152="základní",J1152,0)</f>
        <v>0</v>
      </c>
      <c r="BF1152" s="187">
        <f>IF(N1152="snížená",J1152,0)</f>
        <v>0</v>
      </c>
      <c r="BG1152" s="187">
        <f>IF(N1152="zákl. přenesená",J1152,0)</f>
        <v>0</v>
      </c>
      <c r="BH1152" s="187">
        <f>IF(N1152="sníž. přenesená",J1152,0)</f>
        <v>0</v>
      </c>
      <c r="BI1152" s="187">
        <f>IF(N1152="nulová",J1152,0)</f>
        <v>0</v>
      </c>
      <c r="BJ1152" s="19" t="s">
        <v>78</v>
      </c>
      <c r="BK1152" s="187">
        <f>ROUND(I1152*H1152,2)</f>
        <v>0</v>
      </c>
      <c r="BL1152" s="19" t="s">
        <v>200</v>
      </c>
      <c r="BM1152" s="186" t="s">
        <v>1551</v>
      </c>
    </row>
    <row r="1153" spans="1:65" s="2" customFormat="1" ht="11.25">
      <c r="A1153" s="36"/>
      <c r="B1153" s="37"/>
      <c r="C1153" s="38"/>
      <c r="D1153" s="188" t="s">
        <v>201</v>
      </c>
      <c r="E1153" s="38"/>
      <c r="F1153" s="189" t="s">
        <v>1552</v>
      </c>
      <c r="G1153" s="38"/>
      <c r="H1153" s="38"/>
      <c r="I1153" s="190"/>
      <c r="J1153" s="38"/>
      <c r="K1153" s="38"/>
      <c r="L1153" s="41"/>
      <c r="M1153" s="191"/>
      <c r="N1153" s="192"/>
      <c r="O1153" s="66"/>
      <c r="P1153" s="66"/>
      <c r="Q1153" s="66"/>
      <c r="R1153" s="66"/>
      <c r="S1153" s="66"/>
      <c r="T1153" s="67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T1153" s="19" t="s">
        <v>201</v>
      </c>
      <c r="AU1153" s="19" t="s">
        <v>80</v>
      </c>
    </row>
    <row r="1154" spans="1:65" s="13" customFormat="1" ht="11.25">
      <c r="B1154" s="193"/>
      <c r="C1154" s="194"/>
      <c r="D1154" s="195" t="s">
        <v>203</v>
      </c>
      <c r="E1154" s="196" t="s">
        <v>19</v>
      </c>
      <c r="F1154" s="197" t="s">
        <v>1553</v>
      </c>
      <c r="G1154" s="194"/>
      <c r="H1154" s="198">
        <v>80</v>
      </c>
      <c r="I1154" s="199"/>
      <c r="J1154" s="194"/>
      <c r="K1154" s="194"/>
      <c r="L1154" s="200"/>
      <c r="M1154" s="201"/>
      <c r="N1154" s="202"/>
      <c r="O1154" s="202"/>
      <c r="P1154" s="202"/>
      <c r="Q1154" s="202"/>
      <c r="R1154" s="202"/>
      <c r="S1154" s="202"/>
      <c r="T1154" s="203"/>
      <c r="AT1154" s="204" t="s">
        <v>203</v>
      </c>
      <c r="AU1154" s="204" t="s">
        <v>80</v>
      </c>
      <c r="AV1154" s="13" t="s">
        <v>80</v>
      </c>
      <c r="AW1154" s="13" t="s">
        <v>32</v>
      </c>
      <c r="AX1154" s="13" t="s">
        <v>70</v>
      </c>
      <c r="AY1154" s="204" t="s">
        <v>193</v>
      </c>
    </row>
    <row r="1155" spans="1:65" s="13" customFormat="1" ht="11.25">
      <c r="B1155" s="193"/>
      <c r="C1155" s="194"/>
      <c r="D1155" s="195" t="s">
        <v>203</v>
      </c>
      <c r="E1155" s="196" t="s">
        <v>19</v>
      </c>
      <c r="F1155" s="197" t="s">
        <v>1554</v>
      </c>
      <c r="G1155" s="194"/>
      <c r="H1155" s="198">
        <v>143</v>
      </c>
      <c r="I1155" s="199"/>
      <c r="J1155" s="194"/>
      <c r="K1155" s="194"/>
      <c r="L1155" s="200"/>
      <c r="M1155" s="201"/>
      <c r="N1155" s="202"/>
      <c r="O1155" s="202"/>
      <c r="P1155" s="202"/>
      <c r="Q1155" s="202"/>
      <c r="R1155" s="202"/>
      <c r="S1155" s="202"/>
      <c r="T1155" s="203"/>
      <c r="AT1155" s="204" t="s">
        <v>203</v>
      </c>
      <c r="AU1155" s="204" t="s">
        <v>80</v>
      </c>
      <c r="AV1155" s="13" t="s">
        <v>80</v>
      </c>
      <c r="AW1155" s="13" t="s">
        <v>32</v>
      </c>
      <c r="AX1155" s="13" t="s">
        <v>70</v>
      </c>
      <c r="AY1155" s="204" t="s">
        <v>193</v>
      </c>
    </row>
    <row r="1156" spans="1:65" s="13" customFormat="1" ht="11.25">
      <c r="B1156" s="193"/>
      <c r="C1156" s="194"/>
      <c r="D1156" s="195" t="s">
        <v>203</v>
      </c>
      <c r="E1156" s="196" t="s">
        <v>19</v>
      </c>
      <c r="F1156" s="197" t="s">
        <v>1555</v>
      </c>
      <c r="G1156" s="194"/>
      <c r="H1156" s="198">
        <v>94</v>
      </c>
      <c r="I1156" s="199"/>
      <c r="J1156" s="194"/>
      <c r="K1156" s="194"/>
      <c r="L1156" s="200"/>
      <c r="M1156" s="201"/>
      <c r="N1156" s="202"/>
      <c r="O1156" s="202"/>
      <c r="P1156" s="202"/>
      <c r="Q1156" s="202"/>
      <c r="R1156" s="202"/>
      <c r="S1156" s="202"/>
      <c r="T1156" s="203"/>
      <c r="AT1156" s="204" t="s">
        <v>203</v>
      </c>
      <c r="AU1156" s="204" t="s">
        <v>80</v>
      </c>
      <c r="AV1156" s="13" t="s">
        <v>80</v>
      </c>
      <c r="AW1156" s="13" t="s">
        <v>32</v>
      </c>
      <c r="AX1156" s="13" t="s">
        <v>70</v>
      </c>
      <c r="AY1156" s="204" t="s">
        <v>193</v>
      </c>
    </row>
    <row r="1157" spans="1:65" s="14" customFormat="1" ht="11.25">
      <c r="B1157" s="205"/>
      <c r="C1157" s="206"/>
      <c r="D1157" s="195" t="s">
        <v>203</v>
      </c>
      <c r="E1157" s="207" t="s">
        <v>19</v>
      </c>
      <c r="F1157" s="208" t="s">
        <v>205</v>
      </c>
      <c r="G1157" s="206"/>
      <c r="H1157" s="209">
        <v>317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203</v>
      </c>
      <c r="AU1157" s="215" t="s">
        <v>80</v>
      </c>
      <c r="AV1157" s="14" t="s">
        <v>200</v>
      </c>
      <c r="AW1157" s="14" t="s">
        <v>32</v>
      </c>
      <c r="AX1157" s="14" t="s">
        <v>78</v>
      </c>
      <c r="AY1157" s="215" t="s">
        <v>193</v>
      </c>
    </row>
    <row r="1158" spans="1:65" s="2" customFormat="1" ht="33" customHeight="1">
      <c r="A1158" s="36"/>
      <c r="B1158" s="37"/>
      <c r="C1158" s="175" t="s">
        <v>1556</v>
      </c>
      <c r="D1158" s="175" t="s">
        <v>195</v>
      </c>
      <c r="E1158" s="176" t="s">
        <v>1557</v>
      </c>
      <c r="F1158" s="177" t="s">
        <v>1558</v>
      </c>
      <c r="G1158" s="178" t="s">
        <v>198</v>
      </c>
      <c r="H1158" s="179">
        <v>12</v>
      </c>
      <c r="I1158" s="180"/>
      <c r="J1158" s="181">
        <f>ROUND(I1158*H1158,2)</f>
        <v>0</v>
      </c>
      <c r="K1158" s="177" t="s">
        <v>199</v>
      </c>
      <c r="L1158" s="41"/>
      <c r="M1158" s="182" t="s">
        <v>19</v>
      </c>
      <c r="N1158" s="183" t="s">
        <v>41</v>
      </c>
      <c r="O1158" s="66"/>
      <c r="P1158" s="184">
        <f>O1158*H1158</f>
        <v>0</v>
      </c>
      <c r="Q1158" s="184">
        <v>5.9999999999999995E-4</v>
      </c>
      <c r="R1158" s="184">
        <f>Q1158*H1158</f>
        <v>7.1999999999999998E-3</v>
      </c>
      <c r="S1158" s="184">
        <v>0</v>
      </c>
      <c r="T1158" s="185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86" t="s">
        <v>200</v>
      </c>
      <c r="AT1158" s="186" t="s">
        <v>195</v>
      </c>
      <c r="AU1158" s="186" t="s">
        <v>80</v>
      </c>
      <c r="AY1158" s="19" t="s">
        <v>193</v>
      </c>
      <c r="BE1158" s="187">
        <f>IF(N1158="základní",J1158,0)</f>
        <v>0</v>
      </c>
      <c r="BF1158" s="187">
        <f>IF(N1158="snížená",J1158,0)</f>
        <v>0</v>
      </c>
      <c r="BG1158" s="187">
        <f>IF(N1158="zákl. přenesená",J1158,0)</f>
        <v>0</v>
      </c>
      <c r="BH1158" s="187">
        <f>IF(N1158="sníž. přenesená",J1158,0)</f>
        <v>0</v>
      </c>
      <c r="BI1158" s="187">
        <f>IF(N1158="nulová",J1158,0)</f>
        <v>0</v>
      </c>
      <c r="BJ1158" s="19" t="s">
        <v>78</v>
      </c>
      <c r="BK1158" s="187">
        <f>ROUND(I1158*H1158,2)</f>
        <v>0</v>
      </c>
      <c r="BL1158" s="19" t="s">
        <v>200</v>
      </c>
      <c r="BM1158" s="186" t="s">
        <v>1559</v>
      </c>
    </row>
    <row r="1159" spans="1:65" s="2" customFormat="1" ht="11.25">
      <c r="A1159" s="36"/>
      <c r="B1159" s="37"/>
      <c r="C1159" s="38"/>
      <c r="D1159" s="188" t="s">
        <v>201</v>
      </c>
      <c r="E1159" s="38"/>
      <c r="F1159" s="189" t="s">
        <v>1560</v>
      </c>
      <c r="G1159" s="38"/>
      <c r="H1159" s="38"/>
      <c r="I1159" s="190"/>
      <c r="J1159" s="38"/>
      <c r="K1159" s="38"/>
      <c r="L1159" s="41"/>
      <c r="M1159" s="191"/>
      <c r="N1159" s="192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201</v>
      </c>
      <c r="AU1159" s="19" t="s">
        <v>80</v>
      </c>
    </row>
    <row r="1160" spans="1:65" s="13" customFormat="1" ht="11.25">
      <c r="B1160" s="193"/>
      <c r="C1160" s="194"/>
      <c r="D1160" s="195" t="s">
        <v>203</v>
      </c>
      <c r="E1160" s="196" t="s">
        <v>19</v>
      </c>
      <c r="F1160" s="197" t="s">
        <v>1561</v>
      </c>
      <c r="G1160" s="194"/>
      <c r="H1160" s="198">
        <v>12</v>
      </c>
      <c r="I1160" s="199"/>
      <c r="J1160" s="194"/>
      <c r="K1160" s="194"/>
      <c r="L1160" s="200"/>
      <c r="M1160" s="201"/>
      <c r="N1160" s="202"/>
      <c r="O1160" s="202"/>
      <c r="P1160" s="202"/>
      <c r="Q1160" s="202"/>
      <c r="R1160" s="202"/>
      <c r="S1160" s="202"/>
      <c r="T1160" s="203"/>
      <c r="AT1160" s="204" t="s">
        <v>203</v>
      </c>
      <c r="AU1160" s="204" t="s">
        <v>80</v>
      </c>
      <c r="AV1160" s="13" t="s">
        <v>80</v>
      </c>
      <c r="AW1160" s="13" t="s">
        <v>32</v>
      </c>
      <c r="AX1160" s="13" t="s">
        <v>70</v>
      </c>
      <c r="AY1160" s="204" t="s">
        <v>193</v>
      </c>
    </row>
    <row r="1161" spans="1:65" s="14" customFormat="1" ht="11.25">
      <c r="B1161" s="205"/>
      <c r="C1161" s="206"/>
      <c r="D1161" s="195" t="s">
        <v>203</v>
      </c>
      <c r="E1161" s="207" t="s">
        <v>19</v>
      </c>
      <c r="F1161" s="208" t="s">
        <v>205</v>
      </c>
      <c r="G1161" s="206"/>
      <c r="H1161" s="209">
        <v>12</v>
      </c>
      <c r="I1161" s="210"/>
      <c r="J1161" s="206"/>
      <c r="K1161" s="206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203</v>
      </c>
      <c r="AU1161" s="215" t="s">
        <v>80</v>
      </c>
      <c r="AV1161" s="14" t="s">
        <v>200</v>
      </c>
      <c r="AW1161" s="14" t="s">
        <v>32</v>
      </c>
      <c r="AX1161" s="14" t="s">
        <v>78</v>
      </c>
      <c r="AY1161" s="215" t="s">
        <v>193</v>
      </c>
    </row>
    <row r="1162" spans="1:65" s="12" customFormat="1" ht="22.9" customHeight="1">
      <c r="B1162" s="159"/>
      <c r="C1162" s="160"/>
      <c r="D1162" s="161" t="s">
        <v>69</v>
      </c>
      <c r="E1162" s="173" t="s">
        <v>626</v>
      </c>
      <c r="F1162" s="173" t="s">
        <v>1562</v>
      </c>
      <c r="G1162" s="160"/>
      <c r="H1162" s="160"/>
      <c r="I1162" s="163"/>
      <c r="J1162" s="174">
        <f>BK1162</f>
        <v>0</v>
      </c>
      <c r="K1162" s="160"/>
      <c r="L1162" s="165"/>
      <c r="M1162" s="166"/>
      <c r="N1162" s="167"/>
      <c r="O1162" s="167"/>
      <c r="P1162" s="168">
        <f>SUM(P1163:P1386)</f>
        <v>0</v>
      </c>
      <c r="Q1162" s="167"/>
      <c r="R1162" s="168">
        <f>SUM(R1163:R1386)</f>
        <v>374.61734819999998</v>
      </c>
      <c r="S1162" s="167"/>
      <c r="T1162" s="169">
        <f>SUM(T1163:T1386)</f>
        <v>0</v>
      </c>
      <c r="AR1162" s="170" t="s">
        <v>78</v>
      </c>
      <c r="AT1162" s="171" t="s">
        <v>69</v>
      </c>
      <c r="AU1162" s="171" t="s">
        <v>78</v>
      </c>
      <c r="AY1162" s="170" t="s">
        <v>193</v>
      </c>
      <c r="BK1162" s="172">
        <f>SUM(BK1163:BK1386)</f>
        <v>0</v>
      </c>
    </row>
    <row r="1163" spans="1:65" s="2" customFormat="1" ht="37.9" customHeight="1">
      <c r="A1163" s="36"/>
      <c r="B1163" s="37"/>
      <c r="C1163" s="175" t="s">
        <v>1563</v>
      </c>
      <c r="D1163" s="175" t="s">
        <v>195</v>
      </c>
      <c r="E1163" s="176" t="s">
        <v>1564</v>
      </c>
      <c r="F1163" s="177" t="s">
        <v>1565</v>
      </c>
      <c r="G1163" s="178" t="s">
        <v>198</v>
      </c>
      <c r="H1163" s="179">
        <v>543.29999999999995</v>
      </c>
      <c r="I1163" s="180"/>
      <c r="J1163" s="181">
        <f>ROUND(I1163*H1163,2)</f>
        <v>0</v>
      </c>
      <c r="K1163" s="177" t="s">
        <v>199</v>
      </c>
      <c r="L1163" s="41"/>
      <c r="M1163" s="182" t="s">
        <v>19</v>
      </c>
      <c r="N1163" s="183" t="s">
        <v>41</v>
      </c>
      <c r="O1163" s="66"/>
      <c r="P1163" s="184">
        <f>O1163*H1163</f>
        <v>0</v>
      </c>
      <c r="Q1163" s="184">
        <v>4.3800000000000002E-3</v>
      </c>
      <c r="R1163" s="184">
        <f>Q1163*H1163</f>
        <v>2.3796539999999999</v>
      </c>
      <c r="S1163" s="184">
        <v>0</v>
      </c>
      <c r="T1163" s="185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86" t="s">
        <v>200</v>
      </c>
      <c r="AT1163" s="186" t="s">
        <v>195</v>
      </c>
      <c r="AU1163" s="186" t="s">
        <v>80</v>
      </c>
      <c r="AY1163" s="19" t="s">
        <v>193</v>
      </c>
      <c r="BE1163" s="187">
        <f>IF(N1163="základní",J1163,0)</f>
        <v>0</v>
      </c>
      <c r="BF1163" s="187">
        <f>IF(N1163="snížená",J1163,0)</f>
        <v>0</v>
      </c>
      <c r="BG1163" s="187">
        <f>IF(N1163="zákl. přenesená",J1163,0)</f>
        <v>0</v>
      </c>
      <c r="BH1163" s="187">
        <f>IF(N1163="sníž. přenesená",J1163,0)</f>
        <v>0</v>
      </c>
      <c r="BI1163" s="187">
        <f>IF(N1163="nulová",J1163,0)</f>
        <v>0</v>
      </c>
      <c r="BJ1163" s="19" t="s">
        <v>78</v>
      </c>
      <c r="BK1163" s="187">
        <f>ROUND(I1163*H1163,2)</f>
        <v>0</v>
      </c>
      <c r="BL1163" s="19" t="s">
        <v>200</v>
      </c>
      <c r="BM1163" s="186" t="s">
        <v>1566</v>
      </c>
    </row>
    <row r="1164" spans="1:65" s="2" customFormat="1" ht="11.25">
      <c r="A1164" s="36"/>
      <c r="B1164" s="37"/>
      <c r="C1164" s="38"/>
      <c r="D1164" s="188" t="s">
        <v>201</v>
      </c>
      <c r="E1164" s="38"/>
      <c r="F1164" s="189" t="s">
        <v>1567</v>
      </c>
      <c r="G1164" s="38"/>
      <c r="H1164" s="38"/>
      <c r="I1164" s="190"/>
      <c r="J1164" s="38"/>
      <c r="K1164" s="38"/>
      <c r="L1164" s="41"/>
      <c r="M1164" s="191"/>
      <c r="N1164" s="192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201</v>
      </c>
      <c r="AU1164" s="19" t="s">
        <v>80</v>
      </c>
    </row>
    <row r="1165" spans="1:65" s="13" customFormat="1" ht="11.25">
      <c r="B1165" s="193"/>
      <c r="C1165" s="194"/>
      <c r="D1165" s="195" t="s">
        <v>203</v>
      </c>
      <c r="E1165" s="196" t="s">
        <v>19</v>
      </c>
      <c r="F1165" s="197" t="s">
        <v>1568</v>
      </c>
      <c r="G1165" s="194"/>
      <c r="H1165" s="198">
        <v>302.3</v>
      </c>
      <c r="I1165" s="199"/>
      <c r="J1165" s="194"/>
      <c r="K1165" s="194"/>
      <c r="L1165" s="200"/>
      <c r="M1165" s="201"/>
      <c r="N1165" s="202"/>
      <c r="O1165" s="202"/>
      <c r="P1165" s="202"/>
      <c r="Q1165" s="202"/>
      <c r="R1165" s="202"/>
      <c r="S1165" s="202"/>
      <c r="T1165" s="203"/>
      <c r="AT1165" s="204" t="s">
        <v>203</v>
      </c>
      <c r="AU1165" s="204" t="s">
        <v>80</v>
      </c>
      <c r="AV1165" s="13" t="s">
        <v>80</v>
      </c>
      <c r="AW1165" s="13" t="s">
        <v>32</v>
      </c>
      <c r="AX1165" s="13" t="s">
        <v>70</v>
      </c>
      <c r="AY1165" s="204" t="s">
        <v>193</v>
      </c>
    </row>
    <row r="1166" spans="1:65" s="13" customFormat="1" ht="11.25">
      <c r="B1166" s="193"/>
      <c r="C1166" s="194"/>
      <c r="D1166" s="195" t="s">
        <v>203</v>
      </c>
      <c r="E1166" s="196" t="s">
        <v>19</v>
      </c>
      <c r="F1166" s="197" t="s">
        <v>1569</v>
      </c>
      <c r="G1166" s="194"/>
      <c r="H1166" s="198">
        <v>53.1</v>
      </c>
      <c r="I1166" s="199"/>
      <c r="J1166" s="194"/>
      <c r="K1166" s="194"/>
      <c r="L1166" s="200"/>
      <c r="M1166" s="201"/>
      <c r="N1166" s="202"/>
      <c r="O1166" s="202"/>
      <c r="P1166" s="202"/>
      <c r="Q1166" s="202"/>
      <c r="R1166" s="202"/>
      <c r="S1166" s="202"/>
      <c r="T1166" s="203"/>
      <c r="AT1166" s="204" t="s">
        <v>203</v>
      </c>
      <c r="AU1166" s="204" t="s">
        <v>80</v>
      </c>
      <c r="AV1166" s="13" t="s">
        <v>80</v>
      </c>
      <c r="AW1166" s="13" t="s">
        <v>32</v>
      </c>
      <c r="AX1166" s="13" t="s">
        <v>70</v>
      </c>
      <c r="AY1166" s="204" t="s">
        <v>193</v>
      </c>
    </row>
    <row r="1167" spans="1:65" s="13" customFormat="1" ht="11.25">
      <c r="B1167" s="193"/>
      <c r="C1167" s="194"/>
      <c r="D1167" s="195" t="s">
        <v>203</v>
      </c>
      <c r="E1167" s="196" t="s">
        <v>19</v>
      </c>
      <c r="F1167" s="197" t="s">
        <v>1570</v>
      </c>
      <c r="G1167" s="194"/>
      <c r="H1167" s="198">
        <v>52.6</v>
      </c>
      <c r="I1167" s="199"/>
      <c r="J1167" s="194"/>
      <c r="K1167" s="194"/>
      <c r="L1167" s="200"/>
      <c r="M1167" s="201"/>
      <c r="N1167" s="202"/>
      <c r="O1167" s="202"/>
      <c r="P1167" s="202"/>
      <c r="Q1167" s="202"/>
      <c r="R1167" s="202"/>
      <c r="S1167" s="202"/>
      <c r="T1167" s="203"/>
      <c r="AT1167" s="204" t="s">
        <v>203</v>
      </c>
      <c r="AU1167" s="204" t="s">
        <v>80</v>
      </c>
      <c r="AV1167" s="13" t="s">
        <v>80</v>
      </c>
      <c r="AW1167" s="13" t="s">
        <v>32</v>
      </c>
      <c r="AX1167" s="13" t="s">
        <v>70</v>
      </c>
      <c r="AY1167" s="204" t="s">
        <v>193</v>
      </c>
    </row>
    <row r="1168" spans="1:65" s="13" customFormat="1" ht="33.75">
      <c r="B1168" s="193"/>
      <c r="C1168" s="194"/>
      <c r="D1168" s="195" t="s">
        <v>203</v>
      </c>
      <c r="E1168" s="196" t="s">
        <v>19</v>
      </c>
      <c r="F1168" s="197" t="s">
        <v>1571</v>
      </c>
      <c r="G1168" s="194"/>
      <c r="H1168" s="198">
        <v>135.30000000000001</v>
      </c>
      <c r="I1168" s="199"/>
      <c r="J1168" s="194"/>
      <c r="K1168" s="194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203</v>
      </c>
      <c r="AU1168" s="204" t="s">
        <v>80</v>
      </c>
      <c r="AV1168" s="13" t="s">
        <v>80</v>
      </c>
      <c r="AW1168" s="13" t="s">
        <v>32</v>
      </c>
      <c r="AX1168" s="13" t="s">
        <v>70</v>
      </c>
      <c r="AY1168" s="204" t="s">
        <v>193</v>
      </c>
    </row>
    <row r="1169" spans="1:65" s="14" customFormat="1" ht="11.25">
      <c r="B1169" s="205"/>
      <c r="C1169" s="206"/>
      <c r="D1169" s="195" t="s">
        <v>203</v>
      </c>
      <c r="E1169" s="207" t="s">
        <v>19</v>
      </c>
      <c r="F1169" s="208" t="s">
        <v>205</v>
      </c>
      <c r="G1169" s="206"/>
      <c r="H1169" s="209">
        <v>543.29999999999995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203</v>
      </c>
      <c r="AU1169" s="215" t="s">
        <v>80</v>
      </c>
      <c r="AV1169" s="14" t="s">
        <v>200</v>
      </c>
      <c r="AW1169" s="14" t="s">
        <v>32</v>
      </c>
      <c r="AX1169" s="14" t="s">
        <v>78</v>
      </c>
      <c r="AY1169" s="215" t="s">
        <v>193</v>
      </c>
    </row>
    <row r="1170" spans="1:65" s="2" customFormat="1" ht="49.15" customHeight="1">
      <c r="A1170" s="36"/>
      <c r="B1170" s="37"/>
      <c r="C1170" s="175" t="s">
        <v>1572</v>
      </c>
      <c r="D1170" s="175" t="s">
        <v>195</v>
      </c>
      <c r="E1170" s="176" t="s">
        <v>1573</v>
      </c>
      <c r="F1170" s="177" t="s">
        <v>1574</v>
      </c>
      <c r="G1170" s="178" t="s">
        <v>198</v>
      </c>
      <c r="H1170" s="179">
        <v>543.29999999999995</v>
      </c>
      <c r="I1170" s="180"/>
      <c r="J1170" s="181">
        <f>ROUND(I1170*H1170,2)</f>
        <v>0</v>
      </c>
      <c r="K1170" s="177" t="s">
        <v>199</v>
      </c>
      <c r="L1170" s="41"/>
      <c r="M1170" s="182" t="s">
        <v>19</v>
      </c>
      <c r="N1170" s="183" t="s">
        <v>41</v>
      </c>
      <c r="O1170" s="66"/>
      <c r="P1170" s="184">
        <f>O1170*H1170</f>
        <v>0</v>
      </c>
      <c r="Q1170" s="184">
        <v>1.6279999999999999E-2</v>
      </c>
      <c r="R1170" s="184">
        <f>Q1170*H1170</f>
        <v>8.8449239999999989</v>
      </c>
      <c r="S1170" s="184">
        <v>0</v>
      </c>
      <c r="T1170" s="185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86" t="s">
        <v>200</v>
      </c>
      <c r="AT1170" s="186" t="s">
        <v>195</v>
      </c>
      <c r="AU1170" s="186" t="s">
        <v>80</v>
      </c>
      <c r="AY1170" s="19" t="s">
        <v>193</v>
      </c>
      <c r="BE1170" s="187">
        <f>IF(N1170="základní",J1170,0)</f>
        <v>0</v>
      </c>
      <c r="BF1170" s="187">
        <f>IF(N1170="snížená",J1170,0)</f>
        <v>0</v>
      </c>
      <c r="BG1170" s="187">
        <f>IF(N1170="zákl. přenesená",J1170,0)</f>
        <v>0</v>
      </c>
      <c r="BH1170" s="187">
        <f>IF(N1170="sníž. přenesená",J1170,0)</f>
        <v>0</v>
      </c>
      <c r="BI1170" s="187">
        <f>IF(N1170="nulová",J1170,0)</f>
        <v>0</v>
      </c>
      <c r="BJ1170" s="19" t="s">
        <v>78</v>
      </c>
      <c r="BK1170" s="187">
        <f>ROUND(I1170*H1170,2)</f>
        <v>0</v>
      </c>
      <c r="BL1170" s="19" t="s">
        <v>200</v>
      </c>
      <c r="BM1170" s="186" t="s">
        <v>1575</v>
      </c>
    </row>
    <row r="1171" spans="1:65" s="2" customFormat="1" ht="11.25">
      <c r="A1171" s="36"/>
      <c r="B1171" s="37"/>
      <c r="C1171" s="38"/>
      <c r="D1171" s="188" t="s">
        <v>201</v>
      </c>
      <c r="E1171" s="38"/>
      <c r="F1171" s="189" t="s">
        <v>1576</v>
      </c>
      <c r="G1171" s="38"/>
      <c r="H1171" s="38"/>
      <c r="I1171" s="190"/>
      <c r="J1171" s="38"/>
      <c r="K1171" s="38"/>
      <c r="L1171" s="41"/>
      <c r="M1171" s="191"/>
      <c r="N1171" s="192"/>
      <c r="O1171" s="66"/>
      <c r="P1171" s="66"/>
      <c r="Q1171" s="66"/>
      <c r="R1171" s="66"/>
      <c r="S1171" s="66"/>
      <c r="T1171" s="67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T1171" s="19" t="s">
        <v>201</v>
      </c>
      <c r="AU1171" s="19" t="s">
        <v>80</v>
      </c>
    </row>
    <row r="1172" spans="1:65" s="13" customFormat="1" ht="11.25">
      <c r="B1172" s="193"/>
      <c r="C1172" s="194"/>
      <c r="D1172" s="195" t="s">
        <v>203</v>
      </c>
      <c r="E1172" s="196" t="s">
        <v>19</v>
      </c>
      <c r="F1172" s="197" t="s">
        <v>1568</v>
      </c>
      <c r="G1172" s="194"/>
      <c r="H1172" s="198">
        <v>302.3</v>
      </c>
      <c r="I1172" s="199"/>
      <c r="J1172" s="194"/>
      <c r="K1172" s="194"/>
      <c r="L1172" s="200"/>
      <c r="M1172" s="201"/>
      <c r="N1172" s="202"/>
      <c r="O1172" s="202"/>
      <c r="P1172" s="202"/>
      <c r="Q1172" s="202"/>
      <c r="R1172" s="202"/>
      <c r="S1172" s="202"/>
      <c r="T1172" s="203"/>
      <c r="AT1172" s="204" t="s">
        <v>203</v>
      </c>
      <c r="AU1172" s="204" t="s">
        <v>80</v>
      </c>
      <c r="AV1172" s="13" t="s">
        <v>80</v>
      </c>
      <c r="AW1172" s="13" t="s">
        <v>32</v>
      </c>
      <c r="AX1172" s="13" t="s">
        <v>70</v>
      </c>
      <c r="AY1172" s="204" t="s">
        <v>193</v>
      </c>
    </row>
    <row r="1173" spans="1:65" s="13" customFormat="1" ht="11.25">
      <c r="B1173" s="193"/>
      <c r="C1173" s="194"/>
      <c r="D1173" s="195" t="s">
        <v>203</v>
      </c>
      <c r="E1173" s="196" t="s">
        <v>19</v>
      </c>
      <c r="F1173" s="197" t="s">
        <v>1569</v>
      </c>
      <c r="G1173" s="194"/>
      <c r="H1173" s="198">
        <v>53.1</v>
      </c>
      <c r="I1173" s="199"/>
      <c r="J1173" s="194"/>
      <c r="K1173" s="194"/>
      <c r="L1173" s="200"/>
      <c r="M1173" s="201"/>
      <c r="N1173" s="202"/>
      <c r="O1173" s="202"/>
      <c r="P1173" s="202"/>
      <c r="Q1173" s="202"/>
      <c r="R1173" s="202"/>
      <c r="S1173" s="202"/>
      <c r="T1173" s="203"/>
      <c r="AT1173" s="204" t="s">
        <v>203</v>
      </c>
      <c r="AU1173" s="204" t="s">
        <v>80</v>
      </c>
      <c r="AV1173" s="13" t="s">
        <v>80</v>
      </c>
      <c r="AW1173" s="13" t="s">
        <v>32</v>
      </c>
      <c r="AX1173" s="13" t="s">
        <v>70</v>
      </c>
      <c r="AY1173" s="204" t="s">
        <v>193</v>
      </c>
    </row>
    <row r="1174" spans="1:65" s="13" customFormat="1" ht="11.25">
      <c r="B1174" s="193"/>
      <c r="C1174" s="194"/>
      <c r="D1174" s="195" t="s">
        <v>203</v>
      </c>
      <c r="E1174" s="196" t="s">
        <v>19</v>
      </c>
      <c r="F1174" s="197" t="s">
        <v>1570</v>
      </c>
      <c r="G1174" s="194"/>
      <c r="H1174" s="198">
        <v>52.6</v>
      </c>
      <c r="I1174" s="199"/>
      <c r="J1174" s="194"/>
      <c r="K1174" s="194"/>
      <c r="L1174" s="200"/>
      <c r="M1174" s="201"/>
      <c r="N1174" s="202"/>
      <c r="O1174" s="202"/>
      <c r="P1174" s="202"/>
      <c r="Q1174" s="202"/>
      <c r="R1174" s="202"/>
      <c r="S1174" s="202"/>
      <c r="T1174" s="203"/>
      <c r="AT1174" s="204" t="s">
        <v>203</v>
      </c>
      <c r="AU1174" s="204" t="s">
        <v>80</v>
      </c>
      <c r="AV1174" s="13" t="s">
        <v>80</v>
      </c>
      <c r="AW1174" s="13" t="s">
        <v>32</v>
      </c>
      <c r="AX1174" s="13" t="s">
        <v>70</v>
      </c>
      <c r="AY1174" s="204" t="s">
        <v>193</v>
      </c>
    </row>
    <row r="1175" spans="1:65" s="13" customFormat="1" ht="33.75">
      <c r="B1175" s="193"/>
      <c r="C1175" s="194"/>
      <c r="D1175" s="195" t="s">
        <v>203</v>
      </c>
      <c r="E1175" s="196" t="s">
        <v>19</v>
      </c>
      <c r="F1175" s="197" t="s">
        <v>1571</v>
      </c>
      <c r="G1175" s="194"/>
      <c r="H1175" s="198">
        <v>135.30000000000001</v>
      </c>
      <c r="I1175" s="199"/>
      <c r="J1175" s="194"/>
      <c r="K1175" s="194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203</v>
      </c>
      <c r="AU1175" s="204" t="s">
        <v>80</v>
      </c>
      <c r="AV1175" s="13" t="s">
        <v>80</v>
      </c>
      <c r="AW1175" s="13" t="s">
        <v>32</v>
      </c>
      <c r="AX1175" s="13" t="s">
        <v>70</v>
      </c>
      <c r="AY1175" s="204" t="s">
        <v>193</v>
      </c>
    </row>
    <row r="1176" spans="1:65" s="14" customFormat="1" ht="11.25">
      <c r="B1176" s="205"/>
      <c r="C1176" s="206"/>
      <c r="D1176" s="195" t="s">
        <v>203</v>
      </c>
      <c r="E1176" s="207" t="s">
        <v>19</v>
      </c>
      <c r="F1176" s="208" t="s">
        <v>205</v>
      </c>
      <c r="G1176" s="206"/>
      <c r="H1176" s="209">
        <v>543.29999999999995</v>
      </c>
      <c r="I1176" s="210"/>
      <c r="J1176" s="206"/>
      <c r="K1176" s="206"/>
      <c r="L1176" s="211"/>
      <c r="M1176" s="212"/>
      <c r="N1176" s="213"/>
      <c r="O1176" s="213"/>
      <c r="P1176" s="213"/>
      <c r="Q1176" s="213"/>
      <c r="R1176" s="213"/>
      <c r="S1176" s="213"/>
      <c r="T1176" s="214"/>
      <c r="AT1176" s="215" t="s">
        <v>203</v>
      </c>
      <c r="AU1176" s="215" t="s">
        <v>80</v>
      </c>
      <c r="AV1176" s="14" t="s">
        <v>200</v>
      </c>
      <c r="AW1176" s="14" t="s">
        <v>32</v>
      </c>
      <c r="AX1176" s="14" t="s">
        <v>78</v>
      </c>
      <c r="AY1176" s="215" t="s">
        <v>193</v>
      </c>
    </row>
    <row r="1177" spans="1:65" s="2" customFormat="1" ht="37.9" customHeight="1">
      <c r="A1177" s="36"/>
      <c r="B1177" s="37"/>
      <c r="C1177" s="175" t="s">
        <v>1577</v>
      </c>
      <c r="D1177" s="175" t="s">
        <v>195</v>
      </c>
      <c r="E1177" s="176" t="s">
        <v>1578</v>
      </c>
      <c r="F1177" s="177" t="s">
        <v>1579</v>
      </c>
      <c r="G1177" s="178" t="s">
        <v>198</v>
      </c>
      <c r="H1177" s="179">
        <v>3.8</v>
      </c>
      <c r="I1177" s="180"/>
      <c r="J1177" s="181">
        <f>ROUND(I1177*H1177,2)</f>
        <v>0</v>
      </c>
      <c r="K1177" s="177" t="s">
        <v>199</v>
      </c>
      <c r="L1177" s="41"/>
      <c r="M1177" s="182" t="s">
        <v>19</v>
      </c>
      <c r="N1177" s="183" t="s">
        <v>41</v>
      </c>
      <c r="O1177" s="66"/>
      <c r="P1177" s="184">
        <f>O1177*H1177</f>
        <v>0</v>
      </c>
      <c r="Q1177" s="184">
        <v>2.8400000000000001E-3</v>
      </c>
      <c r="R1177" s="184">
        <f>Q1177*H1177</f>
        <v>1.0792E-2</v>
      </c>
      <c r="S1177" s="184">
        <v>0</v>
      </c>
      <c r="T1177" s="185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86" t="s">
        <v>200</v>
      </c>
      <c r="AT1177" s="186" t="s">
        <v>195</v>
      </c>
      <c r="AU1177" s="186" t="s">
        <v>80</v>
      </c>
      <c r="AY1177" s="19" t="s">
        <v>193</v>
      </c>
      <c r="BE1177" s="187">
        <f>IF(N1177="základní",J1177,0)</f>
        <v>0</v>
      </c>
      <c r="BF1177" s="187">
        <f>IF(N1177="snížená",J1177,0)</f>
        <v>0</v>
      </c>
      <c r="BG1177" s="187">
        <f>IF(N1177="zákl. přenesená",J1177,0)</f>
        <v>0</v>
      </c>
      <c r="BH1177" s="187">
        <f>IF(N1177="sníž. přenesená",J1177,0)</f>
        <v>0</v>
      </c>
      <c r="BI1177" s="187">
        <f>IF(N1177="nulová",J1177,0)</f>
        <v>0</v>
      </c>
      <c r="BJ1177" s="19" t="s">
        <v>78</v>
      </c>
      <c r="BK1177" s="187">
        <f>ROUND(I1177*H1177,2)</f>
        <v>0</v>
      </c>
      <c r="BL1177" s="19" t="s">
        <v>200</v>
      </c>
      <c r="BM1177" s="186" t="s">
        <v>1580</v>
      </c>
    </row>
    <row r="1178" spans="1:65" s="2" customFormat="1" ht="11.25">
      <c r="A1178" s="36"/>
      <c r="B1178" s="37"/>
      <c r="C1178" s="38"/>
      <c r="D1178" s="188" t="s">
        <v>201</v>
      </c>
      <c r="E1178" s="38"/>
      <c r="F1178" s="189" t="s">
        <v>1581</v>
      </c>
      <c r="G1178" s="38"/>
      <c r="H1178" s="38"/>
      <c r="I1178" s="190"/>
      <c r="J1178" s="38"/>
      <c r="K1178" s="38"/>
      <c r="L1178" s="41"/>
      <c r="M1178" s="191"/>
      <c r="N1178" s="192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201</v>
      </c>
      <c r="AU1178" s="19" t="s">
        <v>80</v>
      </c>
    </row>
    <row r="1179" spans="1:65" s="13" customFormat="1" ht="11.25">
      <c r="B1179" s="193"/>
      <c r="C1179" s="194"/>
      <c r="D1179" s="195" t="s">
        <v>203</v>
      </c>
      <c r="E1179" s="196" t="s">
        <v>19</v>
      </c>
      <c r="F1179" s="197" t="s">
        <v>1582</v>
      </c>
      <c r="G1179" s="194"/>
      <c r="H1179" s="198">
        <v>3.8</v>
      </c>
      <c r="I1179" s="199"/>
      <c r="J1179" s="194"/>
      <c r="K1179" s="194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203</v>
      </c>
      <c r="AU1179" s="204" t="s">
        <v>80</v>
      </c>
      <c r="AV1179" s="13" t="s">
        <v>80</v>
      </c>
      <c r="AW1179" s="13" t="s">
        <v>32</v>
      </c>
      <c r="AX1179" s="13" t="s">
        <v>70</v>
      </c>
      <c r="AY1179" s="204" t="s">
        <v>193</v>
      </c>
    </row>
    <row r="1180" spans="1:65" s="14" customFormat="1" ht="11.25">
      <c r="B1180" s="205"/>
      <c r="C1180" s="206"/>
      <c r="D1180" s="195" t="s">
        <v>203</v>
      </c>
      <c r="E1180" s="207" t="s">
        <v>19</v>
      </c>
      <c r="F1180" s="208" t="s">
        <v>205</v>
      </c>
      <c r="G1180" s="206"/>
      <c r="H1180" s="209">
        <v>3.8</v>
      </c>
      <c r="I1180" s="210"/>
      <c r="J1180" s="206"/>
      <c r="K1180" s="206"/>
      <c r="L1180" s="211"/>
      <c r="M1180" s="212"/>
      <c r="N1180" s="213"/>
      <c r="O1180" s="213"/>
      <c r="P1180" s="213"/>
      <c r="Q1180" s="213"/>
      <c r="R1180" s="213"/>
      <c r="S1180" s="213"/>
      <c r="T1180" s="214"/>
      <c r="AT1180" s="215" t="s">
        <v>203</v>
      </c>
      <c r="AU1180" s="215" t="s">
        <v>80</v>
      </c>
      <c r="AV1180" s="14" t="s">
        <v>200</v>
      </c>
      <c r="AW1180" s="14" t="s">
        <v>32</v>
      </c>
      <c r="AX1180" s="14" t="s">
        <v>78</v>
      </c>
      <c r="AY1180" s="215" t="s">
        <v>193</v>
      </c>
    </row>
    <row r="1181" spans="1:65" s="2" customFormat="1" ht="49.15" customHeight="1">
      <c r="A1181" s="36"/>
      <c r="B1181" s="37"/>
      <c r="C1181" s="175" t="s">
        <v>1583</v>
      </c>
      <c r="D1181" s="175" t="s">
        <v>195</v>
      </c>
      <c r="E1181" s="176" t="s">
        <v>1584</v>
      </c>
      <c r="F1181" s="177" t="s">
        <v>1585</v>
      </c>
      <c r="G1181" s="178" t="s">
        <v>198</v>
      </c>
      <c r="H1181" s="179">
        <v>213.1</v>
      </c>
      <c r="I1181" s="180"/>
      <c r="J1181" s="181">
        <f>ROUND(I1181*H1181,2)</f>
        <v>0</v>
      </c>
      <c r="K1181" s="177" t="s">
        <v>199</v>
      </c>
      <c r="L1181" s="41"/>
      <c r="M1181" s="182" t="s">
        <v>19</v>
      </c>
      <c r="N1181" s="183" t="s">
        <v>41</v>
      </c>
      <c r="O1181" s="66"/>
      <c r="P1181" s="184">
        <f>O1181*H1181</f>
        <v>0</v>
      </c>
      <c r="Q1181" s="184">
        <v>2.8400000000000001E-3</v>
      </c>
      <c r="R1181" s="184">
        <f>Q1181*H1181</f>
        <v>0.60520399999999996</v>
      </c>
      <c r="S1181" s="184">
        <v>0</v>
      </c>
      <c r="T1181" s="185">
        <f>S1181*H1181</f>
        <v>0</v>
      </c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R1181" s="186" t="s">
        <v>200</v>
      </c>
      <c r="AT1181" s="186" t="s">
        <v>195</v>
      </c>
      <c r="AU1181" s="186" t="s">
        <v>80</v>
      </c>
      <c r="AY1181" s="19" t="s">
        <v>193</v>
      </c>
      <c r="BE1181" s="187">
        <f>IF(N1181="základní",J1181,0)</f>
        <v>0</v>
      </c>
      <c r="BF1181" s="187">
        <f>IF(N1181="snížená",J1181,0)</f>
        <v>0</v>
      </c>
      <c r="BG1181" s="187">
        <f>IF(N1181="zákl. přenesená",J1181,0)</f>
        <v>0</v>
      </c>
      <c r="BH1181" s="187">
        <f>IF(N1181="sníž. přenesená",J1181,0)</f>
        <v>0</v>
      </c>
      <c r="BI1181" s="187">
        <f>IF(N1181="nulová",J1181,0)</f>
        <v>0</v>
      </c>
      <c r="BJ1181" s="19" t="s">
        <v>78</v>
      </c>
      <c r="BK1181" s="187">
        <f>ROUND(I1181*H1181,2)</f>
        <v>0</v>
      </c>
      <c r="BL1181" s="19" t="s">
        <v>200</v>
      </c>
      <c r="BM1181" s="186" t="s">
        <v>1586</v>
      </c>
    </row>
    <row r="1182" spans="1:65" s="2" customFormat="1" ht="11.25">
      <c r="A1182" s="36"/>
      <c r="B1182" s="37"/>
      <c r="C1182" s="38"/>
      <c r="D1182" s="188" t="s">
        <v>201</v>
      </c>
      <c r="E1182" s="38"/>
      <c r="F1182" s="189" t="s">
        <v>1587</v>
      </c>
      <c r="G1182" s="38"/>
      <c r="H1182" s="38"/>
      <c r="I1182" s="190"/>
      <c r="J1182" s="38"/>
      <c r="K1182" s="38"/>
      <c r="L1182" s="41"/>
      <c r="M1182" s="191"/>
      <c r="N1182" s="192"/>
      <c r="O1182" s="66"/>
      <c r="P1182" s="66"/>
      <c r="Q1182" s="66"/>
      <c r="R1182" s="66"/>
      <c r="S1182" s="66"/>
      <c r="T1182" s="67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T1182" s="19" t="s">
        <v>201</v>
      </c>
      <c r="AU1182" s="19" t="s">
        <v>80</v>
      </c>
    </row>
    <row r="1183" spans="1:65" s="13" customFormat="1" ht="11.25">
      <c r="B1183" s="193"/>
      <c r="C1183" s="194"/>
      <c r="D1183" s="195" t="s">
        <v>203</v>
      </c>
      <c r="E1183" s="196" t="s">
        <v>19</v>
      </c>
      <c r="F1183" s="197" t="s">
        <v>1588</v>
      </c>
      <c r="G1183" s="194"/>
      <c r="H1183" s="198">
        <v>41.2</v>
      </c>
      <c r="I1183" s="199"/>
      <c r="J1183" s="194"/>
      <c r="K1183" s="194"/>
      <c r="L1183" s="200"/>
      <c r="M1183" s="201"/>
      <c r="N1183" s="202"/>
      <c r="O1183" s="202"/>
      <c r="P1183" s="202"/>
      <c r="Q1183" s="202"/>
      <c r="R1183" s="202"/>
      <c r="S1183" s="202"/>
      <c r="T1183" s="203"/>
      <c r="AT1183" s="204" t="s">
        <v>203</v>
      </c>
      <c r="AU1183" s="204" t="s">
        <v>80</v>
      </c>
      <c r="AV1183" s="13" t="s">
        <v>80</v>
      </c>
      <c r="AW1183" s="13" t="s">
        <v>32</v>
      </c>
      <c r="AX1183" s="13" t="s">
        <v>70</v>
      </c>
      <c r="AY1183" s="204" t="s">
        <v>193</v>
      </c>
    </row>
    <row r="1184" spans="1:65" s="13" customFormat="1" ht="11.25">
      <c r="B1184" s="193"/>
      <c r="C1184" s="194"/>
      <c r="D1184" s="195" t="s">
        <v>203</v>
      </c>
      <c r="E1184" s="196" t="s">
        <v>19</v>
      </c>
      <c r="F1184" s="197" t="s">
        <v>1589</v>
      </c>
      <c r="G1184" s="194"/>
      <c r="H1184" s="198">
        <v>90.8</v>
      </c>
      <c r="I1184" s="199"/>
      <c r="J1184" s="194"/>
      <c r="K1184" s="194"/>
      <c r="L1184" s="200"/>
      <c r="M1184" s="201"/>
      <c r="N1184" s="202"/>
      <c r="O1184" s="202"/>
      <c r="P1184" s="202"/>
      <c r="Q1184" s="202"/>
      <c r="R1184" s="202"/>
      <c r="S1184" s="202"/>
      <c r="T1184" s="203"/>
      <c r="AT1184" s="204" t="s">
        <v>203</v>
      </c>
      <c r="AU1184" s="204" t="s">
        <v>80</v>
      </c>
      <c r="AV1184" s="13" t="s">
        <v>80</v>
      </c>
      <c r="AW1184" s="13" t="s">
        <v>32</v>
      </c>
      <c r="AX1184" s="13" t="s">
        <v>70</v>
      </c>
      <c r="AY1184" s="204" t="s">
        <v>193</v>
      </c>
    </row>
    <row r="1185" spans="1:65" s="13" customFormat="1" ht="11.25">
      <c r="B1185" s="193"/>
      <c r="C1185" s="194"/>
      <c r="D1185" s="195" t="s">
        <v>203</v>
      </c>
      <c r="E1185" s="196" t="s">
        <v>19</v>
      </c>
      <c r="F1185" s="197" t="s">
        <v>1590</v>
      </c>
      <c r="G1185" s="194"/>
      <c r="H1185" s="198">
        <v>81.099999999999994</v>
      </c>
      <c r="I1185" s="199"/>
      <c r="J1185" s="194"/>
      <c r="K1185" s="194"/>
      <c r="L1185" s="200"/>
      <c r="M1185" s="201"/>
      <c r="N1185" s="202"/>
      <c r="O1185" s="202"/>
      <c r="P1185" s="202"/>
      <c r="Q1185" s="202"/>
      <c r="R1185" s="202"/>
      <c r="S1185" s="202"/>
      <c r="T1185" s="203"/>
      <c r="AT1185" s="204" t="s">
        <v>203</v>
      </c>
      <c r="AU1185" s="204" t="s">
        <v>80</v>
      </c>
      <c r="AV1185" s="13" t="s">
        <v>80</v>
      </c>
      <c r="AW1185" s="13" t="s">
        <v>32</v>
      </c>
      <c r="AX1185" s="13" t="s">
        <v>70</v>
      </c>
      <c r="AY1185" s="204" t="s">
        <v>193</v>
      </c>
    </row>
    <row r="1186" spans="1:65" s="14" customFormat="1" ht="11.25">
      <c r="B1186" s="205"/>
      <c r="C1186" s="206"/>
      <c r="D1186" s="195" t="s">
        <v>203</v>
      </c>
      <c r="E1186" s="207" t="s">
        <v>19</v>
      </c>
      <c r="F1186" s="208" t="s">
        <v>205</v>
      </c>
      <c r="G1186" s="206"/>
      <c r="H1186" s="209">
        <v>213.1</v>
      </c>
      <c r="I1186" s="210"/>
      <c r="J1186" s="206"/>
      <c r="K1186" s="206"/>
      <c r="L1186" s="211"/>
      <c r="M1186" s="212"/>
      <c r="N1186" s="213"/>
      <c r="O1186" s="213"/>
      <c r="P1186" s="213"/>
      <c r="Q1186" s="213"/>
      <c r="R1186" s="213"/>
      <c r="S1186" s="213"/>
      <c r="T1186" s="214"/>
      <c r="AT1186" s="215" t="s">
        <v>203</v>
      </c>
      <c r="AU1186" s="215" t="s">
        <v>80</v>
      </c>
      <c r="AV1186" s="14" t="s">
        <v>200</v>
      </c>
      <c r="AW1186" s="14" t="s">
        <v>32</v>
      </c>
      <c r="AX1186" s="14" t="s">
        <v>78</v>
      </c>
      <c r="AY1186" s="215" t="s">
        <v>193</v>
      </c>
    </row>
    <row r="1187" spans="1:65" s="2" customFormat="1" ht="37.9" customHeight="1">
      <c r="A1187" s="36"/>
      <c r="B1187" s="37"/>
      <c r="C1187" s="175" t="s">
        <v>1591</v>
      </c>
      <c r="D1187" s="175" t="s">
        <v>195</v>
      </c>
      <c r="E1187" s="176" t="s">
        <v>1592</v>
      </c>
      <c r="F1187" s="177" t="s">
        <v>1593</v>
      </c>
      <c r="G1187" s="178" t="s">
        <v>198</v>
      </c>
      <c r="H1187" s="179">
        <v>734.15</v>
      </c>
      <c r="I1187" s="180"/>
      <c r="J1187" s="181">
        <f>ROUND(I1187*H1187,2)</f>
        <v>0</v>
      </c>
      <c r="K1187" s="177" t="s">
        <v>199</v>
      </c>
      <c r="L1187" s="41"/>
      <c r="M1187" s="182" t="s">
        <v>19</v>
      </c>
      <c r="N1187" s="183" t="s">
        <v>41</v>
      </c>
      <c r="O1187" s="66"/>
      <c r="P1187" s="184">
        <f>O1187*H1187</f>
        <v>0</v>
      </c>
      <c r="Q1187" s="184">
        <v>4.3800000000000002E-3</v>
      </c>
      <c r="R1187" s="184">
        <f>Q1187*H1187</f>
        <v>3.2155770000000001</v>
      </c>
      <c r="S1187" s="184">
        <v>0</v>
      </c>
      <c r="T1187" s="185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186" t="s">
        <v>200</v>
      </c>
      <c r="AT1187" s="186" t="s">
        <v>195</v>
      </c>
      <c r="AU1187" s="186" t="s">
        <v>80</v>
      </c>
      <c r="AY1187" s="19" t="s">
        <v>193</v>
      </c>
      <c r="BE1187" s="187">
        <f>IF(N1187="základní",J1187,0)</f>
        <v>0</v>
      </c>
      <c r="BF1187" s="187">
        <f>IF(N1187="snížená",J1187,0)</f>
        <v>0</v>
      </c>
      <c r="BG1187" s="187">
        <f>IF(N1187="zákl. přenesená",J1187,0)</f>
        <v>0</v>
      </c>
      <c r="BH1187" s="187">
        <f>IF(N1187="sníž. přenesená",J1187,0)</f>
        <v>0</v>
      </c>
      <c r="BI1187" s="187">
        <f>IF(N1187="nulová",J1187,0)</f>
        <v>0</v>
      </c>
      <c r="BJ1187" s="19" t="s">
        <v>78</v>
      </c>
      <c r="BK1187" s="187">
        <f>ROUND(I1187*H1187,2)</f>
        <v>0</v>
      </c>
      <c r="BL1187" s="19" t="s">
        <v>200</v>
      </c>
      <c r="BM1187" s="186" t="s">
        <v>1594</v>
      </c>
    </row>
    <row r="1188" spans="1:65" s="2" customFormat="1" ht="11.25">
      <c r="A1188" s="36"/>
      <c r="B1188" s="37"/>
      <c r="C1188" s="38"/>
      <c r="D1188" s="188" t="s">
        <v>201</v>
      </c>
      <c r="E1188" s="38"/>
      <c r="F1188" s="189" t="s">
        <v>1595</v>
      </c>
      <c r="G1188" s="38"/>
      <c r="H1188" s="38"/>
      <c r="I1188" s="190"/>
      <c r="J1188" s="38"/>
      <c r="K1188" s="38"/>
      <c r="L1188" s="41"/>
      <c r="M1188" s="191"/>
      <c r="N1188" s="192"/>
      <c r="O1188" s="66"/>
      <c r="P1188" s="66"/>
      <c r="Q1188" s="66"/>
      <c r="R1188" s="66"/>
      <c r="S1188" s="66"/>
      <c r="T1188" s="67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T1188" s="19" t="s">
        <v>201</v>
      </c>
      <c r="AU1188" s="19" t="s">
        <v>80</v>
      </c>
    </row>
    <row r="1189" spans="1:65" s="13" customFormat="1" ht="45">
      <c r="B1189" s="193"/>
      <c r="C1189" s="194"/>
      <c r="D1189" s="195" t="s">
        <v>203</v>
      </c>
      <c r="E1189" s="196" t="s">
        <v>19</v>
      </c>
      <c r="F1189" s="197" t="s">
        <v>1596</v>
      </c>
      <c r="G1189" s="194"/>
      <c r="H1189" s="198">
        <v>734.15</v>
      </c>
      <c r="I1189" s="199"/>
      <c r="J1189" s="194"/>
      <c r="K1189" s="194"/>
      <c r="L1189" s="200"/>
      <c r="M1189" s="201"/>
      <c r="N1189" s="202"/>
      <c r="O1189" s="202"/>
      <c r="P1189" s="202"/>
      <c r="Q1189" s="202"/>
      <c r="R1189" s="202"/>
      <c r="S1189" s="202"/>
      <c r="T1189" s="203"/>
      <c r="AT1189" s="204" t="s">
        <v>203</v>
      </c>
      <c r="AU1189" s="204" t="s">
        <v>80</v>
      </c>
      <c r="AV1189" s="13" t="s">
        <v>80</v>
      </c>
      <c r="AW1189" s="13" t="s">
        <v>32</v>
      </c>
      <c r="AX1189" s="13" t="s">
        <v>70</v>
      </c>
      <c r="AY1189" s="204" t="s">
        <v>193</v>
      </c>
    </row>
    <row r="1190" spans="1:65" s="14" customFormat="1" ht="11.25">
      <c r="B1190" s="205"/>
      <c r="C1190" s="206"/>
      <c r="D1190" s="195" t="s">
        <v>203</v>
      </c>
      <c r="E1190" s="207" t="s">
        <v>19</v>
      </c>
      <c r="F1190" s="208" t="s">
        <v>205</v>
      </c>
      <c r="G1190" s="206"/>
      <c r="H1190" s="209">
        <v>734.15</v>
      </c>
      <c r="I1190" s="210"/>
      <c r="J1190" s="206"/>
      <c r="K1190" s="206"/>
      <c r="L1190" s="211"/>
      <c r="M1190" s="212"/>
      <c r="N1190" s="213"/>
      <c r="O1190" s="213"/>
      <c r="P1190" s="213"/>
      <c r="Q1190" s="213"/>
      <c r="R1190" s="213"/>
      <c r="S1190" s="213"/>
      <c r="T1190" s="214"/>
      <c r="AT1190" s="215" t="s">
        <v>203</v>
      </c>
      <c r="AU1190" s="215" t="s">
        <v>80</v>
      </c>
      <c r="AV1190" s="14" t="s">
        <v>200</v>
      </c>
      <c r="AW1190" s="14" t="s">
        <v>32</v>
      </c>
      <c r="AX1190" s="14" t="s">
        <v>78</v>
      </c>
      <c r="AY1190" s="215" t="s">
        <v>193</v>
      </c>
    </row>
    <row r="1191" spans="1:65" s="2" customFormat="1" ht="37.9" customHeight="1">
      <c r="A1191" s="36"/>
      <c r="B1191" s="37"/>
      <c r="C1191" s="175" t="s">
        <v>1597</v>
      </c>
      <c r="D1191" s="175" t="s">
        <v>195</v>
      </c>
      <c r="E1191" s="176" t="s">
        <v>1598</v>
      </c>
      <c r="F1191" s="177" t="s">
        <v>1599</v>
      </c>
      <c r="G1191" s="178" t="s">
        <v>198</v>
      </c>
      <c r="H1191" s="179">
        <v>3111.94</v>
      </c>
      <c r="I1191" s="180"/>
      <c r="J1191" s="181">
        <f>ROUND(I1191*H1191,2)</f>
        <v>0</v>
      </c>
      <c r="K1191" s="177" t="s">
        <v>199</v>
      </c>
      <c r="L1191" s="41"/>
      <c r="M1191" s="182" t="s">
        <v>19</v>
      </c>
      <c r="N1191" s="183" t="s">
        <v>41</v>
      </c>
      <c r="O1191" s="66"/>
      <c r="P1191" s="184">
        <f>O1191*H1191</f>
        <v>0</v>
      </c>
      <c r="Q1191" s="184">
        <v>1.3599999999999999E-2</v>
      </c>
      <c r="R1191" s="184">
        <f>Q1191*H1191</f>
        <v>42.322384</v>
      </c>
      <c r="S1191" s="184">
        <v>0</v>
      </c>
      <c r="T1191" s="185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86" t="s">
        <v>200</v>
      </c>
      <c r="AT1191" s="186" t="s">
        <v>195</v>
      </c>
      <c r="AU1191" s="186" t="s">
        <v>80</v>
      </c>
      <c r="AY1191" s="19" t="s">
        <v>193</v>
      </c>
      <c r="BE1191" s="187">
        <f>IF(N1191="základní",J1191,0)</f>
        <v>0</v>
      </c>
      <c r="BF1191" s="187">
        <f>IF(N1191="snížená",J1191,0)</f>
        <v>0</v>
      </c>
      <c r="BG1191" s="187">
        <f>IF(N1191="zákl. přenesená",J1191,0)</f>
        <v>0</v>
      </c>
      <c r="BH1191" s="187">
        <f>IF(N1191="sníž. přenesená",J1191,0)</f>
        <v>0</v>
      </c>
      <c r="BI1191" s="187">
        <f>IF(N1191="nulová",J1191,0)</f>
        <v>0</v>
      </c>
      <c r="BJ1191" s="19" t="s">
        <v>78</v>
      </c>
      <c r="BK1191" s="187">
        <f>ROUND(I1191*H1191,2)</f>
        <v>0</v>
      </c>
      <c r="BL1191" s="19" t="s">
        <v>200</v>
      </c>
      <c r="BM1191" s="186" t="s">
        <v>1600</v>
      </c>
    </row>
    <row r="1192" spans="1:65" s="2" customFormat="1" ht="11.25">
      <c r="A1192" s="36"/>
      <c r="B1192" s="37"/>
      <c r="C1192" s="38"/>
      <c r="D1192" s="188" t="s">
        <v>201</v>
      </c>
      <c r="E1192" s="38"/>
      <c r="F1192" s="189" t="s">
        <v>1601</v>
      </c>
      <c r="G1192" s="38"/>
      <c r="H1192" s="38"/>
      <c r="I1192" s="190"/>
      <c r="J1192" s="38"/>
      <c r="K1192" s="38"/>
      <c r="L1192" s="41"/>
      <c r="M1192" s="191"/>
      <c r="N1192" s="192"/>
      <c r="O1192" s="66"/>
      <c r="P1192" s="66"/>
      <c r="Q1192" s="66"/>
      <c r="R1192" s="66"/>
      <c r="S1192" s="66"/>
      <c r="T1192" s="67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T1192" s="19" t="s">
        <v>201</v>
      </c>
      <c r="AU1192" s="19" t="s">
        <v>80</v>
      </c>
    </row>
    <row r="1193" spans="1:65" s="15" customFormat="1" ht="11.25">
      <c r="B1193" s="217"/>
      <c r="C1193" s="218"/>
      <c r="D1193" s="195" t="s">
        <v>203</v>
      </c>
      <c r="E1193" s="219" t="s">
        <v>19</v>
      </c>
      <c r="F1193" s="220" t="s">
        <v>1602</v>
      </c>
      <c r="G1193" s="218"/>
      <c r="H1193" s="219" t="s">
        <v>19</v>
      </c>
      <c r="I1193" s="221"/>
      <c r="J1193" s="218"/>
      <c r="K1193" s="218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203</v>
      </c>
      <c r="AU1193" s="226" t="s">
        <v>80</v>
      </c>
      <c r="AV1193" s="15" t="s">
        <v>78</v>
      </c>
      <c r="AW1193" s="15" t="s">
        <v>32</v>
      </c>
      <c r="AX1193" s="15" t="s">
        <v>70</v>
      </c>
      <c r="AY1193" s="226" t="s">
        <v>193</v>
      </c>
    </row>
    <row r="1194" spans="1:65" s="13" customFormat="1" ht="11.25">
      <c r="B1194" s="193"/>
      <c r="C1194" s="194"/>
      <c r="D1194" s="195" t="s">
        <v>203</v>
      </c>
      <c r="E1194" s="196" t="s">
        <v>19</v>
      </c>
      <c r="F1194" s="197" t="s">
        <v>1603</v>
      </c>
      <c r="G1194" s="194"/>
      <c r="H1194" s="198">
        <v>265.95999999999998</v>
      </c>
      <c r="I1194" s="199"/>
      <c r="J1194" s="194"/>
      <c r="K1194" s="194"/>
      <c r="L1194" s="200"/>
      <c r="M1194" s="201"/>
      <c r="N1194" s="202"/>
      <c r="O1194" s="202"/>
      <c r="P1194" s="202"/>
      <c r="Q1194" s="202"/>
      <c r="R1194" s="202"/>
      <c r="S1194" s="202"/>
      <c r="T1194" s="203"/>
      <c r="AT1194" s="204" t="s">
        <v>203</v>
      </c>
      <c r="AU1194" s="204" t="s">
        <v>80</v>
      </c>
      <c r="AV1194" s="13" t="s">
        <v>80</v>
      </c>
      <c r="AW1194" s="13" t="s">
        <v>32</v>
      </c>
      <c r="AX1194" s="13" t="s">
        <v>70</v>
      </c>
      <c r="AY1194" s="204" t="s">
        <v>193</v>
      </c>
    </row>
    <row r="1195" spans="1:65" s="15" customFormat="1" ht="11.25">
      <c r="B1195" s="217"/>
      <c r="C1195" s="218"/>
      <c r="D1195" s="195" t="s">
        <v>203</v>
      </c>
      <c r="E1195" s="219" t="s">
        <v>19</v>
      </c>
      <c r="F1195" s="220" t="s">
        <v>353</v>
      </c>
      <c r="G1195" s="218"/>
      <c r="H1195" s="219" t="s">
        <v>19</v>
      </c>
      <c r="I1195" s="221"/>
      <c r="J1195" s="218"/>
      <c r="K1195" s="218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203</v>
      </c>
      <c r="AU1195" s="226" t="s">
        <v>80</v>
      </c>
      <c r="AV1195" s="15" t="s">
        <v>78</v>
      </c>
      <c r="AW1195" s="15" t="s">
        <v>32</v>
      </c>
      <c r="AX1195" s="15" t="s">
        <v>70</v>
      </c>
      <c r="AY1195" s="226" t="s">
        <v>193</v>
      </c>
    </row>
    <row r="1196" spans="1:65" s="13" customFormat="1" ht="11.25">
      <c r="B1196" s="193"/>
      <c r="C1196" s="194"/>
      <c r="D1196" s="195" t="s">
        <v>203</v>
      </c>
      <c r="E1196" s="196" t="s">
        <v>19</v>
      </c>
      <c r="F1196" s="197" t="s">
        <v>1604</v>
      </c>
      <c r="G1196" s="194"/>
      <c r="H1196" s="198">
        <v>17.399999999999999</v>
      </c>
      <c r="I1196" s="199"/>
      <c r="J1196" s="194"/>
      <c r="K1196" s="194"/>
      <c r="L1196" s="200"/>
      <c r="M1196" s="201"/>
      <c r="N1196" s="202"/>
      <c r="O1196" s="202"/>
      <c r="P1196" s="202"/>
      <c r="Q1196" s="202"/>
      <c r="R1196" s="202"/>
      <c r="S1196" s="202"/>
      <c r="T1196" s="203"/>
      <c r="AT1196" s="204" t="s">
        <v>203</v>
      </c>
      <c r="AU1196" s="204" t="s">
        <v>80</v>
      </c>
      <c r="AV1196" s="13" t="s">
        <v>80</v>
      </c>
      <c r="AW1196" s="13" t="s">
        <v>32</v>
      </c>
      <c r="AX1196" s="13" t="s">
        <v>70</v>
      </c>
      <c r="AY1196" s="204" t="s">
        <v>193</v>
      </c>
    </row>
    <row r="1197" spans="1:65" s="13" customFormat="1" ht="11.25">
      <c r="B1197" s="193"/>
      <c r="C1197" s="194"/>
      <c r="D1197" s="195" t="s">
        <v>203</v>
      </c>
      <c r="E1197" s="196" t="s">
        <v>19</v>
      </c>
      <c r="F1197" s="197" t="s">
        <v>1605</v>
      </c>
      <c r="G1197" s="194"/>
      <c r="H1197" s="198">
        <v>17.399999999999999</v>
      </c>
      <c r="I1197" s="199"/>
      <c r="J1197" s="194"/>
      <c r="K1197" s="194"/>
      <c r="L1197" s="200"/>
      <c r="M1197" s="201"/>
      <c r="N1197" s="202"/>
      <c r="O1197" s="202"/>
      <c r="P1197" s="202"/>
      <c r="Q1197" s="202"/>
      <c r="R1197" s="202"/>
      <c r="S1197" s="202"/>
      <c r="T1197" s="203"/>
      <c r="AT1197" s="204" t="s">
        <v>203</v>
      </c>
      <c r="AU1197" s="204" t="s">
        <v>80</v>
      </c>
      <c r="AV1197" s="13" t="s">
        <v>80</v>
      </c>
      <c r="AW1197" s="13" t="s">
        <v>32</v>
      </c>
      <c r="AX1197" s="13" t="s">
        <v>70</v>
      </c>
      <c r="AY1197" s="204" t="s">
        <v>193</v>
      </c>
    </row>
    <row r="1198" spans="1:65" s="13" customFormat="1" ht="11.25">
      <c r="B1198" s="193"/>
      <c r="C1198" s="194"/>
      <c r="D1198" s="195" t="s">
        <v>203</v>
      </c>
      <c r="E1198" s="196" t="s">
        <v>19</v>
      </c>
      <c r="F1198" s="197" t="s">
        <v>1606</v>
      </c>
      <c r="G1198" s="194"/>
      <c r="H1198" s="198">
        <v>9.6</v>
      </c>
      <c r="I1198" s="199"/>
      <c r="J1198" s="194"/>
      <c r="K1198" s="194"/>
      <c r="L1198" s="200"/>
      <c r="M1198" s="201"/>
      <c r="N1198" s="202"/>
      <c r="O1198" s="202"/>
      <c r="P1198" s="202"/>
      <c r="Q1198" s="202"/>
      <c r="R1198" s="202"/>
      <c r="S1198" s="202"/>
      <c r="T1198" s="203"/>
      <c r="AT1198" s="204" t="s">
        <v>203</v>
      </c>
      <c r="AU1198" s="204" t="s">
        <v>80</v>
      </c>
      <c r="AV1198" s="13" t="s">
        <v>80</v>
      </c>
      <c r="AW1198" s="13" t="s">
        <v>32</v>
      </c>
      <c r="AX1198" s="13" t="s">
        <v>70</v>
      </c>
      <c r="AY1198" s="204" t="s">
        <v>193</v>
      </c>
    </row>
    <row r="1199" spans="1:65" s="13" customFormat="1" ht="11.25">
      <c r="B1199" s="193"/>
      <c r="C1199" s="194"/>
      <c r="D1199" s="195" t="s">
        <v>203</v>
      </c>
      <c r="E1199" s="196" t="s">
        <v>19</v>
      </c>
      <c r="F1199" s="197" t="s">
        <v>1607</v>
      </c>
      <c r="G1199" s="194"/>
      <c r="H1199" s="198">
        <v>2.2200000000000002</v>
      </c>
      <c r="I1199" s="199"/>
      <c r="J1199" s="194"/>
      <c r="K1199" s="194"/>
      <c r="L1199" s="200"/>
      <c r="M1199" s="201"/>
      <c r="N1199" s="202"/>
      <c r="O1199" s="202"/>
      <c r="P1199" s="202"/>
      <c r="Q1199" s="202"/>
      <c r="R1199" s="202"/>
      <c r="S1199" s="202"/>
      <c r="T1199" s="203"/>
      <c r="AT1199" s="204" t="s">
        <v>203</v>
      </c>
      <c r="AU1199" s="204" t="s">
        <v>80</v>
      </c>
      <c r="AV1199" s="13" t="s">
        <v>80</v>
      </c>
      <c r="AW1199" s="13" t="s">
        <v>32</v>
      </c>
      <c r="AX1199" s="13" t="s">
        <v>70</v>
      </c>
      <c r="AY1199" s="204" t="s">
        <v>193</v>
      </c>
    </row>
    <row r="1200" spans="1:65" s="13" customFormat="1" ht="11.25">
      <c r="B1200" s="193"/>
      <c r="C1200" s="194"/>
      <c r="D1200" s="195" t="s">
        <v>203</v>
      </c>
      <c r="E1200" s="196" t="s">
        <v>19</v>
      </c>
      <c r="F1200" s="197" t="s">
        <v>1608</v>
      </c>
      <c r="G1200" s="194"/>
      <c r="H1200" s="198">
        <v>26.8</v>
      </c>
      <c r="I1200" s="199"/>
      <c r="J1200" s="194"/>
      <c r="K1200" s="194"/>
      <c r="L1200" s="200"/>
      <c r="M1200" s="201"/>
      <c r="N1200" s="202"/>
      <c r="O1200" s="202"/>
      <c r="P1200" s="202"/>
      <c r="Q1200" s="202"/>
      <c r="R1200" s="202"/>
      <c r="S1200" s="202"/>
      <c r="T1200" s="203"/>
      <c r="AT1200" s="204" t="s">
        <v>203</v>
      </c>
      <c r="AU1200" s="204" t="s">
        <v>80</v>
      </c>
      <c r="AV1200" s="13" t="s">
        <v>80</v>
      </c>
      <c r="AW1200" s="13" t="s">
        <v>32</v>
      </c>
      <c r="AX1200" s="13" t="s">
        <v>70</v>
      </c>
      <c r="AY1200" s="204" t="s">
        <v>193</v>
      </c>
    </row>
    <row r="1201" spans="2:51" s="13" customFormat="1" ht="11.25">
      <c r="B1201" s="193"/>
      <c r="C1201" s="194"/>
      <c r="D1201" s="195" t="s">
        <v>203</v>
      </c>
      <c r="E1201" s="196" t="s">
        <v>19</v>
      </c>
      <c r="F1201" s="197" t="s">
        <v>1609</v>
      </c>
      <c r="G1201" s="194"/>
      <c r="H1201" s="198">
        <v>9.4</v>
      </c>
      <c r="I1201" s="199"/>
      <c r="J1201" s="194"/>
      <c r="K1201" s="194"/>
      <c r="L1201" s="200"/>
      <c r="M1201" s="201"/>
      <c r="N1201" s="202"/>
      <c r="O1201" s="202"/>
      <c r="P1201" s="202"/>
      <c r="Q1201" s="202"/>
      <c r="R1201" s="202"/>
      <c r="S1201" s="202"/>
      <c r="T1201" s="203"/>
      <c r="AT1201" s="204" t="s">
        <v>203</v>
      </c>
      <c r="AU1201" s="204" t="s">
        <v>80</v>
      </c>
      <c r="AV1201" s="13" t="s">
        <v>80</v>
      </c>
      <c r="AW1201" s="13" t="s">
        <v>32</v>
      </c>
      <c r="AX1201" s="13" t="s">
        <v>70</v>
      </c>
      <c r="AY1201" s="204" t="s">
        <v>193</v>
      </c>
    </row>
    <row r="1202" spans="2:51" s="13" customFormat="1" ht="33.75">
      <c r="B1202" s="193"/>
      <c r="C1202" s="194"/>
      <c r="D1202" s="195" t="s">
        <v>203</v>
      </c>
      <c r="E1202" s="196" t="s">
        <v>19</v>
      </c>
      <c r="F1202" s="197" t="s">
        <v>1610</v>
      </c>
      <c r="G1202" s="194"/>
      <c r="H1202" s="198">
        <v>132</v>
      </c>
      <c r="I1202" s="199"/>
      <c r="J1202" s="194"/>
      <c r="K1202" s="194"/>
      <c r="L1202" s="200"/>
      <c r="M1202" s="201"/>
      <c r="N1202" s="202"/>
      <c r="O1202" s="202"/>
      <c r="P1202" s="202"/>
      <c r="Q1202" s="202"/>
      <c r="R1202" s="202"/>
      <c r="S1202" s="202"/>
      <c r="T1202" s="203"/>
      <c r="AT1202" s="204" t="s">
        <v>203</v>
      </c>
      <c r="AU1202" s="204" t="s">
        <v>80</v>
      </c>
      <c r="AV1202" s="13" t="s">
        <v>80</v>
      </c>
      <c r="AW1202" s="13" t="s">
        <v>32</v>
      </c>
      <c r="AX1202" s="13" t="s">
        <v>70</v>
      </c>
      <c r="AY1202" s="204" t="s">
        <v>193</v>
      </c>
    </row>
    <row r="1203" spans="2:51" s="13" customFormat="1" ht="11.25">
      <c r="B1203" s="193"/>
      <c r="C1203" s="194"/>
      <c r="D1203" s="195" t="s">
        <v>203</v>
      </c>
      <c r="E1203" s="196" t="s">
        <v>19</v>
      </c>
      <c r="F1203" s="197" t="s">
        <v>1611</v>
      </c>
      <c r="G1203" s="194"/>
      <c r="H1203" s="198">
        <v>96.8</v>
      </c>
      <c r="I1203" s="199"/>
      <c r="J1203" s="194"/>
      <c r="K1203" s="194"/>
      <c r="L1203" s="200"/>
      <c r="M1203" s="201"/>
      <c r="N1203" s="202"/>
      <c r="O1203" s="202"/>
      <c r="P1203" s="202"/>
      <c r="Q1203" s="202"/>
      <c r="R1203" s="202"/>
      <c r="S1203" s="202"/>
      <c r="T1203" s="203"/>
      <c r="AT1203" s="204" t="s">
        <v>203</v>
      </c>
      <c r="AU1203" s="204" t="s">
        <v>80</v>
      </c>
      <c r="AV1203" s="13" t="s">
        <v>80</v>
      </c>
      <c r="AW1203" s="13" t="s">
        <v>32</v>
      </c>
      <c r="AX1203" s="13" t="s">
        <v>70</v>
      </c>
      <c r="AY1203" s="204" t="s">
        <v>193</v>
      </c>
    </row>
    <row r="1204" spans="2:51" s="13" customFormat="1" ht="11.25">
      <c r="B1204" s="193"/>
      <c r="C1204" s="194"/>
      <c r="D1204" s="195" t="s">
        <v>203</v>
      </c>
      <c r="E1204" s="196" t="s">
        <v>19</v>
      </c>
      <c r="F1204" s="197" t="s">
        <v>1612</v>
      </c>
      <c r="G1204" s="194"/>
      <c r="H1204" s="198">
        <v>48</v>
      </c>
      <c r="I1204" s="199"/>
      <c r="J1204" s="194"/>
      <c r="K1204" s="194"/>
      <c r="L1204" s="200"/>
      <c r="M1204" s="201"/>
      <c r="N1204" s="202"/>
      <c r="O1204" s="202"/>
      <c r="P1204" s="202"/>
      <c r="Q1204" s="202"/>
      <c r="R1204" s="202"/>
      <c r="S1204" s="202"/>
      <c r="T1204" s="203"/>
      <c r="AT1204" s="204" t="s">
        <v>203</v>
      </c>
      <c r="AU1204" s="204" t="s">
        <v>80</v>
      </c>
      <c r="AV1204" s="13" t="s">
        <v>80</v>
      </c>
      <c r="AW1204" s="13" t="s">
        <v>32</v>
      </c>
      <c r="AX1204" s="13" t="s">
        <v>70</v>
      </c>
      <c r="AY1204" s="204" t="s">
        <v>193</v>
      </c>
    </row>
    <row r="1205" spans="2:51" s="13" customFormat="1" ht="11.25">
      <c r="B1205" s="193"/>
      <c r="C1205" s="194"/>
      <c r="D1205" s="195" t="s">
        <v>203</v>
      </c>
      <c r="E1205" s="196" t="s">
        <v>19</v>
      </c>
      <c r="F1205" s="197" t="s">
        <v>1613</v>
      </c>
      <c r="G1205" s="194"/>
      <c r="H1205" s="198">
        <v>54.4</v>
      </c>
      <c r="I1205" s="199"/>
      <c r="J1205" s="194"/>
      <c r="K1205" s="194"/>
      <c r="L1205" s="200"/>
      <c r="M1205" s="201"/>
      <c r="N1205" s="202"/>
      <c r="O1205" s="202"/>
      <c r="P1205" s="202"/>
      <c r="Q1205" s="202"/>
      <c r="R1205" s="202"/>
      <c r="S1205" s="202"/>
      <c r="T1205" s="203"/>
      <c r="AT1205" s="204" t="s">
        <v>203</v>
      </c>
      <c r="AU1205" s="204" t="s">
        <v>80</v>
      </c>
      <c r="AV1205" s="13" t="s">
        <v>80</v>
      </c>
      <c r="AW1205" s="13" t="s">
        <v>32</v>
      </c>
      <c r="AX1205" s="13" t="s">
        <v>70</v>
      </c>
      <c r="AY1205" s="204" t="s">
        <v>193</v>
      </c>
    </row>
    <row r="1206" spans="2:51" s="13" customFormat="1" ht="11.25">
      <c r="B1206" s="193"/>
      <c r="C1206" s="194"/>
      <c r="D1206" s="195" t="s">
        <v>203</v>
      </c>
      <c r="E1206" s="196" t="s">
        <v>19</v>
      </c>
      <c r="F1206" s="197" t="s">
        <v>1614</v>
      </c>
      <c r="G1206" s="194"/>
      <c r="H1206" s="198">
        <v>48.4</v>
      </c>
      <c r="I1206" s="199"/>
      <c r="J1206" s="194"/>
      <c r="K1206" s="194"/>
      <c r="L1206" s="200"/>
      <c r="M1206" s="201"/>
      <c r="N1206" s="202"/>
      <c r="O1206" s="202"/>
      <c r="P1206" s="202"/>
      <c r="Q1206" s="202"/>
      <c r="R1206" s="202"/>
      <c r="S1206" s="202"/>
      <c r="T1206" s="203"/>
      <c r="AT1206" s="204" t="s">
        <v>203</v>
      </c>
      <c r="AU1206" s="204" t="s">
        <v>80</v>
      </c>
      <c r="AV1206" s="13" t="s">
        <v>80</v>
      </c>
      <c r="AW1206" s="13" t="s">
        <v>32</v>
      </c>
      <c r="AX1206" s="13" t="s">
        <v>70</v>
      </c>
      <c r="AY1206" s="204" t="s">
        <v>193</v>
      </c>
    </row>
    <row r="1207" spans="2:51" s="13" customFormat="1" ht="11.25">
      <c r="B1207" s="193"/>
      <c r="C1207" s="194"/>
      <c r="D1207" s="195" t="s">
        <v>203</v>
      </c>
      <c r="E1207" s="196" t="s">
        <v>19</v>
      </c>
      <c r="F1207" s="197" t="s">
        <v>1615</v>
      </c>
      <c r="G1207" s="194"/>
      <c r="H1207" s="198">
        <v>60.4</v>
      </c>
      <c r="I1207" s="199"/>
      <c r="J1207" s="194"/>
      <c r="K1207" s="194"/>
      <c r="L1207" s="200"/>
      <c r="M1207" s="201"/>
      <c r="N1207" s="202"/>
      <c r="O1207" s="202"/>
      <c r="P1207" s="202"/>
      <c r="Q1207" s="202"/>
      <c r="R1207" s="202"/>
      <c r="S1207" s="202"/>
      <c r="T1207" s="203"/>
      <c r="AT1207" s="204" t="s">
        <v>203</v>
      </c>
      <c r="AU1207" s="204" t="s">
        <v>80</v>
      </c>
      <c r="AV1207" s="13" t="s">
        <v>80</v>
      </c>
      <c r="AW1207" s="13" t="s">
        <v>32</v>
      </c>
      <c r="AX1207" s="13" t="s">
        <v>70</v>
      </c>
      <c r="AY1207" s="204" t="s">
        <v>193</v>
      </c>
    </row>
    <row r="1208" spans="2:51" s="16" customFormat="1" ht="11.25">
      <c r="B1208" s="237"/>
      <c r="C1208" s="238"/>
      <c r="D1208" s="195" t="s">
        <v>203</v>
      </c>
      <c r="E1208" s="239" t="s">
        <v>19</v>
      </c>
      <c r="F1208" s="240" t="s">
        <v>568</v>
      </c>
      <c r="G1208" s="238"/>
      <c r="H1208" s="241">
        <v>788.78</v>
      </c>
      <c r="I1208" s="242"/>
      <c r="J1208" s="238"/>
      <c r="K1208" s="238"/>
      <c r="L1208" s="243"/>
      <c r="M1208" s="244"/>
      <c r="N1208" s="245"/>
      <c r="O1208" s="245"/>
      <c r="P1208" s="245"/>
      <c r="Q1208" s="245"/>
      <c r="R1208" s="245"/>
      <c r="S1208" s="245"/>
      <c r="T1208" s="246"/>
      <c r="AT1208" s="247" t="s">
        <v>203</v>
      </c>
      <c r="AU1208" s="247" t="s">
        <v>80</v>
      </c>
      <c r="AV1208" s="16" t="s">
        <v>212</v>
      </c>
      <c r="AW1208" s="16" t="s">
        <v>32</v>
      </c>
      <c r="AX1208" s="16" t="s">
        <v>70</v>
      </c>
      <c r="AY1208" s="247" t="s">
        <v>193</v>
      </c>
    </row>
    <row r="1209" spans="2:51" s="15" customFormat="1" ht="11.25">
      <c r="B1209" s="217"/>
      <c r="C1209" s="218"/>
      <c r="D1209" s="195" t="s">
        <v>203</v>
      </c>
      <c r="E1209" s="219" t="s">
        <v>19</v>
      </c>
      <c r="F1209" s="220" t="s">
        <v>335</v>
      </c>
      <c r="G1209" s="218"/>
      <c r="H1209" s="219" t="s">
        <v>19</v>
      </c>
      <c r="I1209" s="221"/>
      <c r="J1209" s="218"/>
      <c r="K1209" s="218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203</v>
      </c>
      <c r="AU1209" s="226" t="s">
        <v>80</v>
      </c>
      <c r="AV1209" s="15" t="s">
        <v>78</v>
      </c>
      <c r="AW1209" s="15" t="s">
        <v>32</v>
      </c>
      <c r="AX1209" s="15" t="s">
        <v>70</v>
      </c>
      <c r="AY1209" s="226" t="s">
        <v>193</v>
      </c>
    </row>
    <row r="1210" spans="2:51" s="13" customFormat="1" ht="22.5">
      <c r="B1210" s="193"/>
      <c r="C1210" s="194"/>
      <c r="D1210" s="195" t="s">
        <v>203</v>
      </c>
      <c r="E1210" s="196" t="s">
        <v>19</v>
      </c>
      <c r="F1210" s="197" t="s">
        <v>1616</v>
      </c>
      <c r="G1210" s="194"/>
      <c r="H1210" s="198">
        <v>40.4</v>
      </c>
      <c r="I1210" s="199"/>
      <c r="J1210" s="194"/>
      <c r="K1210" s="194"/>
      <c r="L1210" s="200"/>
      <c r="M1210" s="201"/>
      <c r="N1210" s="202"/>
      <c r="O1210" s="202"/>
      <c r="P1210" s="202"/>
      <c r="Q1210" s="202"/>
      <c r="R1210" s="202"/>
      <c r="S1210" s="202"/>
      <c r="T1210" s="203"/>
      <c r="AT1210" s="204" t="s">
        <v>203</v>
      </c>
      <c r="AU1210" s="204" t="s">
        <v>80</v>
      </c>
      <c r="AV1210" s="13" t="s">
        <v>80</v>
      </c>
      <c r="AW1210" s="13" t="s">
        <v>32</v>
      </c>
      <c r="AX1210" s="13" t="s">
        <v>70</v>
      </c>
      <c r="AY1210" s="204" t="s">
        <v>193</v>
      </c>
    </row>
    <row r="1211" spans="2:51" s="13" customFormat="1" ht="22.5">
      <c r="B1211" s="193"/>
      <c r="C1211" s="194"/>
      <c r="D1211" s="195" t="s">
        <v>203</v>
      </c>
      <c r="E1211" s="196" t="s">
        <v>19</v>
      </c>
      <c r="F1211" s="197" t="s">
        <v>1617</v>
      </c>
      <c r="G1211" s="194"/>
      <c r="H1211" s="198">
        <v>41.2</v>
      </c>
      <c r="I1211" s="199"/>
      <c r="J1211" s="194"/>
      <c r="K1211" s="194"/>
      <c r="L1211" s="200"/>
      <c r="M1211" s="201"/>
      <c r="N1211" s="202"/>
      <c r="O1211" s="202"/>
      <c r="P1211" s="202"/>
      <c r="Q1211" s="202"/>
      <c r="R1211" s="202"/>
      <c r="S1211" s="202"/>
      <c r="T1211" s="203"/>
      <c r="AT1211" s="204" t="s">
        <v>203</v>
      </c>
      <c r="AU1211" s="204" t="s">
        <v>80</v>
      </c>
      <c r="AV1211" s="13" t="s">
        <v>80</v>
      </c>
      <c r="AW1211" s="13" t="s">
        <v>32</v>
      </c>
      <c r="AX1211" s="13" t="s">
        <v>70</v>
      </c>
      <c r="AY1211" s="204" t="s">
        <v>193</v>
      </c>
    </row>
    <row r="1212" spans="2:51" s="13" customFormat="1" ht="11.25">
      <c r="B1212" s="193"/>
      <c r="C1212" s="194"/>
      <c r="D1212" s="195" t="s">
        <v>203</v>
      </c>
      <c r="E1212" s="196" t="s">
        <v>19</v>
      </c>
      <c r="F1212" s="197" t="s">
        <v>1618</v>
      </c>
      <c r="G1212" s="194"/>
      <c r="H1212" s="198">
        <v>14.4</v>
      </c>
      <c r="I1212" s="199"/>
      <c r="J1212" s="194"/>
      <c r="K1212" s="194"/>
      <c r="L1212" s="200"/>
      <c r="M1212" s="201"/>
      <c r="N1212" s="202"/>
      <c r="O1212" s="202"/>
      <c r="P1212" s="202"/>
      <c r="Q1212" s="202"/>
      <c r="R1212" s="202"/>
      <c r="S1212" s="202"/>
      <c r="T1212" s="203"/>
      <c r="AT1212" s="204" t="s">
        <v>203</v>
      </c>
      <c r="AU1212" s="204" t="s">
        <v>80</v>
      </c>
      <c r="AV1212" s="13" t="s">
        <v>80</v>
      </c>
      <c r="AW1212" s="13" t="s">
        <v>32</v>
      </c>
      <c r="AX1212" s="13" t="s">
        <v>70</v>
      </c>
      <c r="AY1212" s="204" t="s">
        <v>193</v>
      </c>
    </row>
    <row r="1213" spans="2:51" s="13" customFormat="1" ht="22.5">
      <c r="B1213" s="193"/>
      <c r="C1213" s="194"/>
      <c r="D1213" s="195" t="s">
        <v>203</v>
      </c>
      <c r="E1213" s="196" t="s">
        <v>19</v>
      </c>
      <c r="F1213" s="197" t="s">
        <v>1619</v>
      </c>
      <c r="G1213" s="194"/>
      <c r="H1213" s="198">
        <v>36.4</v>
      </c>
      <c r="I1213" s="199"/>
      <c r="J1213" s="194"/>
      <c r="K1213" s="194"/>
      <c r="L1213" s="200"/>
      <c r="M1213" s="201"/>
      <c r="N1213" s="202"/>
      <c r="O1213" s="202"/>
      <c r="P1213" s="202"/>
      <c r="Q1213" s="202"/>
      <c r="R1213" s="202"/>
      <c r="S1213" s="202"/>
      <c r="T1213" s="203"/>
      <c r="AT1213" s="204" t="s">
        <v>203</v>
      </c>
      <c r="AU1213" s="204" t="s">
        <v>80</v>
      </c>
      <c r="AV1213" s="13" t="s">
        <v>80</v>
      </c>
      <c r="AW1213" s="13" t="s">
        <v>32</v>
      </c>
      <c r="AX1213" s="13" t="s">
        <v>70</v>
      </c>
      <c r="AY1213" s="204" t="s">
        <v>193</v>
      </c>
    </row>
    <row r="1214" spans="2:51" s="13" customFormat="1" ht="11.25">
      <c r="B1214" s="193"/>
      <c r="C1214" s="194"/>
      <c r="D1214" s="195" t="s">
        <v>203</v>
      </c>
      <c r="E1214" s="196" t="s">
        <v>19</v>
      </c>
      <c r="F1214" s="197" t="s">
        <v>1620</v>
      </c>
      <c r="G1214" s="194"/>
      <c r="H1214" s="198">
        <v>2.52</v>
      </c>
      <c r="I1214" s="199"/>
      <c r="J1214" s="194"/>
      <c r="K1214" s="194"/>
      <c r="L1214" s="200"/>
      <c r="M1214" s="201"/>
      <c r="N1214" s="202"/>
      <c r="O1214" s="202"/>
      <c r="P1214" s="202"/>
      <c r="Q1214" s="202"/>
      <c r="R1214" s="202"/>
      <c r="S1214" s="202"/>
      <c r="T1214" s="203"/>
      <c r="AT1214" s="204" t="s">
        <v>203</v>
      </c>
      <c r="AU1214" s="204" t="s">
        <v>80</v>
      </c>
      <c r="AV1214" s="13" t="s">
        <v>80</v>
      </c>
      <c r="AW1214" s="13" t="s">
        <v>32</v>
      </c>
      <c r="AX1214" s="13" t="s">
        <v>70</v>
      </c>
      <c r="AY1214" s="204" t="s">
        <v>193</v>
      </c>
    </row>
    <row r="1215" spans="2:51" s="13" customFormat="1" ht="11.25">
      <c r="B1215" s="193"/>
      <c r="C1215" s="194"/>
      <c r="D1215" s="195" t="s">
        <v>203</v>
      </c>
      <c r="E1215" s="196" t="s">
        <v>19</v>
      </c>
      <c r="F1215" s="197" t="s">
        <v>1621</v>
      </c>
      <c r="G1215" s="194"/>
      <c r="H1215" s="198">
        <v>2.4</v>
      </c>
      <c r="I1215" s="199"/>
      <c r="J1215" s="194"/>
      <c r="K1215" s="194"/>
      <c r="L1215" s="200"/>
      <c r="M1215" s="201"/>
      <c r="N1215" s="202"/>
      <c r="O1215" s="202"/>
      <c r="P1215" s="202"/>
      <c r="Q1215" s="202"/>
      <c r="R1215" s="202"/>
      <c r="S1215" s="202"/>
      <c r="T1215" s="203"/>
      <c r="AT1215" s="204" t="s">
        <v>203</v>
      </c>
      <c r="AU1215" s="204" t="s">
        <v>80</v>
      </c>
      <c r="AV1215" s="13" t="s">
        <v>80</v>
      </c>
      <c r="AW1215" s="13" t="s">
        <v>32</v>
      </c>
      <c r="AX1215" s="13" t="s">
        <v>70</v>
      </c>
      <c r="AY1215" s="204" t="s">
        <v>193</v>
      </c>
    </row>
    <row r="1216" spans="2:51" s="13" customFormat="1" ht="11.25">
      <c r="B1216" s="193"/>
      <c r="C1216" s="194"/>
      <c r="D1216" s="195" t="s">
        <v>203</v>
      </c>
      <c r="E1216" s="196" t="s">
        <v>19</v>
      </c>
      <c r="F1216" s="197" t="s">
        <v>1622</v>
      </c>
      <c r="G1216" s="194"/>
      <c r="H1216" s="198">
        <v>3.75</v>
      </c>
      <c r="I1216" s="199"/>
      <c r="J1216" s="194"/>
      <c r="K1216" s="194"/>
      <c r="L1216" s="200"/>
      <c r="M1216" s="201"/>
      <c r="N1216" s="202"/>
      <c r="O1216" s="202"/>
      <c r="P1216" s="202"/>
      <c r="Q1216" s="202"/>
      <c r="R1216" s="202"/>
      <c r="S1216" s="202"/>
      <c r="T1216" s="203"/>
      <c r="AT1216" s="204" t="s">
        <v>203</v>
      </c>
      <c r="AU1216" s="204" t="s">
        <v>80</v>
      </c>
      <c r="AV1216" s="13" t="s">
        <v>80</v>
      </c>
      <c r="AW1216" s="13" t="s">
        <v>32</v>
      </c>
      <c r="AX1216" s="13" t="s">
        <v>70</v>
      </c>
      <c r="AY1216" s="204" t="s">
        <v>193</v>
      </c>
    </row>
    <row r="1217" spans="2:51" s="13" customFormat="1" ht="11.25">
      <c r="B1217" s="193"/>
      <c r="C1217" s="194"/>
      <c r="D1217" s="195" t="s">
        <v>203</v>
      </c>
      <c r="E1217" s="196" t="s">
        <v>19</v>
      </c>
      <c r="F1217" s="197" t="s">
        <v>1623</v>
      </c>
      <c r="G1217" s="194"/>
      <c r="H1217" s="198">
        <v>1.8</v>
      </c>
      <c r="I1217" s="199"/>
      <c r="J1217" s="194"/>
      <c r="K1217" s="194"/>
      <c r="L1217" s="200"/>
      <c r="M1217" s="201"/>
      <c r="N1217" s="202"/>
      <c r="O1217" s="202"/>
      <c r="P1217" s="202"/>
      <c r="Q1217" s="202"/>
      <c r="R1217" s="202"/>
      <c r="S1217" s="202"/>
      <c r="T1217" s="203"/>
      <c r="AT1217" s="204" t="s">
        <v>203</v>
      </c>
      <c r="AU1217" s="204" t="s">
        <v>80</v>
      </c>
      <c r="AV1217" s="13" t="s">
        <v>80</v>
      </c>
      <c r="AW1217" s="13" t="s">
        <v>32</v>
      </c>
      <c r="AX1217" s="13" t="s">
        <v>70</v>
      </c>
      <c r="AY1217" s="204" t="s">
        <v>193</v>
      </c>
    </row>
    <row r="1218" spans="2:51" s="13" customFormat="1" ht="11.25">
      <c r="B1218" s="193"/>
      <c r="C1218" s="194"/>
      <c r="D1218" s="195" t="s">
        <v>203</v>
      </c>
      <c r="E1218" s="196" t="s">
        <v>19</v>
      </c>
      <c r="F1218" s="197" t="s">
        <v>1624</v>
      </c>
      <c r="G1218" s="194"/>
      <c r="H1218" s="198">
        <v>5.0999999999999996</v>
      </c>
      <c r="I1218" s="199"/>
      <c r="J1218" s="194"/>
      <c r="K1218" s="194"/>
      <c r="L1218" s="200"/>
      <c r="M1218" s="201"/>
      <c r="N1218" s="202"/>
      <c r="O1218" s="202"/>
      <c r="P1218" s="202"/>
      <c r="Q1218" s="202"/>
      <c r="R1218" s="202"/>
      <c r="S1218" s="202"/>
      <c r="T1218" s="203"/>
      <c r="AT1218" s="204" t="s">
        <v>203</v>
      </c>
      <c r="AU1218" s="204" t="s">
        <v>80</v>
      </c>
      <c r="AV1218" s="13" t="s">
        <v>80</v>
      </c>
      <c r="AW1218" s="13" t="s">
        <v>32</v>
      </c>
      <c r="AX1218" s="13" t="s">
        <v>70</v>
      </c>
      <c r="AY1218" s="204" t="s">
        <v>193</v>
      </c>
    </row>
    <row r="1219" spans="2:51" s="13" customFormat="1" ht="11.25">
      <c r="B1219" s="193"/>
      <c r="C1219" s="194"/>
      <c r="D1219" s="195" t="s">
        <v>203</v>
      </c>
      <c r="E1219" s="196" t="s">
        <v>19</v>
      </c>
      <c r="F1219" s="197" t="s">
        <v>1625</v>
      </c>
      <c r="G1219" s="194"/>
      <c r="H1219" s="198">
        <v>6.3</v>
      </c>
      <c r="I1219" s="199"/>
      <c r="J1219" s="194"/>
      <c r="K1219" s="194"/>
      <c r="L1219" s="200"/>
      <c r="M1219" s="201"/>
      <c r="N1219" s="202"/>
      <c r="O1219" s="202"/>
      <c r="P1219" s="202"/>
      <c r="Q1219" s="202"/>
      <c r="R1219" s="202"/>
      <c r="S1219" s="202"/>
      <c r="T1219" s="203"/>
      <c r="AT1219" s="204" t="s">
        <v>203</v>
      </c>
      <c r="AU1219" s="204" t="s">
        <v>80</v>
      </c>
      <c r="AV1219" s="13" t="s">
        <v>80</v>
      </c>
      <c r="AW1219" s="13" t="s">
        <v>32</v>
      </c>
      <c r="AX1219" s="13" t="s">
        <v>70</v>
      </c>
      <c r="AY1219" s="204" t="s">
        <v>193</v>
      </c>
    </row>
    <row r="1220" spans="2:51" s="13" customFormat="1" ht="11.25">
      <c r="B1220" s="193"/>
      <c r="C1220" s="194"/>
      <c r="D1220" s="195" t="s">
        <v>203</v>
      </c>
      <c r="E1220" s="196" t="s">
        <v>19</v>
      </c>
      <c r="F1220" s="197" t="s">
        <v>1626</v>
      </c>
      <c r="G1220" s="194"/>
      <c r="H1220" s="198">
        <v>22.8</v>
      </c>
      <c r="I1220" s="199"/>
      <c r="J1220" s="194"/>
      <c r="K1220" s="194"/>
      <c r="L1220" s="200"/>
      <c r="M1220" s="201"/>
      <c r="N1220" s="202"/>
      <c r="O1220" s="202"/>
      <c r="P1220" s="202"/>
      <c r="Q1220" s="202"/>
      <c r="R1220" s="202"/>
      <c r="S1220" s="202"/>
      <c r="T1220" s="203"/>
      <c r="AT1220" s="204" t="s">
        <v>203</v>
      </c>
      <c r="AU1220" s="204" t="s">
        <v>80</v>
      </c>
      <c r="AV1220" s="13" t="s">
        <v>80</v>
      </c>
      <c r="AW1220" s="13" t="s">
        <v>32</v>
      </c>
      <c r="AX1220" s="13" t="s">
        <v>70</v>
      </c>
      <c r="AY1220" s="204" t="s">
        <v>193</v>
      </c>
    </row>
    <row r="1221" spans="2:51" s="13" customFormat="1" ht="11.25">
      <c r="B1221" s="193"/>
      <c r="C1221" s="194"/>
      <c r="D1221" s="195" t="s">
        <v>203</v>
      </c>
      <c r="E1221" s="196" t="s">
        <v>19</v>
      </c>
      <c r="F1221" s="197" t="s">
        <v>1627</v>
      </c>
      <c r="G1221" s="194"/>
      <c r="H1221" s="198">
        <v>1.8</v>
      </c>
      <c r="I1221" s="199"/>
      <c r="J1221" s="194"/>
      <c r="K1221" s="194"/>
      <c r="L1221" s="200"/>
      <c r="M1221" s="201"/>
      <c r="N1221" s="202"/>
      <c r="O1221" s="202"/>
      <c r="P1221" s="202"/>
      <c r="Q1221" s="202"/>
      <c r="R1221" s="202"/>
      <c r="S1221" s="202"/>
      <c r="T1221" s="203"/>
      <c r="AT1221" s="204" t="s">
        <v>203</v>
      </c>
      <c r="AU1221" s="204" t="s">
        <v>80</v>
      </c>
      <c r="AV1221" s="13" t="s">
        <v>80</v>
      </c>
      <c r="AW1221" s="13" t="s">
        <v>32</v>
      </c>
      <c r="AX1221" s="13" t="s">
        <v>70</v>
      </c>
      <c r="AY1221" s="204" t="s">
        <v>193</v>
      </c>
    </row>
    <row r="1222" spans="2:51" s="13" customFormat="1" ht="11.25">
      <c r="B1222" s="193"/>
      <c r="C1222" s="194"/>
      <c r="D1222" s="195" t="s">
        <v>203</v>
      </c>
      <c r="E1222" s="196" t="s">
        <v>19</v>
      </c>
      <c r="F1222" s="197" t="s">
        <v>1628</v>
      </c>
      <c r="G1222" s="194"/>
      <c r="H1222" s="198">
        <v>1.8</v>
      </c>
      <c r="I1222" s="199"/>
      <c r="J1222" s="194"/>
      <c r="K1222" s="194"/>
      <c r="L1222" s="200"/>
      <c r="M1222" s="201"/>
      <c r="N1222" s="202"/>
      <c r="O1222" s="202"/>
      <c r="P1222" s="202"/>
      <c r="Q1222" s="202"/>
      <c r="R1222" s="202"/>
      <c r="S1222" s="202"/>
      <c r="T1222" s="203"/>
      <c r="AT1222" s="204" t="s">
        <v>203</v>
      </c>
      <c r="AU1222" s="204" t="s">
        <v>80</v>
      </c>
      <c r="AV1222" s="13" t="s">
        <v>80</v>
      </c>
      <c r="AW1222" s="13" t="s">
        <v>32</v>
      </c>
      <c r="AX1222" s="13" t="s">
        <v>70</v>
      </c>
      <c r="AY1222" s="204" t="s">
        <v>193</v>
      </c>
    </row>
    <row r="1223" spans="2:51" s="13" customFormat="1" ht="11.25">
      <c r="B1223" s="193"/>
      <c r="C1223" s="194"/>
      <c r="D1223" s="195" t="s">
        <v>203</v>
      </c>
      <c r="E1223" s="196" t="s">
        <v>19</v>
      </c>
      <c r="F1223" s="197" t="s">
        <v>1629</v>
      </c>
      <c r="G1223" s="194"/>
      <c r="H1223" s="198">
        <v>3</v>
      </c>
      <c r="I1223" s="199"/>
      <c r="J1223" s="194"/>
      <c r="K1223" s="194"/>
      <c r="L1223" s="200"/>
      <c r="M1223" s="201"/>
      <c r="N1223" s="202"/>
      <c r="O1223" s="202"/>
      <c r="P1223" s="202"/>
      <c r="Q1223" s="202"/>
      <c r="R1223" s="202"/>
      <c r="S1223" s="202"/>
      <c r="T1223" s="203"/>
      <c r="AT1223" s="204" t="s">
        <v>203</v>
      </c>
      <c r="AU1223" s="204" t="s">
        <v>80</v>
      </c>
      <c r="AV1223" s="13" t="s">
        <v>80</v>
      </c>
      <c r="AW1223" s="13" t="s">
        <v>32</v>
      </c>
      <c r="AX1223" s="13" t="s">
        <v>70</v>
      </c>
      <c r="AY1223" s="204" t="s">
        <v>193</v>
      </c>
    </row>
    <row r="1224" spans="2:51" s="13" customFormat="1" ht="11.25">
      <c r="B1224" s="193"/>
      <c r="C1224" s="194"/>
      <c r="D1224" s="195" t="s">
        <v>203</v>
      </c>
      <c r="E1224" s="196" t="s">
        <v>19</v>
      </c>
      <c r="F1224" s="197" t="s">
        <v>1630</v>
      </c>
      <c r="G1224" s="194"/>
      <c r="H1224" s="198">
        <v>19.399999999999999</v>
      </c>
      <c r="I1224" s="199"/>
      <c r="J1224" s="194"/>
      <c r="K1224" s="194"/>
      <c r="L1224" s="200"/>
      <c r="M1224" s="201"/>
      <c r="N1224" s="202"/>
      <c r="O1224" s="202"/>
      <c r="P1224" s="202"/>
      <c r="Q1224" s="202"/>
      <c r="R1224" s="202"/>
      <c r="S1224" s="202"/>
      <c r="T1224" s="203"/>
      <c r="AT1224" s="204" t="s">
        <v>203</v>
      </c>
      <c r="AU1224" s="204" t="s">
        <v>80</v>
      </c>
      <c r="AV1224" s="13" t="s">
        <v>80</v>
      </c>
      <c r="AW1224" s="13" t="s">
        <v>32</v>
      </c>
      <c r="AX1224" s="13" t="s">
        <v>70</v>
      </c>
      <c r="AY1224" s="204" t="s">
        <v>193</v>
      </c>
    </row>
    <row r="1225" spans="2:51" s="13" customFormat="1" ht="11.25">
      <c r="B1225" s="193"/>
      <c r="C1225" s="194"/>
      <c r="D1225" s="195" t="s">
        <v>203</v>
      </c>
      <c r="E1225" s="196" t="s">
        <v>19</v>
      </c>
      <c r="F1225" s="197" t="s">
        <v>1631</v>
      </c>
      <c r="G1225" s="194"/>
      <c r="H1225" s="198">
        <v>24.2</v>
      </c>
      <c r="I1225" s="199"/>
      <c r="J1225" s="194"/>
      <c r="K1225" s="194"/>
      <c r="L1225" s="200"/>
      <c r="M1225" s="201"/>
      <c r="N1225" s="202"/>
      <c r="O1225" s="202"/>
      <c r="P1225" s="202"/>
      <c r="Q1225" s="202"/>
      <c r="R1225" s="202"/>
      <c r="S1225" s="202"/>
      <c r="T1225" s="203"/>
      <c r="AT1225" s="204" t="s">
        <v>203</v>
      </c>
      <c r="AU1225" s="204" t="s">
        <v>80</v>
      </c>
      <c r="AV1225" s="13" t="s">
        <v>80</v>
      </c>
      <c r="AW1225" s="13" t="s">
        <v>32</v>
      </c>
      <c r="AX1225" s="13" t="s">
        <v>70</v>
      </c>
      <c r="AY1225" s="204" t="s">
        <v>193</v>
      </c>
    </row>
    <row r="1226" spans="2:51" s="13" customFormat="1" ht="11.25">
      <c r="B1226" s="193"/>
      <c r="C1226" s="194"/>
      <c r="D1226" s="195" t="s">
        <v>203</v>
      </c>
      <c r="E1226" s="196" t="s">
        <v>19</v>
      </c>
      <c r="F1226" s="197" t="s">
        <v>1632</v>
      </c>
      <c r="G1226" s="194"/>
      <c r="H1226" s="198">
        <v>21.2</v>
      </c>
      <c r="I1226" s="199"/>
      <c r="J1226" s="194"/>
      <c r="K1226" s="194"/>
      <c r="L1226" s="200"/>
      <c r="M1226" s="201"/>
      <c r="N1226" s="202"/>
      <c r="O1226" s="202"/>
      <c r="P1226" s="202"/>
      <c r="Q1226" s="202"/>
      <c r="R1226" s="202"/>
      <c r="S1226" s="202"/>
      <c r="T1226" s="203"/>
      <c r="AT1226" s="204" t="s">
        <v>203</v>
      </c>
      <c r="AU1226" s="204" t="s">
        <v>80</v>
      </c>
      <c r="AV1226" s="13" t="s">
        <v>80</v>
      </c>
      <c r="AW1226" s="13" t="s">
        <v>32</v>
      </c>
      <c r="AX1226" s="13" t="s">
        <v>70</v>
      </c>
      <c r="AY1226" s="204" t="s">
        <v>193</v>
      </c>
    </row>
    <row r="1227" spans="2:51" s="13" customFormat="1" ht="11.25">
      <c r="B1227" s="193"/>
      <c r="C1227" s="194"/>
      <c r="D1227" s="195" t="s">
        <v>203</v>
      </c>
      <c r="E1227" s="196" t="s">
        <v>19</v>
      </c>
      <c r="F1227" s="197" t="s">
        <v>1633</v>
      </c>
      <c r="G1227" s="194"/>
      <c r="H1227" s="198">
        <v>15.8</v>
      </c>
      <c r="I1227" s="199"/>
      <c r="J1227" s="194"/>
      <c r="K1227" s="194"/>
      <c r="L1227" s="200"/>
      <c r="M1227" s="201"/>
      <c r="N1227" s="202"/>
      <c r="O1227" s="202"/>
      <c r="P1227" s="202"/>
      <c r="Q1227" s="202"/>
      <c r="R1227" s="202"/>
      <c r="S1227" s="202"/>
      <c r="T1227" s="203"/>
      <c r="AT1227" s="204" t="s">
        <v>203</v>
      </c>
      <c r="AU1227" s="204" t="s">
        <v>80</v>
      </c>
      <c r="AV1227" s="13" t="s">
        <v>80</v>
      </c>
      <c r="AW1227" s="13" t="s">
        <v>32</v>
      </c>
      <c r="AX1227" s="13" t="s">
        <v>70</v>
      </c>
      <c r="AY1227" s="204" t="s">
        <v>193</v>
      </c>
    </row>
    <row r="1228" spans="2:51" s="13" customFormat="1" ht="11.25">
      <c r="B1228" s="193"/>
      <c r="C1228" s="194"/>
      <c r="D1228" s="195" t="s">
        <v>203</v>
      </c>
      <c r="E1228" s="196" t="s">
        <v>19</v>
      </c>
      <c r="F1228" s="197" t="s">
        <v>1634</v>
      </c>
      <c r="G1228" s="194"/>
      <c r="H1228" s="198">
        <v>10</v>
      </c>
      <c r="I1228" s="199"/>
      <c r="J1228" s="194"/>
      <c r="K1228" s="194"/>
      <c r="L1228" s="200"/>
      <c r="M1228" s="201"/>
      <c r="N1228" s="202"/>
      <c r="O1228" s="202"/>
      <c r="P1228" s="202"/>
      <c r="Q1228" s="202"/>
      <c r="R1228" s="202"/>
      <c r="S1228" s="202"/>
      <c r="T1228" s="203"/>
      <c r="AT1228" s="204" t="s">
        <v>203</v>
      </c>
      <c r="AU1228" s="204" t="s">
        <v>80</v>
      </c>
      <c r="AV1228" s="13" t="s">
        <v>80</v>
      </c>
      <c r="AW1228" s="13" t="s">
        <v>32</v>
      </c>
      <c r="AX1228" s="13" t="s">
        <v>70</v>
      </c>
      <c r="AY1228" s="204" t="s">
        <v>193</v>
      </c>
    </row>
    <row r="1229" spans="2:51" s="13" customFormat="1" ht="11.25">
      <c r="B1229" s="193"/>
      <c r="C1229" s="194"/>
      <c r="D1229" s="195" t="s">
        <v>203</v>
      </c>
      <c r="E1229" s="196" t="s">
        <v>19</v>
      </c>
      <c r="F1229" s="197" t="s">
        <v>1635</v>
      </c>
      <c r="G1229" s="194"/>
      <c r="H1229" s="198">
        <v>43.56</v>
      </c>
      <c r="I1229" s="199"/>
      <c r="J1229" s="194"/>
      <c r="K1229" s="194"/>
      <c r="L1229" s="200"/>
      <c r="M1229" s="201"/>
      <c r="N1229" s="202"/>
      <c r="O1229" s="202"/>
      <c r="P1229" s="202"/>
      <c r="Q1229" s="202"/>
      <c r="R1229" s="202"/>
      <c r="S1229" s="202"/>
      <c r="T1229" s="203"/>
      <c r="AT1229" s="204" t="s">
        <v>203</v>
      </c>
      <c r="AU1229" s="204" t="s">
        <v>80</v>
      </c>
      <c r="AV1229" s="13" t="s">
        <v>80</v>
      </c>
      <c r="AW1229" s="13" t="s">
        <v>32</v>
      </c>
      <c r="AX1229" s="13" t="s">
        <v>70</v>
      </c>
      <c r="AY1229" s="204" t="s">
        <v>193</v>
      </c>
    </row>
    <row r="1230" spans="2:51" s="13" customFormat="1" ht="11.25">
      <c r="B1230" s="193"/>
      <c r="C1230" s="194"/>
      <c r="D1230" s="195" t="s">
        <v>203</v>
      </c>
      <c r="E1230" s="196" t="s">
        <v>19</v>
      </c>
      <c r="F1230" s="197" t="s">
        <v>1636</v>
      </c>
      <c r="G1230" s="194"/>
      <c r="H1230" s="198">
        <v>10.08</v>
      </c>
      <c r="I1230" s="199"/>
      <c r="J1230" s="194"/>
      <c r="K1230" s="194"/>
      <c r="L1230" s="200"/>
      <c r="M1230" s="201"/>
      <c r="N1230" s="202"/>
      <c r="O1230" s="202"/>
      <c r="P1230" s="202"/>
      <c r="Q1230" s="202"/>
      <c r="R1230" s="202"/>
      <c r="S1230" s="202"/>
      <c r="T1230" s="203"/>
      <c r="AT1230" s="204" t="s">
        <v>203</v>
      </c>
      <c r="AU1230" s="204" t="s">
        <v>80</v>
      </c>
      <c r="AV1230" s="13" t="s">
        <v>80</v>
      </c>
      <c r="AW1230" s="13" t="s">
        <v>32</v>
      </c>
      <c r="AX1230" s="13" t="s">
        <v>70</v>
      </c>
      <c r="AY1230" s="204" t="s">
        <v>193</v>
      </c>
    </row>
    <row r="1231" spans="2:51" s="13" customFormat="1" ht="11.25">
      <c r="B1231" s="193"/>
      <c r="C1231" s="194"/>
      <c r="D1231" s="195" t="s">
        <v>203</v>
      </c>
      <c r="E1231" s="196" t="s">
        <v>19</v>
      </c>
      <c r="F1231" s="197" t="s">
        <v>1637</v>
      </c>
      <c r="G1231" s="194"/>
      <c r="H1231" s="198">
        <v>556.4</v>
      </c>
      <c r="I1231" s="199"/>
      <c r="J1231" s="194"/>
      <c r="K1231" s="194"/>
      <c r="L1231" s="200"/>
      <c r="M1231" s="201"/>
      <c r="N1231" s="202"/>
      <c r="O1231" s="202"/>
      <c r="P1231" s="202"/>
      <c r="Q1231" s="202"/>
      <c r="R1231" s="202"/>
      <c r="S1231" s="202"/>
      <c r="T1231" s="203"/>
      <c r="AT1231" s="204" t="s">
        <v>203</v>
      </c>
      <c r="AU1231" s="204" t="s">
        <v>80</v>
      </c>
      <c r="AV1231" s="13" t="s">
        <v>80</v>
      </c>
      <c r="AW1231" s="13" t="s">
        <v>32</v>
      </c>
      <c r="AX1231" s="13" t="s">
        <v>70</v>
      </c>
      <c r="AY1231" s="204" t="s">
        <v>193</v>
      </c>
    </row>
    <row r="1232" spans="2:51" s="16" customFormat="1" ht="11.25">
      <c r="B1232" s="237"/>
      <c r="C1232" s="238"/>
      <c r="D1232" s="195" t="s">
        <v>203</v>
      </c>
      <c r="E1232" s="239" t="s">
        <v>19</v>
      </c>
      <c r="F1232" s="240" t="s">
        <v>568</v>
      </c>
      <c r="G1232" s="238"/>
      <c r="H1232" s="241">
        <v>884.31</v>
      </c>
      <c r="I1232" s="242"/>
      <c r="J1232" s="238"/>
      <c r="K1232" s="238"/>
      <c r="L1232" s="243"/>
      <c r="M1232" s="244"/>
      <c r="N1232" s="245"/>
      <c r="O1232" s="245"/>
      <c r="P1232" s="245"/>
      <c r="Q1232" s="245"/>
      <c r="R1232" s="245"/>
      <c r="S1232" s="245"/>
      <c r="T1232" s="246"/>
      <c r="AT1232" s="247" t="s">
        <v>203</v>
      </c>
      <c r="AU1232" s="247" t="s">
        <v>80</v>
      </c>
      <c r="AV1232" s="16" t="s">
        <v>212</v>
      </c>
      <c r="AW1232" s="16" t="s">
        <v>32</v>
      </c>
      <c r="AX1232" s="16" t="s">
        <v>70</v>
      </c>
      <c r="AY1232" s="247" t="s">
        <v>193</v>
      </c>
    </row>
    <row r="1233" spans="2:51" s="15" customFormat="1" ht="11.25">
      <c r="B1233" s="217"/>
      <c r="C1233" s="218"/>
      <c r="D1233" s="195" t="s">
        <v>203</v>
      </c>
      <c r="E1233" s="219" t="s">
        <v>19</v>
      </c>
      <c r="F1233" s="220" t="s">
        <v>945</v>
      </c>
      <c r="G1233" s="218"/>
      <c r="H1233" s="219" t="s">
        <v>19</v>
      </c>
      <c r="I1233" s="221"/>
      <c r="J1233" s="218"/>
      <c r="K1233" s="218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203</v>
      </c>
      <c r="AU1233" s="226" t="s">
        <v>80</v>
      </c>
      <c r="AV1233" s="15" t="s">
        <v>78</v>
      </c>
      <c r="AW1233" s="15" t="s">
        <v>32</v>
      </c>
      <c r="AX1233" s="15" t="s">
        <v>70</v>
      </c>
      <c r="AY1233" s="226" t="s">
        <v>193</v>
      </c>
    </row>
    <row r="1234" spans="2:51" s="13" customFormat="1" ht="22.5">
      <c r="B1234" s="193"/>
      <c r="C1234" s="194"/>
      <c r="D1234" s="195" t="s">
        <v>203</v>
      </c>
      <c r="E1234" s="196" t="s">
        <v>19</v>
      </c>
      <c r="F1234" s="197" t="s">
        <v>1638</v>
      </c>
      <c r="G1234" s="194"/>
      <c r="H1234" s="198">
        <v>40.4</v>
      </c>
      <c r="I1234" s="199"/>
      <c r="J1234" s="194"/>
      <c r="K1234" s="194"/>
      <c r="L1234" s="200"/>
      <c r="M1234" s="201"/>
      <c r="N1234" s="202"/>
      <c r="O1234" s="202"/>
      <c r="P1234" s="202"/>
      <c r="Q1234" s="202"/>
      <c r="R1234" s="202"/>
      <c r="S1234" s="202"/>
      <c r="T1234" s="203"/>
      <c r="AT1234" s="204" t="s">
        <v>203</v>
      </c>
      <c r="AU1234" s="204" t="s">
        <v>80</v>
      </c>
      <c r="AV1234" s="13" t="s">
        <v>80</v>
      </c>
      <c r="AW1234" s="13" t="s">
        <v>32</v>
      </c>
      <c r="AX1234" s="13" t="s">
        <v>70</v>
      </c>
      <c r="AY1234" s="204" t="s">
        <v>193</v>
      </c>
    </row>
    <row r="1235" spans="2:51" s="13" customFormat="1" ht="22.5">
      <c r="B1235" s="193"/>
      <c r="C1235" s="194"/>
      <c r="D1235" s="195" t="s">
        <v>203</v>
      </c>
      <c r="E1235" s="196" t="s">
        <v>19</v>
      </c>
      <c r="F1235" s="197" t="s">
        <v>1639</v>
      </c>
      <c r="G1235" s="194"/>
      <c r="H1235" s="198">
        <v>41.6</v>
      </c>
      <c r="I1235" s="199"/>
      <c r="J1235" s="194"/>
      <c r="K1235" s="194"/>
      <c r="L1235" s="200"/>
      <c r="M1235" s="201"/>
      <c r="N1235" s="202"/>
      <c r="O1235" s="202"/>
      <c r="P1235" s="202"/>
      <c r="Q1235" s="202"/>
      <c r="R1235" s="202"/>
      <c r="S1235" s="202"/>
      <c r="T1235" s="203"/>
      <c r="AT1235" s="204" t="s">
        <v>203</v>
      </c>
      <c r="AU1235" s="204" t="s">
        <v>80</v>
      </c>
      <c r="AV1235" s="13" t="s">
        <v>80</v>
      </c>
      <c r="AW1235" s="13" t="s">
        <v>32</v>
      </c>
      <c r="AX1235" s="13" t="s">
        <v>70</v>
      </c>
      <c r="AY1235" s="204" t="s">
        <v>193</v>
      </c>
    </row>
    <row r="1236" spans="2:51" s="13" customFormat="1" ht="11.25">
      <c r="B1236" s="193"/>
      <c r="C1236" s="194"/>
      <c r="D1236" s="195" t="s">
        <v>203</v>
      </c>
      <c r="E1236" s="196" t="s">
        <v>19</v>
      </c>
      <c r="F1236" s="197" t="s">
        <v>1640</v>
      </c>
      <c r="G1236" s="194"/>
      <c r="H1236" s="198">
        <v>14.4</v>
      </c>
      <c r="I1236" s="199"/>
      <c r="J1236" s="194"/>
      <c r="K1236" s="194"/>
      <c r="L1236" s="200"/>
      <c r="M1236" s="201"/>
      <c r="N1236" s="202"/>
      <c r="O1236" s="202"/>
      <c r="P1236" s="202"/>
      <c r="Q1236" s="202"/>
      <c r="R1236" s="202"/>
      <c r="S1236" s="202"/>
      <c r="T1236" s="203"/>
      <c r="AT1236" s="204" t="s">
        <v>203</v>
      </c>
      <c r="AU1236" s="204" t="s">
        <v>80</v>
      </c>
      <c r="AV1236" s="13" t="s">
        <v>80</v>
      </c>
      <c r="AW1236" s="13" t="s">
        <v>32</v>
      </c>
      <c r="AX1236" s="13" t="s">
        <v>70</v>
      </c>
      <c r="AY1236" s="204" t="s">
        <v>193</v>
      </c>
    </row>
    <row r="1237" spans="2:51" s="13" customFormat="1" ht="11.25">
      <c r="B1237" s="193"/>
      <c r="C1237" s="194"/>
      <c r="D1237" s="195" t="s">
        <v>203</v>
      </c>
      <c r="E1237" s="196" t="s">
        <v>19</v>
      </c>
      <c r="F1237" s="197" t="s">
        <v>1641</v>
      </c>
      <c r="G1237" s="194"/>
      <c r="H1237" s="198">
        <v>2.34</v>
      </c>
      <c r="I1237" s="199"/>
      <c r="J1237" s="194"/>
      <c r="K1237" s="194"/>
      <c r="L1237" s="200"/>
      <c r="M1237" s="201"/>
      <c r="N1237" s="202"/>
      <c r="O1237" s="202"/>
      <c r="P1237" s="202"/>
      <c r="Q1237" s="202"/>
      <c r="R1237" s="202"/>
      <c r="S1237" s="202"/>
      <c r="T1237" s="203"/>
      <c r="AT1237" s="204" t="s">
        <v>203</v>
      </c>
      <c r="AU1237" s="204" t="s">
        <v>80</v>
      </c>
      <c r="AV1237" s="13" t="s">
        <v>80</v>
      </c>
      <c r="AW1237" s="13" t="s">
        <v>32</v>
      </c>
      <c r="AX1237" s="13" t="s">
        <v>70</v>
      </c>
      <c r="AY1237" s="204" t="s">
        <v>193</v>
      </c>
    </row>
    <row r="1238" spans="2:51" s="13" customFormat="1" ht="11.25">
      <c r="B1238" s="193"/>
      <c r="C1238" s="194"/>
      <c r="D1238" s="195" t="s">
        <v>203</v>
      </c>
      <c r="E1238" s="196" t="s">
        <v>19</v>
      </c>
      <c r="F1238" s="197" t="s">
        <v>1642</v>
      </c>
      <c r="G1238" s="194"/>
      <c r="H1238" s="198">
        <v>1.44</v>
      </c>
      <c r="I1238" s="199"/>
      <c r="J1238" s="194"/>
      <c r="K1238" s="194"/>
      <c r="L1238" s="200"/>
      <c r="M1238" s="201"/>
      <c r="N1238" s="202"/>
      <c r="O1238" s="202"/>
      <c r="P1238" s="202"/>
      <c r="Q1238" s="202"/>
      <c r="R1238" s="202"/>
      <c r="S1238" s="202"/>
      <c r="T1238" s="203"/>
      <c r="AT1238" s="204" t="s">
        <v>203</v>
      </c>
      <c r="AU1238" s="204" t="s">
        <v>80</v>
      </c>
      <c r="AV1238" s="13" t="s">
        <v>80</v>
      </c>
      <c r="AW1238" s="13" t="s">
        <v>32</v>
      </c>
      <c r="AX1238" s="13" t="s">
        <v>70</v>
      </c>
      <c r="AY1238" s="204" t="s">
        <v>193</v>
      </c>
    </row>
    <row r="1239" spans="2:51" s="13" customFormat="1" ht="11.25">
      <c r="B1239" s="193"/>
      <c r="C1239" s="194"/>
      <c r="D1239" s="195" t="s">
        <v>203</v>
      </c>
      <c r="E1239" s="196" t="s">
        <v>19</v>
      </c>
      <c r="F1239" s="197" t="s">
        <v>1643</v>
      </c>
      <c r="G1239" s="194"/>
      <c r="H1239" s="198">
        <v>2.25</v>
      </c>
      <c r="I1239" s="199"/>
      <c r="J1239" s="194"/>
      <c r="K1239" s="194"/>
      <c r="L1239" s="200"/>
      <c r="M1239" s="201"/>
      <c r="N1239" s="202"/>
      <c r="O1239" s="202"/>
      <c r="P1239" s="202"/>
      <c r="Q1239" s="202"/>
      <c r="R1239" s="202"/>
      <c r="S1239" s="202"/>
      <c r="T1239" s="203"/>
      <c r="AT1239" s="204" t="s">
        <v>203</v>
      </c>
      <c r="AU1239" s="204" t="s">
        <v>80</v>
      </c>
      <c r="AV1239" s="13" t="s">
        <v>80</v>
      </c>
      <c r="AW1239" s="13" t="s">
        <v>32</v>
      </c>
      <c r="AX1239" s="13" t="s">
        <v>70</v>
      </c>
      <c r="AY1239" s="204" t="s">
        <v>193</v>
      </c>
    </row>
    <row r="1240" spans="2:51" s="13" customFormat="1" ht="11.25">
      <c r="B1240" s="193"/>
      <c r="C1240" s="194"/>
      <c r="D1240" s="195" t="s">
        <v>203</v>
      </c>
      <c r="E1240" s="196" t="s">
        <v>19</v>
      </c>
      <c r="F1240" s="197" t="s">
        <v>1644</v>
      </c>
      <c r="G1240" s="194"/>
      <c r="H1240" s="198">
        <v>2.7</v>
      </c>
      <c r="I1240" s="199"/>
      <c r="J1240" s="194"/>
      <c r="K1240" s="194"/>
      <c r="L1240" s="200"/>
      <c r="M1240" s="201"/>
      <c r="N1240" s="202"/>
      <c r="O1240" s="202"/>
      <c r="P1240" s="202"/>
      <c r="Q1240" s="202"/>
      <c r="R1240" s="202"/>
      <c r="S1240" s="202"/>
      <c r="T1240" s="203"/>
      <c r="AT1240" s="204" t="s">
        <v>203</v>
      </c>
      <c r="AU1240" s="204" t="s">
        <v>80</v>
      </c>
      <c r="AV1240" s="13" t="s">
        <v>80</v>
      </c>
      <c r="AW1240" s="13" t="s">
        <v>32</v>
      </c>
      <c r="AX1240" s="13" t="s">
        <v>70</v>
      </c>
      <c r="AY1240" s="204" t="s">
        <v>193</v>
      </c>
    </row>
    <row r="1241" spans="2:51" s="13" customFormat="1" ht="11.25">
      <c r="B1241" s="193"/>
      <c r="C1241" s="194"/>
      <c r="D1241" s="195" t="s">
        <v>203</v>
      </c>
      <c r="E1241" s="196" t="s">
        <v>19</v>
      </c>
      <c r="F1241" s="197" t="s">
        <v>1645</v>
      </c>
      <c r="G1241" s="194"/>
      <c r="H1241" s="198">
        <v>2.4</v>
      </c>
      <c r="I1241" s="199"/>
      <c r="J1241" s="194"/>
      <c r="K1241" s="194"/>
      <c r="L1241" s="200"/>
      <c r="M1241" s="201"/>
      <c r="N1241" s="202"/>
      <c r="O1241" s="202"/>
      <c r="P1241" s="202"/>
      <c r="Q1241" s="202"/>
      <c r="R1241" s="202"/>
      <c r="S1241" s="202"/>
      <c r="T1241" s="203"/>
      <c r="AT1241" s="204" t="s">
        <v>203</v>
      </c>
      <c r="AU1241" s="204" t="s">
        <v>80</v>
      </c>
      <c r="AV1241" s="13" t="s">
        <v>80</v>
      </c>
      <c r="AW1241" s="13" t="s">
        <v>32</v>
      </c>
      <c r="AX1241" s="13" t="s">
        <v>70</v>
      </c>
      <c r="AY1241" s="204" t="s">
        <v>193</v>
      </c>
    </row>
    <row r="1242" spans="2:51" s="13" customFormat="1" ht="11.25">
      <c r="B1242" s="193"/>
      <c r="C1242" s="194"/>
      <c r="D1242" s="195" t="s">
        <v>203</v>
      </c>
      <c r="E1242" s="196" t="s">
        <v>19</v>
      </c>
      <c r="F1242" s="197" t="s">
        <v>1646</v>
      </c>
      <c r="G1242" s="194"/>
      <c r="H1242" s="198">
        <v>3</v>
      </c>
      <c r="I1242" s="199"/>
      <c r="J1242" s="194"/>
      <c r="K1242" s="194"/>
      <c r="L1242" s="200"/>
      <c r="M1242" s="201"/>
      <c r="N1242" s="202"/>
      <c r="O1242" s="202"/>
      <c r="P1242" s="202"/>
      <c r="Q1242" s="202"/>
      <c r="R1242" s="202"/>
      <c r="S1242" s="202"/>
      <c r="T1242" s="203"/>
      <c r="AT1242" s="204" t="s">
        <v>203</v>
      </c>
      <c r="AU1242" s="204" t="s">
        <v>80</v>
      </c>
      <c r="AV1242" s="13" t="s">
        <v>80</v>
      </c>
      <c r="AW1242" s="13" t="s">
        <v>32</v>
      </c>
      <c r="AX1242" s="13" t="s">
        <v>70</v>
      </c>
      <c r="AY1242" s="204" t="s">
        <v>193</v>
      </c>
    </row>
    <row r="1243" spans="2:51" s="13" customFormat="1" ht="11.25">
      <c r="B1243" s="193"/>
      <c r="C1243" s="194"/>
      <c r="D1243" s="195" t="s">
        <v>203</v>
      </c>
      <c r="E1243" s="196" t="s">
        <v>19</v>
      </c>
      <c r="F1243" s="197" t="s">
        <v>1647</v>
      </c>
      <c r="G1243" s="194"/>
      <c r="H1243" s="198">
        <v>2.04</v>
      </c>
      <c r="I1243" s="199"/>
      <c r="J1243" s="194"/>
      <c r="K1243" s="194"/>
      <c r="L1243" s="200"/>
      <c r="M1243" s="201"/>
      <c r="N1243" s="202"/>
      <c r="O1243" s="202"/>
      <c r="P1243" s="202"/>
      <c r="Q1243" s="202"/>
      <c r="R1243" s="202"/>
      <c r="S1243" s="202"/>
      <c r="T1243" s="203"/>
      <c r="AT1243" s="204" t="s">
        <v>203</v>
      </c>
      <c r="AU1243" s="204" t="s">
        <v>80</v>
      </c>
      <c r="AV1243" s="13" t="s">
        <v>80</v>
      </c>
      <c r="AW1243" s="13" t="s">
        <v>32</v>
      </c>
      <c r="AX1243" s="13" t="s">
        <v>70</v>
      </c>
      <c r="AY1243" s="204" t="s">
        <v>193</v>
      </c>
    </row>
    <row r="1244" spans="2:51" s="13" customFormat="1" ht="11.25">
      <c r="B1244" s="193"/>
      <c r="C1244" s="194"/>
      <c r="D1244" s="195" t="s">
        <v>203</v>
      </c>
      <c r="E1244" s="196" t="s">
        <v>19</v>
      </c>
      <c r="F1244" s="197" t="s">
        <v>1648</v>
      </c>
      <c r="G1244" s="194"/>
      <c r="H1244" s="198">
        <v>36.6</v>
      </c>
      <c r="I1244" s="199"/>
      <c r="J1244" s="194"/>
      <c r="K1244" s="194"/>
      <c r="L1244" s="200"/>
      <c r="M1244" s="201"/>
      <c r="N1244" s="202"/>
      <c r="O1244" s="202"/>
      <c r="P1244" s="202"/>
      <c r="Q1244" s="202"/>
      <c r="R1244" s="202"/>
      <c r="S1244" s="202"/>
      <c r="T1244" s="203"/>
      <c r="AT1244" s="204" t="s">
        <v>203</v>
      </c>
      <c r="AU1244" s="204" t="s">
        <v>80</v>
      </c>
      <c r="AV1244" s="13" t="s">
        <v>80</v>
      </c>
      <c r="AW1244" s="13" t="s">
        <v>32</v>
      </c>
      <c r="AX1244" s="13" t="s">
        <v>70</v>
      </c>
      <c r="AY1244" s="204" t="s">
        <v>193</v>
      </c>
    </row>
    <row r="1245" spans="2:51" s="13" customFormat="1" ht="11.25">
      <c r="B1245" s="193"/>
      <c r="C1245" s="194"/>
      <c r="D1245" s="195" t="s">
        <v>203</v>
      </c>
      <c r="E1245" s="196" t="s">
        <v>19</v>
      </c>
      <c r="F1245" s="197" t="s">
        <v>1649</v>
      </c>
      <c r="G1245" s="194"/>
      <c r="H1245" s="198">
        <v>41.6</v>
      </c>
      <c r="I1245" s="199"/>
      <c r="J1245" s="194"/>
      <c r="K1245" s="194"/>
      <c r="L1245" s="200"/>
      <c r="M1245" s="201"/>
      <c r="N1245" s="202"/>
      <c r="O1245" s="202"/>
      <c r="P1245" s="202"/>
      <c r="Q1245" s="202"/>
      <c r="R1245" s="202"/>
      <c r="S1245" s="202"/>
      <c r="T1245" s="203"/>
      <c r="AT1245" s="204" t="s">
        <v>203</v>
      </c>
      <c r="AU1245" s="204" t="s">
        <v>80</v>
      </c>
      <c r="AV1245" s="13" t="s">
        <v>80</v>
      </c>
      <c r="AW1245" s="13" t="s">
        <v>32</v>
      </c>
      <c r="AX1245" s="13" t="s">
        <v>70</v>
      </c>
      <c r="AY1245" s="204" t="s">
        <v>193</v>
      </c>
    </row>
    <row r="1246" spans="2:51" s="13" customFormat="1" ht="11.25">
      <c r="B1246" s="193"/>
      <c r="C1246" s="194"/>
      <c r="D1246" s="195" t="s">
        <v>203</v>
      </c>
      <c r="E1246" s="196" t="s">
        <v>19</v>
      </c>
      <c r="F1246" s="197" t="s">
        <v>1650</v>
      </c>
      <c r="G1246" s="194"/>
      <c r="H1246" s="198">
        <v>17.399999999999999</v>
      </c>
      <c r="I1246" s="199"/>
      <c r="J1246" s="194"/>
      <c r="K1246" s="194"/>
      <c r="L1246" s="200"/>
      <c r="M1246" s="201"/>
      <c r="N1246" s="202"/>
      <c r="O1246" s="202"/>
      <c r="P1246" s="202"/>
      <c r="Q1246" s="202"/>
      <c r="R1246" s="202"/>
      <c r="S1246" s="202"/>
      <c r="T1246" s="203"/>
      <c r="AT1246" s="204" t="s">
        <v>203</v>
      </c>
      <c r="AU1246" s="204" t="s">
        <v>80</v>
      </c>
      <c r="AV1246" s="13" t="s">
        <v>80</v>
      </c>
      <c r="AW1246" s="13" t="s">
        <v>32</v>
      </c>
      <c r="AX1246" s="13" t="s">
        <v>70</v>
      </c>
      <c r="AY1246" s="204" t="s">
        <v>193</v>
      </c>
    </row>
    <row r="1247" spans="2:51" s="13" customFormat="1" ht="11.25">
      <c r="B1247" s="193"/>
      <c r="C1247" s="194"/>
      <c r="D1247" s="195" t="s">
        <v>203</v>
      </c>
      <c r="E1247" s="196" t="s">
        <v>19</v>
      </c>
      <c r="F1247" s="197" t="s">
        <v>1651</v>
      </c>
      <c r="G1247" s="194"/>
      <c r="H1247" s="198">
        <v>8.8000000000000007</v>
      </c>
      <c r="I1247" s="199"/>
      <c r="J1247" s="194"/>
      <c r="K1247" s="194"/>
      <c r="L1247" s="200"/>
      <c r="M1247" s="201"/>
      <c r="N1247" s="202"/>
      <c r="O1247" s="202"/>
      <c r="P1247" s="202"/>
      <c r="Q1247" s="202"/>
      <c r="R1247" s="202"/>
      <c r="S1247" s="202"/>
      <c r="T1247" s="203"/>
      <c r="AT1247" s="204" t="s">
        <v>203</v>
      </c>
      <c r="AU1247" s="204" t="s">
        <v>80</v>
      </c>
      <c r="AV1247" s="13" t="s">
        <v>80</v>
      </c>
      <c r="AW1247" s="13" t="s">
        <v>32</v>
      </c>
      <c r="AX1247" s="13" t="s">
        <v>70</v>
      </c>
      <c r="AY1247" s="204" t="s">
        <v>193</v>
      </c>
    </row>
    <row r="1248" spans="2:51" s="13" customFormat="1" ht="11.25">
      <c r="B1248" s="193"/>
      <c r="C1248" s="194"/>
      <c r="D1248" s="195" t="s">
        <v>203</v>
      </c>
      <c r="E1248" s="196" t="s">
        <v>19</v>
      </c>
      <c r="F1248" s="197" t="s">
        <v>1652</v>
      </c>
      <c r="G1248" s="194"/>
      <c r="H1248" s="198">
        <v>1.8</v>
      </c>
      <c r="I1248" s="199"/>
      <c r="J1248" s="194"/>
      <c r="K1248" s="194"/>
      <c r="L1248" s="200"/>
      <c r="M1248" s="201"/>
      <c r="N1248" s="202"/>
      <c r="O1248" s="202"/>
      <c r="P1248" s="202"/>
      <c r="Q1248" s="202"/>
      <c r="R1248" s="202"/>
      <c r="S1248" s="202"/>
      <c r="T1248" s="203"/>
      <c r="AT1248" s="204" t="s">
        <v>203</v>
      </c>
      <c r="AU1248" s="204" t="s">
        <v>80</v>
      </c>
      <c r="AV1248" s="13" t="s">
        <v>80</v>
      </c>
      <c r="AW1248" s="13" t="s">
        <v>32</v>
      </c>
      <c r="AX1248" s="13" t="s">
        <v>70</v>
      </c>
      <c r="AY1248" s="204" t="s">
        <v>193</v>
      </c>
    </row>
    <row r="1249" spans="1:65" s="13" customFormat="1" ht="11.25">
      <c r="B1249" s="193"/>
      <c r="C1249" s="194"/>
      <c r="D1249" s="195" t="s">
        <v>203</v>
      </c>
      <c r="E1249" s="196" t="s">
        <v>19</v>
      </c>
      <c r="F1249" s="197" t="s">
        <v>1635</v>
      </c>
      <c r="G1249" s="194"/>
      <c r="H1249" s="198">
        <v>43.56</v>
      </c>
      <c r="I1249" s="199"/>
      <c r="J1249" s="194"/>
      <c r="K1249" s="194"/>
      <c r="L1249" s="200"/>
      <c r="M1249" s="201"/>
      <c r="N1249" s="202"/>
      <c r="O1249" s="202"/>
      <c r="P1249" s="202"/>
      <c r="Q1249" s="202"/>
      <c r="R1249" s="202"/>
      <c r="S1249" s="202"/>
      <c r="T1249" s="203"/>
      <c r="AT1249" s="204" t="s">
        <v>203</v>
      </c>
      <c r="AU1249" s="204" t="s">
        <v>80</v>
      </c>
      <c r="AV1249" s="13" t="s">
        <v>80</v>
      </c>
      <c r="AW1249" s="13" t="s">
        <v>32</v>
      </c>
      <c r="AX1249" s="13" t="s">
        <v>70</v>
      </c>
      <c r="AY1249" s="204" t="s">
        <v>193</v>
      </c>
    </row>
    <row r="1250" spans="1:65" s="13" customFormat="1" ht="11.25">
      <c r="B1250" s="193"/>
      <c r="C1250" s="194"/>
      <c r="D1250" s="195" t="s">
        <v>203</v>
      </c>
      <c r="E1250" s="196" t="s">
        <v>19</v>
      </c>
      <c r="F1250" s="197" t="s">
        <v>1636</v>
      </c>
      <c r="G1250" s="194"/>
      <c r="H1250" s="198">
        <v>10.08</v>
      </c>
      <c r="I1250" s="199"/>
      <c r="J1250" s="194"/>
      <c r="K1250" s="194"/>
      <c r="L1250" s="200"/>
      <c r="M1250" s="201"/>
      <c r="N1250" s="202"/>
      <c r="O1250" s="202"/>
      <c r="P1250" s="202"/>
      <c r="Q1250" s="202"/>
      <c r="R1250" s="202"/>
      <c r="S1250" s="202"/>
      <c r="T1250" s="203"/>
      <c r="AT1250" s="204" t="s">
        <v>203</v>
      </c>
      <c r="AU1250" s="204" t="s">
        <v>80</v>
      </c>
      <c r="AV1250" s="13" t="s">
        <v>80</v>
      </c>
      <c r="AW1250" s="13" t="s">
        <v>32</v>
      </c>
      <c r="AX1250" s="13" t="s">
        <v>70</v>
      </c>
      <c r="AY1250" s="204" t="s">
        <v>193</v>
      </c>
    </row>
    <row r="1251" spans="1:65" s="13" customFormat="1" ht="11.25">
      <c r="B1251" s="193"/>
      <c r="C1251" s="194"/>
      <c r="D1251" s="195" t="s">
        <v>203</v>
      </c>
      <c r="E1251" s="196" t="s">
        <v>19</v>
      </c>
      <c r="F1251" s="197" t="s">
        <v>1637</v>
      </c>
      <c r="G1251" s="194"/>
      <c r="H1251" s="198">
        <v>556.4</v>
      </c>
      <c r="I1251" s="199"/>
      <c r="J1251" s="194"/>
      <c r="K1251" s="194"/>
      <c r="L1251" s="200"/>
      <c r="M1251" s="201"/>
      <c r="N1251" s="202"/>
      <c r="O1251" s="202"/>
      <c r="P1251" s="202"/>
      <c r="Q1251" s="202"/>
      <c r="R1251" s="202"/>
      <c r="S1251" s="202"/>
      <c r="T1251" s="203"/>
      <c r="AT1251" s="204" t="s">
        <v>203</v>
      </c>
      <c r="AU1251" s="204" t="s">
        <v>80</v>
      </c>
      <c r="AV1251" s="13" t="s">
        <v>80</v>
      </c>
      <c r="AW1251" s="13" t="s">
        <v>32</v>
      </c>
      <c r="AX1251" s="13" t="s">
        <v>70</v>
      </c>
      <c r="AY1251" s="204" t="s">
        <v>193</v>
      </c>
    </row>
    <row r="1252" spans="1:65" s="16" customFormat="1" ht="11.25">
      <c r="B1252" s="237"/>
      <c r="C1252" s="238"/>
      <c r="D1252" s="195" t="s">
        <v>203</v>
      </c>
      <c r="E1252" s="239" t="s">
        <v>19</v>
      </c>
      <c r="F1252" s="240" t="s">
        <v>568</v>
      </c>
      <c r="G1252" s="238"/>
      <c r="H1252" s="241">
        <v>828.81</v>
      </c>
      <c r="I1252" s="242"/>
      <c r="J1252" s="238"/>
      <c r="K1252" s="238"/>
      <c r="L1252" s="243"/>
      <c r="M1252" s="244"/>
      <c r="N1252" s="245"/>
      <c r="O1252" s="245"/>
      <c r="P1252" s="245"/>
      <c r="Q1252" s="245"/>
      <c r="R1252" s="245"/>
      <c r="S1252" s="245"/>
      <c r="T1252" s="246"/>
      <c r="AT1252" s="247" t="s">
        <v>203</v>
      </c>
      <c r="AU1252" s="247" t="s">
        <v>80</v>
      </c>
      <c r="AV1252" s="16" t="s">
        <v>212</v>
      </c>
      <c r="AW1252" s="16" t="s">
        <v>32</v>
      </c>
      <c r="AX1252" s="16" t="s">
        <v>70</v>
      </c>
      <c r="AY1252" s="247" t="s">
        <v>193</v>
      </c>
    </row>
    <row r="1253" spans="1:65" s="15" customFormat="1" ht="11.25">
      <c r="B1253" s="217"/>
      <c r="C1253" s="218"/>
      <c r="D1253" s="195" t="s">
        <v>203</v>
      </c>
      <c r="E1253" s="219" t="s">
        <v>19</v>
      </c>
      <c r="F1253" s="220" t="s">
        <v>971</v>
      </c>
      <c r="G1253" s="218"/>
      <c r="H1253" s="219" t="s">
        <v>19</v>
      </c>
      <c r="I1253" s="221"/>
      <c r="J1253" s="218"/>
      <c r="K1253" s="218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203</v>
      </c>
      <c r="AU1253" s="226" t="s">
        <v>80</v>
      </c>
      <c r="AV1253" s="15" t="s">
        <v>78</v>
      </c>
      <c r="AW1253" s="15" t="s">
        <v>32</v>
      </c>
      <c r="AX1253" s="15" t="s">
        <v>70</v>
      </c>
      <c r="AY1253" s="226" t="s">
        <v>193</v>
      </c>
    </row>
    <row r="1254" spans="1:65" s="13" customFormat="1" ht="11.25">
      <c r="B1254" s="193"/>
      <c r="C1254" s="194"/>
      <c r="D1254" s="195" t="s">
        <v>203</v>
      </c>
      <c r="E1254" s="196" t="s">
        <v>19</v>
      </c>
      <c r="F1254" s="197" t="s">
        <v>1635</v>
      </c>
      <c r="G1254" s="194"/>
      <c r="H1254" s="198">
        <v>43.56</v>
      </c>
      <c r="I1254" s="199"/>
      <c r="J1254" s="194"/>
      <c r="K1254" s="194"/>
      <c r="L1254" s="200"/>
      <c r="M1254" s="201"/>
      <c r="N1254" s="202"/>
      <c r="O1254" s="202"/>
      <c r="P1254" s="202"/>
      <c r="Q1254" s="202"/>
      <c r="R1254" s="202"/>
      <c r="S1254" s="202"/>
      <c r="T1254" s="203"/>
      <c r="AT1254" s="204" t="s">
        <v>203</v>
      </c>
      <c r="AU1254" s="204" t="s">
        <v>80</v>
      </c>
      <c r="AV1254" s="13" t="s">
        <v>80</v>
      </c>
      <c r="AW1254" s="13" t="s">
        <v>32</v>
      </c>
      <c r="AX1254" s="13" t="s">
        <v>70</v>
      </c>
      <c r="AY1254" s="204" t="s">
        <v>193</v>
      </c>
    </row>
    <row r="1255" spans="1:65" s="13" customFormat="1" ht="11.25">
      <c r="B1255" s="193"/>
      <c r="C1255" s="194"/>
      <c r="D1255" s="195" t="s">
        <v>203</v>
      </c>
      <c r="E1255" s="196" t="s">
        <v>19</v>
      </c>
      <c r="F1255" s="197" t="s">
        <v>1636</v>
      </c>
      <c r="G1255" s="194"/>
      <c r="H1255" s="198">
        <v>10.08</v>
      </c>
      <c r="I1255" s="199"/>
      <c r="J1255" s="194"/>
      <c r="K1255" s="194"/>
      <c r="L1255" s="200"/>
      <c r="M1255" s="201"/>
      <c r="N1255" s="202"/>
      <c r="O1255" s="202"/>
      <c r="P1255" s="202"/>
      <c r="Q1255" s="202"/>
      <c r="R1255" s="202"/>
      <c r="S1255" s="202"/>
      <c r="T1255" s="203"/>
      <c r="AT1255" s="204" t="s">
        <v>203</v>
      </c>
      <c r="AU1255" s="204" t="s">
        <v>80</v>
      </c>
      <c r="AV1255" s="13" t="s">
        <v>80</v>
      </c>
      <c r="AW1255" s="13" t="s">
        <v>32</v>
      </c>
      <c r="AX1255" s="13" t="s">
        <v>70</v>
      </c>
      <c r="AY1255" s="204" t="s">
        <v>193</v>
      </c>
    </row>
    <row r="1256" spans="1:65" s="13" customFormat="1" ht="11.25">
      <c r="B1256" s="193"/>
      <c r="C1256" s="194"/>
      <c r="D1256" s="195" t="s">
        <v>203</v>
      </c>
      <c r="E1256" s="196" t="s">
        <v>19</v>
      </c>
      <c r="F1256" s="197" t="s">
        <v>1637</v>
      </c>
      <c r="G1256" s="194"/>
      <c r="H1256" s="198">
        <v>556.4</v>
      </c>
      <c r="I1256" s="199"/>
      <c r="J1256" s="194"/>
      <c r="K1256" s="194"/>
      <c r="L1256" s="200"/>
      <c r="M1256" s="201"/>
      <c r="N1256" s="202"/>
      <c r="O1256" s="202"/>
      <c r="P1256" s="202"/>
      <c r="Q1256" s="202"/>
      <c r="R1256" s="202"/>
      <c r="S1256" s="202"/>
      <c r="T1256" s="203"/>
      <c r="AT1256" s="204" t="s">
        <v>203</v>
      </c>
      <c r="AU1256" s="204" t="s">
        <v>80</v>
      </c>
      <c r="AV1256" s="13" t="s">
        <v>80</v>
      </c>
      <c r="AW1256" s="13" t="s">
        <v>32</v>
      </c>
      <c r="AX1256" s="13" t="s">
        <v>70</v>
      </c>
      <c r="AY1256" s="204" t="s">
        <v>193</v>
      </c>
    </row>
    <row r="1257" spans="1:65" s="16" customFormat="1" ht="11.25">
      <c r="B1257" s="237"/>
      <c r="C1257" s="238"/>
      <c r="D1257" s="195" t="s">
        <v>203</v>
      </c>
      <c r="E1257" s="239" t="s">
        <v>19</v>
      </c>
      <c r="F1257" s="240" t="s">
        <v>568</v>
      </c>
      <c r="G1257" s="238"/>
      <c r="H1257" s="241">
        <v>610.04</v>
      </c>
      <c r="I1257" s="242"/>
      <c r="J1257" s="238"/>
      <c r="K1257" s="238"/>
      <c r="L1257" s="243"/>
      <c r="M1257" s="244"/>
      <c r="N1257" s="245"/>
      <c r="O1257" s="245"/>
      <c r="P1257" s="245"/>
      <c r="Q1257" s="245"/>
      <c r="R1257" s="245"/>
      <c r="S1257" s="245"/>
      <c r="T1257" s="246"/>
      <c r="AT1257" s="247" t="s">
        <v>203</v>
      </c>
      <c r="AU1257" s="247" t="s">
        <v>80</v>
      </c>
      <c r="AV1257" s="16" t="s">
        <v>212</v>
      </c>
      <c r="AW1257" s="16" t="s">
        <v>32</v>
      </c>
      <c r="AX1257" s="16" t="s">
        <v>70</v>
      </c>
      <c r="AY1257" s="247" t="s">
        <v>193</v>
      </c>
    </row>
    <row r="1258" spans="1:65" s="14" customFormat="1" ht="11.25">
      <c r="B1258" s="205"/>
      <c r="C1258" s="206"/>
      <c r="D1258" s="195" t="s">
        <v>203</v>
      </c>
      <c r="E1258" s="207" t="s">
        <v>19</v>
      </c>
      <c r="F1258" s="208" t="s">
        <v>205</v>
      </c>
      <c r="G1258" s="206"/>
      <c r="H1258" s="209">
        <v>3111.94</v>
      </c>
      <c r="I1258" s="210"/>
      <c r="J1258" s="206"/>
      <c r="K1258" s="206"/>
      <c r="L1258" s="211"/>
      <c r="M1258" s="212"/>
      <c r="N1258" s="213"/>
      <c r="O1258" s="213"/>
      <c r="P1258" s="213"/>
      <c r="Q1258" s="213"/>
      <c r="R1258" s="213"/>
      <c r="S1258" s="213"/>
      <c r="T1258" s="214"/>
      <c r="AT1258" s="215" t="s">
        <v>203</v>
      </c>
      <c r="AU1258" s="215" t="s">
        <v>80</v>
      </c>
      <c r="AV1258" s="14" t="s">
        <v>200</v>
      </c>
      <c r="AW1258" s="14" t="s">
        <v>32</v>
      </c>
      <c r="AX1258" s="14" t="s">
        <v>78</v>
      </c>
      <c r="AY1258" s="215" t="s">
        <v>193</v>
      </c>
    </row>
    <row r="1259" spans="1:65" s="2" customFormat="1" ht="44.25" customHeight="1">
      <c r="A1259" s="36"/>
      <c r="B1259" s="37"/>
      <c r="C1259" s="175" t="s">
        <v>1653</v>
      </c>
      <c r="D1259" s="175" t="s">
        <v>195</v>
      </c>
      <c r="E1259" s="176" t="s">
        <v>1654</v>
      </c>
      <c r="F1259" s="177" t="s">
        <v>1655</v>
      </c>
      <c r="G1259" s="178" t="s">
        <v>198</v>
      </c>
      <c r="H1259" s="179">
        <v>19231.830000000002</v>
      </c>
      <c r="I1259" s="180"/>
      <c r="J1259" s="181">
        <f>ROUND(I1259*H1259,2)</f>
        <v>0</v>
      </c>
      <c r="K1259" s="177" t="s">
        <v>199</v>
      </c>
      <c r="L1259" s="41"/>
      <c r="M1259" s="182" t="s">
        <v>19</v>
      </c>
      <c r="N1259" s="183" t="s">
        <v>41</v>
      </c>
      <c r="O1259" s="66"/>
      <c r="P1259" s="184">
        <f>O1259*H1259</f>
        <v>0</v>
      </c>
      <c r="Q1259" s="184">
        <v>1.6279999999999999E-2</v>
      </c>
      <c r="R1259" s="184">
        <f>Q1259*H1259</f>
        <v>313.0941924</v>
      </c>
      <c r="S1259" s="184">
        <v>0</v>
      </c>
      <c r="T1259" s="185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86" t="s">
        <v>200</v>
      </c>
      <c r="AT1259" s="186" t="s">
        <v>195</v>
      </c>
      <c r="AU1259" s="186" t="s">
        <v>80</v>
      </c>
      <c r="AY1259" s="19" t="s">
        <v>193</v>
      </c>
      <c r="BE1259" s="187">
        <f>IF(N1259="základní",J1259,0)</f>
        <v>0</v>
      </c>
      <c r="BF1259" s="187">
        <f>IF(N1259="snížená",J1259,0)</f>
        <v>0</v>
      </c>
      <c r="BG1259" s="187">
        <f>IF(N1259="zákl. přenesená",J1259,0)</f>
        <v>0</v>
      </c>
      <c r="BH1259" s="187">
        <f>IF(N1259="sníž. přenesená",J1259,0)</f>
        <v>0</v>
      </c>
      <c r="BI1259" s="187">
        <f>IF(N1259="nulová",J1259,0)</f>
        <v>0</v>
      </c>
      <c r="BJ1259" s="19" t="s">
        <v>78</v>
      </c>
      <c r="BK1259" s="187">
        <f>ROUND(I1259*H1259,2)</f>
        <v>0</v>
      </c>
      <c r="BL1259" s="19" t="s">
        <v>200</v>
      </c>
      <c r="BM1259" s="186" t="s">
        <v>1656</v>
      </c>
    </row>
    <row r="1260" spans="1:65" s="2" customFormat="1" ht="11.25">
      <c r="A1260" s="36"/>
      <c r="B1260" s="37"/>
      <c r="C1260" s="38"/>
      <c r="D1260" s="188" t="s">
        <v>201</v>
      </c>
      <c r="E1260" s="38"/>
      <c r="F1260" s="189" t="s">
        <v>1657</v>
      </c>
      <c r="G1260" s="38"/>
      <c r="H1260" s="38"/>
      <c r="I1260" s="190"/>
      <c r="J1260" s="38"/>
      <c r="K1260" s="38"/>
      <c r="L1260" s="41"/>
      <c r="M1260" s="191"/>
      <c r="N1260" s="192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201</v>
      </c>
      <c r="AU1260" s="19" t="s">
        <v>80</v>
      </c>
    </row>
    <row r="1261" spans="1:65" s="15" customFormat="1" ht="11.25">
      <c r="B1261" s="217"/>
      <c r="C1261" s="218"/>
      <c r="D1261" s="195" t="s">
        <v>203</v>
      </c>
      <c r="E1261" s="219" t="s">
        <v>19</v>
      </c>
      <c r="F1261" s="220" t="s">
        <v>353</v>
      </c>
      <c r="G1261" s="218"/>
      <c r="H1261" s="219" t="s">
        <v>19</v>
      </c>
      <c r="I1261" s="221"/>
      <c r="J1261" s="218"/>
      <c r="K1261" s="218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203</v>
      </c>
      <c r="AU1261" s="226" t="s">
        <v>80</v>
      </c>
      <c r="AV1261" s="15" t="s">
        <v>78</v>
      </c>
      <c r="AW1261" s="15" t="s">
        <v>32</v>
      </c>
      <c r="AX1261" s="15" t="s">
        <v>70</v>
      </c>
      <c r="AY1261" s="226" t="s">
        <v>193</v>
      </c>
    </row>
    <row r="1262" spans="1:65" s="13" customFormat="1" ht="11.25">
      <c r="B1262" s="193"/>
      <c r="C1262" s="194"/>
      <c r="D1262" s="195" t="s">
        <v>203</v>
      </c>
      <c r="E1262" s="196" t="s">
        <v>19</v>
      </c>
      <c r="F1262" s="197" t="s">
        <v>1658</v>
      </c>
      <c r="G1262" s="194"/>
      <c r="H1262" s="198">
        <v>55.8</v>
      </c>
      <c r="I1262" s="199"/>
      <c r="J1262" s="194"/>
      <c r="K1262" s="194"/>
      <c r="L1262" s="200"/>
      <c r="M1262" s="201"/>
      <c r="N1262" s="202"/>
      <c r="O1262" s="202"/>
      <c r="P1262" s="202"/>
      <c r="Q1262" s="202"/>
      <c r="R1262" s="202"/>
      <c r="S1262" s="202"/>
      <c r="T1262" s="203"/>
      <c r="AT1262" s="204" t="s">
        <v>203</v>
      </c>
      <c r="AU1262" s="204" t="s">
        <v>80</v>
      </c>
      <c r="AV1262" s="13" t="s">
        <v>80</v>
      </c>
      <c r="AW1262" s="13" t="s">
        <v>32</v>
      </c>
      <c r="AX1262" s="13" t="s">
        <v>70</v>
      </c>
      <c r="AY1262" s="204" t="s">
        <v>193</v>
      </c>
    </row>
    <row r="1263" spans="1:65" s="13" customFormat="1" ht="33.75">
      <c r="B1263" s="193"/>
      <c r="C1263" s="194"/>
      <c r="D1263" s="195" t="s">
        <v>203</v>
      </c>
      <c r="E1263" s="196" t="s">
        <v>19</v>
      </c>
      <c r="F1263" s="197" t="s">
        <v>1659</v>
      </c>
      <c r="G1263" s="194"/>
      <c r="H1263" s="198">
        <v>459.08</v>
      </c>
      <c r="I1263" s="199"/>
      <c r="J1263" s="194"/>
      <c r="K1263" s="194"/>
      <c r="L1263" s="200"/>
      <c r="M1263" s="201"/>
      <c r="N1263" s="202"/>
      <c r="O1263" s="202"/>
      <c r="P1263" s="202"/>
      <c r="Q1263" s="202"/>
      <c r="R1263" s="202"/>
      <c r="S1263" s="202"/>
      <c r="T1263" s="203"/>
      <c r="AT1263" s="204" t="s">
        <v>203</v>
      </c>
      <c r="AU1263" s="204" t="s">
        <v>80</v>
      </c>
      <c r="AV1263" s="13" t="s">
        <v>80</v>
      </c>
      <c r="AW1263" s="13" t="s">
        <v>32</v>
      </c>
      <c r="AX1263" s="13" t="s">
        <v>70</v>
      </c>
      <c r="AY1263" s="204" t="s">
        <v>193</v>
      </c>
    </row>
    <row r="1264" spans="1:65" s="13" customFormat="1" ht="11.25">
      <c r="B1264" s="193"/>
      <c r="C1264" s="194"/>
      <c r="D1264" s="195" t="s">
        <v>203</v>
      </c>
      <c r="E1264" s="196" t="s">
        <v>19</v>
      </c>
      <c r="F1264" s="197" t="s">
        <v>1660</v>
      </c>
      <c r="G1264" s="194"/>
      <c r="H1264" s="198">
        <v>82.8</v>
      </c>
      <c r="I1264" s="199"/>
      <c r="J1264" s="194"/>
      <c r="K1264" s="194"/>
      <c r="L1264" s="200"/>
      <c r="M1264" s="201"/>
      <c r="N1264" s="202"/>
      <c r="O1264" s="202"/>
      <c r="P1264" s="202"/>
      <c r="Q1264" s="202"/>
      <c r="R1264" s="202"/>
      <c r="S1264" s="202"/>
      <c r="T1264" s="203"/>
      <c r="AT1264" s="204" t="s">
        <v>203</v>
      </c>
      <c r="AU1264" s="204" t="s">
        <v>80</v>
      </c>
      <c r="AV1264" s="13" t="s">
        <v>80</v>
      </c>
      <c r="AW1264" s="13" t="s">
        <v>32</v>
      </c>
      <c r="AX1264" s="13" t="s">
        <v>70</v>
      </c>
      <c r="AY1264" s="204" t="s">
        <v>193</v>
      </c>
    </row>
    <row r="1265" spans="2:51" s="13" customFormat="1" ht="11.25">
      <c r="B1265" s="193"/>
      <c r="C1265" s="194"/>
      <c r="D1265" s="195" t="s">
        <v>203</v>
      </c>
      <c r="E1265" s="196" t="s">
        <v>19</v>
      </c>
      <c r="F1265" s="197" t="s">
        <v>1661</v>
      </c>
      <c r="G1265" s="194"/>
      <c r="H1265" s="198">
        <v>106.6</v>
      </c>
      <c r="I1265" s="199"/>
      <c r="J1265" s="194"/>
      <c r="K1265" s="194"/>
      <c r="L1265" s="200"/>
      <c r="M1265" s="201"/>
      <c r="N1265" s="202"/>
      <c r="O1265" s="202"/>
      <c r="P1265" s="202"/>
      <c r="Q1265" s="202"/>
      <c r="R1265" s="202"/>
      <c r="S1265" s="202"/>
      <c r="T1265" s="203"/>
      <c r="AT1265" s="204" t="s">
        <v>203</v>
      </c>
      <c r="AU1265" s="204" t="s">
        <v>80</v>
      </c>
      <c r="AV1265" s="13" t="s">
        <v>80</v>
      </c>
      <c r="AW1265" s="13" t="s">
        <v>32</v>
      </c>
      <c r="AX1265" s="13" t="s">
        <v>70</v>
      </c>
      <c r="AY1265" s="204" t="s">
        <v>193</v>
      </c>
    </row>
    <row r="1266" spans="2:51" s="13" customFormat="1" ht="11.25">
      <c r="B1266" s="193"/>
      <c r="C1266" s="194"/>
      <c r="D1266" s="195" t="s">
        <v>203</v>
      </c>
      <c r="E1266" s="196" t="s">
        <v>19</v>
      </c>
      <c r="F1266" s="197" t="s">
        <v>1662</v>
      </c>
      <c r="G1266" s="194"/>
      <c r="H1266" s="198">
        <v>68.400000000000006</v>
      </c>
      <c r="I1266" s="199"/>
      <c r="J1266" s="194"/>
      <c r="K1266" s="194"/>
      <c r="L1266" s="200"/>
      <c r="M1266" s="201"/>
      <c r="N1266" s="202"/>
      <c r="O1266" s="202"/>
      <c r="P1266" s="202"/>
      <c r="Q1266" s="202"/>
      <c r="R1266" s="202"/>
      <c r="S1266" s="202"/>
      <c r="T1266" s="203"/>
      <c r="AT1266" s="204" t="s">
        <v>203</v>
      </c>
      <c r="AU1266" s="204" t="s">
        <v>80</v>
      </c>
      <c r="AV1266" s="13" t="s">
        <v>80</v>
      </c>
      <c r="AW1266" s="13" t="s">
        <v>32</v>
      </c>
      <c r="AX1266" s="13" t="s">
        <v>70</v>
      </c>
      <c r="AY1266" s="204" t="s">
        <v>193</v>
      </c>
    </row>
    <row r="1267" spans="2:51" s="13" customFormat="1" ht="11.25">
      <c r="B1267" s="193"/>
      <c r="C1267" s="194"/>
      <c r="D1267" s="195" t="s">
        <v>203</v>
      </c>
      <c r="E1267" s="196" t="s">
        <v>19</v>
      </c>
      <c r="F1267" s="197" t="s">
        <v>1663</v>
      </c>
      <c r="G1267" s="194"/>
      <c r="H1267" s="198">
        <v>64.2</v>
      </c>
      <c r="I1267" s="199"/>
      <c r="J1267" s="194"/>
      <c r="K1267" s="194"/>
      <c r="L1267" s="200"/>
      <c r="M1267" s="201"/>
      <c r="N1267" s="202"/>
      <c r="O1267" s="202"/>
      <c r="P1267" s="202"/>
      <c r="Q1267" s="202"/>
      <c r="R1267" s="202"/>
      <c r="S1267" s="202"/>
      <c r="T1267" s="203"/>
      <c r="AT1267" s="204" t="s">
        <v>203</v>
      </c>
      <c r="AU1267" s="204" t="s">
        <v>80</v>
      </c>
      <c r="AV1267" s="13" t="s">
        <v>80</v>
      </c>
      <c r="AW1267" s="13" t="s">
        <v>32</v>
      </c>
      <c r="AX1267" s="13" t="s">
        <v>70</v>
      </c>
      <c r="AY1267" s="204" t="s">
        <v>193</v>
      </c>
    </row>
    <row r="1268" spans="2:51" s="13" customFormat="1" ht="11.25">
      <c r="B1268" s="193"/>
      <c r="C1268" s="194"/>
      <c r="D1268" s="195" t="s">
        <v>203</v>
      </c>
      <c r="E1268" s="196" t="s">
        <v>19</v>
      </c>
      <c r="F1268" s="197" t="s">
        <v>1664</v>
      </c>
      <c r="G1268" s="194"/>
      <c r="H1268" s="198">
        <v>10.8</v>
      </c>
      <c r="I1268" s="199"/>
      <c r="J1268" s="194"/>
      <c r="K1268" s="194"/>
      <c r="L1268" s="200"/>
      <c r="M1268" s="201"/>
      <c r="N1268" s="202"/>
      <c r="O1268" s="202"/>
      <c r="P1268" s="202"/>
      <c r="Q1268" s="202"/>
      <c r="R1268" s="202"/>
      <c r="S1268" s="202"/>
      <c r="T1268" s="203"/>
      <c r="AT1268" s="204" t="s">
        <v>203</v>
      </c>
      <c r="AU1268" s="204" t="s">
        <v>80</v>
      </c>
      <c r="AV1268" s="13" t="s">
        <v>80</v>
      </c>
      <c r="AW1268" s="13" t="s">
        <v>32</v>
      </c>
      <c r="AX1268" s="13" t="s">
        <v>70</v>
      </c>
      <c r="AY1268" s="204" t="s">
        <v>193</v>
      </c>
    </row>
    <row r="1269" spans="2:51" s="13" customFormat="1" ht="11.25">
      <c r="B1269" s="193"/>
      <c r="C1269" s="194"/>
      <c r="D1269" s="195" t="s">
        <v>203</v>
      </c>
      <c r="E1269" s="196" t="s">
        <v>19</v>
      </c>
      <c r="F1269" s="197" t="s">
        <v>1665</v>
      </c>
      <c r="G1269" s="194"/>
      <c r="H1269" s="198">
        <v>10.8</v>
      </c>
      <c r="I1269" s="199"/>
      <c r="J1269" s="194"/>
      <c r="K1269" s="194"/>
      <c r="L1269" s="200"/>
      <c r="M1269" s="201"/>
      <c r="N1269" s="202"/>
      <c r="O1269" s="202"/>
      <c r="P1269" s="202"/>
      <c r="Q1269" s="202"/>
      <c r="R1269" s="202"/>
      <c r="S1269" s="202"/>
      <c r="T1269" s="203"/>
      <c r="AT1269" s="204" t="s">
        <v>203</v>
      </c>
      <c r="AU1269" s="204" t="s">
        <v>80</v>
      </c>
      <c r="AV1269" s="13" t="s">
        <v>80</v>
      </c>
      <c r="AW1269" s="13" t="s">
        <v>32</v>
      </c>
      <c r="AX1269" s="13" t="s">
        <v>70</v>
      </c>
      <c r="AY1269" s="204" t="s">
        <v>193</v>
      </c>
    </row>
    <row r="1270" spans="2:51" s="13" customFormat="1" ht="11.25">
      <c r="B1270" s="193"/>
      <c r="C1270" s="194"/>
      <c r="D1270" s="195" t="s">
        <v>203</v>
      </c>
      <c r="E1270" s="196" t="s">
        <v>19</v>
      </c>
      <c r="F1270" s="197" t="s">
        <v>1666</v>
      </c>
      <c r="G1270" s="194"/>
      <c r="H1270" s="198">
        <v>5.6</v>
      </c>
      <c r="I1270" s="199"/>
      <c r="J1270" s="194"/>
      <c r="K1270" s="194"/>
      <c r="L1270" s="200"/>
      <c r="M1270" s="201"/>
      <c r="N1270" s="202"/>
      <c r="O1270" s="202"/>
      <c r="P1270" s="202"/>
      <c r="Q1270" s="202"/>
      <c r="R1270" s="202"/>
      <c r="S1270" s="202"/>
      <c r="T1270" s="203"/>
      <c r="AT1270" s="204" t="s">
        <v>203</v>
      </c>
      <c r="AU1270" s="204" t="s">
        <v>80</v>
      </c>
      <c r="AV1270" s="13" t="s">
        <v>80</v>
      </c>
      <c r="AW1270" s="13" t="s">
        <v>32</v>
      </c>
      <c r="AX1270" s="13" t="s">
        <v>70</v>
      </c>
      <c r="AY1270" s="204" t="s">
        <v>193</v>
      </c>
    </row>
    <row r="1271" spans="2:51" s="13" customFormat="1" ht="11.25">
      <c r="B1271" s="193"/>
      <c r="C1271" s="194"/>
      <c r="D1271" s="195" t="s">
        <v>203</v>
      </c>
      <c r="E1271" s="196" t="s">
        <v>19</v>
      </c>
      <c r="F1271" s="197" t="s">
        <v>1667</v>
      </c>
      <c r="G1271" s="194"/>
      <c r="H1271" s="198">
        <v>36</v>
      </c>
      <c r="I1271" s="199"/>
      <c r="J1271" s="194"/>
      <c r="K1271" s="194"/>
      <c r="L1271" s="200"/>
      <c r="M1271" s="201"/>
      <c r="N1271" s="202"/>
      <c r="O1271" s="202"/>
      <c r="P1271" s="202"/>
      <c r="Q1271" s="202"/>
      <c r="R1271" s="202"/>
      <c r="S1271" s="202"/>
      <c r="T1271" s="203"/>
      <c r="AT1271" s="204" t="s">
        <v>203</v>
      </c>
      <c r="AU1271" s="204" t="s">
        <v>80</v>
      </c>
      <c r="AV1271" s="13" t="s">
        <v>80</v>
      </c>
      <c r="AW1271" s="13" t="s">
        <v>32</v>
      </c>
      <c r="AX1271" s="13" t="s">
        <v>70</v>
      </c>
      <c r="AY1271" s="204" t="s">
        <v>193</v>
      </c>
    </row>
    <row r="1272" spans="2:51" s="13" customFormat="1" ht="22.5">
      <c r="B1272" s="193"/>
      <c r="C1272" s="194"/>
      <c r="D1272" s="195" t="s">
        <v>203</v>
      </c>
      <c r="E1272" s="196" t="s">
        <v>19</v>
      </c>
      <c r="F1272" s="197" t="s">
        <v>1668</v>
      </c>
      <c r="G1272" s="194"/>
      <c r="H1272" s="198">
        <v>55.83</v>
      </c>
      <c r="I1272" s="199"/>
      <c r="J1272" s="194"/>
      <c r="K1272" s="194"/>
      <c r="L1272" s="200"/>
      <c r="M1272" s="201"/>
      <c r="N1272" s="202"/>
      <c r="O1272" s="202"/>
      <c r="P1272" s="202"/>
      <c r="Q1272" s="202"/>
      <c r="R1272" s="202"/>
      <c r="S1272" s="202"/>
      <c r="T1272" s="203"/>
      <c r="AT1272" s="204" t="s">
        <v>203</v>
      </c>
      <c r="AU1272" s="204" t="s">
        <v>80</v>
      </c>
      <c r="AV1272" s="13" t="s">
        <v>80</v>
      </c>
      <c r="AW1272" s="13" t="s">
        <v>32</v>
      </c>
      <c r="AX1272" s="13" t="s">
        <v>70</v>
      </c>
      <c r="AY1272" s="204" t="s">
        <v>193</v>
      </c>
    </row>
    <row r="1273" spans="2:51" s="13" customFormat="1" ht="11.25">
      <c r="B1273" s="193"/>
      <c r="C1273" s="194"/>
      <c r="D1273" s="195" t="s">
        <v>203</v>
      </c>
      <c r="E1273" s="196" t="s">
        <v>19</v>
      </c>
      <c r="F1273" s="197" t="s">
        <v>1669</v>
      </c>
      <c r="G1273" s="194"/>
      <c r="H1273" s="198">
        <v>53.6</v>
      </c>
      <c r="I1273" s="199"/>
      <c r="J1273" s="194"/>
      <c r="K1273" s="194"/>
      <c r="L1273" s="200"/>
      <c r="M1273" s="201"/>
      <c r="N1273" s="202"/>
      <c r="O1273" s="202"/>
      <c r="P1273" s="202"/>
      <c r="Q1273" s="202"/>
      <c r="R1273" s="202"/>
      <c r="S1273" s="202"/>
      <c r="T1273" s="203"/>
      <c r="AT1273" s="204" t="s">
        <v>203</v>
      </c>
      <c r="AU1273" s="204" t="s">
        <v>80</v>
      </c>
      <c r="AV1273" s="13" t="s">
        <v>80</v>
      </c>
      <c r="AW1273" s="13" t="s">
        <v>32</v>
      </c>
      <c r="AX1273" s="13" t="s">
        <v>70</v>
      </c>
      <c r="AY1273" s="204" t="s">
        <v>193</v>
      </c>
    </row>
    <row r="1274" spans="2:51" s="13" customFormat="1" ht="11.25">
      <c r="B1274" s="193"/>
      <c r="C1274" s="194"/>
      <c r="D1274" s="195" t="s">
        <v>203</v>
      </c>
      <c r="E1274" s="196" t="s">
        <v>19</v>
      </c>
      <c r="F1274" s="197" t="s">
        <v>1670</v>
      </c>
      <c r="G1274" s="194"/>
      <c r="H1274" s="198">
        <v>14.8</v>
      </c>
      <c r="I1274" s="199"/>
      <c r="J1274" s="194"/>
      <c r="K1274" s="194"/>
      <c r="L1274" s="200"/>
      <c r="M1274" s="201"/>
      <c r="N1274" s="202"/>
      <c r="O1274" s="202"/>
      <c r="P1274" s="202"/>
      <c r="Q1274" s="202"/>
      <c r="R1274" s="202"/>
      <c r="S1274" s="202"/>
      <c r="T1274" s="203"/>
      <c r="AT1274" s="204" t="s">
        <v>203</v>
      </c>
      <c r="AU1274" s="204" t="s">
        <v>80</v>
      </c>
      <c r="AV1274" s="13" t="s">
        <v>80</v>
      </c>
      <c r="AW1274" s="13" t="s">
        <v>32</v>
      </c>
      <c r="AX1274" s="13" t="s">
        <v>70</v>
      </c>
      <c r="AY1274" s="204" t="s">
        <v>193</v>
      </c>
    </row>
    <row r="1275" spans="2:51" s="13" customFormat="1" ht="11.25">
      <c r="B1275" s="193"/>
      <c r="C1275" s="194"/>
      <c r="D1275" s="195" t="s">
        <v>203</v>
      </c>
      <c r="E1275" s="196" t="s">
        <v>19</v>
      </c>
      <c r="F1275" s="197" t="s">
        <v>1671</v>
      </c>
      <c r="G1275" s="194"/>
      <c r="H1275" s="198">
        <v>42.6</v>
      </c>
      <c r="I1275" s="199"/>
      <c r="J1275" s="194"/>
      <c r="K1275" s="194"/>
      <c r="L1275" s="200"/>
      <c r="M1275" s="201"/>
      <c r="N1275" s="202"/>
      <c r="O1275" s="202"/>
      <c r="P1275" s="202"/>
      <c r="Q1275" s="202"/>
      <c r="R1275" s="202"/>
      <c r="S1275" s="202"/>
      <c r="T1275" s="203"/>
      <c r="AT1275" s="204" t="s">
        <v>203</v>
      </c>
      <c r="AU1275" s="204" t="s">
        <v>80</v>
      </c>
      <c r="AV1275" s="13" t="s">
        <v>80</v>
      </c>
      <c r="AW1275" s="13" t="s">
        <v>32</v>
      </c>
      <c r="AX1275" s="13" t="s">
        <v>70</v>
      </c>
      <c r="AY1275" s="204" t="s">
        <v>193</v>
      </c>
    </row>
    <row r="1276" spans="2:51" s="13" customFormat="1" ht="11.25">
      <c r="B1276" s="193"/>
      <c r="C1276" s="194"/>
      <c r="D1276" s="195" t="s">
        <v>203</v>
      </c>
      <c r="E1276" s="196" t="s">
        <v>19</v>
      </c>
      <c r="F1276" s="197" t="s">
        <v>1672</v>
      </c>
      <c r="G1276" s="194"/>
      <c r="H1276" s="198">
        <v>150.80000000000001</v>
      </c>
      <c r="I1276" s="199"/>
      <c r="J1276" s="194"/>
      <c r="K1276" s="194"/>
      <c r="L1276" s="200"/>
      <c r="M1276" s="201"/>
      <c r="N1276" s="202"/>
      <c r="O1276" s="202"/>
      <c r="P1276" s="202"/>
      <c r="Q1276" s="202"/>
      <c r="R1276" s="202"/>
      <c r="S1276" s="202"/>
      <c r="T1276" s="203"/>
      <c r="AT1276" s="204" t="s">
        <v>203</v>
      </c>
      <c r="AU1276" s="204" t="s">
        <v>80</v>
      </c>
      <c r="AV1276" s="13" t="s">
        <v>80</v>
      </c>
      <c r="AW1276" s="13" t="s">
        <v>32</v>
      </c>
      <c r="AX1276" s="13" t="s">
        <v>70</v>
      </c>
      <c r="AY1276" s="204" t="s">
        <v>193</v>
      </c>
    </row>
    <row r="1277" spans="2:51" s="13" customFormat="1" ht="11.25">
      <c r="B1277" s="193"/>
      <c r="C1277" s="194"/>
      <c r="D1277" s="195" t="s">
        <v>203</v>
      </c>
      <c r="E1277" s="196" t="s">
        <v>19</v>
      </c>
      <c r="F1277" s="197" t="s">
        <v>1673</v>
      </c>
      <c r="G1277" s="194"/>
      <c r="H1277" s="198">
        <v>142.80000000000001</v>
      </c>
      <c r="I1277" s="199"/>
      <c r="J1277" s="194"/>
      <c r="K1277" s="194"/>
      <c r="L1277" s="200"/>
      <c r="M1277" s="201"/>
      <c r="N1277" s="202"/>
      <c r="O1277" s="202"/>
      <c r="P1277" s="202"/>
      <c r="Q1277" s="202"/>
      <c r="R1277" s="202"/>
      <c r="S1277" s="202"/>
      <c r="T1277" s="203"/>
      <c r="AT1277" s="204" t="s">
        <v>203</v>
      </c>
      <c r="AU1277" s="204" t="s">
        <v>80</v>
      </c>
      <c r="AV1277" s="13" t="s">
        <v>80</v>
      </c>
      <c r="AW1277" s="13" t="s">
        <v>32</v>
      </c>
      <c r="AX1277" s="13" t="s">
        <v>70</v>
      </c>
      <c r="AY1277" s="204" t="s">
        <v>193</v>
      </c>
    </row>
    <row r="1278" spans="2:51" s="13" customFormat="1" ht="11.25">
      <c r="B1278" s="193"/>
      <c r="C1278" s="194"/>
      <c r="D1278" s="195" t="s">
        <v>203</v>
      </c>
      <c r="E1278" s="196" t="s">
        <v>19</v>
      </c>
      <c r="F1278" s="197" t="s">
        <v>1674</v>
      </c>
      <c r="G1278" s="194"/>
      <c r="H1278" s="198">
        <v>109.28</v>
      </c>
      <c r="I1278" s="199"/>
      <c r="J1278" s="194"/>
      <c r="K1278" s="194"/>
      <c r="L1278" s="200"/>
      <c r="M1278" s="201"/>
      <c r="N1278" s="202"/>
      <c r="O1278" s="202"/>
      <c r="P1278" s="202"/>
      <c r="Q1278" s="202"/>
      <c r="R1278" s="202"/>
      <c r="S1278" s="202"/>
      <c r="T1278" s="203"/>
      <c r="AT1278" s="204" t="s">
        <v>203</v>
      </c>
      <c r="AU1278" s="204" t="s">
        <v>80</v>
      </c>
      <c r="AV1278" s="13" t="s">
        <v>80</v>
      </c>
      <c r="AW1278" s="13" t="s">
        <v>32</v>
      </c>
      <c r="AX1278" s="13" t="s">
        <v>70</v>
      </c>
      <c r="AY1278" s="204" t="s">
        <v>193</v>
      </c>
    </row>
    <row r="1279" spans="2:51" s="13" customFormat="1" ht="11.25">
      <c r="B1279" s="193"/>
      <c r="C1279" s="194"/>
      <c r="D1279" s="195" t="s">
        <v>203</v>
      </c>
      <c r="E1279" s="196" t="s">
        <v>19</v>
      </c>
      <c r="F1279" s="197" t="s">
        <v>1675</v>
      </c>
      <c r="G1279" s="194"/>
      <c r="H1279" s="198">
        <v>110</v>
      </c>
      <c r="I1279" s="199"/>
      <c r="J1279" s="194"/>
      <c r="K1279" s="194"/>
      <c r="L1279" s="200"/>
      <c r="M1279" s="201"/>
      <c r="N1279" s="202"/>
      <c r="O1279" s="202"/>
      <c r="P1279" s="202"/>
      <c r="Q1279" s="202"/>
      <c r="R1279" s="202"/>
      <c r="S1279" s="202"/>
      <c r="T1279" s="203"/>
      <c r="AT1279" s="204" t="s">
        <v>203</v>
      </c>
      <c r="AU1279" s="204" t="s">
        <v>80</v>
      </c>
      <c r="AV1279" s="13" t="s">
        <v>80</v>
      </c>
      <c r="AW1279" s="13" t="s">
        <v>32</v>
      </c>
      <c r="AX1279" s="13" t="s">
        <v>70</v>
      </c>
      <c r="AY1279" s="204" t="s">
        <v>193</v>
      </c>
    </row>
    <row r="1280" spans="2:51" s="13" customFormat="1" ht="11.25">
      <c r="B1280" s="193"/>
      <c r="C1280" s="194"/>
      <c r="D1280" s="195" t="s">
        <v>203</v>
      </c>
      <c r="E1280" s="196" t="s">
        <v>19</v>
      </c>
      <c r="F1280" s="197" t="s">
        <v>1676</v>
      </c>
      <c r="G1280" s="194"/>
      <c r="H1280" s="198">
        <v>22.2</v>
      </c>
      <c r="I1280" s="199"/>
      <c r="J1280" s="194"/>
      <c r="K1280" s="194"/>
      <c r="L1280" s="200"/>
      <c r="M1280" s="201"/>
      <c r="N1280" s="202"/>
      <c r="O1280" s="202"/>
      <c r="P1280" s="202"/>
      <c r="Q1280" s="202"/>
      <c r="R1280" s="202"/>
      <c r="S1280" s="202"/>
      <c r="T1280" s="203"/>
      <c r="AT1280" s="204" t="s">
        <v>203</v>
      </c>
      <c r="AU1280" s="204" t="s">
        <v>80</v>
      </c>
      <c r="AV1280" s="13" t="s">
        <v>80</v>
      </c>
      <c r="AW1280" s="13" t="s">
        <v>32</v>
      </c>
      <c r="AX1280" s="13" t="s">
        <v>70</v>
      </c>
      <c r="AY1280" s="204" t="s">
        <v>193</v>
      </c>
    </row>
    <row r="1281" spans="2:51" s="13" customFormat="1" ht="11.25">
      <c r="B1281" s="193"/>
      <c r="C1281" s="194"/>
      <c r="D1281" s="195" t="s">
        <v>203</v>
      </c>
      <c r="E1281" s="196" t="s">
        <v>19</v>
      </c>
      <c r="F1281" s="197" t="s">
        <v>1677</v>
      </c>
      <c r="G1281" s="194"/>
      <c r="H1281" s="198">
        <v>99.8</v>
      </c>
      <c r="I1281" s="199"/>
      <c r="J1281" s="194"/>
      <c r="K1281" s="194"/>
      <c r="L1281" s="200"/>
      <c r="M1281" s="201"/>
      <c r="N1281" s="202"/>
      <c r="O1281" s="202"/>
      <c r="P1281" s="202"/>
      <c r="Q1281" s="202"/>
      <c r="R1281" s="202"/>
      <c r="S1281" s="202"/>
      <c r="T1281" s="203"/>
      <c r="AT1281" s="204" t="s">
        <v>203</v>
      </c>
      <c r="AU1281" s="204" t="s">
        <v>80</v>
      </c>
      <c r="AV1281" s="13" t="s">
        <v>80</v>
      </c>
      <c r="AW1281" s="13" t="s">
        <v>32</v>
      </c>
      <c r="AX1281" s="13" t="s">
        <v>70</v>
      </c>
      <c r="AY1281" s="204" t="s">
        <v>193</v>
      </c>
    </row>
    <row r="1282" spans="2:51" s="13" customFormat="1" ht="11.25">
      <c r="B1282" s="193"/>
      <c r="C1282" s="194"/>
      <c r="D1282" s="195" t="s">
        <v>203</v>
      </c>
      <c r="E1282" s="196" t="s">
        <v>19</v>
      </c>
      <c r="F1282" s="197" t="s">
        <v>1678</v>
      </c>
      <c r="G1282" s="194"/>
      <c r="H1282" s="198">
        <v>159.6</v>
      </c>
      <c r="I1282" s="199"/>
      <c r="J1282" s="194"/>
      <c r="K1282" s="194"/>
      <c r="L1282" s="200"/>
      <c r="M1282" s="201"/>
      <c r="N1282" s="202"/>
      <c r="O1282" s="202"/>
      <c r="P1282" s="202"/>
      <c r="Q1282" s="202"/>
      <c r="R1282" s="202"/>
      <c r="S1282" s="202"/>
      <c r="T1282" s="203"/>
      <c r="AT1282" s="204" t="s">
        <v>203</v>
      </c>
      <c r="AU1282" s="204" t="s">
        <v>80</v>
      </c>
      <c r="AV1282" s="13" t="s">
        <v>80</v>
      </c>
      <c r="AW1282" s="13" t="s">
        <v>32</v>
      </c>
      <c r="AX1282" s="13" t="s">
        <v>70</v>
      </c>
      <c r="AY1282" s="204" t="s">
        <v>193</v>
      </c>
    </row>
    <row r="1283" spans="2:51" s="13" customFormat="1" ht="22.5">
      <c r="B1283" s="193"/>
      <c r="C1283" s="194"/>
      <c r="D1283" s="195" t="s">
        <v>203</v>
      </c>
      <c r="E1283" s="196" t="s">
        <v>19</v>
      </c>
      <c r="F1283" s="197" t="s">
        <v>1679</v>
      </c>
      <c r="G1283" s="194"/>
      <c r="H1283" s="198">
        <v>73.2</v>
      </c>
      <c r="I1283" s="199"/>
      <c r="J1283" s="194"/>
      <c r="K1283" s="194"/>
      <c r="L1283" s="200"/>
      <c r="M1283" s="201"/>
      <c r="N1283" s="202"/>
      <c r="O1283" s="202"/>
      <c r="P1283" s="202"/>
      <c r="Q1283" s="202"/>
      <c r="R1283" s="202"/>
      <c r="S1283" s="202"/>
      <c r="T1283" s="203"/>
      <c r="AT1283" s="204" t="s">
        <v>203</v>
      </c>
      <c r="AU1283" s="204" t="s">
        <v>80</v>
      </c>
      <c r="AV1283" s="13" t="s">
        <v>80</v>
      </c>
      <c r="AW1283" s="13" t="s">
        <v>32</v>
      </c>
      <c r="AX1283" s="13" t="s">
        <v>70</v>
      </c>
      <c r="AY1283" s="204" t="s">
        <v>193</v>
      </c>
    </row>
    <row r="1284" spans="2:51" s="13" customFormat="1" ht="11.25">
      <c r="B1284" s="193"/>
      <c r="C1284" s="194"/>
      <c r="D1284" s="195" t="s">
        <v>203</v>
      </c>
      <c r="E1284" s="196" t="s">
        <v>19</v>
      </c>
      <c r="F1284" s="197" t="s">
        <v>1680</v>
      </c>
      <c r="G1284" s="194"/>
      <c r="H1284" s="198">
        <v>51.6</v>
      </c>
      <c r="I1284" s="199"/>
      <c r="J1284" s="194"/>
      <c r="K1284" s="194"/>
      <c r="L1284" s="200"/>
      <c r="M1284" s="201"/>
      <c r="N1284" s="202"/>
      <c r="O1284" s="202"/>
      <c r="P1284" s="202"/>
      <c r="Q1284" s="202"/>
      <c r="R1284" s="202"/>
      <c r="S1284" s="202"/>
      <c r="T1284" s="203"/>
      <c r="AT1284" s="204" t="s">
        <v>203</v>
      </c>
      <c r="AU1284" s="204" t="s">
        <v>80</v>
      </c>
      <c r="AV1284" s="13" t="s">
        <v>80</v>
      </c>
      <c r="AW1284" s="13" t="s">
        <v>32</v>
      </c>
      <c r="AX1284" s="13" t="s">
        <v>70</v>
      </c>
      <c r="AY1284" s="204" t="s">
        <v>193</v>
      </c>
    </row>
    <row r="1285" spans="2:51" s="13" customFormat="1" ht="11.25">
      <c r="B1285" s="193"/>
      <c r="C1285" s="194"/>
      <c r="D1285" s="195" t="s">
        <v>203</v>
      </c>
      <c r="E1285" s="196" t="s">
        <v>19</v>
      </c>
      <c r="F1285" s="197" t="s">
        <v>1681</v>
      </c>
      <c r="G1285" s="194"/>
      <c r="H1285" s="198">
        <v>27.2</v>
      </c>
      <c r="I1285" s="199"/>
      <c r="J1285" s="194"/>
      <c r="K1285" s="194"/>
      <c r="L1285" s="200"/>
      <c r="M1285" s="201"/>
      <c r="N1285" s="202"/>
      <c r="O1285" s="202"/>
      <c r="P1285" s="202"/>
      <c r="Q1285" s="202"/>
      <c r="R1285" s="202"/>
      <c r="S1285" s="202"/>
      <c r="T1285" s="203"/>
      <c r="AT1285" s="204" t="s">
        <v>203</v>
      </c>
      <c r="AU1285" s="204" t="s">
        <v>80</v>
      </c>
      <c r="AV1285" s="13" t="s">
        <v>80</v>
      </c>
      <c r="AW1285" s="13" t="s">
        <v>32</v>
      </c>
      <c r="AX1285" s="13" t="s">
        <v>70</v>
      </c>
      <c r="AY1285" s="204" t="s">
        <v>193</v>
      </c>
    </row>
    <row r="1286" spans="2:51" s="13" customFormat="1" ht="11.25">
      <c r="B1286" s="193"/>
      <c r="C1286" s="194"/>
      <c r="D1286" s="195" t="s">
        <v>203</v>
      </c>
      <c r="E1286" s="196" t="s">
        <v>19</v>
      </c>
      <c r="F1286" s="197" t="s">
        <v>1682</v>
      </c>
      <c r="G1286" s="194"/>
      <c r="H1286" s="198">
        <v>28.8</v>
      </c>
      <c r="I1286" s="199"/>
      <c r="J1286" s="194"/>
      <c r="K1286" s="194"/>
      <c r="L1286" s="200"/>
      <c r="M1286" s="201"/>
      <c r="N1286" s="202"/>
      <c r="O1286" s="202"/>
      <c r="P1286" s="202"/>
      <c r="Q1286" s="202"/>
      <c r="R1286" s="202"/>
      <c r="S1286" s="202"/>
      <c r="T1286" s="203"/>
      <c r="AT1286" s="204" t="s">
        <v>203</v>
      </c>
      <c r="AU1286" s="204" t="s">
        <v>80</v>
      </c>
      <c r="AV1286" s="13" t="s">
        <v>80</v>
      </c>
      <c r="AW1286" s="13" t="s">
        <v>32</v>
      </c>
      <c r="AX1286" s="13" t="s">
        <v>70</v>
      </c>
      <c r="AY1286" s="204" t="s">
        <v>193</v>
      </c>
    </row>
    <row r="1287" spans="2:51" s="13" customFormat="1" ht="11.25">
      <c r="B1287" s="193"/>
      <c r="C1287" s="194"/>
      <c r="D1287" s="195" t="s">
        <v>203</v>
      </c>
      <c r="E1287" s="196" t="s">
        <v>19</v>
      </c>
      <c r="F1287" s="197" t="s">
        <v>1683</v>
      </c>
      <c r="G1287" s="194"/>
      <c r="H1287" s="198">
        <v>27.4</v>
      </c>
      <c r="I1287" s="199"/>
      <c r="J1287" s="194"/>
      <c r="K1287" s="194"/>
      <c r="L1287" s="200"/>
      <c r="M1287" s="201"/>
      <c r="N1287" s="202"/>
      <c r="O1287" s="202"/>
      <c r="P1287" s="202"/>
      <c r="Q1287" s="202"/>
      <c r="R1287" s="202"/>
      <c r="S1287" s="202"/>
      <c r="T1287" s="203"/>
      <c r="AT1287" s="204" t="s">
        <v>203</v>
      </c>
      <c r="AU1287" s="204" t="s">
        <v>80</v>
      </c>
      <c r="AV1287" s="13" t="s">
        <v>80</v>
      </c>
      <c r="AW1287" s="13" t="s">
        <v>32</v>
      </c>
      <c r="AX1287" s="13" t="s">
        <v>70</v>
      </c>
      <c r="AY1287" s="204" t="s">
        <v>193</v>
      </c>
    </row>
    <row r="1288" spans="2:51" s="13" customFormat="1" ht="11.25">
      <c r="B1288" s="193"/>
      <c r="C1288" s="194"/>
      <c r="D1288" s="195" t="s">
        <v>203</v>
      </c>
      <c r="E1288" s="196" t="s">
        <v>19</v>
      </c>
      <c r="F1288" s="197" t="s">
        <v>1684</v>
      </c>
      <c r="G1288" s="194"/>
      <c r="H1288" s="198">
        <v>31.8</v>
      </c>
      <c r="I1288" s="199"/>
      <c r="J1288" s="194"/>
      <c r="K1288" s="194"/>
      <c r="L1288" s="200"/>
      <c r="M1288" s="201"/>
      <c r="N1288" s="202"/>
      <c r="O1288" s="202"/>
      <c r="P1288" s="202"/>
      <c r="Q1288" s="202"/>
      <c r="R1288" s="202"/>
      <c r="S1288" s="202"/>
      <c r="T1288" s="203"/>
      <c r="AT1288" s="204" t="s">
        <v>203</v>
      </c>
      <c r="AU1288" s="204" t="s">
        <v>80</v>
      </c>
      <c r="AV1288" s="13" t="s">
        <v>80</v>
      </c>
      <c r="AW1288" s="13" t="s">
        <v>32</v>
      </c>
      <c r="AX1288" s="13" t="s">
        <v>70</v>
      </c>
      <c r="AY1288" s="204" t="s">
        <v>193</v>
      </c>
    </row>
    <row r="1289" spans="2:51" s="13" customFormat="1" ht="11.25">
      <c r="B1289" s="193"/>
      <c r="C1289" s="194"/>
      <c r="D1289" s="195" t="s">
        <v>203</v>
      </c>
      <c r="E1289" s="196" t="s">
        <v>19</v>
      </c>
      <c r="F1289" s="197" t="s">
        <v>1685</v>
      </c>
      <c r="G1289" s="194"/>
      <c r="H1289" s="198">
        <v>134.4</v>
      </c>
      <c r="I1289" s="199"/>
      <c r="J1289" s="194"/>
      <c r="K1289" s="194"/>
      <c r="L1289" s="200"/>
      <c r="M1289" s="201"/>
      <c r="N1289" s="202"/>
      <c r="O1289" s="202"/>
      <c r="P1289" s="202"/>
      <c r="Q1289" s="202"/>
      <c r="R1289" s="202"/>
      <c r="S1289" s="202"/>
      <c r="T1289" s="203"/>
      <c r="AT1289" s="204" t="s">
        <v>203</v>
      </c>
      <c r="AU1289" s="204" t="s">
        <v>80</v>
      </c>
      <c r="AV1289" s="13" t="s">
        <v>80</v>
      </c>
      <c r="AW1289" s="13" t="s">
        <v>32</v>
      </c>
      <c r="AX1289" s="13" t="s">
        <v>70</v>
      </c>
      <c r="AY1289" s="204" t="s">
        <v>193</v>
      </c>
    </row>
    <row r="1290" spans="2:51" s="13" customFormat="1" ht="11.25">
      <c r="B1290" s="193"/>
      <c r="C1290" s="194"/>
      <c r="D1290" s="195" t="s">
        <v>203</v>
      </c>
      <c r="E1290" s="196" t="s">
        <v>19</v>
      </c>
      <c r="F1290" s="197" t="s">
        <v>1686</v>
      </c>
      <c r="G1290" s="194"/>
      <c r="H1290" s="198">
        <v>384</v>
      </c>
      <c r="I1290" s="199"/>
      <c r="J1290" s="194"/>
      <c r="K1290" s="194"/>
      <c r="L1290" s="200"/>
      <c r="M1290" s="201"/>
      <c r="N1290" s="202"/>
      <c r="O1290" s="202"/>
      <c r="P1290" s="202"/>
      <c r="Q1290" s="202"/>
      <c r="R1290" s="202"/>
      <c r="S1290" s="202"/>
      <c r="T1290" s="203"/>
      <c r="AT1290" s="204" t="s">
        <v>203</v>
      </c>
      <c r="AU1290" s="204" t="s">
        <v>80</v>
      </c>
      <c r="AV1290" s="13" t="s">
        <v>80</v>
      </c>
      <c r="AW1290" s="13" t="s">
        <v>32</v>
      </c>
      <c r="AX1290" s="13" t="s">
        <v>70</v>
      </c>
      <c r="AY1290" s="204" t="s">
        <v>193</v>
      </c>
    </row>
    <row r="1291" spans="2:51" s="16" customFormat="1" ht="11.25">
      <c r="B1291" s="237"/>
      <c r="C1291" s="238"/>
      <c r="D1291" s="195" t="s">
        <v>203</v>
      </c>
      <c r="E1291" s="239" t="s">
        <v>19</v>
      </c>
      <c r="F1291" s="240" t="s">
        <v>568</v>
      </c>
      <c r="G1291" s="238"/>
      <c r="H1291" s="241">
        <v>2619.79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AT1291" s="247" t="s">
        <v>203</v>
      </c>
      <c r="AU1291" s="247" t="s">
        <v>80</v>
      </c>
      <c r="AV1291" s="16" t="s">
        <v>212</v>
      </c>
      <c r="AW1291" s="16" t="s">
        <v>32</v>
      </c>
      <c r="AX1291" s="16" t="s">
        <v>70</v>
      </c>
      <c r="AY1291" s="247" t="s">
        <v>193</v>
      </c>
    </row>
    <row r="1292" spans="2:51" s="15" customFormat="1" ht="11.25">
      <c r="B1292" s="217"/>
      <c r="C1292" s="218"/>
      <c r="D1292" s="195" t="s">
        <v>203</v>
      </c>
      <c r="E1292" s="219" t="s">
        <v>19</v>
      </c>
      <c r="F1292" s="220" t="s">
        <v>335</v>
      </c>
      <c r="G1292" s="218"/>
      <c r="H1292" s="219" t="s">
        <v>19</v>
      </c>
      <c r="I1292" s="221"/>
      <c r="J1292" s="218"/>
      <c r="K1292" s="218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203</v>
      </c>
      <c r="AU1292" s="226" t="s">
        <v>80</v>
      </c>
      <c r="AV1292" s="15" t="s">
        <v>78</v>
      </c>
      <c r="AW1292" s="15" t="s">
        <v>32</v>
      </c>
      <c r="AX1292" s="15" t="s">
        <v>70</v>
      </c>
      <c r="AY1292" s="226" t="s">
        <v>193</v>
      </c>
    </row>
    <row r="1293" spans="2:51" s="13" customFormat="1" ht="33.75">
      <c r="B1293" s="193"/>
      <c r="C1293" s="194"/>
      <c r="D1293" s="195" t="s">
        <v>203</v>
      </c>
      <c r="E1293" s="196" t="s">
        <v>19</v>
      </c>
      <c r="F1293" s="197" t="s">
        <v>1687</v>
      </c>
      <c r="G1293" s="194"/>
      <c r="H1293" s="198">
        <v>149.30000000000001</v>
      </c>
      <c r="I1293" s="199"/>
      <c r="J1293" s="194"/>
      <c r="K1293" s="194"/>
      <c r="L1293" s="200"/>
      <c r="M1293" s="201"/>
      <c r="N1293" s="202"/>
      <c r="O1293" s="202"/>
      <c r="P1293" s="202"/>
      <c r="Q1293" s="202"/>
      <c r="R1293" s="202"/>
      <c r="S1293" s="202"/>
      <c r="T1293" s="203"/>
      <c r="AT1293" s="204" t="s">
        <v>203</v>
      </c>
      <c r="AU1293" s="204" t="s">
        <v>80</v>
      </c>
      <c r="AV1293" s="13" t="s">
        <v>80</v>
      </c>
      <c r="AW1293" s="13" t="s">
        <v>32</v>
      </c>
      <c r="AX1293" s="13" t="s">
        <v>70</v>
      </c>
      <c r="AY1293" s="204" t="s">
        <v>193</v>
      </c>
    </row>
    <row r="1294" spans="2:51" s="13" customFormat="1" ht="11.25">
      <c r="B1294" s="193"/>
      <c r="C1294" s="194"/>
      <c r="D1294" s="195" t="s">
        <v>203</v>
      </c>
      <c r="E1294" s="196" t="s">
        <v>19</v>
      </c>
      <c r="F1294" s="197" t="s">
        <v>1688</v>
      </c>
      <c r="G1294" s="194"/>
      <c r="H1294" s="198">
        <v>33.6</v>
      </c>
      <c r="I1294" s="199"/>
      <c r="J1294" s="194"/>
      <c r="K1294" s="194"/>
      <c r="L1294" s="200"/>
      <c r="M1294" s="201"/>
      <c r="N1294" s="202"/>
      <c r="O1294" s="202"/>
      <c r="P1294" s="202"/>
      <c r="Q1294" s="202"/>
      <c r="R1294" s="202"/>
      <c r="S1294" s="202"/>
      <c r="T1294" s="203"/>
      <c r="AT1294" s="204" t="s">
        <v>203</v>
      </c>
      <c r="AU1294" s="204" t="s">
        <v>80</v>
      </c>
      <c r="AV1294" s="13" t="s">
        <v>80</v>
      </c>
      <c r="AW1294" s="13" t="s">
        <v>32</v>
      </c>
      <c r="AX1294" s="13" t="s">
        <v>70</v>
      </c>
      <c r="AY1294" s="204" t="s">
        <v>193</v>
      </c>
    </row>
    <row r="1295" spans="2:51" s="13" customFormat="1" ht="11.25">
      <c r="B1295" s="193"/>
      <c r="C1295" s="194"/>
      <c r="D1295" s="195" t="s">
        <v>203</v>
      </c>
      <c r="E1295" s="196" t="s">
        <v>19</v>
      </c>
      <c r="F1295" s="197" t="s">
        <v>1689</v>
      </c>
      <c r="G1295" s="194"/>
      <c r="H1295" s="198">
        <v>33.880000000000003</v>
      </c>
      <c r="I1295" s="199"/>
      <c r="J1295" s="194"/>
      <c r="K1295" s="194"/>
      <c r="L1295" s="200"/>
      <c r="M1295" s="201"/>
      <c r="N1295" s="202"/>
      <c r="O1295" s="202"/>
      <c r="P1295" s="202"/>
      <c r="Q1295" s="202"/>
      <c r="R1295" s="202"/>
      <c r="S1295" s="202"/>
      <c r="T1295" s="203"/>
      <c r="AT1295" s="204" t="s">
        <v>203</v>
      </c>
      <c r="AU1295" s="204" t="s">
        <v>80</v>
      </c>
      <c r="AV1295" s="13" t="s">
        <v>80</v>
      </c>
      <c r="AW1295" s="13" t="s">
        <v>32</v>
      </c>
      <c r="AX1295" s="13" t="s">
        <v>70</v>
      </c>
      <c r="AY1295" s="204" t="s">
        <v>193</v>
      </c>
    </row>
    <row r="1296" spans="2:51" s="13" customFormat="1" ht="11.25">
      <c r="B1296" s="193"/>
      <c r="C1296" s="194"/>
      <c r="D1296" s="195" t="s">
        <v>203</v>
      </c>
      <c r="E1296" s="196" t="s">
        <v>19</v>
      </c>
      <c r="F1296" s="197" t="s">
        <v>1690</v>
      </c>
      <c r="G1296" s="194"/>
      <c r="H1296" s="198">
        <v>11.2</v>
      </c>
      <c r="I1296" s="199"/>
      <c r="J1296" s="194"/>
      <c r="K1296" s="194"/>
      <c r="L1296" s="200"/>
      <c r="M1296" s="201"/>
      <c r="N1296" s="202"/>
      <c r="O1296" s="202"/>
      <c r="P1296" s="202"/>
      <c r="Q1296" s="202"/>
      <c r="R1296" s="202"/>
      <c r="S1296" s="202"/>
      <c r="T1296" s="203"/>
      <c r="AT1296" s="204" t="s">
        <v>203</v>
      </c>
      <c r="AU1296" s="204" t="s">
        <v>80</v>
      </c>
      <c r="AV1296" s="13" t="s">
        <v>80</v>
      </c>
      <c r="AW1296" s="13" t="s">
        <v>32</v>
      </c>
      <c r="AX1296" s="13" t="s">
        <v>70</v>
      </c>
      <c r="AY1296" s="204" t="s">
        <v>193</v>
      </c>
    </row>
    <row r="1297" spans="2:51" s="13" customFormat="1" ht="22.5">
      <c r="B1297" s="193"/>
      <c r="C1297" s="194"/>
      <c r="D1297" s="195" t="s">
        <v>203</v>
      </c>
      <c r="E1297" s="196" t="s">
        <v>19</v>
      </c>
      <c r="F1297" s="197" t="s">
        <v>1691</v>
      </c>
      <c r="G1297" s="194"/>
      <c r="H1297" s="198">
        <v>178.82</v>
      </c>
      <c r="I1297" s="199"/>
      <c r="J1297" s="194"/>
      <c r="K1297" s="194"/>
      <c r="L1297" s="200"/>
      <c r="M1297" s="201"/>
      <c r="N1297" s="202"/>
      <c r="O1297" s="202"/>
      <c r="P1297" s="202"/>
      <c r="Q1297" s="202"/>
      <c r="R1297" s="202"/>
      <c r="S1297" s="202"/>
      <c r="T1297" s="203"/>
      <c r="AT1297" s="204" t="s">
        <v>203</v>
      </c>
      <c r="AU1297" s="204" t="s">
        <v>80</v>
      </c>
      <c r="AV1297" s="13" t="s">
        <v>80</v>
      </c>
      <c r="AW1297" s="13" t="s">
        <v>32</v>
      </c>
      <c r="AX1297" s="13" t="s">
        <v>70</v>
      </c>
      <c r="AY1297" s="204" t="s">
        <v>193</v>
      </c>
    </row>
    <row r="1298" spans="2:51" s="13" customFormat="1" ht="11.25">
      <c r="B1298" s="193"/>
      <c r="C1298" s="194"/>
      <c r="D1298" s="195" t="s">
        <v>203</v>
      </c>
      <c r="E1298" s="196" t="s">
        <v>19</v>
      </c>
      <c r="F1298" s="197" t="s">
        <v>1692</v>
      </c>
      <c r="G1298" s="194"/>
      <c r="H1298" s="198">
        <v>33.32</v>
      </c>
      <c r="I1298" s="199"/>
      <c r="J1298" s="194"/>
      <c r="K1298" s="194"/>
      <c r="L1298" s="200"/>
      <c r="M1298" s="201"/>
      <c r="N1298" s="202"/>
      <c r="O1298" s="202"/>
      <c r="P1298" s="202"/>
      <c r="Q1298" s="202"/>
      <c r="R1298" s="202"/>
      <c r="S1298" s="202"/>
      <c r="T1298" s="203"/>
      <c r="AT1298" s="204" t="s">
        <v>203</v>
      </c>
      <c r="AU1298" s="204" t="s">
        <v>80</v>
      </c>
      <c r="AV1298" s="13" t="s">
        <v>80</v>
      </c>
      <c r="AW1298" s="13" t="s">
        <v>32</v>
      </c>
      <c r="AX1298" s="13" t="s">
        <v>70</v>
      </c>
      <c r="AY1298" s="204" t="s">
        <v>193</v>
      </c>
    </row>
    <row r="1299" spans="2:51" s="13" customFormat="1" ht="11.25">
      <c r="B1299" s="193"/>
      <c r="C1299" s="194"/>
      <c r="D1299" s="195" t="s">
        <v>203</v>
      </c>
      <c r="E1299" s="196" t="s">
        <v>19</v>
      </c>
      <c r="F1299" s="197" t="s">
        <v>1693</v>
      </c>
      <c r="G1299" s="194"/>
      <c r="H1299" s="198">
        <v>68.36</v>
      </c>
      <c r="I1299" s="199"/>
      <c r="J1299" s="194"/>
      <c r="K1299" s="194"/>
      <c r="L1299" s="200"/>
      <c r="M1299" s="201"/>
      <c r="N1299" s="202"/>
      <c r="O1299" s="202"/>
      <c r="P1299" s="202"/>
      <c r="Q1299" s="202"/>
      <c r="R1299" s="202"/>
      <c r="S1299" s="202"/>
      <c r="T1299" s="203"/>
      <c r="AT1299" s="204" t="s">
        <v>203</v>
      </c>
      <c r="AU1299" s="204" t="s">
        <v>80</v>
      </c>
      <c r="AV1299" s="13" t="s">
        <v>80</v>
      </c>
      <c r="AW1299" s="13" t="s">
        <v>32</v>
      </c>
      <c r="AX1299" s="13" t="s">
        <v>70</v>
      </c>
      <c r="AY1299" s="204" t="s">
        <v>193</v>
      </c>
    </row>
    <row r="1300" spans="2:51" s="13" customFormat="1" ht="11.25">
      <c r="B1300" s="193"/>
      <c r="C1300" s="194"/>
      <c r="D1300" s="195" t="s">
        <v>203</v>
      </c>
      <c r="E1300" s="196" t="s">
        <v>19</v>
      </c>
      <c r="F1300" s="197" t="s">
        <v>1694</v>
      </c>
      <c r="G1300" s="194"/>
      <c r="H1300" s="198">
        <v>51.6</v>
      </c>
      <c r="I1300" s="199"/>
      <c r="J1300" s="194"/>
      <c r="K1300" s="194"/>
      <c r="L1300" s="200"/>
      <c r="M1300" s="201"/>
      <c r="N1300" s="202"/>
      <c r="O1300" s="202"/>
      <c r="P1300" s="202"/>
      <c r="Q1300" s="202"/>
      <c r="R1300" s="202"/>
      <c r="S1300" s="202"/>
      <c r="T1300" s="203"/>
      <c r="AT1300" s="204" t="s">
        <v>203</v>
      </c>
      <c r="AU1300" s="204" t="s">
        <v>80</v>
      </c>
      <c r="AV1300" s="13" t="s">
        <v>80</v>
      </c>
      <c r="AW1300" s="13" t="s">
        <v>32</v>
      </c>
      <c r="AX1300" s="13" t="s">
        <v>70</v>
      </c>
      <c r="AY1300" s="204" t="s">
        <v>193</v>
      </c>
    </row>
    <row r="1301" spans="2:51" s="13" customFormat="1" ht="11.25">
      <c r="B1301" s="193"/>
      <c r="C1301" s="194"/>
      <c r="D1301" s="195" t="s">
        <v>203</v>
      </c>
      <c r="E1301" s="196" t="s">
        <v>19</v>
      </c>
      <c r="F1301" s="197" t="s">
        <v>1695</v>
      </c>
      <c r="G1301" s="194"/>
      <c r="H1301" s="198">
        <v>67.48</v>
      </c>
      <c r="I1301" s="199"/>
      <c r="J1301" s="194"/>
      <c r="K1301" s="194"/>
      <c r="L1301" s="200"/>
      <c r="M1301" s="201"/>
      <c r="N1301" s="202"/>
      <c r="O1301" s="202"/>
      <c r="P1301" s="202"/>
      <c r="Q1301" s="202"/>
      <c r="R1301" s="202"/>
      <c r="S1301" s="202"/>
      <c r="T1301" s="203"/>
      <c r="AT1301" s="204" t="s">
        <v>203</v>
      </c>
      <c r="AU1301" s="204" t="s">
        <v>80</v>
      </c>
      <c r="AV1301" s="13" t="s">
        <v>80</v>
      </c>
      <c r="AW1301" s="13" t="s">
        <v>32</v>
      </c>
      <c r="AX1301" s="13" t="s">
        <v>70</v>
      </c>
      <c r="AY1301" s="204" t="s">
        <v>193</v>
      </c>
    </row>
    <row r="1302" spans="2:51" s="13" customFormat="1" ht="11.25">
      <c r="B1302" s="193"/>
      <c r="C1302" s="194"/>
      <c r="D1302" s="195" t="s">
        <v>203</v>
      </c>
      <c r="E1302" s="196" t="s">
        <v>19</v>
      </c>
      <c r="F1302" s="197" t="s">
        <v>1696</v>
      </c>
      <c r="G1302" s="194"/>
      <c r="H1302" s="198">
        <v>62.7</v>
      </c>
      <c r="I1302" s="199"/>
      <c r="J1302" s="194"/>
      <c r="K1302" s="194"/>
      <c r="L1302" s="200"/>
      <c r="M1302" s="201"/>
      <c r="N1302" s="202"/>
      <c r="O1302" s="202"/>
      <c r="P1302" s="202"/>
      <c r="Q1302" s="202"/>
      <c r="R1302" s="202"/>
      <c r="S1302" s="202"/>
      <c r="T1302" s="203"/>
      <c r="AT1302" s="204" t="s">
        <v>203</v>
      </c>
      <c r="AU1302" s="204" t="s">
        <v>80</v>
      </c>
      <c r="AV1302" s="13" t="s">
        <v>80</v>
      </c>
      <c r="AW1302" s="13" t="s">
        <v>32</v>
      </c>
      <c r="AX1302" s="13" t="s">
        <v>70</v>
      </c>
      <c r="AY1302" s="204" t="s">
        <v>193</v>
      </c>
    </row>
    <row r="1303" spans="2:51" s="13" customFormat="1" ht="11.25">
      <c r="B1303" s="193"/>
      <c r="C1303" s="194"/>
      <c r="D1303" s="195" t="s">
        <v>203</v>
      </c>
      <c r="E1303" s="196" t="s">
        <v>19</v>
      </c>
      <c r="F1303" s="197" t="s">
        <v>1697</v>
      </c>
      <c r="G1303" s="194"/>
      <c r="H1303" s="198">
        <v>65.52</v>
      </c>
      <c r="I1303" s="199"/>
      <c r="J1303" s="194"/>
      <c r="K1303" s="194"/>
      <c r="L1303" s="200"/>
      <c r="M1303" s="201"/>
      <c r="N1303" s="202"/>
      <c r="O1303" s="202"/>
      <c r="P1303" s="202"/>
      <c r="Q1303" s="202"/>
      <c r="R1303" s="202"/>
      <c r="S1303" s="202"/>
      <c r="T1303" s="203"/>
      <c r="AT1303" s="204" t="s">
        <v>203</v>
      </c>
      <c r="AU1303" s="204" t="s">
        <v>80</v>
      </c>
      <c r="AV1303" s="13" t="s">
        <v>80</v>
      </c>
      <c r="AW1303" s="13" t="s">
        <v>32</v>
      </c>
      <c r="AX1303" s="13" t="s">
        <v>70</v>
      </c>
      <c r="AY1303" s="204" t="s">
        <v>193</v>
      </c>
    </row>
    <row r="1304" spans="2:51" s="13" customFormat="1" ht="11.25">
      <c r="B1304" s="193"/>
      <c r="C1304" s="194"/>
      <c r="D1304" s="195" t="s">
        <v>203</v>
      </c>
      <c r="E1304" s="196" t="s">
        <v>19</v>
      </c>
      <c r="F1304" s="197" t="s">
        <v>1698</v>
      </c>
      <c r="G1304" s="194"/>
      <c r="H1304" s="198">
        <v>51.54</v>
      </c>
      <c r="I1304" s="199"/>
      <c r="J1304" s="194"/>
      <c r="K1304" s="194"/>
      <c r="L1304" s="200"/>
      <c r="M1304" s="201"/>
      <c r="N1304" s="202"/>
      <c r="O1304" s="202"/>
      <c r="P1304" s="202"/>
      <c r="Q1304" s="202"/>
      <c r="R1304" s="202"/>
      <c r="S1304" s="202"/>
      <c r="T1304" s="203"/>
      <c r="AT1304" s="204" t="s">
        <v>203</v>
      </c>
      <c r="AU1304" s="204" t="s">
        <v>80</v>
      </c>
      <c r="AV1304" s="13" t="s">
        <v>80</v>
      </c>
      <c r="AW1304" s="13" t="s">
        <v>32</v>
      </c>
      <c r="AX1304" s="13" t="s">
        <v>70</v>
      </c>
      <c r="AY1304" s="204" t="s">
        <v>193</v>
      </c>
    </row>
    <row r="1305" spans="2:51" s="13" customFormat="1" ht="11.25">
      <c r="B1305" s="193"/>
      <c r="C1305" s="194"/>
      <c r="D1305" s="195" t="s">
        <v>203</v>
      </c>
      <c r="E1305" s="196" t="s">
        <v>19</v>
      </c>
      <c r="F1305" s="197" t="s">
        <v>1699</v>
      </c>
      <c r="G1305" s="194"/>
      <c r="H1305" s="198">
        <v>56.54</v>
      </c>
      <c r="I1305" s="199"/>
      <c r="J1305" s="194"/>
      <c r="K1305" s="194"/>
      <c r="L1305" s="200"/>
      <c r="M1305" s="201"/>
      <c r="N1305" s="202"/>
      <c r="O1305" s="202"/>
      <c r="P1305" s="202"/>
      <c r="Q1305" s="202"/>
      <c r="R1305" s="202"/>
      <c r="S1305" s="202"/>
      <c r="T1305" s="203"/>
      <c r="AT1305" s="204" t="s">
        <v>203</v>
      </c>
      <c r="AU1305" s="204" t="s">
        <v>80</v>
      </c>
      <c r="AV1305" s="13" t="s">
        <v>80</v>
      </c>
      <c r="AW1305" s="13" t="s">
        <v>32</v>
      </c>
      <c r="AX1305" s="13" t="s">
        <v>70</v>
      </c>
      <c r="AY1305" s="204" t="s">
        <v>193</v>
      </c>
    </row>
    <row r="1306" spans="2:51" s="13" customFormat="1" ht="11.25">
      <c r="B1306" s="193"/>
      <c r="C1306" s="194"/>
      <c r="D1306" s="195" t="s">
        <v>203</v>
      </c>
      <c r="E1306" s="196" t="s">
        <v>19</v>
      </c>
      <c r="F1306" s="197" t="s">
        <v>1700</v>
      </c>
      <c r="G1306" s="194"/>
      <c r="H1306" s="198">
        <v>17.079999999999998</v>
      </c>
      <c r="I1306" s="199"/>
      <c r="J1306" s="194"/>
      <c r="K1306" s="194"/>
      <c r="L1306" s="200"/>
      <c r="M1306" s="201"/>
      <c r="N1306" s="202"/>
      <c r="O1306" s="202"/>
      <c r="P1306" s="202"/>
      <c r="Q1306" s="202"/>
      <c r="R1306" s="202"/>
      <c r="S1306" s="202"/>
      <c r="T1306" s="203"/>
      <c r="AT1306" s="204" t="s">
        <v>203</v>
      </c>
      <c r="AU1306" s="204" t="s">
        <v>80</v>
      </c>
      <c r="AV1306" s="13" t="s">
        <v>80</v>
      </c>
      <c r="AW1306" s="13" t="s">
        <v>32</v>
      </c>
      <c r="AX1306" s="13" t="s">
        <v>70</v>
      </c>
      <c r="AY1306" s="204" t="s">
        <v>193</v>
      </c>
    </row>
    <row r="1307" spans="2:51" s="13" customFormat="1" ht="11.25">
      <c r="B1307" s="193"/>
      <c r="C1307" s="194"/>
      <c r="D1307" s="195" t="s">
        <v>203</v>
      </c>
      <c r="E1307" s="196" t="s">
        <v>19</v>
      </c>
      <c r="F1307" s="197" t="s">
        <v>1701</v>
      </c>
      <c r="G1307" s="194"/>
      <c r="H1307" s="198">
        <v>39.200000000000003</v>
      </c>
      <c r="I1307" s="199"/>
      <c r="J1307" s="194"/>
      <c r="K1307" s="194"/>
      <c r="L1307" s="200"/>
      <c r="M1307" s="201"/>
      <c r="N1307" s="202"/>
      <c r="O1307" s="202"/>
      <c r="P1307" s="202"/>
      <c r="Q1307" s="202"/>
      <c r="R1307" s="202"/>
      <c r="S1307" s="202"/>
      <c r="T1307" s="203"/>
      <c r="AT1307" s="204" t="s">
        <v>203</v>
      </c>
      <c r="AU1307" s="204" t="s">
        <v>80</v>
      </c>
      <c r="AV1307" s="13" t="s">
        <v>80</v>
      </c>
      <c r="AW1307" s="13" t="s">
        <v>32</v>
      </c>
      <c r="AX1307" s="13" t="s">
        <v>70</v>
      </c>
      <c r="AY1307" s="204" t="s">
        <v>193</v>
      </c>
    </row>
    <row r="1308" spans="2:51" s="13" customFormat="1" ht="11.25">
      <c r="B1308" s="193"/>
      <c r="C1308" s="194"/>
      <c r="D1308" s="195" t="s">
        <v>203</v>
      </c>
      <c r="E1308" s="196" t="s">
        <v>19</v>
      </c>
      <c r="F1308" s="197" t="s">
        <v>1702</v>
      </c>
      <c r="G1308" s="194"/>
      <c r="H1308" s="198">
        <v>56.94</v>
      </c>
      <c r="I1308" s="199"/>
      <c r="J1308" s="194"/>
      <c r="K1308" s="194"/>
      <c r="L1308" s="200"/>
      <c r="M1308" s="201"/>
      <c r="N1308" s="202"/>
      <c r="O1308" s="202"/>
      <c r="P1308" s="202"/>
      <c r="Q1308" s="202"/>
      <c r="R1308" s="202"/>
      <c r="S1308" s="202"/>
      <c r="T1308" s="203"/>
      <c r="AT1308" s="204" t="s">
        <v>203</v>
      </c>
      <c r="AU1308" s="204" t="s">
        <v>80</v>
      </c>
      <c r="AV1308" s="13" t="s">
        <v>80</v>
      </c>
      <c r="AW1308" s="13" t="s">
        <v>32</v>
      </c>
      <c r="AX1308" s="13" t="s">
        <v>70</v>
      </c>
      <c r="AY1308" s="204" t="s">
        <v>193</v>
      </c>
    </row>
    <row r="1309" spans="2:51" s="13" customFormat="1" ht="11.25">
      <c r="B1309" s="193"/>
      <c r="C1309" s="194"/>
      <c r="D1309" s="195" t="s">
        <v>203</v>
      </c>
      <c r="E1309" s="196" t="s">
        <v>19</v>
      </c>
      <c r="F1309" s="197" t="s">
        <v>1703</v>
      </c>
      <c r="G1309" s="194"/>
      <c r="H1309" s="198">
        <v>54.9</v>
      </c>
      <c r="I1309" s="199"/>
      <c r="J1309" s="194"/>
      <c r="K1309" s="194"/>
      <c r="L1309" s="200"/>
      <c r="M1309" s="201"/>
      <c r="N1309" s="202"/>
      <c r="O1309" s="202"/>
      <c r="P1309" s="202"/>
      <c r="Q1309" s="202"/>
      <c r="R1309" s="202"/>
      <c r="S1309" s="202"/>
      <c r="T1309" s="203"/>
      <c r="AT1309" s="204" t="s">
        <v>203</v>
      </c>
      <c r="AU1309" s="204" t="s">
        <v>80</v>
      </c>
      <c r="AV1309" s="13" t="s">
        <v>80</v>
      </c>
      <c r="AW1309" s="13" t="s">
        <v>32</v>
      </c>
      <c r="AX1309" s="13" t="s">
        <v>70</v>
      </c>
      <c r="AY1309" s="204" t="s">
        <v>193</v>
      </c>
    </row>
    <row r="1310" spans="2:51" s="13" customFormat="1" ht="11.25">
      <c r="B1310" s="193"/>
      <c r="C1310" s="194"/>
      <c r="D1310" s="195" t="s">
        <v>203</v>
      </c>
      <c r="E1310" s="196" t="s">
        <v>19</v>
      </c>
      <c r="F1310" s="197" t="s">
        <v>1704</v>
      </c>
      <c r="G1310" s="194"/>
      <c r="H1310" s="198">
        <v>54.9</v>
      </c>
      <c r="I1310" s="199"/>
      <c r="J1310" s="194"/>
      <c r="K1310" s="194"/>
      <c r="L1310" s="200"/>
      <c r="M1310" s="201"/>
      <c r="N1310" s="202"/>
      <c r="O1310" s="202"/>
      <c r="P1310" s="202"/>
      <c r="Q1310" s="202"/>
      <c r="R1310" s="202"/>
      <c r="S1310" s="202"/>
      <c r="T1310" s="203"/>
      <c r="AT1310" s="204" t="s">
        <v>203</v>
      </c>
      <c r="AU1310" s="204" t="s">
        <v>80</v>
      </c>
      <c r="AV1310" s="13" t="s">
        <v>80</v>
      </c>
      <c r="AW1310" s="13" t="s">
        <v>32</v>
      </c>
      <c r="AX1310" s="13" t="s">
        <v>70</v>
      </c>
      <c r="AY1310" s="204" t="s">
        <v>193</v>
      </c>
    </row>
    <row r="1311" spans="2:51" s="13" customFormat="1" ht="11.25">
      <c r="B1311" s="193"/>
      <c r="C1311" s="194"/>
      <c r="D1311" s="195" t="s">
        <v>203</v>
      </c>
      <c r="E1311" s="196" t="s">
        <v>19</v>
      </c>
      <c r="F1311" s="197" t="s">
        <v>1705</v>
      </c>
      <c r="G1311" s="194"/>
      <c r="H1311" s="198">
        <v>57.24</v>
      </c>
      <c r="I1311" s="199"/>
      <c r="J1311" s="194"/>
      <c r="K1311" s="194"/>
      <c r="L1311" s="200"/>
      <c r="M1311" s="201"/>
      <c r="N1311" s="202"/>
      <c r="O1311" s="202"/>
      <c r="P1311" s="202"/>
      <c r="Q1311" s="202"/>
      <c r="R1311" s="202"/>
      <c r="S1311" s="202"/>
      <c r="T1311" s="203"/>
      <c r="AT1311" s="204" t="s">
        <v>203</v>
      </c>
      <c r="AU1311" s="204" t="s">
        <v>80</v>
      </c>
      <c r="AV1311" s="13" t="s">
        <v>80</v>
      </c>
      <c r="AW1311" s="13" t="s">
        <v>32</v>
      </c>
      <c r="AX1311" s="13" t="s">
        <v>70</v>
      </c>
      <c r="AY1311" s="204" t="s">
        <v>193</v>
      </c>
    </row>
    <row r="1312" spans="2:51" s="13" customFormat="1" ht="11.25">
      <c r="B1312" s="193"/>
      <c r="C1312" s="194"/>
      <c r="D1312" s="195" t="s">
        <v>203</v>
      </c>
      <c r="E1312" s="196" t="s">
        <v>19</v>
      </c>
      <c r="F1312" s="197" t="s">
        <v>1706</v>
      </c>
      <c r="G1312" s="194"/>
      <c r="H1312" s="198">
        <v>25.41</v>
      </c>
      <c r="I1312" s="199"/>
      <c r="J1312" s="194"/>
      <c r="K1312" s="194"/>
      <c r="L1312" s="200"/>
      <c r="M1312" s="201"/>
      <c r="N1312" s="202"/>
      <c r="O1312" s="202"/>
      <c r="P1312" s="202"/>
      <c r="Q1312" s="202"/>
      <c r="R1312" s="202"/>
      <c r="S1312" s="202"/>
      <c r="T1312" s="203"/>
      <c r="AT1312" s="204" t="s">
        <v>203</v>
      </c>
      <c r="AU1312" s="204" t="s">
        <v>80</v>
      </c>
      <c r="AV1312" s="13" t="s">
        <v>80</v>
      </c>
      <c r="AW1312" s="13" t="s">
        <v>32</v>
      </c>
      <c r="AX1312" s="13" t="s">
        <v>70</v>
      </c>
      <c r="AY1312" s="204" t="s">
        <v>193</v>
      </c>
    </row>
    <row r="1313" spans="2:51" s="13" customFormat="1" ht="11.25">
      <c r="B1313" s="193"/>
      <c r="C1313" s="194"/>
      <c r="D1313" s="195" t="s">
        <v>203</v>
      </c>
      <c r="E1313" s="196" t="s">
        <v>19</v>
      </c>
      <c r="F1313" s="197" t="s">
        <v>1707</v>
      </c>
      <c r="G1313" s="194"/>
      <c r="H1313" s="198">
        <v>108</v>
      </c>
      <c r="I1313" s="199"/>
      <c r="J1313" s="194"/>
      <c r="K1313" s="194"/>
      <c r="L1313" s="200"/>
      <c r="M1313" s="201"/>
      <c r="N1313" s="202"/>
      <c r="O1313" s="202"/>
      <c r="P1313" s="202"/>
      <c r="Q1313" s="202"/>
      <c r="R1313" s="202"/>
      <c r="S1313" s="202"/>
      <c r="T1313" s="203"/>
      <c r="AT1313" s="204" t="s">
        <v>203</v>
      </c>
      <c r="AU1313" s="204" t="s">
        <v>80</v>
      </c>
      <c r="AV1313" s="13" t="s">
        <v>80</v>
      </c>
      <c r="AW1313" s="13" t="s">
        <v>32</v>
      </c>
      <c r="AX1313" s="13" t="s">
        <v>70</v>
      </c>
      <c r="AY1313" s="204" t="s">
        <v>193</v>
      </c>
    </row>
    <row r="1314" spans="2:51" s="13" customFormat="1" ht="11.25">
      <c r="B1314" s="193"/>
      <c r="C1314" s="194"/>
      <c r="D1314" s="195" t="s">
        <v>203</v>
      </c>
      <c r="E1314" s="196" t="s">
        <v>19</v>
      </c>
      <c r="F1314" s="197" t="s">
        <v>1708</v>
      </c>
      <c r="G1314" s="194"/>
      <c r="H1314" s="198">
        <v>39.64</v>
      </c>
      <c r="I1314" s="199"/>
      <c r="J1314" s="194"/>
      <c r="K1314" s="194"/>
      <c r="L1314" s="200"/>
      <c r="M1314" s="201"/>
      <c r="N1314" s="202"/>
      <c r="O1314" s="202"/>
      <c r="P1314" s="202"/>
      <c r="Q1314" s="202"/>
      <c r="R1314" s="202"/>
      <c r="S1314" s="202"/>
      <c r="T1314" s="203"/>
      <c r="AT1314" s="204" t="s">
        <v>203</v>
      </c>
      <c r="AU1314" s="204" t="s">
        <v>80</v>
      </c>
      <c r="AV1314" s="13" t="s">
        <v>80</v>
      </c>
      <c r="AW1314" s="13" t="s">
        <v>32</v>
      </c>
      <c r="AX1314" s="13" t="s">
        <v>70</v>
      </c>
      <c r="AY1314" s="204" t="s">
        <v>193</v>
      </c>
    </row>
    <row r="1315" spans="2:51" s="13" customFormat="1" ht="22.5">
      <c r="B1315" s="193"/>
      <c r="C1315" s="194"/>
      <c r="D1315" s="195" t="s">
        <v>203</v>
      </c>
      <c r="E1315" s="196" t="s">
        <v>19</v>
      </c>
      <c r="F1315" s="197" t="s">
        <v>1709</v>
      </c>
      <c r="G1315" s="194"/>
      <c r="H1315" s="198">
        <v>141.88</v>
      </c>
      <c r="I1315" s="199"/>
      <c r="J1315" s="194"/>
      <c r="K1315" s="194"/>
      <c r="L1315" s="200"/>
      <c r="M1315" s="201"/>
      <c r="N1315" s="202"/>
      <c r="O1315" s="202"/>
      <c r="P1315" s="202"/>
      <c r="Q1315" s="202"/>
      <c r="R1315" s="202"/>
      <c r="S1315" s="202"/>
      <c r="T1315" s="203"/>
      <c r="AT1315" s="204" t="s">
        <v>203</v>
      </c>
      <c r="AU1315" s="204" t="s">
        <v>80</v>
      </c>
      <c r="AV1315" s="13" t="s">
        <v>80</v>
      </c>
      <c r="AW1315" s="13" t="s">
        <v>32</v>
      </c>
      <c r="AX1315" s="13" t="s">
        <v>70</v>
      </c>
      <c r="AY1315" s="204" t="s">
        <v>193</v>
      </c>
    </row>
    <row r="1316" spans="2:51" s="13" customFormat="1" ht="11.25">
      <c r="B1316" s="193"/>
      <c r="C1316" s="194"/>
      <c r="D1316" s="195" t="s">
        <v>203</v>
      </c>
      <c r="E1316" s="196" t="s">
        <v>19</v>
      </c>
      <c r="F1316" s="197" t="s">
        <v>1710</v>
      </c>
      <c r="G1316" s="194"/>
      <c r="H1316" s="198">
        <v>16.52</v>
      </c>
      <c r="I1316" s="199"/>
      <c r="J1316" s="194"/>
      <c r="K1316" s="194"/>
      <c r="L1316" s="200"/>
      <c r="M1316" s="201"/>
      <c r="N1316" s="202"/>
      <c r="O1316" s="202"/>
      <c r="P1316" s="202"/>
      <c r="Q1316" s="202"/>
      <c r="R1316" s="202"/>
      <c r="S1316" s="202"/>
      <c r="T1316" s="203"/>
      <c r="AT1316" s="204" t="s">
        <v>203</v>
      </c>
      <c r="AU1316" s="204" t="s">
        <v>80</v>
      </c>
      <c r="AV1316" s="13" t="s">
        <v>80</v>
      </c>
      <c r="AW1316" s="13" t="s">
        <v>32</v>
      </c>
      <c r="AX1316" s="13" t="s">
        <v>70</v>
      </c>
      <c r="AY1316" s="204" t="s">
        <v>193</v>
      </c>
    </row>
    <row r="1317" spans="2:51" s="13" customFormat="1" ht="11.25">
      <c r="B1317" s="193"/>
      <c r="C1317" s="194"/>
      <c r="D1317" s="195" t="s">
        <v>203</v>
      </c>
      <c r="E1317" s="196" t="s">
        <v>19</v>
      </c>
      <c r="F1317" s="197" t="s">
        <v>1711</v>
      </c>
      <c r="G1317" s="194"/>
      <c r="H1317" s="198">
        <v>21.84</v>
      </c>
      <c r="I1317" s="199"/>
      <c r="J1317" s="194"/>
      <c r="K1317" s="194"/>
      <c r="L1317" s="200"/>
      <c r="M1317" s="201"/>
      <c r="N1317" s="202"/>
      <c r="O1317" s="202"/>
      <c r="P1317" s="202"/>
      <c r="Q1317" s="202"/>
      <c r="R1317" s="202"/>
      <c r="S1317" s="202"/>
      <c r="T1317" s="203"/>
      <c r="AT1317" s="204" t="s">
        <v>203</v>
      </c>
      <c r="AU1317" s="204" t="s">
        <v>80</v>
      </c>
      <c r="AV1317" s="13" t="s">
        <v>80</v>
      </c>
      <c r="AW1317" s="13" t="s">
        <v>32</v>
      </c>
      <c r="AX1317" s="13" t="s">
        <v>70</v>
      </c>
      <c r="AY1317" s="204" t="s">
        <v>193</v>
      </c>
    </row>
    <row r="1318" spans="2:51" s="13" customFormat="1" ht="11.25">
      <c r="B1318" s="193"/>
      <c r="C1318" s="194"/>
      <c r="D1318" s="195" t="s">
        <v>203</v>
      </c>
      <c r="E1318" s="196" t="s">
        <v>19</v>
      </c>
      <c r="F1318" s="197" t="s">
        <v>1712</v>
      </c>
      <c r="G1318" s="194"/>
      <c r="H1318" s="198">
        <v>15.96</v>
      </c>
      <c r="I1318" s="199"/>
      <c r="J1318" s="194"/>
      <c r="K1318" s="194"/>
      <c r="L1318" s="200"/>
      <c r="M1318" s="201"/>
      <c r="N1318" s="202"/>
      <c r="O1318" s="202"/>
      <c r="P1318" s="202"/>
      <c r="Q1318" s="202"/>
      <c r="R1318" s="202"/>
      <c r="S1318" s="202"/>
      <c r="T1318" s="203"/>
      <c r="AT1318" s="204" t="s">
        <v>203</v>
      </c>
      <c r="AU1318" s="204" t="s">
        <v>80</v>
      </c>
      <c r="AV1318" s="13" t="s">
        <v>80</v>
      </c>
      <c r="AW1318" s="13" t="s">
        <v>32</v>
      </c>
      <c r="AX1318" s="13" t="s">
        <v>70</v>
      </c>
      <c r="AY1318" s="204" t="s">
        <v>193</v>
      </c>
    </row>
    <row r="1319" spans="2:51" s="13" customFormat="1" ht="22.5">
      <c r="B1319" s="193"/>
      <c r="C1319" s="194"/>
      <c r="D1319" s="195" t="s">
        <v>203</v>
      </c>
      <c r="E1319" s="196" t="s">
        <v>19</v>
      </c>
      <c r="F1319" s="197" t="s">
        <v>1713</v>
      </c>
      <c r="G1319" s="194"/>
      <c r="H1319" s="198">
        <v>202.08</v>
      </c>
      <c r="I1319" s="199"/>
      <c r="J1319" s="194"/>
      <c r="K1319" s="194"/>
      <c r="L1319" s="200"/>
      <c r="M1319" s="201"/>
      <c r="N1319" s="202"/>
      <c r="O1319" s="202"/>
      <c r="P1319" s="202"/>
      <c r="Q1319" s="202"/>
      <c r="R1319" s="202"/>
      <c r="S1319" s="202"/>
      <c r="T1319" s="203"/>
      <c r="AT1319" s="204" t="s">
        <v>203</v>
      </c>
      <c r="AU1319" s="204" t="s">
        <v>80</v>
      </c>
      <c r="AV1319" s="13" t="s">
        <v>80</v>
      </c>
      <c r="AW1319" s="13" t="s">
        <v>32</v>
      </c>
      <c r="AX1319" s="13" t="s">
        <v>70</v>
      </c>
      <c r="AY1319" s="204" t="s">
        <v>193</v>
      </c>
    </row>
    <row r="1320" spans="2:51" s="13" customFormat="1" ht="22.5">
      <c r="B1320" s="193"/>
      <c r="C1320" s="194"/>
      <c r="D1320" s="195" t="s">
        <v>203</v>
      </c>
      <c r="E1320" s="196" t="s">
        <v>19</v>
      </c>
      <c r="F1320" s="197" t="s">
        <v>1714</v>
      </c>
      <c r="G1320" s="194"/>
      <c r="H1320" s="198">
        <v>112.36</v>
      </c>
      <c r="I1320" s="199"/>
      <c r="J1320" s="194"/>
      <c r="K1320" s="194"/>
      <c r="L1320" s="200"/>
      <c r="M1320" s="201"/>
      <c r="N1320" s="202"/>
      <c r="O1320" s="202"/>
      <c r="P1320" s="202"/>
      <c r="Q1320" s="202"/>
      <c r="R1320" s="202"/>
      <c r="S1320" s="202"/>
      <c r="T1320" s="203"/>
      <c r="AT1320" s="204" t="s">
        <v>203</v>
      </c>
      <c r="AU1320" s="204" t="s">
        <v>80</v>
      </c>
      <c r="AV1320" s="13" t="s">
        <v>80</v>
      </c>
      <c r="AW1320" s="13" t="s">
        <v>32</v>
      </c>
      <c r="AX1320" s="13" t="s">
        <v>70</v>
      </c>
      <c r="AY1320" s="204" t="s">
        <v>193</v>
      </c>
    </row>
    <row r="1321" spans="2:51" s="13" customFormat="1" ht="11.25">
      <c r="B1321" s="193"/>
      <c r="C1321" s="194"/>
      <c r="D1321" s="195" t="s">
        <v>203</v>
      </c>
      <c r="E1321" s="196" t="s">
        <v>19</v>
      </c>
      <c r="F1321" s="197" t="s">
        <v>1715</v>
      </c>
      <c r="G1321" s="194"/>
      <c r="H1321" s="198">
        <v>14</v>
      </c>
      <c r="I1321" s="199"/>
      <c r="J1321" s="194"/>
      <c r="K1321" s="194"/>
      <c r="L1321" s="200"/>
      <c r="M1321" s="201"/>
      <c r="N1321" s="202"/>
      <c r="O1321" s="202"/>
      <c r="P1321" s="202"/>
      <c r="Q1321" s="202"/>
      <c r="R1321" s="202"/>
      <c r="S1321" s="202"/>
      <c r="T1321" s="203"/>
      <c r="AT1321" s="204" t="s">
        <v>203</v>
      </c>
      <c r="AU1321" s="204" t="s">
        <v>80</v>
      </c>
      <c r="AV1321" s="13" t="s">
        <v>80</v>
      </c>
      <c r="AW1321" s="13" t="s">
        <v>32</v>
      </c>
      <c r="AX1321" s="13" t="s">
        <v>70</v>
      </c>
      <c r="AY1321" s="204" t="s">
        <v>193</v>
      </c>
    </row>
    <row r="1322" spans="2:51" s="13" customFormat="1" ht="11.25">
      <c r="B1322" s="193"/>
      <c r="C1322" s="194"/>
      <c r="D1322" s="195" t="s">
        <v>203</v>
      </c>
      <c r="E1322" s="196" t="s">
        <v>19</v>
      </c>
      <c r="F1322" s="197" t="s">
        <v>1716</v>
      </c>
      <c r="G1322" s="194"/>
      <c r="H1322" s="198">
        <v>7.44</v>
      </c>
      <c r="I1322" s="199"/>
      <c r="J1322" s="194"/>
      <c r="K1322" s="194"/>
      <c r="L1322" s="200"/>
      <c r="M1322" s="201"/>
      <c r="N1322" s="202"/>
      <c r="O1322" s="202"/>
      <c r="P1322" s="202"/>
      <c r="Q1322" s="202"/>
      <c r="R1322" s="202"/>
      <c r="S1322" s="202"/>
      <c r="T1322" s="203"/>
      <c r="AT1322" s="204" t="s">
        <v>203</v>
      </c>
      <c r="AU1322" s="204" t="s">
        <v>80</v>
      </c>
      <c r="AV1322" s="13" t="s">
        <v>80</v>
      </c>
      <c r="AW1322" s="13" t="s">
        <v>32</v>
      </c>
      <c r="AX1322" s="13" t="s">
        <v>70</v>
      </c>
      <c r="AY1322" s="204" t="s">
        <v>193</v>
      </c>
    </row>
    <row r="1323" spans="2:51" s="13" customFormat="1" ht="11.25">
      <c r="B1323" s="193"/>
      <c r="C1323" s="194"/>
      <c r="D1323" s="195" t="s">
        <v>203</v>
      </c>
      <c r="E1323" s="196" t="s">
        <v>19</v>
      </c>
      <c r="F1323" s="197" t="s">
        <v>1717</v>
      </c>
      <c r="G1323" s="194"/>
      <c r="H1323" s="198">
        <v>8.1199999999999992</v>
      </c>
      <c r="I1323" s="199"/>
      <c r="J1323" s="194"/>
      <c r="K1323" s="194"/>
      <c r="L1323" s="200"/>
      <c r="M1323" s="201"/>
      <c r="N1323" s="202"/>
      <c r="O1323" s="202"/>
      <c r="P1323" s="202"/>
      <c r="Q1323" s="202"/>
      <c r="R1323" s="202"/>
      <c r="S1323" s="202"/>
      <c r="T1323" s="203"/>
      <c r="AT1323" s="204" t="s">
        <v>203</v>
      </c>
      <c r="AU1323" s="204" t="s">
        <v>80</v>
      </c>
      <c r="AV1323" s="13" t="s">
        <v>80</v>
      </c>
      <c r="AW1323" s="13" t="s">
        <v>32</v>
      </c>
      <c r="AX1323" s="13" t="s">
        <v>70</v>
      </c>
      <c r="AY1323" s="204" t="s">
        <v>193</v>
      </c>
    </row>
    <row r="1324" spans="2:51" s="13" customFormat="1" ht="22.5">
      <c r="B1324" s="193"/>
      <c r="C1324" s="194"/>
      <c r="D1324" s="195" t="s">
        <v>203</v>
      </c>
      <c r="E1324" s="196" t="s">
        <v>19</v>
      </c>
      <c r="F1324" s="197" t="s">
        <v>1718</v>
      </c>
      <c r="G1324" s="194"/>
      <c r="H1324" s="198">
        <v>998.88</v>
      </c>
      <c r="I1324" s="199"/>
      <c r="J1324" s="194"/>
      <c r="K1324" s="194"/>
      <c r="L1324" s="200"/>
      <c r="M1324" s="201"/>
      <c r="N1324" s="202"/>
      <c r="O1324" s="202"/>
      <c r="P1324" s="202"/>
      <c r="Q1324" s="202"/>
      <c r="R1324" s="202"/>
      <c r="S1324" s="202"/>
      <c r="T1324" s="203"/>
      <c r="AT1324" s="204" t="s">
        <v>203</v>
      </c>
      <c r="AU1324" s="204" t="s">
        <v>80</v>
      </c>
      <c r="AV1324" s="13" t="s">
        <v>80</v>
      </c>
      <c r="AW1324" s="13" t="s">
        <v>32</v>
      </c>
      <c r="AX1324" s="13" t="s">
        <v>70</v>
      </c>
      <c r="AY1324" s="204" t="s">
        <v>193</v>
      </c>
    </row>
    <row r="1325" spans="2:51" s="13" customFormat="1" ht="11.25">
      <c r="B1325" s="193"/>
      <c r="C1325" s="194"/>
      <c r="D1325" s="195" t="s">
        <v>203</v>
      </c>
      <c r="E1325" s="196" t="s">
        <v>19</v>
      </c>
      <c r="F1325" s="197" t="s">
        <v>1719</v>
      </c>
      <c r="G1325" s="194"/>
      <c r="H1325" s="198">
        <v>57.57</v>
      </c>
      <c r="I1325" s="199"/>
      <c r="J1325" s="194"/>
      <c r="K1325" s="194"/>
      <c r="L1325" s="200"/>
      <c r="M1325" s="201"/>
      <c r="N1325" s="202"/>
      <c r="O1325" s="202"/>
      <c r="P1325" s="202"/>
      <c r="Q1325" s="202"/>
      <c r="R1325" s="202"/>
      <c r="S1325" s="202"/>
      <c r="T1325" s="203"/>
      <c r="AT1325" s="204" t="s">
        <v>203</v>
      </c>
      <c r="AU1325" s="204" t="s">
        <v>80</v>
      </c>
      <c r="AV1325" s="13" t="s">
        <v>80</v>
      </c>
      <c r="AW1325" s="13" t="s">
        <v>32</v>
      </c>
      <c r="AX1325" s="13" t="s">
        <v>70</v>
      </c>
      <c r="AY1325" s="204" t="s">
        <v>193</v>
      </c>
    </row>
    <row r="1326" spans="2:51" s="13" customFormat="1" ht="11.25">
      <c r="B1326" s="193"/>
      <c r="C1326" s="194"/>
      <c r="D1326" s="195" t="s">
        <v>203</v>
      </c>
      <c r="E1326" s="196" t="s">
        <v>19</v>
      </c>
      <c r="F1326" s="197" t="s">
        <v>1720</v>
      </c>
      <c r="G1326" s="194"/>
      <c r="H1326" s="198">
        <v>81.78</v>
      </c>
      <c r="I1326" s="199"/>
      <c r="J1326" s="194"/>
      <c r="K1326" s="194"/>
      <c r="L1326" s="200"/>
      <c r="M1326" s="201"/>
      <c r="N1326" s="202"/>
      <c r="O1326" s="202"/>
      <c r="P1326" s="202"/>
      <c r="Q1326" s="202"/>
      <c r="R1326" s="202"/>
      <c r="S1326" s="202"/>
      <c r="T1326" s="203"/>
      <c r="AT1326" s="204" t="s">
        <v>203</v>
      </c>
      <c r="AU1326" s="204" t="s">
        <v>80</v>
      </c>
      <c r="AV1326" s="13" t="s">
        <v>80</v>
      </c>
      <c r="AW1326" s="13" t="s">
        <v>32</v>
      </c>
      <c r="AX1326" s="13" t="s">
        <v>70</v>
      </c>
      <c r="AY1326" s="204" t="s">
        <v>193</v>
      </c>
    </row>
    <row r="1327" spans="2:51" s="13" customFormat="1" ht="22.5">
      <c r="B1327" s="193"/>
      <c r="C1327" s="194"/>
      <c r="D1327" s="195" t="s">
        <v>203</v>
      </c>
      <c r="E1327" s="196" t="s">
        <v>19</v>
      </c>
      <c r="F1327" s="197" t="s">
        <v>1721</v>
      </c>
      <c r="G1327" s="194"/>
      <c r="H1327" s="198">
        <v>1718.42</v>
      </c>
      <c r="I1327" s="199"/>
      <c r="J1327" s="194"/>
      <c r="K1327" s="194"/>
      <c r="L1327" s="200"/>
      <c r="M1327" s="201"/>
      <c r="N1327" s="202"/>
      <c r="O1327" s="202"/>
      <c r="P1327" s="202"/>
      <c r="Q1327" s="202"/>
      <c r="R1327" s="202"/>
      <c r="S1327" s="202"/>
      <c r="T1327" s="203"/>
      <c r="AT1327" s="204" t="s">
        <v>203</v>
      </c>
      <c r="AU1327" s="204" t="s">
        <v>80</v>
      </c>
      <c r="AV1327" s="13" t="s">
        <v>80</v>
      </c>
      <c r="AW1327" s="13" t="s">
        <v>32</v>
      </c>
      <c r="AX1327" s="13" t="s">
        <v>70</v>
      </c>
      <c r="AY1327" s="204" t="s">
        <v>193</v>
      </c>
    </row>
    <row r="1328" spans="2:51" s="13" customFormat="1" ht="22.5">
      <c r="B1328" s="193"/>
      <c r="C1328" s="194"/>
      <c r="D1328" s="195" t="s">
        <v>203</v>
      </c>
      <c r="E1328" s="196" t="s">
        <v>19</v>
      </c>
      <c r="F1328" s="197" t="s">
        <v>1722</v>
      </c>
      <c r="G1328" s="194"/>
      <c r="H1328" s="198">
        <v>592.88</v>
      </c>
      <c r="I1328" s="199"/>
      <c r="J1328" s="194"/>
      <c r="K1328" s="194"/>
      <c r="L1328" s="200"/>
      <c r="M1328" s="201"/>
      <c r="N1328" s="202"/>
      <c r="O1328" s="202"/>
      <c r="P1328" s="202"/>
      <c r="Q1328" s="202"/>
      <c r="R1328" s="202"/>
      <c r="S1328" s="202"/>
      <c r="T1328" s="203"/>
      <c r="AT1328" s="204" t="s">
        <v>203</v>
      </c>
      <c r="AU1328" s="204" t="s">
        <v>80</v>
      </c>
      <c r="AV1328" s="13" t="s">
        <v>80</v>
      </c>
      <c r="AW1328" s="13" t="s">
        <v>32</v>
      </c>
      <c r="AX1328" s="13" t="s">
        <v>70</v>
      </c>
      <c r="AY1328" s="204" t="s">
        <v>193</v>
      </c>
    </row>
    <row r="1329" spans="2:51" s="13" customFormat="1" ht="11.25">
      <c r="B1329" s="193"/>
      <c r="C1329" s="194"/>
      <c r="D1329" s="195" t="s">
        <v>203</v>
      </c>
      <c r="E1329" s="196" t="s">
        <v>19</v>
      </c>
      <c r="F1329" s="197" t="s">
        <v>1723</v>
      </c>
      <c r="G1329" s="194"/>
      <c r="H1329" s="198">
        <v>422.24</v>
      </c>
      <c r="I1329" s="199"/>
      <c r="J1329" s="194"/>
      <c r="K1329" s="194"/>
      <c r="L1329" s="200"/>
      <c r="M1329" s="201"/>
      <c r="N1329" s="202"/>
      <c r="O1329" s="202"/>
      <c r="P1329" s="202"/>
      <c r="Q1329" s="202"/>
      <c r="R1329" s="202"/>
      <c r="S1329" s="202"/>
      <c r="T1329" s="203"/>
      <c r="AT1329" s="204" t="s">
        <v>203</v>
      </c>
      <c r="AU1329" s="204" t="s">
        <v>80</v>
      </c>
      <c r="AV1329" s="13" t="s">
        <v>80</v>
      </c>
      <c r="AW1329" s="13" t="s">
        <v>32</v>
      </c>
      <c r="AX1329" s="13" t="s">
        <v>70</v>
      </c>
      <c r="AY1329" s="204" t="s">
        <v>193</v>
      </c>
    </row>
    <row r="1330" spans="2:51" s="13" customFormat="1" ht="11.25">
      <c r="B1330" s="193"/>
      <c r="C1330" s="194"/>
      <c r="D1330" s="195" t="s">
        <v>203</v>
      </c>
      <c r="E1330" s="196" t="s">
        <v>19</v>
      </c>
      <c r="F1330" s="197" t="s">
        <v>1724</v>
      </c>
      <c r="G1330" s="194"/>
      <c r="H1330" s="198">
        <v>132.12</v>
      </c>
      <c r="I1330" s="199"/>
      <c r="J1330" s="194"/>
      <c r="K1330" s="194"/>
      <c r="L1330" s="200"/>
      <c r="M1330" s="201"/>
      <c r="N1330" s="202"/>
      <c r="O1330" s="202"/>
      <c r="P1330" s="202"/>
      <c r="Q1330" s="202"/>
      <c r="R1330" s="202"/>
      <c r="S1330" s="202"/>
      <c r="T1330" s="203"/>
      <c r="AT1330" s="204" t="s">
        <v>203</v>
      </c>
      <c r="AU1330" s="204" t="s">
        <v>80</v>
      </c>
      <c r="AV1330" s="13" t="s">
        <v>80</v>
      </c>
      <c r="AW1330" s="13" t="s">
        <v>32</v>
      </c>
      <c r="AX1330" s="13" t="s">
        <v>70</v>
      </c>
      <c r="AY1330" s="204" t="s">
        <v>193</v>
      </c>
    </row>
    <row r="1331" spans="2:51" s="16" customFormat="1" ht="11.25">
      <c r="B1331" s="237"/>
      <c r="C1331" s="238"/>
      <c r="D1331" s="195" t="s">
        <v>203</v>
      </c>
      <c r="E1331" s="239" t="s">
        <v>19</v>
      </c>
      <c r="F1331" s="240" t="s">
        <v>568</v>
      </c>
      <c r="G1331" s="238"/>
      <c r="H1331" s="241">
        <v>5861.26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AT1331" s="247" t="s">
        <v>203</v>
      </c>
      <c r="AU1331" s="247" t="s">
        <v>80</v>
      </c>
      <c r="AV1331" s="16" t="s">
        <v>212</v>
      </c>
      <c r="AW1331" s="16" t="s">
        <v>32</v>
      </c>
      <c r="AX1331" s="16" t="s">
        <v>70</v>
      </c>
      <c r="AY1331" s="247" t="s">
        <v>193</v>
      </c>
    </row>
    <row r="1332" spans="2:51" s="15" customFormat="1" ht="11.25">
      <c r="B1332" s="217"/>
      <c r="C1332" s="218"/>
      <c r="D1332" s="195" t="s">
        <v>203</v>
      </c>
      <c r="E1332" s="219" t="s">
        <v>19</v>
      </c>
      <c r="F1332" s="220" t="s">
        <v>945</v>
      </c>
      <c r="G1332" s="218"/>
      <c r="H1332" s="219" t="s">
        <v>19</v>
      </c>
      <c r="I1332" s="221"/>
      <c r="J1332" s="218"/>
      <c r="K1332" s="218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203</v>
      </c>
      <c r="AU1332" s="226" t="s">
        <v>80</v>
      </c>
      <c r="AV1332" s="15" t="s">
        <v>78</v>
      </c>
      <c r="AW1332" s="15" t="s">
        <v>32</v>
      </c>
      <c r="AX1332" s="15" t="s">
        <v>70</v>
      </c>
      <c r="AY1332" s="226" t="s">
        <v>193</v>
      </c>
    </row>
    <row r="1333" spans="2:51" s="13" customFormat="1" ht="22.5">
      <c r="B1333" s="193"/>
      <c r="C1333" s="194"/>
      <c r="D1333" s="195" t="s">
        <v>203</v>
      </c>
      <c r="E1333" s="196" t="s">
        <v>19</v>
      </c>
      <c r="F1333" s="197" t="s">
        <v>1725</v>
      </c>
      <c r="G1333" s="194"/>
      <c r="H1333" s="198">
        <v>102.16</v>
      </c>
      <c r="I1333" s="199"/>
      <c r="J1333" s="194"/>
      <c r="K1333" s="194"/>
      <c r="L1333" s="200"/>
      <c r="M1333" s="201"/>
      <c r="N1333" s="202"/>
      <c r="O1333" s="202"/>
      <c r="P1333" s="202"/>
      <c r="Q1333" s="202"/>
      <c r="R1333" s="202"/>
      <c r="S1333" s="202"/>
      <c r="T1333" s="203"/>
      <c r="AT1333" s="204" t="s">
        <v>203</v>
      </c>
      <c r="AU1333" s="204" t="s">
        <v>80</v>
      </c>
      <c r="AV1333" s="13" t="s">
        <v>80</v>
      </c>
      <c r="AW1333" s="13" t="s">
        <v>32</v>
      </c>
      <c r="AX1333" s="13" t="s">
        <v>70</v>
      </c>
      <c r="AY1333" s="204" t="s">
        <v>193</v>
      </c>
    </row>
    <row r="1334" spans="2:51" s="13" customFormat="1" ht="11.25">
      <c r="B1334" s="193"/>
      <c r="C1334" s="194"/>
      <c r="D1334" s="195" t="s">
        <v>203</v>
      </c>
      <c r="E1334" s="196" t="s">
        <v>19</v>
      </c>
      <c r="F1334" s="197" t="s">
        <v>1726</v>
      </c>
      <c r="G1334" s="194"/>
      <c r="H1334" s="198">
        <v>33.6</v>
      </c>
      <c r="I1334" s="199"/>
      <c r="J1334" s="194"/>
      <c r="K1334" s="194"/>
      <c r="L1334" s="200"/>
      <c r="M1334" s="201"/>
      <c r="N1334" s="202"/>
      <c r="O1334" s="202"/>
      <c r="P1334" s="202"/>
      <c r="Q1334" s="202"/>
      <c r="R1334" s="202"/>
      <c r="S1334" s="202"/>
      <c r="T1334" s="203"/>
      <c r="AT1334" s="204" t="s">
        <v>203</v>
      </c>
      <c r="AU1334" s="204" t="s">
        <v>80</v>
      </c>
      <c r="AV1334" s="13" t="s">
        <v>80</v>
      </c>
      <c r="AW1334" s="13" t="s">
        <v>32</v>
      </c>
      <c r="AX1334" s="13" t="s">
        <v>70</v>
      </c>
      <c r="AY1334" s="204" t="s">
        <v>193</v>
      </c>
    </row>
    <row r="1335" spans="2:51" s="13" customFormat="1" ht="11.25">
      <c r="B1335" s="193"/>
      <c r="C1335" s="194"/>
      <c r="D1335" s="195" t="s">
        <v>203</v>
      </c>
      <c r="E1335" s="196" t="s">
        <v>19</v>
      </c>
      <c r="F1335" s="197" t="s">
        <v>1727</v>
      </c>
      <c r="G1335" s="194"/>
      <c r="H1335" s="198">
        <v>34.159999999999997</v>
      </c>
      <c r="I1335" s="199"/>
      <c r="J1335" s="194"/>
      <c r="K1335" s="194"/>
      <c r="L1335" s="200"/>
      <c r="M1335" s="201"/>
      <c r="N1335" s="202"/>
      <c r="O1335" s="202"/>
      <c r="P1335" s="202"/>
      <c r="Q1335" s="202"/>
      <c r="R1335" s="202"/>
      <c r="S1335" s="202"/>
      <c r="T1335" s="203"/>
      <c r="AT1335" s="204" t="s">
        <v>203</v>
      </c>
      <c r="AU1335" s="204" t="s">
        <v>80</v>
      </c>
      <c r="AV1335" s="13" t="s">
        <v>80</v>
      </c>
      <c r="AW1335" s="13" t="s">
        <v>32</v>
      </c>
      <c r="AX1335" s="13" t="s">
        <v>70</v>
      </c>
      <c r="AY1335" s="204" t="s">
        <v>193</v>
      </c>
    </row>
    <row r="1336" spans="2:51" s="13" customFormat="1" ht="11.25">
      <c r="B1336" s="193"/>
      <c r="C1336" s="194"/>
      <c r="D1336" s="195" t="s">
        <v>203</v>
      </c>
      <c r="E1336" s="196" t="s">
        <v>19</v>
      </c>
      <c r="F1336" s="197" t="s">
        <v>1728</v>
      </c>
      <c r="G1336" s="194"/>
      <c r="H1336" s="198">
        <v>11.2</v>
      </c>
      <c r="I1336" s="199"/>
      <c r="J1336" s="194"/>
      <c r="K1336" s="194"/>
      <c r="L1336" s="200"/>
      <c r="M1336" s="201"/>
      <c r="N1336" s="202"/>
      <c r="O1336" s="202"/>
      <c r="P1336" s="202"/>
      <c r="Q1336" s="202"/>
      <c r="R1336" s="202"/>
      <c r="S1336" s="202"/>
      <c r="T1336" s="203"/>
      <c r="AT1336" s="204" t="s">
        <v>203</v>
      </c>
      <c r="AU1336" s="204" t="s">
        <v>80</v>
      </c>
      <c r="AV1336" s="13" t="s">
        <v>80</v>
      </c>
      <c r="AW1336" s="13" t="s">
        <v>32</v>
      </c>
      <c r="AX1336" s="13" t="s">
        <v>70</v>
      </c>
      <c r="AY1336" s="204" t="s">
        <v>193</v>
      </c>
    </row>
    <row r="1337" spans="2:51" s="13" customFormat="1" ht="11.25">
      <c r="B1337" s="193"/>
      <c r="C1337" s="194"/>
      <c r="D1337" s="195" t="s">
        <v>203</v>
      </c>
      <c r="E1337" s="196" t="s">
        <v>19</v>
      </c>
      <c r="F1337" s="197" t="s">
        <v>1729</v>
      </c>
      <c r="G1337" s="194"/>
      <c r="H1337" s="198">
        <v>56.2</v>
      </c>
      <c r="I1337" s="199"/>
      <c r="J1337" s="194"/>
      <c r="K1337" s="194"/>
      <c r="L1337" s="200"/>
      <c r="M1337" s="201"/>
      <c r="N1337" s="202"/>
      <c r="O1337" s="202"/>
      <c r="P1337" s="202"/>
      <c r="Q1337" s="202"/>
      <c r="R1337" s="202"/>
      <c r="S1337" s="202"/>
      <c r="T1337" s="203"/>
      <c r="AT1337" s="204" t="s">
        <v>203</v>
      </c>
      <c r="AU1337" s="204" t="s">
        <v>80</v>
      </c>
      <c r="AV1337" s="13" t="s">
        <v>80</v>
      </c>
      <c r="AW1337" s="13" t="s">
        <v>32</v>
      </c>
      <c r="AX1337" s="13" t="s">
        <v>70</v>
      </c>
      <c r="AY1337" s="204" t="s">
        <v>193</v>
      </c>
    </row>
    <row r="1338" spans="2:51" s="13" customFormat="1" ht="11.25">
      <c r="B1338" s="193"/>
      <c r="C1338" s="194"/>
      <c r="D1338" s="195" t="s">
        <v>203</v>
      </c>
      <c r="E1338" s="196" t="s">
        <v>19</v>
      </c>
      <c r="F1338" s="197" t="s">
        <v>1730</v>
      </c>
      <c r="G1338" s="194"/>
      <c r="H1338" s="198">
        <v>72.52</v>
      </c>
      <c r="I1338" s="199"/>
      <c r="J1338" s="194"/>
      <c r="K1338" s="194"/>
      <c r="L1338" s="200"/>
      <c r="M1338" s="201"/>
      <c r="N1338" s="202"/>
      <c r="O1338" s="202"/>
      <c r="P1338" s="202"/>
      <c r="Q1338" s="202"/>
      <c r="R1338" s="202"/>
      <c r="S1338" s="202"/>
      <c r="T1338" s="203"/>
      <c r="AT1338" s="204" t="s">
        <v>203</v>
      </c>
      <c r="AU1338" s="204" t="s">
        <v>80</v>
      </c>
      <c r="AV1338" s="13" t="s">
        <v>80</v>
      </c>
      <c r="AW1338" s="13" t="s">
        <v>32</v>
      </c>
      <c r="AX1338" s="13" t="s">
        <v>70</v>
      </c>
      <c r="AY1338" s="204" t="s">
        <v>193</v>
      </c>
    </row>
    <row r="1339" spans="2:51" s="13" customFormat="1" ht="11.25">
      <c r="B1339" s="193"/>
      <c r="C1339" s="194"/>
      <c r="D1339" s="195" t="s">
        <v>203</v>
      </c>
      <c r="E1339" s="196" t="s">
        <v>19</v>
      </c>
      <c r="F1339" s="197" t="s">
        <v>1731</v>
      </c>
      <c r="G1339" s="194"/>
      <c r="H1339" s="198">
        <v>51.2</v>
      </c>
      <c r="I1339" s="199"/>
      <c r="J1339" s="194"/>
      <c r="K1339" s="194"/>
      <c r="L1339" s="200"/>
      <c r="M1339" s="201"/>
      <c r="N1339" s="202"/>
      <c r="O1339" s="202"/>
      <c r="P1339" s="202"/>
      <c r="Q1339" s="202"/>
      <c r="R1339" s="202"/>
      <c r="S1339" s="202"/>
      <c r="T1339" s="203"/>
      <c r="AT1339" s="204" t="s">
        <v>203</v>
      </c>
      <c r="AU1339" s="204" t="s">
        <v>80</v>
      </c>
      <c r="AV1339" s="13" t="s">
        <v>80</v>
      </c>
      <c r="AW1339" s="13" t="s">
        <v>32</v>
      </c>
      <c r="AX1339" s="13" t="s">
        <v>70</v>
      </c>
      <c r="AY1339" s="204" t="s">
        <v>193</v>
      </c>
    </row>
    <row r="1340" spans="2:51" s="13" customFormat="1" ht="11.25">
      <c r="B1340" s="193"/>
      <c r="C1340" s="194"/>
      <c r="D1340" s="195" t="s">
        <v>203</v>
      </c>
      <c r="E1340" s="196" t="s">
        <v>19</v>
      </c>
      <c r="F1340" s="197" t="s">
        <v>1732</v>
      </c>
      <c r="G1340" s="194"/>
      <c r="H1340" s="198">
        <v>73.58</v>
      </c>
      <c r="I1340" s="199"/>
      <c r="J1340" s="194"/>
      <c r="K1340" s="194"/>
      <c r="L1340" s="200"/>
      <c r="M1340" s="201"/>
      <c r="N1340" s="202"/>
      <c r="O1340" s="202"/>
      <c r="P1340" s="202"/>
      <c r="Q1340" s="202"/>
      <c r="R1340" s="202"/>
      <c r="S1340" s="202"/>
      <c r="T1340" s="203"/>
      <c r="AT1340" s="204" t="s">
        <v>203</v>
      </c>
      <c r="AU1340" s="204" t="s">
        <v>80</v>
      </c>
      <c r="AV1340" s="13" t="s">
        <v>80</v>
      </c>
      <c r="AW1340" s="13" t="s">
        <v>32</v>
      </c>
      <c r="AX1340" s="13" t="s">
        <v>70</v>
      </c>
      <c r="AY1340" s="204" t="s">
        <v>193</v>
      </c>
    </row>
    <row r="1341" spans="2:51" s="13" customFormat="1" ht="11.25">
      <c r="B1341" s="193"/>
      <c r="C1341" s="194"/>
      <c r="D1341" s="195" t="s">
        <v>203</v>
      </c>
      <c r="E1341" s="196" t="s">
        <v>19</v>
      </c>
      <c r="F1341" s="197" t="s">
        <v>1733</v>
      </c>
      <c r="G1341" s="194"/>
      <c r="H1341" s="198">
        <v>59.26</v>
      </c>
      <c r="I1341" s="199"/>
      <c r="J1341" s="194"/>
      <c r="K1341" s="194"/>
      <c r="L1341" s="200"/>
      <c r="M1341" s="201"/>
      <c r="N1341" s="202"/>
      <c r="O1341" s="202"/>
      <c r="P1341" s="202"/>
      <c r="Q1341" s="202"/>
      <c r="R1341" s="202"/>
      <c r="S1341" s="202"/>
      <c r="T1341" s="203"/>
      <c r="AT1341" s="204" t="s">
        <v>203</v>
      </c>
      <c r="AU1341" s="204" t="s">
        <v>80</v>
      </c>
      <c r="AV1341" s="13" t="s">
        <v>80</v>
      </c>
      <c r="AW1341" s="13" t="s">
        <v>32</v>
      </c>
      <c r="AX1341" s="13" t="s">
        <v>70</v>
      </c>
      <c r="AY1341" s="204" t="s">
        <v>193</v>
      </c>
    </row>
    <row r="1342" spans="2:51" s="13" customFormat="1" ht="11.25">
      <c r="B1342" s="193"/>
      <c r="C1342" s="194"/>
      <c r="D1342" s="195" t="s">
        <v>203</v>
      </c>
      <c r="E1342" s="196" t="s">
        <v>19</v>
      </c>
      <c r="F1342" s="197" t="s">
        <v>1734</v>
      </c>
      <c r="G1342" s="194"/>
      <c r="H1342" s="198">
        <v>441.44</v>
      </c>
      <c r="I1342" s="199"/>
      <c r="J1342" s="194"/>
      <c r="K1342" s="194"/>
      <c r="L1342" s="200"/>
      <c r="M1342" s="201"/>
      <c r="N1342" s="202"/>
      <c r="O1342" s="202"/>
      <c r="P1342" s="202"/>
      <c r="Q1342" s="202"/>
      <c r="R1342" s="202"/>
      <c r="S1342" s="202"/>
      <c r="T1342" s="203"/>
      <c r="AT1342" s="204" t="s">
        <v>203</v>
      </c>
      <c r="AU1342" s="204" t="s">
        <v>80</v>
      </c>
      <c r="AV1342" s="13" t="s">
        <v>80</v>
      </c>
      <c r="AW1342" s="13" t="s">
        <v>32</v>
      </c>
      <c r="AX1342" s="13" t="s">
        <v>70</v>
      </c>
      <c r="AY1342" s="204" t="s">
        <v>193</v>
      </c>
    </row>
    <row r="1343" spans="2:51" s="13" customFormat="1" ht="11.25">
      <c r="B1343" s="193"/>
      <c r="C1343" s="194"/>
      <c r="D1343" s="195" t="s">
        <v>203</v>
      </c>
      <c r="E1343" s="196" t="s">
        <v>19</v>
      </c>
      <c r="F1343" s="197" t="s">
        <v>1735</v>
      </c>
      <c r="G1343" s="194"/>
      <c r="H1343" s="198">
        <v>64.319999999999993</v>
      </c>
      <c r="I1343" s="199"/>
      <c r="J1343" s="194"/>
      <c r="K1343" s="194"/>
      <c r="L1343" s="200"/>
      <c r="M1343" s="201"/>
      <c r="N1343" s="202"/>
      <c r="O1343" s="202"/>
      <c r="P1343" s="202"/>
      <c r="Q1343" s="202"/>
      <c r="R1343" s="202"/>
      <c r="S1343" s="202"/>
      <c r="T1343" s="203"/>
      <c r="AT1343" s="204" t="s">
        <v>203</v>
      </c>
      <c r="AU1343" s="204" t="s">
        <v>80</v>
      </c>
      <c r="AV1343" s="13" t="s">
        <v>80</v>
      </c>
      <c r="AW1343" s="13" t="s">
        <v>32</v>
      </c>
      <c r="AX1343" s="13" t="s">
        <v>70</v>
      </c>
      <c r="AY1343" s="204" t="s">
        <v>193</v>
      </c>
    </row>
    <row r="1344" spans="2:51" s="13" customFormat="1" ht="11.25">
      <c r="B1344" s="193"/>
      <c r="C1344" s="194"/>
      <c r="D1344" s="195" t="s">
        <v>203</v>
      </c>
      <c r="E1344" s="196" t="s">
        <v>19</v>
      </c>
      <c r="F1344" s="197" t="s">
        <v>1736</v>
      </c>
      <c r="G1344" s="194"/>
      <c r="H1344" s="198">
        <v>150.41999999999999</v>
      </c>
      <c r="I1344" s="199"/>
      <c r="J1344" s="194"/>
      <c r="K1344" s="194"/>
      <c r="L1344" s="200"/>
      <c r="M1344" s="201"/>
      <c r="N1344" s="202"/>
      <c r="O1344" s="202"/>
      <c r="P1344" s="202"/>
      <c r="Q1344" s="202"/>
      <c r="R1344" s="202"/>
      <c r="S1344" s="202"/>
      <c r="T1344" s="203"/>
      <c r="AT1344" s="204" t="s">
        <v>203</v>
      </c>
      <c r="AU1344" s="204" t="s">
        <v>80</v>
      </c>
      <c r="AV1344" s="13" t="s">
        <v>80</v>
      </c>
      <c r="AW1344" s="13" t="s">
        <v>32</v>
      </c>
      <c r="AX1344" s="13" t="s">
        <v>70</v>
      </c>
      <c r="AY1344" s="204" t="s">
        <v>193</v>
      </c>
    </row>
    <row r="1345" spans="2:51" s="13" customFormat="1" ht="11.25">
      <c r="B1345" s="193"/>
      <c r="C1345" s="194"/>
      <c r="D1345" s="195" t="s">
        <v>203</v>
      </c>
      <c r="E1345" s="196" t="s">
        <v>19</v>
      </c>
      <c r="F1345" s="197" t="s">
        <v>1737</v>
      </c>
      <c r="G1345" s="194"/>
      <c r="H1345" s="198">
        <v>26.88</v>
      </c>
      <c r="I1345" s="199"/>
      <c r="J1345" s="194"/>
      <c r="K1345" s="194"/>
      <c r="L1345" s="200"/>
      <c r="M1345" s="201"/>
      <c r="N1345" s="202"/>
      <c r="O1345" s="202"/>
      <c r="P1345" s="202"/>
      <c r="Q1345" s="202"/>
      <c r="R1345" s="202"/>
      <c r="S1345" s="202"/>
      <c r="T1345" s="203"/>
      <c r="AT1345" s="204" t="s">
        <v>203</v>
      </c>
      <c r="AU1345" s="204" t="s">
        <v>80</v>
      </c>
      <c r="AV1345" s="13" t="s">
        <v>80</v>
      </c>
      <c r="AW1345" s="13" t="s">
        <v>32</v>
      </c>
      <c r="AX1345" s="13" t="s">
        <v>70</v>
      </c>
      <c r="AY1345" s="204" t="s">
        <v>193</v>
      </c>
    </row>
    <row r="1346" spans="2:51" s="13" customFormat="1" ht="11.25">
      <c r="B1346" s="193"/>
      <c r="C1346" s="194"/>
      <c r="D1346" s="195" t="s">
        <v>203</v>
      </c>
      <c r="E1346" s="196" t="s">
        <v>19</v>
      </c>
      <c r="F1346" s="197" t="s">
        <v>1738</v>
      </c>
      <c r="G1346" s="194"/>
      <c r="H1346" s="198">
        <v>71.12</v>
      </c>
      <c r="I1346" s="199"/>
      <c r="J1346" s="194"/>
      <c r="K1346" s="194"/>
      <c r="L1346" s="200"/>
      <c r="M1346" s="201"/>
      <c r="N1346" s="202"/>
      <c r="O1346" s="202"/>
      <c r="P1346" s="202"/>
      <c r="Q1346" s="202"/>
      <c r="R1346" s="202"/>
      <c r="S1346" s="202"/>
      <c r="T1346" s="203"/>
      <c r="AT1346" s="204" t="s">
        <v>203</v>
      </c>
      <c r="AU1346" s="204" t="s">
        <v>80</v>
      </c>
      <c r="AV1346" s="13" t="s">
        <v>80</v>
      </c>
      <c r="AW1346" s="13" t="s">
        <v>32</v>
      </c>
      <c r="AX1346" s="13" t="s">
        <v>70</v>
      </c>
      <c r="AY1346" s="204" t="s">
        <v>193</v>
      </c>
    </row>
    <row r="1347" spans="2:51" s="13" customFormat="1" ht="11.25">
      <c r="B1347" s="193"/>
      <c r="C1347" s="194"/>
      <c r="D1347" s="195" t="s">
        <v>203</v>
      </c>
      <c r="E1347" s="196" t="s">
        <v>19</v>
      </c>
      <c r="F1347" s="197" t="s">
        <v>1739</v>
      </c>
      <c r="G1347" s="194"/>
      <c r="H1347" s="198">
        <v>31.36</v>
      </c>
      <c r="I1347" s="199"/>
      <c r="J1347" s="194"/>
      <c r="K1347" s="194"/>
      <c r="L1347" s="200"/>
      <c r="M1347" s="201"/>
      <c r="N1347" s="202"/>
      <c r="O1347" s="202"/>
      <c r="P1347" s="202"/>
      <c r="Q1347" s="202"/>
      <c r="R1347" s="202"/>
      <c r="S1347" s="202"/>
      <c r="T1347" s="203"/>
      <c r="AT1347" s="204" t="s">
        <v>203</v>
      </c>
      <c r="AU1347" s="204" t="s">
        <v>80</v>
      </c>
      <c r="AV1347" s="13" t="s">
        <v>80</v>
      </c>
      <c r="AW1347" s="13" t="s">
        <v>32</v>
      </c>
      <c r="AX1347" s="13" t="s">
        <v>70</v>
      </c>
      <c r="AY1347" s="204" t="s">
        <v>193</v>
      </c>
    </row>
    <row r="1348" spans="2:51" s="13" customFormat="1" ht="11.25">
      <c r="B1348" s="193"/>
      <c r="C1348" s="194"/>
      <c r="D1348" s="195" t="s">
        <v>203</v>
      </c>
      <c r="E1348" s="196" t="s">
        <v>19</v>
      </c>
      <c r="F1348" s="197" t="s">
        <v>1740</v>
      </c>
      <c r="G1348" s="194"/>
      <c r="H1348" s="198">
        <v>34.44</v>
      </c>
      <c r="I1348" s="199"/>
      <c r="J1348" s="194"/>
      <c r="K1348" s="194"/>
      <c r="L1348" s="200"/>
      <c r="M1348" s="201"/>
      <c r="N1348" s="202"/>
      <c r="O1348" s="202"/>
      <c r="P1348" s="202"/>
      <c r="Q1348" s="202"/>
      <c r="R1348" s="202"/>
      <c r="S1348" s="202"/>
      <c r="T1348" s="203"/>
      <c r="AT1348" s="204" t="s">
        <v>203</v>
      </c>
      <c r="AU1348" s="204" t="s">
        <v>80</v>
      </c>
      <c r="AV1348" s="13" t="s">
        <v>80</v>
      </c>
      <c r="AW1348" s="13" t="s">
        <v>32</v>
      </c>
      <c r="AX1348" s="13" t="s">
        <v>70</v>
      </c>
      <c r="AY1348" s="204" t="s">
        <v>193</v>
      </c>
    </row>
    <row r="1349" spans="2:51" s="13" customFormat="1" ht="11.25">
      <c r="B1349" s="193"/>
      <c r="C1349" s="194"/>
      <c r="D1349" s="195" t="s">
        <v>203</v>
      </c>
      <c r="E1349" s="196" t="s">
        <v>19</v>
      </c>
      <c r="F1349" s="197" t="s">
        <v>1741</v>
      </c>
      <c r="G1349" s="194"/>
      <c r="H1349" s="198">
        <v>15.12</v>
      </c>
      <c r="I1349" s="199"/>
      <c r="J1349" s="194"/>
      <c r="K1349" s="194"/>
      <c r="L1349" s="200"/>
      <c r="M1349" s="201"/>
      <c r="N1349" s="202"/>
      <c r="O1349" s="202"/>
      <c r="P1349" s="202"/>
      <c r="Q1349" s="202"/>
      <c r="R1349" s="202"/>
      <c r="S1349" s="202"/>
      <c r="T1349" s="203"/>
      <c r="AT1349" s="204" t="s">
        <v>203</v>
      </c>
      <c r="AU1349" s="204" t="s">
        <v>80</v>
      </c>
      <c r="AV1349" s="13" t="s">
        <v>80</v>
      </c>
      <c r="AW1349" s="13" t="s">
        <v>32</v>
      </c>
      <c r="AX1349" s="13" t="s">
        <v>70</v>
      </c>
      <c r="AY1349" s="204" t="s">
        <v>193</v>
      </c>
    </row>
    <row r="1350" spans="2:51" s="13" customFormat="1" ht="11.25">
      <c r="B1350" s="193"/>
      <c r="C1350" s="194"/>
      <c r="D1350" s="195" t="s">
        <v>203</v>
      </c>
      <c r="E1350" s="196" t="s">
        <v>19</v>
      </c>
      <c r="F1350" s="197" t="s">
        <v>1742</v>
      </c>
      <c r="G1350" s="194"/>
      <c r="H1350" s="198">
        <v>7.28</v>
      </c>
      <c r="I1350" s="199"/>
      <c r="J1350" s="194"/>
      <c r="K1350" s="194"/>
      <c r="L1350" s="200"/>
      <c r="M1350" s="201"/>
      <c r="N1350" s="202"/>
      <c r="O1350" s="202"/>
      <c r="P1350" s="202"/>
      <c r="Q1350" s="202"/>
      <c r="R1350" s="202"/>
      <c r="S1350" s="202"/>
      <c r="T1350" s="203"/>
      <c r="AT1350" s="204" t="s">
        <v>203</v>
      </c>
      <c r="AU1350" s="204" t="s">
        <v>80</v>
      </c>
      <c r="AV1350" s="13" t="s">
        <v>80</v>
      </c>
      <c r="AW1350" s="13" t="s">
        <v>32</v>
      </c>
      <c r="AX1350" s="13" t="s">
        <v>70</v>
      </c>
      <c r="AY1350" s="204" t="s">
        <v>193</v>
      </c>
    </row>
    <row r="1351" spans="2:51" s="13" customFormat="1" ht="11.25">
      <c r="B1351" s="193"/>
      <c r="C1351" s="194"/>
      <c r="D1351" s="195" t="s">
        <v>203</v>
      </c>
      <c r="E1351" s="196" t="s">
        <v>19</v>
      </c>
      <c r="F1351" s="197" t="s">
        <v>1743</v>
      </c>
      <c r="G1351" s="194"/>
      <c r="H1351" s="198">
        <v>32.4</v>
      </c>
      <c r="I1351" s="199"/>
      <c r="J1351" s="194"/>
      <c r="K1351" s="194"/>
      <c r="L1351" s="200"/>
      <c r="M1351" s="201"/>
      <c r="N1351" s="202"/>
      <c r="O1351" s="202"/>
      <c r="P1351" s="202"/>
      <c r="Q1351" s="202"/>
      <c r="R1351" s="202"/>
      <c r="S1351" s="202"/>
      <c r="T1351" s="203"/>
      <c r="AT1351" s="204" t="s">
        <v>203</v>
      </c>
      <c r="AU1351" s="204" t="s">
        <v>80</v>
      </c>
      <c r="AV1351" s="13" t="s">
        <v>80</v>
      </c>
      <c r="AW1351" s="13" t="s">
        <v>32</v>
      </c>
      <c r="AX1351" s="13" t="s">
        <v>70</v>
      </c>
      <c r="AY1351" s="204" t="s">
        <v>193</v>
      </c>
    </row>
    <row r="1352" spans="2:51" s="13" customFormat="1" ht="22.5">
      <c r="B1352" s="193"/>
      <c r="C1352" s="194"/>
      <c r="D1352" s="195" t="s">
        <v>203</v>
      </c>
      <c r="E1352" s="196" t="s">
        <v>19</v>
      </c>
      <c r="F1352" s="197" t="s">
        <v>1744</v>
      </c>
      <c r="G1352" s="194"/>
      <c r="H1352" s="198">
        <v>339.46</v>
      </c>
      <c r="I1352" s="199"/>
      <c r="J1352" s="194"/>
      <c r="K1352" s="194"/>
      <c r="L1352" s="200"/>
      <c r="M1352" s="201"/>
      <c r="N1352" s="202"/>
      <c r="O1352" s="202"/>
      <c r="P1352" s="202"/>
      <c r="Q1352" s="202"/>
      <c r="R1352" s="202"/>
      <c r="S1352" s="202"/>
      <c r="T1352" s="203"/>
      <c r="AT1352" s="204" t="s">
        <v>203</v>
      </c>
      <c r="AU1352" s="204" t="s">
        <v>80</v>
      </c>
      <c r="AV1352" s="13" t="s">
        <v>80</v>
      </c>
      <c r="AW1352" s="13" t="s">
        <v>32</v>
      </c>
      <c r="AX1352" s="13" t="s">
        <v>70</v>
      </c>
      <c r="AY1352" s="204" t="s">
        <v>193</v>
      </c>
    </row>
    <row r="1353" spans="2:51" s="13" customFormat="1" ht="22.5">
      <c r="B1353" s="193"/>
      <c r="C1353" s="194"/>
      <c r="D1353" s="195" t="s">
        <v>203</v>
      </c>
      <c r="E1353" s="196" t="s">
        <v>19</v>
      </c>
      <c r="F1353" s="197" t="s">
        <v>1745</v>
      </c>
      <c r="G1353" s="194"/>
      <c r="H1353" s="198">
        <v>1245.24</v>
      </c>
      <c r="I1353" s="199"/>
      <c r="J1353" s="194"/>
      <c r="K1353" s="194"/>
      <c r="L1353" s="200"/>
      <c r="M1353" s="201"/>
      <c r="N1353" s="202"/>
      <c r="O1353" s="202"/>
      <c r="P1353" s="202"/>
      <c r="Q1353" s="202"/>
      <c r="R1353" s="202"/>
      <c r="S1353" s="202"/>
      <c r="T1353" s="203"/>
      <c r="AT1353" s="204" t="s">
        <v>203</v>
      </c>
      <c r="AU1353" s="204" t="s">
        <v>80</v>
      </c>
      <c r="AV1353" s="13" t="s">
        <v>80</v>
      </c>
      <c r="AW1353" s="13" t="s">
        <v>32</v>
      </c>
      <c r="AX1353" s="13" t="s">
        <v>70</v>
      </c>
      <c r="AY1353" s="204" t="s">
        <v>193</v>
      </c>
    </row>
    <row r="1354" spans="2:51" s="13" customFormat="1" ht="11.25">
      <c r="B1354" s="193"/>
      <c r="C1354" s="194"/>
      <c r="D1354" s="195" t="s">
        <v>203</v>
      </c>
      <c r="E1354" s="196" t="s">
        <v>19</v>
      </c>
      <c r="F1354" s="197" t="s">
        <v>1746</v>
      </c>
      <c r="G1354" s="194"/>
      <c r="H1354" s="198">
        <v>98.28</v>
      </c>
      <c r="I1354" s="199"/>
      <c r="J1354" s="194"/>
      <c r="K1354" s="194"/>
      <c r="L1354" s="200"/>
      <c r="M1354" s="201"/>
      <c r="N1354" s="202"/>
      <c r="O1354" s="202"/>
      <c r="P1354" s="202"/>
      <c r="Q1354" s="202"/>
      <c r="R1354" s="202"/>
      <c r="S1354" s="202"/>
      <c r="T1354" s="203"/>
      <c r="AT1354" s="204" t="s">
        <v>203</v>
      </c>
      <c r="AU1354" s="204" t="s">
        <v>80</v>
      </c>
      <c r="AV1354" s="13" t="s">
        <v>80</v>
      </c>
      <c r="AW1354" s="13" t="s">
        <v>32</v>
      </c>
      <c r="AX1354" s="13" t="s">
        <v>70</v>
      </c>
      <c r="AY1354" s="204" t="s">
        <v>193</v>
      </c>
    </row>
    <row r="1355" spans="2:51" s="13" customFormat="1" ht="22.5">
      <c r="B1355" s="193"/>
      <c r="C1355" s="194"/>
      <c r="D1355" s="195" t="s">
        <v>203</v>
      </c>
      <c r="E1355" s="196" t="s">
        <v>19</v>
      </c>
      <c r="F1355" s="197" t="s">
        <v>1747</v>
      </c>
      <c r="G1355" s="194"/>
      <c r="H1355" s="198">
        <v>1933.98</v>
      </c>
      <c r="I1355" s="199"/>
      <c r="J1355" s="194"/>
      <c r="K1355" s="194"/>
      <c r="L1355" s="200"/>
      <c r="M1355" s="201"/>
      <c r="N1355" s="202"/>
      <c r="O1355" s="202"/>
      <c r="P1355" s="202"/>
      <c r="Q1355" s="202"/>
      <c r="R1355" s="202"/>
      <c r="S1355" s="202"/>
      <c r="T1355" s="203"/>
      <c r="AT1355" s="204" t="s">
        <v>203</v>
      </c>
      <c r="AU1355" s="204" t="s">
        <v>80</v>
      </c>
      <c r="AV1355" s="13" t="s">
        <v>80</v>
      </c>
      <c r="AW1355" s="13" t="s">
        <v>32</v>
      </c>
      <c r="AX1355" s="13" t="s">
        <v>70</v>
      </c>
      <c r="AY1355" s="204" t="s">
        <v>193</v>
      </c>
    </row>
    <row r="1356" spans="2:51" s="13" customFormat="1" ht="22.5">
      <c r="B1356" s="193"/>
      <c r="C1356" s="194"/>
      <c r="D1356" s="195" t="s">
        <v>203</v>
      </c>
      <c r="E1356" s="196" t="s">
        <v>19</v>
      </c>
      <c r="F1356" s="197" t="s">
        <v>1722</v>
      </c>
      <c r="G1356" s="194"/>
      <c r="H1356" s="198">
        <v>592.88</v>
      </c>
      <c r="I1356" s="199"/>
      <c r="J1356" s="194"/>
      <c r="K1356" s="194"/>
      <c r="L1356" s="200"/>
      <c r="M1356" s="201"/>
      <c r="N1356" s="202"/>
      <c r="O1356" s="202"/>
      <c r="P1356" s="202"/>
      <c r="Q1356" s="202"/>
      <c r="R1356" s="202"/>
      <c r="S1356" s="202"/>
      <c r="T1356" s="203"/>
      <c r="AT1356" s="204" t="s">
        <v>203</v>
      </c>
      <c r="AU1356" s="204" t="s">
        <v>80</v>
      </c>
      <c r="AV1356" s="13" t="s">
        <v>80</v>
      </c>
      <c r="AW1356" s="13" t="s">
        <v>32</v>
      </c>
      <c r="AX1356" s="13" t="s">
        <v>70</v>
      </c>
      <c r="AY1356" s="204" t="s">
        <v>193</v>
      </c>
    </row>
    <row r="1357" spans="2:51" s="13" customFormat="1" ht="11.25">
      <c r="B1357" s="193"/>
      <c r="C1357" s="194"/>
      <c r="D1357" s="195" t="s">
        <v>203</v>
      </c>
      <c r="E1357" s="196" t="s">
        <v>19</v>
      </c>
      <c r="F1357" s="197" t="s">
        <v>1723</v>
      </c>
      <c r="G1357" s="194"/>
      <c r="H1357" s="198">
        <v>422.24</v>
      </c>
      <c r="I1357" s="199"/>
      <c r="J1357" s="194"/>
      <c r="K1357" s="194"/>
      <c r="L1357" s="200"/>
      <c r="M1357" s="201"/>
      <c r="N1357" s="202"/>
      <c r="O1357" s="202"/>
      <c r="P1357" s="202"/>
      <c r="Q1357" s="202"/>
      <c r="R1357" s="202"/>
      <c r="S1357" s="202"/>
      <c r="T1357" s="203"/>
      <c r="AT1357" s="204" t="s">
        <v>203</v>
      </c>
      <c r="AU1357" s="204" t="s">
        <v>80</v>
      </c>
      <c r="AV1357" s="13" t="s">
        <v>80</v>
      </c>
      <c r="AW1357" s="13" t="s">
        <v>32</v>
      </c>
      <c r="AX1357" s="13" t="s">
        <v>70</v>
      </c>
      <c r="AY1357" s="204" t="s">
        <v>193</v>
      </c>
    </row>
    <row r="1358" spans="2:51" s="13" customFormat="1" ht="11.25">
      <c r="B1358" s="193"/>
      <c r="C1358" s="194"/>
      <c r="D1358" s="195" t="s">
        <v>203</v>
      </c>
      <c r="E1358" s="196" t="s">
        <v>19</v>
      </c>
      <c r="F1358" s="197" t="s">
        <v>1748</v>
      </c>
      <c r="G1358" s="194"/>
      <c r="H1358" s="198">
        <v>145.80000000000001</v>
      </c>
      <c r="I1358" s="199"/>
      <c r="J1358" s="194"/>
      <c r="K1358" s="194"/>
      <c r="L1358" s="200"/>
      <c r="M1358" s="201"/>
      <c r="N1358" s="202"/>
      <c r="O1358" s="202"/>
      <c r="P1358" s="202"/>
      <c r="Q1358" s="202"/>
      <c r="R1358" s="202"/>
      <c r="S1358" s="202"/>
      <c r="T1358" s="203"/>
      <c r="AT1358" s="204" t="s">
        <v>203</v>
      </c>
      <c r="AU1358" s="204" t="s">
        <v>80</v>
      </c>
      <c r="AV1358" s="13" t="s">
        <v>80</v>
      </c>
      <c r="AW1358" s="13" t="s">
        <v>32</v>
      </c>
      <c r="AX1358" s="13" t="s">
        <v>70</v>
      </c>
      <c r="AY1358" s="204" t="s">
        <v>193</v>
      </c>
    </row>
    <row r="1359" spans="2:51" s="16" customFormat="1" ht="11.25">
      <c r="B1359" s="237"/>
      <c r="C1359" s="238"/>
      <c r="D1359" s="195" t="s">
        <v>203</v>
      </c>
      <c r="E1359" s="239" t="s">
        <v>19</v>
      </c>
      <c r="F1359" s="240" t="s">
        <v>568</v>
      </c>
      <c r="G1359" s="238"/>
      <c r="H1359" s="241">
        <v>6146.54</v>
      </c>
      <c r="I1359" s="242"/>
      <c r="J1359" s="238"/>
      <c r="K1359" s="238"/>
      <c r="L1359" s="243"/>
      <c r="M1359" s="244"/>
      <c r="N1359" s="245"/>
      <c r="O1359" s="245"/>
      <c r="P1359" s="245"/>
      <c r="Q1359" s="245"/>
      <c r="R1359" s="245"/>
      <c r="S1359" s="245"/>
      <c r="T1359" s="246"/>
      <c r="AT1359" s="247" t="s">
        <v>203</v>
      </c>
      <c r="AU1359" s="247" t="s">
        <v>80</v>
      </c>
      <c r="AV1359" s="16" t="s">
        <v>212</v>
      </c>
      <c r="AW1359" s="16" t="s">
        <v>32</v>
      </c>
      <c r="AX1359" s="16" t="s">
        <v>70</v>
      </c>
      <c r="AY1359" s="247" t="s">
        <v>193</v>
      </c>
    </row>
    <row r="1360" spans="2:51" s="15" customFormat="1" ht="11.25">
      <c r="B1360" s="217"/>
      <c r="C1360" s="218"/>
      <c r="D1360" s="195" t="s">
        <v>203</v>
      </c>
      <c r="E1360" s="219" t="s">
        <v>19</v>
      </c>
      <c r="F1360" s="220" t="s">
        <v>971</v>
      </c>
      <c r="G1360" s="218"/>
      <c r="H1360" s="219" t="s">
        <v>19</v>
      </c>
      <c r="I1360" s="221"/>
      <c r="J1360" s="218"/>
      <c r="K1360" s="218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203</v>
      </c>
      <c r="AU1360" s="226" t="s">
        <v>80</v>
      </c>
      <c r="AV1360" s="15" t="s">
        <v>78</v>
      </c>
      <c r="AW1360" s="15" t="s">
        <v>32</v>
      </c>
      <c r="AX1360" s="15" t="s">
        <v>70</v>
      </c>
      <c r="AY1360" s="226" t="s">
        <v>193</v>
      </c>
    </row>
    <row r="1361" spans="1:65" s="13" customFormat="1" ht="33.75">
      <c r="B1361" s="193"/>
      <c r="C1361" s="194"/>
      <c r="D1361" s="195" t="s">
        <v>203</v>
      </c>
      <c r="E1361" s="196" t="s">
        <v>19</v>
      </c>
      <c r="F1361" s="197" t="s">
        <v>1749</v>
      </c>
      <c r="G1361" s="194"/>
      <c r="H1361" s="198">
        <v>119.4</v>
      </c>
      <c r="I1361" s="199"/>
      <c r="J1361" s="194"/>
      <c r="K1361" s="194"/>
      <c r="L1361" s="200"/>
      <c r="M1361" s="201"/>
      <c r="N1361" s="202"/>
      <c r="O1361" s="202"/>
      <c r="P1361" s="202"/>
      <c r="Q1361" s="202"/>
      <c r="R1361" s="202"/>
      <c r="S1361" s="202"/>
      <c r="T1361" s="203"/>
      <c r="AT1361" s="204" t="s">
        <v>203</v>
      </c>
      <c r="AU1361" s="204" t="s">
        <v>80</v>
      </c>
      <c r="AV1361" s="13" t="s">
        <v>80</v>
      </c>
      <c r="AW1361" s="13" t="s">
        <v>32</v>
      </c>
      <c r="AX1361" s="13" t="s">
        <v>70</v>
      </c>
      <c r="AY1361" s="204" t="s">
        <v>193</v>
      </c>
    </row>
    <row r="1362" spans="1:65" s="13" customFormat="1" ht="11.25">
      <c r="B1362" s="193"/>
      <c r="C1362" s="194"/>
      <c r="D1362" s="195" t="s">
        <v>203</v>
      </c>
      <c r="E1362" s="196" t="s">
        <v>19</v>
      </c>
      <c r="F1362" s="197" t="s">
        <v>1750</v>
      </c>
      <c r="G1362" s="194"/>
      <c r="H1362" s="198">
        <v>58.48</v>
      </c>
      <c r="I1362" s="199"/>
      <c r="J1362" s="194"/>
      <c r="K1362" s="194"/>
      <c r="L1362" s="200"/>
      <c r="M1362" s="201"/>
      <c r="N1362" s="202"/>
      <c r="O1362" s="202"/>
      <c r="P1362" s="202"/>
      <c r="Q1362" s="202"/>
      <c r="R1362" s="202"/>
      <c r="S1362" s="202"/>
      <c r="T1362" s="203"/>
      <c r="AT1362" s="204" t="s">
        <v>203</v>
      </c>
      <c r="AU1362" s="204" t="s">
        <v>80</v>
      </c>
      <c r="AV1362" s="13" t="s">
        <v>80</v>
      </c>
      <c r="AW1362" s="13" t="s">
        <v>32</v>
      </c>
      <c r="AX1362" s="13" t="s">
        <v>70</v>
      </c>
      <c r="AY1362" s="204" t="s">
        <v>193</v>
      </c>
    </row>
    <row r="1363" spans="1:65" s="13" customFormat="1" ht="22.5">
      <c r="B1363" s="193"/>
      <c r="C1363" s="194"/>
      <c r="D1363" s="195" t="s">
        <v>203</v>
      </c>
      <c r="E1363" s="196" t="s">
        <v>19</v>
      </c>
      <c r="F1363" s="197" t="s">
        <v>1751</v>
      </c>
      <c r="G1363" s="194"/>
      <c r="H1363" s="198">
        <v>403.46</v>
      </c>
      <c r="I1363" s="199"/>
      <c r="J1363" s="194"/>
      <c r="K1363" s="194"/>
      <c r="L1363" s="200"/>
      <c r="M1363" s="201"/>
      <c r="N1363" s="202"/>
      <c r="O1363" s="202"/>
      <c r="P1363" s="202"/>
      <c r="Q1363" s="202"/>
      <c r="R1363" s="202"/>
      <c r="S1363" s="202"/>
      <c r="T1363" s="203"/>
      <c r="AT1363" s="204" t="s">
        <v>203</v>
      </c>
      <c r="AU1363" s="204" t="s">
        <v>80</v>
      </c>
      <c r="AV1363" s="13" t="s">
        <v>80</v>
      </c>
      <c r="AW1363" s="13" t="s">
        <v>32</v>
      </c>
      <c r="AX1363" s="13" t="s">
        <v>70</v>
      </c>
      <c r="AY1363" s="204" t="s">
        <v>193</v>
      </c>
    </row>
    <row r="1364" spans="1:65" s="13" customFormat="1" ht="22.5">
      <c r="B1364" s="193"/>
      <c r="C1364" s="194"/>
      <c r="D1364" s="195" t="s">
        <v>203</v>
      </c>
      <c r="E1364" s="196" t="s">
        <v>19</v>
      </c>
      <c r="F1364" s="197" t="s">
        <v>1752</v>
      </c>
      <c r="G1364" s="194"/>
      <c r="H1364" s="198">
        <v>1051.48</v>
      </c>
      <c r="I1364" s="199"/>
      <c r="J1364" s="194"/>
      <c r="K1364" s="194"/>
      <c r="L1364" s="200"/>
      <c r="M1364" s="201"/>
      <c r="N1364" s="202"/>
      <c r="O1364" s="202"/>
      <c r="P1364" s="202"/>
      <c r="Q1364" s="202"/>
      <c r="R1364" s="202"/>
      <c r="S1364" s="202"/>
      <c r="T1364" s="203"/>
      <c r="AT1364" s="204" t="s">
        <v>203</v>
      </c>
      <c r="AU1364" s="204" t="s">
        <v>80</v>
      </c>
      <c r="AV1364" s="13" t="s">
        <v>80</v>
      </c>
      <c r="AW1364" s="13" t="s">
        <v>32</v>
      </c>
      <c r="AX1364" s="13" t="s">
        <v>70</v>
      </c>
      <c r="AY1364" s="204" t="s">
        <v>193</v>
      </c>
    </row>
    <row r="1365" spans="1:65" s="13" customFormat="1" ht="11.25">
      <c r="B1365" s="193"/>
      <c r="C1365" s="194"/>
      <c r="D1365" s="195" t="s">
        <v>203</v>
      </c>
      <c r="E1365" s="196" t="s">
        <v>19</v>
      </c>
      <c r="F1365" s="197" t="s">
        <v>1753</v>
      </c>
      <c r="G1365" s="194"/>
      <c r="H1365" s="198">
        <v>92.08</v>
      </c>
      <c r="I1365" s="199"/>
      <c r="J1365" s="194"/>
      <c r="K1365" s="194"/>
      <c r="L1365" s="200"/>
      <c r="M1365" s="201"/>
      <c r="N1365" s="202"/>
      <c r="O1365" s="202"/>
      <c r="P1365" s="202"/>
      <c r="Q1365" s="202"/>
      <c r="R1365" s="202"/>
      <c r="S1365" s="202"/>
      <c r="T1365" s="203"/>
      <c r="AT1365" s="204" t="s">
        <v>203</v>
      </c>
      <c r="AU1365" s="204" t="s">
        <v>80</v>
      </c>
      <c r="AV1365" s="13" t="s">
        <v>80</v>
      </c>
      <c r="AW1365" s="13" t="s">
        <v>32</v>
      </c>
      <c r="AX1365" s="13" t="s">
        <v>70</v>
      </c>
      <c r="AY1365" s="204" t="s">
        <v>193</v>
      </c>
    </row>
    <row r="1366" spans="1:65" s="13" customFormat="1" ht="22.5">
      <c r="B1366" s="193"/>
      <c r="C1366" s="194"/>
      <c r="D1366" s="195" t="s">
        <v>203</v>
      </c>
      <c r="E1366" s="196" t="s">
        <v>19</v>
      </c>
      <c r="F1366" s="197" t="s">
        <v>1754</v>
      </c>
      <c r="G1366" s="194"/>
      <c r="H1366" s="198">
        <v>1718.42</v>
      </c>
      <c r="I1366" s="199"/>
      <c r="J1366" s="194"/>
      <c r="K1366" s="194"/>
      <c r="L1366" s="200"/>
      <c r="M1366" s="201"/>
      <c r="N1366" s="202"/>
      <c r="O1366" s="202"/>
      <c r="P1366" s="202"/>
      <c r="Q1366" s="202"/>
      <c r="R1366" s="202"/>
      <c r="S1366" s="202"/>
      <c r="T1366" s="203"/>
      <c r="AT1366" s="204" t="s">
        <v>203</v>
      </c>
      <c r="AU1366" s="204" t="s">
        <v>80</v>
      </c>
      <c r="AV1366" s="13" t="s">
        <v>80</v>
      </c>
      <c r="AW1366" s="13" t="s">
        <v>32</v>
      </c>
      <c r="AX1366" s="13" t="s">
        <v>70</v>
      </c>
      <c r="AY1366" s="204" t="s">
        <v>193</v>
      </c>
    </row>
    <row r="1367" spans="1:65" s="13" customFormat="1" ht="22.5">
      <c r="B1367" s="193"/>
      <c r="C1367" s="194"/>
      <c r="D1367" s="195" t="s">
        <v>203</v>
      </c>
      <c r="E1367" s="196" t="s">
        <v>19</v>
      </c>
      <c r="F1367" s="197" t="s">
        <v>1722</v>
      </c>
      <c r="G1367" s="194"/>
      <c r="H1367" s="198">
        <v>592.88</v>
      </c>
      <c r="I1367" s="199"/>
      <c r="J1367" s="194"/>
      <c r="K1367" s="194"/>
      <c r="L1367" s="200"/>
      <c r="M1367" s="201"/>
      <c r="N1367" s="202"/>
      <c r="O1367" s="202"/>
      <c r="P1367" s="202"/>
      <c r="Q1367" s="202"/>
      <c r="R1367" s="202"/>
      <c r="S1367" s="202"/>
      <c r="T1367" s="203"/>
      <c r="AT1367" s="204" t="s">
        <v>203</v>
      </c>
      <c r="AU1367" s="204" t="s">
        <v>80</v>
      </c>
      <c r="AV1367" s="13" t="s">
        <v>80</v>
      </c>
      <c r="AW1367" s="13" t="s">
        <v>32</v>
      </c>
      <c r="AX1367" s="13" t="s">
        <v>70</v>
      </c>
      <c r="AY1367" s="204" t="s">
        <v>193</v>
      </c>
    </row>
    <row r="1368" spans="1:65" s="13" customFormat="1" ht="11.25">
      <c r="B1368" s="193"/>
      <c r="C1368" s="194"/>
      <c r="D1368" s="195" t="s">
        <v>203</v>
      </c>
      <c r="E1368" s="196" t="s">
        <v>19</v>
      </c>
      <c r="F1368" s="197" t="s">
        <v>1723</v>
      </c>
      <c r="G1368" s="194"/>
      <c r="H1368" s="198">
        <v>422.24</v>
      </c>
      <c r="I1368" s="199"/>
      <c r="J1368" s="194"/>
      <c r="K1368" s="194"/>
      <c r="L1368" s="200"/>
      <c r="M1368" s="201"/>
      <c r="N1368" s="202"/>
      <c r="O1368" s="202"/>
      <c r="P1368" s="202"/>
      <c r="Q1368" s="202"/>
      <c r="R1368" s="202"/>
      <c r="S1368" s="202"/>
      <c r="T1368" s="203"/>
      <c r="AT1368" s="204" t="s">
        <v>203</v>
      </c>
      <c r="AU1368" s="204" t="s">
        <v>80</v>
      </c>
      <c r="AV1368" s="13" t="s">
        <v>80</v>
      </c>
      <c r="AW1368" s="13" t="s">
        <v>32</v>
      </c>
      <c r="AX1368" s="13" t="s">
        <v>70</v>
      </c>
      <c r="AY1368" s="204" t="s">
        <v>193</v>
      </c>
    </row>
    <row r="1369" spans="1:65" s="13" customFormat="1" ht="11.25">
      <c r="B1369" s="193"/>
      <c r="C1369" s="194"/>
      <c r="D1369" s="195" t="s">
        <v>203</v>
      </c>
      <c r="E1369" s="196" t="s">
        <v>19</v>
      </c>
      <c r="F1369" s="197" t="s">
        <v>1748</v>
      </c>
      <c r="G1369" s="194"/>
      <c r="H1369" s="198">
        <v>145.80000000000001</v>
      </c>
      <c r="I1369" s="199"/>
      <c r="J1369" s="194"/>
      <c r="K1369" s="194"/>
      <c r="L1369" s="200"/>
      <c r="M1369" s="201"/>
      <c r="N1369" s="202"/>
      <c r="O1369" s="202"/>
      <c r="P1369" s="202"/>
      <c r="Q1369" s="202"/>
      <c r="R1369" s="202"/>
      <c r="S1369" s="202"/>
      <c r="T1369" s="203"/>
      <c r="AT1369" s="204" t="s">
        <v>203</v>
      </c>
      <c r="AU1369" s="204" t="s">
        <v>80</v>
      </c>
      <c r="AV1369" s="13" t="s">
        <v>80</v>
      </c>
      <c r="AW1369" s="13" t="s">
        <v>32</v>
      </c>
      <c r="AX1369" s="13" t="s">
        <v>70</v>
      </c>
      <c r="AY1369" s="204" t="s">
        <v>193</v>
      </c>
    </row>
    <row r="1370" spans="1:65" s="16" customFormat="1" ht="11.25">
      <c r="B1370" s="237"/>
      <c r="C1370" s="238"/>
      <c r="D1370" s="195" t="s">
        <v>203</v>
      </c>
      <c r="E1370" s="239" t="s">
        <v>19</v>
      </c>
      <c r="F1370" s="240" t="s">
        <v>568</v>
      </c>
      <c r="G1370" s="238"/>
      <c r="H1370" s="241">
        <v>4604.24</v>
      </c>
      <c r="I1370" s="242"/>
      <c r="J1370" s="238"/>
      <c r="K1370" s="238"/>
      <c r="L1370" s="243"/>
      <c r="M1370" s="244"/>
      <c r="N1370" s="245"/>
      <c r="O1370" s="245"/>
      <c r="P1370" s="245"/>
      <c r="Q1370" s="245"/>
      <c r="R1370" s="245"/>
      <c r="S1370" s="245"/>
      <c r="T1370" s="246"/>
      <c r="AT1370" s="247" t="s">
        <v>203</v>
      </c>
      <c r="AU1370" s="247" t="s">
        <v>80</v>
      </c>
      <c r="AV1370" s="16" t="s">
        <v>212</v>
      </c>
      <c r="AW1370" s="16" t="s">
        <v>32</v>
      </c>
      <c r="AX1370" s="16" t="s">
        <v>70</v>
      </c>
      <c r="AY1370" s="247" t="s">
        <v>193</v>
      </c>
    </row>
    <row r="1371" spans="1:65" s="14" customFormat="1" ht="11.25">
      <c r="B1371" s="205"/>
      <c r="C1371" s="206"/>
      <c r="D1371" s="195" t="s">
        <v>203</v>
      </c>
      <c r="E1371" s="207" t="s">
        <v>19</v>
      </c>
      <c r="F1371" s="208" t="s">
        <v>205</v>
      </c>
      <c r="G1371" s="206"/>
      <c r="H1371" s="209">
        <v>19231.830000000002</v>
      </c>
      <c r="I1371" s="210"/>
      <c r="J1371" s="206"/>
      <c r="K1371" s="206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203</v>
      </c>
      <c r="AU1371" s="215" t="s">
        <v>80</v>
      </c>
      <c r="AV1371" s="14" t="s">
        <v>200</v>
      </c>
      <c r="AW1371" s="14" t="s">
        <v>32</v>
      </c>
      <c r="AX1371" s="14" t="s">
        <v>78</v>
      </c>
      <c r="AY1371" s="215" t="s">
        <v>193</v>
      </c>
    </row>
    <row r="1372" spans="1:65" s="2" customFormat="1" ht="37.9" customHeight="1">
      <c r="A1372" s="36"/>
      <c r="B1372" s="37"/>
      <c r="C1372" s="175" t="s">
        <v>1755</v>
      </c>
      <c r="D1372" s="175" t="s">
        <v>195</v>
      </c>
      <c r="E1372" s="176" t="s">
        <v>1756</v>
      </c>
      <c r="F1372" s="177" t="s">
        <v>1757</v>
      </c>
      <c r="G1372" s="178" t="s">
        <v>198</v>
      </c>
      <c r="H1372" s="179">
        <v>200.32</v>
      </c>
      <c r="I1372" s="180"/>
      <c r="J1372" s="181">
        <f>ROUND(I1372*H1372,2)</f>
        <v>0</v>
      </c>
      <c r="K1372" s="177" t="s">
        <v>199</v>
      </c>
      <c r="L1372" s="41"/>
      <c r="M1372" s="182" t="s">
        <v>19</v>
      </c>
      <c r="N1372" s="183" t="s">
        <v>41</v>
      </c>
      <c r="O1372" s="66"/>
      <c r="P1372" s="184">
        <f>O1372*H1372</f>
        <v>0</v>
      </c>
      <c r="Q1372" s="184">
        <v>4.4099999999999999E-3</v>
      </c>
      <c r="R1372" s="184">
        <f>Q1372*H1372</f>
        <v>0.88341119999999995</v>
      </c>
      <c r="S1372" s="184">
        <v>0</v>
      </c>
      <c r="T1372" s="185">
        <f>S1372*H1372</f>
        <v>0</v>
      </c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R1372" s="186" t="s">
        <v>200</v>
      </c>
      <c r="AT1372" s="186" t="s">
        <v>195</v>
      </c>
      <c r="AU1372" s="186" t="s">
        <v>80</v>
      </c>
      <c r="AY1372" s="19" t="s">
        <v>193</v>
      </c>
      <c r="BE1372" s="187">
        <f>IF(N1372="základní",J1372,0)</f>
        <v>0</v>
      </c>
      <c r="BF1372" s="187">
        <f>IF(N1372="snížená",J1372,0)</f>
        <v>0</v>
      </c>
      <c r="BG1372" s="187">
        <f>IF(N1372="zákl. přenesená",J1372,0)</f>
        <v>0</v>
      </c>
      <c r="BH1372" s="187">
        <f>IF(N1372="sníž. přenesená",J1372,0)</f>
        <v>0</v>
      </c>
      <c r="BI1372" s="187">
        <f>IF(N1372="nulová",J1372,0)</f>
        <v>0</v>
      </c>
      <c r="BJ1372" s="19" t="s">
        <v>78</v>
      </c>
      <c r="BK1372" s="187">
        <f>ROUND(I1372*H1372,2)</f>
        <v>0</v>
      </c>
      <c r="BL1372" s="19" t="s">
        <v>200</v>
      </c>
      <c r="BM1372" s="186" t="s">
        <v>1758</v>
      </c>
    </row>
    <row r="1373" spans="1:65" s="2" customFormat="1" ht="11.25">
      <c r="A1373" s="36"/>
      <c r="B1373" s="37"/>
      <c r="C1373" s="38"/>
      <c r="D1373" s="188" t="s">
        <v>201</v>
      </c>
      <c r="E1373" s="38"/>
      <c r="F1373" s="189" t="s">
        <v>1759</v>
      </c>
      <c r="G1373" s="38"/>
      <c r="H1373" s="38"/>
      <c r="I1373" s="190"/>
      <c r="J1373" s="38"/>
      <c r="K1373" s="38"/>
      <c r="L1373" s="41"/>
      <c r="M1373" s="191"/>
      <c r="N1373" s="192"/>
      <c r="O1373" s="66"/>
      <c r="P1373" s="66"/>
      <c r="Q1373" s="66"/>
      <c r="R1373" s="66"/>
      <c r="S1373" s="66"/>
      <c r="T1373" s="67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T1373" s="19" t="s">
        <v>201</v>
      </c>
      <c r="AU1373" s="19" t="s">
        <v>80</v>
      </c>
    </row>
    <row r="1374" spans="1:65" s="15" customFormat="1" ht="11.25">
      <c r="B1374" s="217"/>
      <c r="C1374" s="218"/>
      <c r="D1374" s="195" t="s">
        <v>203</v>
      </c>
      <c r="E1374" s="219" t="s">
        <v>19</v>
      </c>
      <c r="F1374" s="220" t="s">
        <v>1760</v>
      </c>
      <c r="G1374" s="218"/>
      <c r="H1374" s="219" t="s">
        <v>19</v>
      </c>
      <c r="I1374" s="221"/>
      <c r="J1374" s="218"/>
      <c r="K1374" s="218"/>
      <c r="L1374" s="222"/>
      <c r="M1374" s="223"/>
      <c r="N1374" s="224"/>
      <c r="O1374" s="224"/>
      <c r="P1374" s="224"/>
      <c r="Q1374" s="224"/>
      <c r="R1374" s="224"/>
      <c r="S1374" s="224"/>
      <c r="T1374" s="225"/>
      <c r="AT1374" s="226" t="s">
        <v>203</v>
      </c>
      <c r="AU1374" s="226" t="s">
        <v>80</v>
      </c>
      <c r="AV1374" s="15" t="s">
        <v>78</v>
      </c>
      <c r="AW1374" s="15" t="s">
        <v>32</v>
      </c>
      <c r="AX1374" s="15" t="s">
        <v>70</v>
      </c>
      <c r="AY1374" s="226" t="s">
        <v>193</v>
      </c>
    </row>
    <row r="1375" spans="1:65" s="13" customFormat="1" ht="11.25">
      <c r="B1375" s="193"/>
      <c r="C1375" s="194"/>
      <c r="D1375" s="195" t="s">
        <v>203</v>
      </c>
      <c r="E1375" s="196" t="s">
        <v>19</v>
      </c>
      <c r="F1375" s="197" t="s">
        <v>1761</v>
      </c>
      <c r="G1375" s="194"/>
      <c r="H1375" s="198">
        <v>48</v>
      </c>
      <c r="I1375" s="199"/>
      <c r="J1375" s="194"/>
      <c r="K1375" s="194"/>
      <c r="L1375" s="200"/>
      <c r="M1375" s="201"/>
      <c r="N1375" s="202"/>
      <c r="O1375" s="202"/>
      <c r="P1375" s="202"/>
      <c r="Q1375" s="202"/>
      <c r="R1375" s="202"/>
      <c r="S1375" s="202"/>
      <c r="T1375" s="203"/>
      <c r="AT1375" s="204" t="s">
        <v>203</v>
      </c>
      <c r="AU1375" s="204" t="s">
        <v>80</v>
      </c>
      <c r="AV1375" s="13" t="s">
        <v>80</v>
      </c>
      <c r="AW1375" s="13" t="s">
        <v>32</v>
      </c>
      <c r="AX1375" s="13" t="s">
        <v>70</v>
      </c>
      <c r="AY1375" s="204" t="s">
        <v>193</v>
      </c>
    </row>
    <row r="1376" spans="1:65" s="13" customFormat="1" ht="11.25">
      <c r="B1376" s="193"/>
      <c r="C1376" s="194"/>
      <c r="D1376" s="195" t="s">
        <v>203</v>
      </c>
      <c r="E1376" s="196" t="s">
        <v>19</v>
      </c>
      <c r="F1376" s="197" t="s">
        <v>1762</v>
      </c>
      <c r="G1376" s="194"/>
      <c r="H1376" s="198">
        <v>43.52</v>
      </c>
      <c r="I1376" s="199"/>
      <c r="J1376" s="194"/>
      <c r="K1376" s="194"/>
      <c r="L1376" s="200"/>
      <c r="M1376" s="201"/>
      <c r="N1376" s="202"/>
      <c r="O1376" s="202"/>
      <c r="P1376" s="202"/>
      <c r="Q1376" s="202"/>
      <c r="R1376" s="202"/>
      <c r="S1376" s="202"/>
      <c r="T1376" s="203"/>
      <c r="AT1376" s="204" t="s">
        <v>203</v>
      </c>
      <c r="AU1376" s="204" t="s">
        <v>80</v>
      </c>
      <c r="AV1376" s="13" t="s">
        <v>80</v>
      </c>
      <c r="AW1376" s="13" t="s">
        <v>32</v>
      </c>
      <c r="AX1376" s="13" t="s">
        <v>70</v>
      </c>
      <c r="AY1376" s="204" t="s">
        <v>193</v>
      </c>
    </row>
    <row r="1377" spans="1:65" s="13" customFormat="1" ht="11.25">
      <c r="B1377" s="193"/>
      <c r="C1377" s="194"/>
      <c r="D1377" s="195" t="s">
        <v>203</v>
      </c>
      <c r="E1377" s="196" t="s">
        <v>19</v>
      </c>
      <c r="F1377" s="197" t="s">
        <v>1763</v>
      </c>
      <c r="G1377" s="194"/>
      <c r="H1377" s="198">
        <v>27.2</v>
      </c>
      <c r="I1377" s="199"/>
      <c r="J1377" s="194"/>
      <c r="K1377" s="194"/>
      <c r="L1377" s="200"/>
      <c r="M1377" s="201"/>
      <c r="N1377" s="202"/>
      <c r="O1377" s="202"/>
      <c r="P1377" s="202"/>
      <c r="Q1377" s="202"/>
      <c r="R1377" s="202"/>
      <c r="S1377" s="202"/>
      <c r="T1377" s="203"/>
      <c r="AT1377" s="204" t="s">
        <v>203</v>
      </c>
      <c r="AU1377" s="204" t="s">
        <v>80</v>
      </c>
      <c r="AV1377" s="13" t="s">
        <v>80</v>
      </c>
      <c r="AW1377" s="13" t="s">
        <v>32</v>
      </c>
      <c r="AX1377" s="13" t="s">
        <v>70</v>
      </c>
      <c r="AY1377" s="204" t="s">
        <v>193</v>
      </c>
    </row>
    <row r="1378" spans="1:65" s="13" customFormat="1" ht="11.25">
      <c r="B1378" s="193"/>
      <c r="C1378" s="194"/>
      <c r="D1378" s="195" t="s">
        <v>203</v>
      </c>
      <c r="E1378" s="196" t="s">
        <v>19</v>
      </c>
      <c r="F1378" s="197" t="s">
        <v>1764</v>
      </c>
      <c r="G1378" s="194"/>
      <c r="H1378" s="198">
        <v>81.599999999999994</v>
      </c>
      <c r="I1378" s="199"/>
      <c r="J1378" s="194"/>
      <c r="K1378" s="194"/>
      <c r="L1378" s="200"/>
      <c r="M1378" s="201"/>
      <c r="N1378" s="202"/>
      <c r="O1378" s="202"/>
      <c r="P1378" s="202"/>
      <c r="Q1378" s="202"/>
      <c r="R1378" s="202"/>
      <c r="S1378" s="202"/>
      <c r="T1378" s="203"/>
      <c r="AT1378" s="204" t="s">
        <v>203</v>
      </c>
      <c r="AU1378" s="204" t="s">
        <v>80</v>
      </c>
      <c r="AV1378" s="13" t="s">
        <v>80</v>
      </c>
      <c r="AW1378" s="13" t="s">
        <v>32</v>
      </c>
      <c r="AX1378" s="13" t="s">
        <v>70</v>
      </c>
      <c r="AY1378" s="204" t="s">
        <v>193</v>
      </c>
    </row>
    <row r="1379" spans="1:65" s="14" customFormat="1" ht="11.25">
      <c r="B1379" s="205"/>
      <c r="C1379" s="206"/>
      <c r="D1379" s="195" t="s">
        <v>203</v>
      </c>
      <c r="E1379" s="207" t="s">
        <v>19</v>
      </c>
      <c r="F1379" s="208" t="s">
        <v>205</v>
      </c>
      <c r="G1379" s="206"/>
      <c r="H1379" s="209">
        <v>200.32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203</v>
      </c>
      <c r="AU1379" s="215" t="s">
        <v>80</v>
      </c>
      <c r="AV1379" s="14" t="s">
        <v>200</v>
      </c>
      <c r="AW1379" s="14" t="s">
        <v>32</v>
      </c>
      <c r="AX1379" s="14" t="s">
        <v>78</v>
      </c>
      <c r="AY1379" s="215" t="s">
        <v>193</v>
      </c>
    </row>
    <row r="1380" spans="1:65" s="2" customFormat="1" ht="49.15" customHeight="1">
      <c r="A1380" s="36"/>
      <c r="B1380" s="37"/>
      <c r="C1380" s="175" t="s">
        <v>1765</v>
      </c>
      <c r="D1380" s="175" t="s">
        <v>195</v>
      </c>
      <c r="E1380" s="176" t="s">
        <v>1766</v>
      </c>
      <c r="F1380" s="177" t="s">
        <v>1767</v>
      </c>
      <c r="G1380" s="178" t="s">
        <v>198</v>
      </c>
      <c r="H1380" s="179">
        <v>200.32</v>
      </c>
      <c r="I1380" s="180"/>
      <c r="J1380" s="181">
        <f>ROUND(I1380*H1380,2)</f>
        <v>0</v>
      </c>
      <c r="K1380" s="177" t="s">
        <v>199</v>
      </c>
      <c r="L1380" s="41"/>
      <c r="M1380" s="182" t="s">
        <v>19</v>
      </c>
      <c r="N1380" s="183" t="s">
        <v>41</v>
      </c>
      <c r="O1380" s="66"/>
      <c r="P1380" s="184">
        <f>O1380*H1380</f>
        <v>0</v>
      </c>
      <c r="Q1380" s="184">
        <v>1.6279999999999999E-2</v>
      </c>
      <c r="R1380" s="184">
        <f>Q1380*H1380</f>
        <v>3.2612095999999999</v>
      </c>
      <c r="S1380" s="184">
        <v>0</v>
      </c>
      <c r="T1380" s="185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86" t="s">
        <v>200</v>
      </c>
      <c r="AT1380" s="186" t="s">
        <v>195</v>
      </c>
      <c r="AU1380" s="186" t="s">
        <v>80</v>
      </c>
      <c r="AY1380" s="19" t="s">
        <v>193</v>
      </c>
      <c r="BE1380" s="187">
        <f>IF(N1380="základní",J1380,0)</f>
        <v>0</v>
      </c>
      <c r="BF1380" s="187">
        <f>IF(N1380="snížená",J1380,0)</f>
        <v>0</v>
      </c>
      <c r="BG1380" s="187">
        <f>IF(N1380="zákl. přenesená",J1380,0)</f>
        <v>0</v>
      </c>
      <c r="BH1380" s="187">
        <f>IF(N1380="sníž. přenesená",J1380,0)</f>
        <v>0</v>
      </c>
      <c r="BI1380" s="187">
        <f>IF(N1380="nulová",J1380,0)</f>
        <v>0</v>
      </c>
      <c r="BJ1380" s="19" t="s">
        <v>78</v>
      </c>
      <c r="BK1380" s="187">
        <f>ROUND(I1380*H1380,2)</f>
        <v>0</v>
      </c>
      <c r="BL1380" s="19" t="s">
        <v>200</v>
      </c>
      <c r="BM1380" s="186" t="s">
        <v>1768</v>
      </c>
    </row>
    <row r="1381" spans="1:65" s="2" customFormat="1" ht="11.25">
      <c r="A1381" s="36"/>
      <c r="B1381" s="37"/>
      <c r="C1381" s="38"/>
      <c r="D1381" s="188" t="s">
        <v>201</v>
      </c>
      <c r="E1381" s="38"/>
      <c r="F1381" s="189" t="s">
        <v>1769</v>
      </c>
      <c r="G1381" s="38"/>
      <c r="H1381" s="38"/>
      <c r="I1381" s="190"/>
      <c r="J1381" s="38"/>
      <c r="K1381" s="38"/>
      <c r="L1381" s="41"/>
      <c r="M1381" s="191"/>
      <c r="N1381" s="19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201</v>
      </c>
      <c r="AU1381" s="19" t="s">
        <v>80</v>
      </c>
    </row>
    <row r="1382" spans="1:65" s="13" customFormat="1" ht="11.25">
      <c r="B1382" s="193"/>
      <c r="C1382" s="194"/>
      <c r="D1382" s="195" t="s">
        <v>203</v>
      </c>
      <c r="E1382" s="196" t="s">
        <v>19</v>
      </c>
      <c r="F1382" s="197" t="s">
        <v>1761</v>
      </c>
      <c r="G1382" s="194"/>
      <c r="H1382" s="198">
        <v>48</v>
      </c>
      <c r="I1382" s="199"/>
      <c r="J1382" s="194"/>
      <c r="K1382" s="194"/>
      <c r="L1382" s="200"/>
      <c r="M1382" s="201"/>
      <c r="N1382" s="202"/>
      <c r="O1382" s="202"/>
      <c r="P1382" s="202"/>
      <c r="Q1382" s="202"/>
      <c r="R1382" s="202"/>
      <c r="S1382" s="202"/>
      <c r="T1382" s="203"/>
      <c r="AT1382" s="204" t="s">
        <v>203</v>
      </c>
      <c r="AU1382" s="204" t="s">
        <v>80</v>
      </c>
      <c r="AV1382" s="13" t="s">
        <v>80</v>
      </c>
      <c r="AW1382" s="13" t="s">
        <v>32</v>
      </c>
      <c r="AX1382" s="13" t="s">
        <v>70</v>
      </c>
      <c r="AY1382" s="204" t="s">
        <v>193</v>
      </c>
    </row>
    <row r="1383" spans="1:65" s="13" customFormat="1" ht="11.25">
      <c r="B1383" s="193"/>
      <c r="C1383" s="194"/>
      <c r="D1383" s="195" t="s">
        <v>203</v>
      </c>
      <c r="E1383" s="196" t="s">
        <v>19</v>
      </c>
      <c r="F1383" s="197" t="s">
        <v>1762</v>
      </c>
      <c r="G1383" s="194"/>
      <c r="H1383" s="198">
        <v>43.52</v>
      </c>
      <c r="I1383" s="199"/>
      <c r="J1383" s="194"/>
      <c r="K1383" s="194"/>
      <c r="L1383" s="200"/>
      <c r="M1383" s="201"/>
      <c r="N1383" s="202"/>
      <c r="O1383" s="202"/>
      <c r="P1383" s="202"/>
      <c r="Q1383" s="202"/>
      <c r="R1383" s="202"/>
      <c r="S1383" s="202"/>
      <c r="T1383" s="203"/>
      <c r="AT1383" s="204" t="s">
        <v>203</v>
      </c>
      <c r="AU1383" s="204" t="s">
        <v>80</v>
      </c>
      <c r="AV1383" s="13" t="s">
        <v>80</v>
      </c>
      <c r="AW1383" s="13" t="s">
        <v>32</v>
      </c>
      <c r="AX1383" s="13" t="s">
        <v>70</v>
      </c>
      <c r="AY1383" s="204" t="s">
        <v>193</v>
      </c>
    </row>
    <row r="1384" spans="1:65" s="13" customFormat="1" ht="11.25">
      <c r="B1384" s="193"/>
      <c r="C1384" s="194"/>
      <c r="D1384" s="195" t="s">
        <v>203</v>
      </c>
      <c r="E1384" s="196" t="s">
        <v>19</v>
      </c>
      <c r="F1384" s="197" t="s">
        <v>1763</v>
      </c>
      <c r="G1384" s="194"/>
      <c r="H1384" s="198">
        <v>27.2</v>
      </c>
      <c r="I1384" s="199"/>
      <c r="J1384" s="194"/>
      <c r="K1384" s="194"/>
      <c r="L1384" s="200"/>
      <c r="M1384" s="201"/>
      <c r="N1384" s="202"/>
      <c r="O1384" s="202"/>
      <c r="P1384" s="202"/>
      <c r="Q1384" s="202"/>
      <c r="R1384" s="202"/>
      <c r="S1384" s="202"/>
      <c r="T1384" s="203"/>
      <c r="AT1384" s="204" t="s">
        <v>203</v>
      </c>
      <c r="AU1384" s="204" t="s">
        <v>80</v>
      </c>
      <c r="AV1384" s="13" t="s">
        <v>80</v>
      </c>
      <c r="AW1384" s="13" t="s">
        <v>32</v>
      </c>
      <c r="AX1384" s="13" t="s">
        <v>70</v>
      </c>
      <c r="AY1384" s="204" t="s">
        <v>193</v>
      </c>
    </row>
    <row r="1385" spans="1:65" s="13" customFormat="1" ht="11.25">
      <c r="B1385" s="193"/>
      <c r="C1385" s="194"/>
      <c r="D1385" s="195" t="s">
        <v>203</v>
      </c>
      <c r="E1385" s="196" t="s">
        <v>19</v>
      </c>
      <c r="F1385" s="197" t="s">
        <v>1764</v>
      </c>
      <c r="G1385" s="194"/>
      <c r="H1385" s="198">
        <v>81.599999999999994</v>
      </c>
      <c r="I1385" s="199"/>
      <c r="J1385" s="194"/>
      <c r="K1385" s="194"/>
      <c r="L1385" s="200"/>
      <c r="M1385" s="201"/>
      <c r="N1385" s="202"/>
      <c r="O1385" s="202"/>
      <c r="P1385" s="202"/>
      <c r="Q1385" s="202"/>
      <c r="R1385" s="202"/>
      <c r="S1385" s="202"/>
      <c r="T1385" s="203"/>
      <c r="AT1385" s="204" t="s">
        <v>203</v>
      </c>
      <c r="AU1385" s="204" t="s">
        <v>80</v>
      </c>
      <c r="AV1385" s="13" t="s">
        <v>80</v>
      </c>
      <c r="AW1385" s="13" t="s">
        <v>32</v>
      </c>
      <c r="AX1385" s="13" t="s">
        <v>70</v>
      </c>
      <c r="AY1385" s="204" t="s">
        <v>193</v>
      </c>
    </row>
    <row r="1386" spans="1:65" s="14" customFormat="1" ht="11.25">
      <c r="B1386" s="205"/>
      <c r="C1386" s="206"/>
      <c r="D1386" s="195" t="s">
        <v>203</v>
      </c>
      <c r="E1386" s="207" t="s">
        <v>19</v>
      </c>
      <c r="F1386" s="208" t="s">
        <v>205</v>
      </c>
      <c r="G1386" s="206"/>
      <c r="H1386" s="209">
        <v>200.32</v>
      </c>
      <c r="I1386" s="210"/>
      <c r="J1386" s="206"/>
      <c r="K1386" s="206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203</v>
      </c>
      <c r="AU1386" s="215" t="s">
        <v>80</v>
      </c>
      <c r="AV1386" s="14" t="s">
        <v>200</v>
      </c>
      <c r="AW1386" s="14" t="s">
        <v>32</v>
      </c>
      <c r="AX1386" s="14" t="s">
        <v>78</v>
      </c>
      <c r="AY1386" s="215" t="s">
        <v>193</v>
      </c>
    </row>
    <row r="1387" spans="1:65" s="12" customFormat="1" ht="22.9" customHeight="1">
      <c r="B1387" s="159"/>
      <c r="C1387" s="160"/>
      <c r="D1387" s="161" t="s">
        <v>69</v>
      </c>
      <c r="E1387" s="173" t="s">
        <v>360</v>
      </c>
      <c r="F1387" s="173" t="s">
        <v>1770</v>
      </c>
      <c r="G1387" s="160"/>
      <c r="H1387" s="160"/>
      <c r="I1387" s="163"/>
      <c r="J1387" s="174">
        <f>BK1387</f>
        <v>0</v>
      </c>
      <c r="K1387" s="160"/>
      <c r="L1387" s="165"/>
      <c r="M1387" s="166"/>
      <c r="N1387" s="167"/>
      <c r="O1387" s="167"/>
      <c r="P1387" s="168">
        <f>SUM(P1388:P1527)</f>
        <v>0</v>
      </c>
      <c r="Q1387" s="167"/>
      <c r="R1387" s="168">
        <f>SUM(R1388:R1527)</f>
        <v>187.45828365000003</v>
      </c>
      <c r="S1387" s="167"/>
      <c r="T1387" s="169">
        <f>SUM(T1388:T1527)</f>
        <v>0</v>
      </c>
      <c r="AR1387" s="170" t="s">
        <v>78</v>
      </c>
      <c r="AT1387" s="171" t="s">
        <v>69</v>
      </c>
      <c r="AU1387" s="171" t="s">
        <v>78</v>
      </c>
      <c r="AY1387" s="170" t="s">
        <v>193</v>
      </c>
      <c r="BK1387" s="172">
        <f>SUM(BK1388:BK1527)</f>
        <v>0</v>
      </c>
    </row>
    <row r="1388" spans="1:65" s="2" customFormat="1" ht="24.2" customHeight="1">
      <c r="A1388" s="36"/>
      <c r="B1388" s="37"/>
      <c r="C1388" s="175" t="s">
        <v>1771</v>
      </c>
      <c r="D1388" s="175" t="s">
        <v>195</v>
      </c>
      <c r="E1388" s="176" t="s">
        <v>1772</v>
      </c>
      <c r="F1388" s="177" t="s">
        <v>1773</v>
      </c>
      <c r="G1388" s="178" t="s">
        <v>198</v>
      </c>
      <c r="H1388" s="179">
        <v>643.67999999999995</v>
      </c>
      <c r="I1388" s="180"/>
      <c r="J1388" s="181">
        <f>ROUND(I1388*H1388,2)</f>
        <v>0</v>
      </c>
      <c r="K1388" s="177" t="s">
        <v>199</v>
      </c>
      <c r="L1388" s="41"/>
      <c r="M1388" s="182" t="s">
        <v>19</v>
      </c>
      <c r="N1388" s="183" t="s">
        <v>41</v>
      </c>
      <c r="O1388" s="66"/>
      <c r="P1388" s="184">
        <f>O1388*H1388</f>
        <v>0</v>
      </c>
      <c r="Q1388" s="184">
        <v>2.5999999999999998E-4</v>
      </c>
      <c r="R1388" s="184">
        <f>Q1388*H1388</f>
        <v>0.16735679999999997</v>
      </c>
      <c r="S1388" s="184">
        <v>0</v>
      </c>
      <c r="T1388" s="185">
        <f>S1388*H1388</f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86" t="s">
        <v>200</v>
      </c>
      <c r="AT1388" s="186" t="s">
        <v>195</v>
      </c>
      <c r="AU1388" s="186" t="s">
        <v>80</v>
      </c>
      <c r="AY1388" s="19" t="s">
        <v>193</v>
      </c>
      <c r="BE1388" s="187">
        <f>IF(N1388="základní",J1388,0)</f>
        <v>0</v>
      </c>
      <c r="BF1388" s="187">
        <f>IF(N1388="snížená",J1388,0)</f>
        <v>0</v>
      </c>
      <c r="BG1388" s="187">
        <f>IF(N1388="zákl. přenesená",J1388,0)</f>
        <v>0</v>
      </c>
      <c r="BH1388" s="187">
        <f>IF(N1388="sníž. přenesená",J1388,0)</f>
        <v>0</v>
      </c>
      <c r="BI1388" s="187">
        <f>IF(N1388="nulová",J1388,0)</f>
        <v>0</v>
      </c>
      <c r="BJ1388" s="19" t="s">
        <v>78</v>
      </c>
      <c r="BK1388" s="187">
        <f>ROUND(I1388*H1388,2)</f>
        <v>0</v>
      </c>
      <c r="BL1388" s="19" t="s">
        <v>200</v>
      </c>
      <c r="BM1388" s="186" t="s">
        <v>1774</v>
      </c>
    </row>
    <row r="1389" spans="1:65" s="2" customFormat="1" ht="11.25">
      <c r="A1389" s="36"/>
      <c r="B1389" s="37"/>
      <c r="C1389" s="38"/>
      <c r="D1389" s="188" t="s">
        <v>201</v>
      </c>
      <c r="E1389" s="38"/>
      <c r="F1389" s="189" t="s">
        <v>1775</v>
      </c>
      <c r="G1389" s="38"/>
      <c r="H1389" s="38"/>
      <c r="I1389" s="190"/>
      <c r="J1389" s="38"/>
      <c r="K1389" s="38"/>
      <c r="L1389" s="41"/>
      <c r="M1389" s="191"/>
      <c r="N1389" s="192"/>
      <c r="O1389" s="66"/>
      <c r="P1389" s="66"/>
      <c r="Q1389" s="66"/>
      <c r="R1389" s="66"/>
      <c r="S1389" s="66"/>
      <c r="T1389" s="67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T1389" s="19" t="s">
        <v>201</v>
      </c>
      <c r="AU1389" s="19" t="s">
        <v>80</v>
      </c>
    </row>
    <row r="1390" spans="1:65" s="13" customFormat="1" ht="11.25">
      <c r="B1390" s="193"/>
      <c r="C1390" s="194"/>
      <c r="D1390" s="195" t="s">
        <v>203</v>
      </c>
      <c r="E1390" s="196" t="s">
        <v>19</v>
      </c>
      <c r="F1390" s="197" t="s">
        <v>1776</v>
      </c>
      <c r="G1390" s="194"/>
      <c r="H1390" s="198">
        <v>643.67999999999995</v>
      </c>
      <c r="I1390" s="199"/>
      <c r="J1390" s="194"/>
      <c r="K1390" s="194"/>
      <c r="L1390" s="200"/>
      <c r="M1390" s="201"/>
      <c r="N1390" s="202"/>
      <c r="O1390" s="202"/>
      <c r="P1390" s="202"/>
      <c r="Q1390" s="202"/>
      <c r="R1390" s="202"/>
      <c r="S1390" s="202"/>
      <c r="T1390" s="203"/>
      <c r="AT1390" s="204" t="s">
        <v>203</v>
      </c>
      <c r="AU1390" s="204" t="s">
        <v>80</v>
      </c>
      <c r="AV1390" s="13" t="s">
        <v>80</v>
      </c>
      <c r="AW1390" s="13" t="s">
        <v>32</v>
      </c>
      <c r="AX1390" s="13" t="s">
        <v>70</v>
      </c>
      <c r="AY1390" s="204" t="s">
        <v>193</v>
      </c>
    </row>
    <row r="1391" spans="1:65" s="14" customFormat="1" ht="11.25">
      <c r="B1391" s="205"/>
      <c r="C1391" s="206"/>
      <c r="D1391" s="195" t="s">
        <v>203</v>
      </c>
      <c r="E1391" s="207" t="s">
        <v>19</v>
      </c>
      <c r="F1391" s="208" t="s">
        <v>205</v>
      </c>
      <c r="G1391" s="206"/>
      <c r="H1391" s="209">
        <v>643.67999999999995</v>
      </c>
      <c r="I1391" s="210"/>
      <c r="J1391" s="206"/>
      <c r="K1391" s="206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203</v>
      </c>
      <c r="AU1391" s="215" t="s">
        <v>80</v>
      </c>
      <c r="AV1391" s="14" t="s">
        <v>200</v>
      </c>
      <c r="AW1391" s="14" t="s">
        <v>32</v>
      </c>
      <c r="AX1391" s="14" t="s">
        <v>78</v>
      </c>
      <c r="AY1391" s="215" t="s">
        <v>193</v>
      </c>
    </row>
    <row r="1392" spans="1:65" s="2" customFormat="1" ht="37.9" customHeight="1">
      <c r="A1392" s="36"/>
      <c r="B1392" s="37"/>
      <c r="C1392" s="175" t="s">
        <v>1777</v>
      </c>
      <c r="D1392" s="175" t="s">
        <v>195</v>
      </c>
      <c r="E1392" s="176" t="s">
        <v>1778</v>
      </c>
      <c r="F1392" s="177" t="s">
        <v>1779</v>
      </c>
      <c r="G1392" s="178" t="s">
        <v>198</v>
      </c>
      <c r="H1392" s="179">
        <v>643.67999999999995</v>
      </c>
      <c r="I1392" s="180"/>
      <c r="J1392" s="181">
        <f>ROUND(I1392*H1392,2)</f>
        <v>0</v>
      </c>
      <c r="K1392" s="177" t="s">
        <v>199</v>
      </c>
      <c r="L1392" s="41"/>
      <c r="M1392" s="182" t="s">
        <v>19</v>
      </c>
      <c r="N1392" s="183" t="s">
        <v>41</v>
      </c>
      <c r="O1392" s="66"/>
      <c r="P1392" s="184">
        <f>O1392*H1392</f>
        <v>0</v>
      </c>
      <c r="Q1392" s="184">
        <v>4.3800000000000002E-3</v>
      </c>
      <c r="R1392" s="184">
        <f>Q1392*H1392</f>
        <v>2.8193183999999998</v>
      </c>
      <c r="S1392" s="184">
        <v>0</v>
      </c>
      <c r="T1392" s="185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86" t="s">
        <v>200</v>
      </c>
      <c r="AT1392" s="186" t="s">
        <v>195</v>
      </c>
      <c r="AU1392" s="186" t="s">
        <v>80</v>
      </c>
      <c r="AY1392" s="19" t="s">
        <v>193</v>
      </c>
      <c r="BE1392" s="187">
        <f>IF(N1392="základní",J1392,0)</f>
        <v>0</v>
      </c>
      <c r="BF1392" s="187">
        <f>IF(N1392="snížená",J1392,0)</f>
        <v>0</v>
      </c>
      <c r="BG1392" s="187">
        <f>IF(N1392="zákl. přenesená",J1392,0)</f>
        <v>0</v>
      </c>
      <c r="BH1392" s="187">
        <f>IF(N1392="sníž. přenesená",J1392,0)</f>
        <v>0</v>
      </c>
      <c r="BI1392" s="187">
        <f>IF(N1392="nulová",J1392,0)</f>
        <v>0</v>
      </c>
      <c r="BJ1392" s="19" t="s">
        <v>78</v>
      </c>
      <c r="BK1392" s="187">
        <f>ROUND(I1392*H1392,2)</f>
        <v>0</v>
      </c>
      <c r="BL1392" s="19" t="s">
        <v>200</v>
      </c>
      <c r="BM1392" s="186" t="s">
        <v>1780</v>
      </c>
    </row>
    <row r="1393" spans="1:65" s="2" customFormat="1" ht="11.25">
      <c r="A1393" s="36"/>
      <c r="B1393" s="37"/>
      <c r="C1393" s="38"/>
      <c r="D1393" s="188" t="s">
        <v>201</v>
      </c>
      <c r="E1393" s="38"/>
      <c r="F1393" s="189" t="s">
        <v>1781</v>
      </c>
      <c r="G1393" s="38"/>
      <c r="H1393" s="38"/>
      <c r="I1393" s="190"/>
      <c r="J1393" s="38"/>
      <c r="K1393" s="38"/>
      <c r="L1393" s="41"/>
      <c r="M1393" s="191"/>
      <c r="N1393" s="192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201</v>
      </c>
      <c r="AU1393" s="19" t="s">
        <v>80</v>
      </c>
    </row>
    <row r="1394" spans="1:65" s="13" customFormat="1" ht="11.25">
      <c r="B1394" s="193"/>
      <c r="C1394" s="194"/>
      <c r="D1394" s="195" t="s">
        <v>203</v>
      </c>
      <c r="E1394" s="196" t="s">
        <v>19</v>
      </c>
      <c r="F1394" s="197" t="s">
        <v>1776</v>
      </c>
      <c r="G1394" s="194"/>
      <c r="H1394" s="198">
        <v>643.67999999999995</v>
      </c>
      <c r="I1394" s="199"/>
      <c r="J1394" s="194"/>
      <c r="K1394" s="194"/>
      <c r="L1394" s="200"/>
      <c r="M1394" s="201"/>
      <c r="N1394" s="202"/>
      <c r="O1394" s="202"/>
      <c r="P1394" s="202"/>
      <c r="Q1394" s="202"/>
      <c r="R1394" s="202"/>
      <c r="S1394" s="202"/>
      <c r="T1394" s="203"/>
      <c r="AT1394" s="204" t="s">
        <v>203</v>
      </c>
      <c r="AU1394" s="204" t="s">
        <v>80</v>
      </c>
      <c r="AV1394" s="13" t="s">
        <v>80</v>
      </c>
      <c r="AW1394" s="13" t="s">
        <v>32</v>
      </c>
      <c r="AX1394" s="13" t="s">
        <v>70</v>
      </c>
      <c r="AY1394" s="204" t="s">
        <v>193</v>
      </c>
    </row>
    <row r="1395" spans="1:65" s="14" customFormat="1" ht="11.25">
      <c r="B1395" s="205"/>
      <c r="C1395" s="206"/>
      <c r="D1395" s="195" t="s">
        <v>203</v>
      </c>
      <c r="E1395" s="207" t="s">
        <v>19</v>
      </c>
      <c r="F1395" s="208" t="s">
        <v>205</v>
      </c>
      <c r="G1395" s="206"/>
      <c r="H1395" s="209">
        <v>643.67999999999995</v>
      </c>
      <c r="I1395" s="210"/>
      <c r="J1395" s="206"/>
      <c r="K1395" s="206"/>
      <c r="L1395" s="211"/>
      <c r="M1395" s="212"/>
      <c r="N1395" s="213"/>
      <c r="O1395" s="213"/>
      <c r="P1395" s="213"/>
      <c r="Q1395" s="213"/>
      <c r="R1395" s="213"/>
      <c r="S1395" s="213"/>
      <c r="T1395" s="214"/>
      <c r="AT1395" s="215" t="s">
        <v>203</v>
      </c>
      <c r="AU1395" s="215" t="s">
        <v>80</v>
      </c>
      <c r="AV1395" s="14" t="s">
        <v>200</v>
      </c>
      <c r="AW1395" s="14" t="s">
        <v>32</v>
      </c>
      <c r="AX1395" s="14" t="s">
        <v>78</v>
      </c>
      <c r="AY1395" s="215" t="s">
        <v>193</v>
      </c>
    </row>
    <row r="1396" spans="1:65" s="2" customFormat="1" ht="37.9" customHeight="1">
      <c r="A1396" s="36"/>
      <c r="B1396" s="37"/>
      <c r="C1396" s="175" t="s">
        <v>1782</v>
      </c>
      <c r="D1396" s="175" t="s">
        <v>195</v>
      </c>
      <c r="E1396" s="176" t="s">
        <v>1783</v>
      </c>
      <c r="F1396" s="177" t="s">
        <v>1784</v>
      </c>
      <c r="G1396" s="178" t="s">
        <v>198</v>
      </c>
      <c r="H1396" s="179">
        <v>643.67999999999995</v>
      </c>
      <c r="I1396" s="180"/>
      <c r="J1396" s="181">
        <f>ROUND(I1396*H1396,2)</f>
        <v>0</v>
      </c>
      <c r="K1396" s="177" t="s">
        <v>199</v>
      </c>
      <c r="L1396" s="41"/>
      <c r="M1396" s="182" t="s">
        <v>19</v>
      </c>
      <c r="N1396" s="183" t="s">
        <v>41</v>
      </c>
      <c r="O1396" s="66"/>
      <c r="P1396" s="184">
        <f>O1396*H1396</f>
        <v>0</v>
      </c>
      <c r="Q1396" s="184">
        <v>2.0500000000000001E-2</v>
      </c>
      <c r="R1396" s="184">
        <f>Q1396*H1396</f>
        <v>13.19544</v>
      </c>
      <c r="S1396" s="184">
        <v>0</v>
      </c>
      <c r="T1396" s="185">
        <f>S1396*H1396</f>
        <v>0</v>
      </c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R1396" s="186" t="s">
        <v>200</v>
      </c>
      <c r="AT1396" s="186" t="s">
        <v>195</v>
      </c>
      <c r="AU1396" s="186" t="s">
        <v>80</v>
      </c>
      <c r="AY1396" s="19" t="s">
        <v>193</v>
      </c>
      <c r="BE1396" s="187">
        <f>IF(N1396="základní",J1396,0)</f>
        <v>0</v>
      </c>
      <c r="BF1396" s="187">
        <f>IF(N1396="snížená",J1396,0)</f>
        <v>0</v>
      </c>
      <c r="BG1396" s="187">
        <f>IF(N1396="zákl. přenesená",J1396,0)</f>
        <v>0</v>
      </c>
      <c r="BH1396" s="187">
        <f>IF(N1396="sníž. přenesená",J1396,0)</f>
        <v>0</v>
      </c>
      <c r="BI1396" s="187">
        <f>IF(N1396="nulová",J1396,0)</f>
        <v>0</v>
      </c>
      <c r="BJ1396" s="19" t="s">
        <v>78</v>
      </c>
      <c r="BK1396" s="187">
        <f>ROUND(I1396*H1396,2)</f>
        <v>0</v>
      </c>
      <c r="BL1396" s="19" t="s">
        <v>200</v>
      </c>
      <c r="BM1396" s="186" t="s">
        <v>1785</v>
      </c>
    </row>
    <row r="1397" spans="1:65" s="2" customFormat="1" ht="11.25">
      <c r="A1397" s="36"/>
      <c r="B1397" s="37"/>
      <c r="C1397" s="38"/>
      <c r="D1397" s="188" t="s">
        <v>201</v>
      </c>
      <c r="E1397" s="38"/>
      <c r="F1397" s="189" t="s">
        <v>1786</v>
      </c>
      <c r="G1397" s="38"/>
      <c r="H1397" s="38"/>
      <c r="I1397" s="190"/>
      <c r="J1397" s="38"/>
      <c r="K1397" s="38"/>
      <c r="L1397" s="41"/>
      <c r="M1397" s="191"/>
      <c r="N1397" s="192"/>
      <c r="O1397" s="66"/>
      <c r="P1397" s="66"/>
      <c r="Q1397" s="66"/>
      <c r="R1397" s="66"/>
      <c r="S1397" s="66"/>
      <c r="T1397" s="67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T1397" s="19" t="s">
        <v>201</v>
      </c>
      <c r="AU1397" s="19" t="s">
        <v>80</v>
      </c>
    </row>
    <row r="1398" spans="1:65" s="13" customFormat="1" ht="11.25">
      <c r="B1398" s="193"/>
      <c r="C1398" s="194"/>
      <c r="D1398" s="195" t="s">
        <v>203</v>
      </c>
      <c r="E1398" s="196" t="s">
        <v>19</v>
      </c>
      <c r="F1398" s="197" t="s">
        <v>1776</v>
      </c>
      <c r="G1398" s="194"/>
      <c r="H1398" s="198">
        <v>643.67999999999995</v>
      </c>
      <c r="I1398" s="199"/>
      <c r="J1398" s="194"/>
      <c r="K1398" s="194"/>
      <c r="L1398" s="200"/>
      <c r="M1398" s="201"/>
      <c r="N1398" s="202"/>
      <c r="O1398" s="202"/>
      <c r="P1398" s="202"/>
      <c r="Q1398" s="202"/>
      <c r="R1398" s="202"/>
      <c r="S1398" s="202"/>
      <c r="T1398" s="203"/>
      <c r="AT1398" s="204" t="s">
        <v>203</v>
      </c>
      <c r="AU1398" s="204" t="s">
        <v>80</v>
      </c>
      <c r="AV1398" s="13" t="s">
        <v>80</v>
      </c>
      <c r="AW1398" s="13" t="s">
        <v>32</v>
      </c>
      <c r="AX1398" s="13" t="s">
        <v>70</v>
      </c>
      <c r="AY1398" s="204" t="s">
        <v>193</v>
      </c>
    </row>
    <row r="1399" spans="1:65" s="14" customFormat="1" ht="11.25">
      <c r="B1399" s="205"/>
      <c r="C1399" s="206"/>
      <c r="D1399" s="195" t="s">
        <v>203</v>
      </c>
      <c r="E1399" s="207" t="s">
        <v>19</v>
      </c>
      <c r="F1399" s="208" t="s">
        <v>205</v>
      </c>
      <c r="G1399" s="206"/>
      <c r="H1399" s="209">
        <v>643.67999999999995</v>
      </c>
      <c r="I1399" s="210"/>
      <c r="J1399" s="206"/>
      <c r="K1399" s="206"/>
      <c r="L1399" s="211"/>
      <c r="M1399" s="212"/>
      <c r="N1399" s="213"/>
      <c r="O1399" s="213"/>
      <c r="P1399" s="213"/>
      <c r="Q1399" s="213"/>
      <c r="R1399" s="213"/>
      <c r="S1399" s="213"/>
      <c r="T1399" s="214"/>
      <c r="AT1399" s="215" t="s">
        <v>203</v>
      </c>
      <c r="AU1399" s="215" t="s">
        <v>80</v>
      </c>
      <c r="AV1399" s="14" t="s">
        <v>200</v>
      </c>
      <c r="AW1399" s="14" t="s">
        <v>32</v>
      </c>
      <c r="AX1399" s="14" t="s">
        <v>78</v>
      </c>
      <c r="AY1399" s="215" t="s">
        <v>193</v>
      </c>
    </row>
    <row r="1400" spans="1:65" s="2" customFormat="1" ht="37.9" customHeight="1">
      <c r="A1400" s="36"/>
      <c r="B1400" s="37"/>
      <c r="C1400" s="175" t="s">
        <v>1787</v>
      </c>
      <c r="D1400" s="175" t="s">
        <v>195</v>
      </c>
      <c r="E1400" s="176" t="s">
        <v>1788</v>
      </c>
      <c r="F1400" s="177" t="s">
        <v>1789</v>
      </c>
      <c r="G1400" s="178" t="s">
        <v>198</v>
      </c>
      <c r="H1400" s="179">
        <v>643.67999999999995</v>
      </c>
      <c r="I1400" s="180"/>
      <c r="J1400" s="181">
        <f>ROUND(I1400*H1400,2)</f>
        <v>0</v>
      </c>
      <c r="K1400" s="177" t="s">
        <v>199</v>
      </c>
      <c r="L1400" s="41"/>
      <c r="M1400" s="182" t="s">
        <v>19</v>
      </c>
      <c r="N1400" s="183" t="s">
        <v>41</v>
      </c>
      <c r="O1400" s="66"/>
      <c r="P1400" s="184">
        <f>O1400*H1400</f>
        <v>0</v>
      </c>
      <c r="Q1400" s="184">
        <v>3.3600000000000001E-3</v>
      </c>
      <c r="R1400" s="184">
        <f>Q1400*H1400</f>
        <v>2.1627647999999997</v>
      </c>
      <c r="S1400" s="184">
        <v>0</v>
      </c>
      <c r="T1400" s="185">
        <f>S1400*H1400</f>
        <v>0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186" t="s">
        <v>200</v>
      </c>
      <c r="AT1400" s="186" t="s">
        <v>195</v>
      </c>
      <c r="AU1400" s="186" t="s">
        <v>80</v>
      </c>
      <c r="AY1400" s="19" t="s">
        <v>193</v>
      </c>
      <c r="BE1400" s="187">
        <f>IF(N1400="základní",J1400,0)</f>
        <v>0</v>
      </c>
      <c r="BF1400" s="187">
        <f>IF(N1400="snížená",J1400,0)</f>
        <v>0</v>
      </c>
      <c r="BG1400" s="187">
        <f>IF(N1400="zákl. přenesená",J1400,0)</f>
        <v>0</v>
      </c>
      <c r="BH1400" s="187">
        <f>IF(N1400="sníž. přenesená",J1400,0)</f>
        <v>0</v>
      </c>
      <c r="BI1400" s="187">
        <f>IF(N1400="nulová",J1400,0)</f>
        <v>0</v>
      </c>
      <c r="BJ1400" s="19" t="s">
        <v>78</v>
      </c>
      <c r="BK1400" s="187">
        <f>ROUND(I1400*H1400,2)</f>
        <v>0</v>
      </c>
      <c r="BL1400" s="19" t="s">
        <v>200</v>
      </c>
      <c r="BM1400" s="186" t="s">
        <v>1790</v>
      </c>
    </row>
    <row r="1401" spans="1:65" s="2" customFormat="1" ht="11.25">
      <c r="A1401" s="36"/>
      <c r="B1401" s="37"/>
      <c r="C1401" s="38"/>
      <c r="D1401" s="188" t="s">
        <v>201</v>
      </c>
      <c r="E1401" s="38"/>
      <c r="F1401" s="189" t="s">
        <v>1791</v>
      </c>
      <c r="G1401" s="38"/>
      <c r="H1401" s="38"/>
      <c r="I1401" s="190"/>
      <c r="J1401" s="38"/>
      <c r="K1401" s="38"/>
      <c r="L1401" s="41"/>
      <c r="M1401" s="191"/>
      <c r="N1401" s="192"/>
      <c r="O1401" s="66"/>
      <c r="P1401" s="66"/>
      <c r="Q1401" s="66"/>
      <c r="R1401" s="66"/>
      <c r="S1401" s="66"/>
      <c r="T1401" s="67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T1401" s="19" t="s">
        <v>201</v>
      </c>
      <c r="AU1401" s="19" t="s">
        <v>80</v>
      </c>
    </row>
    <row r="1402" spans="1:65" s="13" customFormat="1" ht="11.25">
      <c r="B1402" s="193"/>
      <c r="C1402" s="194"/>
      <c r="D1402" s="195" t="s">
        <v>203</v>
      </c>
      <c r="E1402" s="196" t="s">
        <v>19</v>
      </c>
      <c r="F1402" s="197" t="s">
        <v>1776</v>
      </c>
      <c r="G1402" s="194"/>
      <c r="H1402" s="198">
        <v>643.67999999999995</v>
      </c>
      <c r="I1402" s="199"/>
      <c r="J1402" s="194"/>
      <c r="K1402" s="194"/>
      <c r="L1402" s="200"/>
      <c r="M1402" s="201"/>
      <c r="N1402" s="202"/>
      <c r="O1402" s="202"/>
      <c r="P1402" s="202"/>
      <c r="Q1402" s="202"/>
      <c r="R1402" s="202"/>
      <c r="S1402" s="202"/>
      <c r="T1402" s="203"/>
      <c r="AT1402" s="204" t="s">
        <v>203</v>
      </c>
      <c r="AU1402" s="204" t="s">
        <v>80</v>
      </c>
      <c r="AV1402" s="13" t="s">
        <v>80</v>
      </c>
      <c r="AW1402" s="13" t="s">
        <v>32</v>
      </c>
      <c r="AX1402" s="13" t="s">
        <v>70</v>
      </c>
      <c r="AY1402" s="204" t="s">
        <v>193</v>
      </c>
    </row>
    <row r="1403" spans="1:65" s="14" customFormat="1" ht="11.25">
      <c r="B1403" s="205"/>
      <c r="C1403" s="206"/>
      <c r="D1403" s="195" t="s">
        <v>203</v>
      </c>
      <c r="E1403" s="207" t="s">
        <v>19</v>
      </c>
      <c r="F1403" s="208" t="s">
        <v>205</v>
      </c>
      <c r="G1403" s="206"/>
      <c r="H1403" s="209">
        <v>643.67999999999995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203</v>
      </c>
      <c r="AU1403" s="215" t="s">
        <v>80</v>
      </c>
      <c r="AV1403" s="14" t="s">
        <v>200</v>
      </c>
      <c r="AW1403" s="14" t="s">
        <v>32</v>
      </c>
      <c r="AX1403" s="14" t="s">
        <v>78</v>
      </c>
      <c r="AY1403" s="215" t="s">
        <v>193</v>
      </c>
    </row>
    <row r="1404" spans="1:65" s="2" customFormat="1" ht="24.2" customHeight="1">
      <c r="A1404" s="36"/>
      <c r="B1404" s="37"/>
      <c r="C1404" s="175" t="s">
        <v>1792</v>
      </c>
      <c r="D1404" s="175" t="s">
        <v>195</v>
      </c>
      <c r="E1404" s="176" t="s">
        <v>1793</v>
      </c>
      <c r="F1404" s="177" t="s">
        <v>1794</v>
      </c>
      <c r="G1404" s="178" t="s">
        <v>198</v>
      </c>
      <c r="H1404" s="179">
        <v>5172.33</v>
      </c>
      <c r="I1404" s="180"/>
      <c r="J1404" s="181">
        <f>ROUND(I1404*H1404,2)</f>
        <v>0</v>
      </c>
      <c r="K1404" s="177" t="s">
        <v>199</v>
      </c>
      <c r="L1404" s="41"/>
      <c r="M1404" s="182" t="s">
        <v>19</v>
      </c>
      <c r="N1404" s="183" t="s">
        <v>41</v>
      </c>
      <c r="O1404" s="66"/>
      <c r="P1404" s="184">
        <f>O1404*H1404</f>
        <v>0</v>
      </c>
      <c r="Q1404" s="184">
        <v>2.5999999999999998E-4</v>
      </c>
      <c r="R1404" s="184">
        <f>Q1404*H1404</f>
        <v>1.3448057999999998</v>
      </c>
      <c r="S1404" s="184">
        <v>0</v>
      </c>
      <c r="T1404" s="18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6" t="s">
        <v>200</v>
      </c>
      <c r="AT1404" s="186" t="s">
        <v>195</v>
      </c>
      <c r="AU1404" s="186" t="s">
        <v>80</v>
      </c>
      <c r="AY1404" s="19" t="s">
        <v>193</v>
      </c>
      <c r="BE1404" s="187">
        <f>IF(N1404="základní",J1404,0)</f>
        <v>0</v>
      </c>
      <c r="BF1404" s="187">
        <f>IF(N1404="snížená",J1404,0)</f>
        <v>0</v>
      </c>
      <c r="BG1404" s="187">
        <f>IF(N1404="zákl. přenesená",J1404,0)</f>
        <v>0</v>
      </c>
      <c r="BH1404" s="187">
        <f>IF(N1404="sníž. přenesená",J1404,0)</f>
        <v>0</v>
      </c>
      <c r="BI1404" s="187">
        <f>IF(N1404="nulová",J1404,0)</f>
        <v>0</v>
      </c>
      <c r="BJ1404" s="19" t="s">
        <v>78</v>
      </c>
      <c r="BK1404" s="187">
        <f>ROUND(I1404*H1404,2)</f>
        <v>0</v>
      </c>
      <c r="BL1404" s="19" t="s">
        <v>200</v>
      </c>
      <c r="BM1404" s="186" t="s">
        <v>1795</v>
      </c>
    </row>
    <row r="1405" spans="1:65" s="2" customFormat="1" ht="11.25">
      <c r="A1405" s="36"/>
      <c r="B1405" s="37"/>
      <c r="C1405" s="38"/>
      <c r="D1405" s="188" t="s">
        <v>201</v>
      </c>
      <c r="E1405" s="38"/>
      <c r="F1405" s="189" t="s">
        <v>1796</v>
      </c>
      <c r="G1405" s="38"/>
      <c r="H1405" s="38"/>
      <c r="I1405" s="190"/>
      <c r="J1405" s="38"/>
      <c r="K1405" s="38"/>
      <c r="L1405" s="41"/>
      <c r="M1405" s="191"/>
      <c r="N1405" s="192"/>
      <c r="O1405" s="66"/>
      <c r="P1405" s="66"/>
      <c r="Q1405" s="66"/>
      <c r="R1405" s="66"/>
      <c r="S1405" s="66"/>
      <c r="T1405" s="67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T1405" s="19" t="s">
        <v>201</v>
      </c>
      <c r="AU1405" s="19" t="s">
        <v>80</v>
      </c>
    </row>
    <row r="1406" spans="1:65" s="13" customFormat="1" ht="11.25">
      <c r="B1406" s="193"/>
      <c r="C1406" s="194"/>
      <c r="D1406" s="195" t="s">
        <v>203</v>
      </c>
      <c r="E1406" s="196" t="s">
        <v>19</v>
      </c>
      <c r="F1406" s="197" t="s">
        <v>1797</v>
      </c>
      <c r="G1406" s="194"/>
      <c r="H1406" s="198">
        <v>5172.33</v>
      </c>
      <c r="I1406" s="199"/>
      <c r="J1406" s="194"/>
      <c r="K1406" s="194"/>
      <c r="L1406" s="200"/>
      <c r="M1406" s="201"/>
      <c r="N1406" s="202"/>
      <c r="O1406" s="202"/>
      <c r="P1406" s="202"/>
      <c r="Q1406" s="202"/>
      <c r="R1406" s="202"/>
      <c r="S1406" s="202"/>
      <c r="T1406" s="203"/>
      <c r="AT1406" s="204" t="s">
        <v>203</v>
      </c>
      <c r="AU1406" s="204" t="s">
        <v>80</v>
      </c>
      <c r="AV1406" s="13" t="s">
        <v>80</v>
      </c>
      <c r="AW1406" s="13" t="s">
        <v>32</v>
      </c>
      <c r="AX1406" s="13" t="s">
        <v>70</v>
      </c>
      <c r="AY1406" s="204" t="s">
        <v>193</v>
      </c>
    </row>
    <row r="1407" spans="1:65" s="14" customFormat="1" ht="11.25">
      <c r="B1407" s="205"/>
      <c r="C1407" s="206"/>
      <c r="D1407" s="195" t="s">
        <v>203</v>
      </c>
      <c r="E1407" s="207" t="s">
        <v>19</v>
      </c>
      <c r="F1407" s="208" t="s">
        <v>205</v>
      </c>
      <c r="G1407" s="206"/>
      <c r="H1407" s="209">
        <v>5172.33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203</v>
      </c>
      <c r="AU1407" s="215" t="s">
        <v>80</v>
      </c>
      <c r="AV1407" s="14" t="s">
        <v>200</v>
      </c>
      <c r="AW1407" s="14" t="s">
        <v>32</v>
      </c>
      <c r="AX1407" s="14" t="s">
        <v>78</v>
      </c>
      <c r="AY1407" s="215" t="s">
        <v>193</v>
      </c>
    </row>
    <row r="1408" spans="1:65" s="2" customFormat="1" ht="37.9" customHeight="1">
      <c r="A1408" s="36"/>
      <c r="B1408" s="37"/>
      <c r="C1408" s="175" t="s">
        <v>1798</v>
      </c>
      <c r="D1408" s="175" t="s">
        <v>195</v>
      </c>
      <c r="E1408" s="176" t="s">
        <v>1799</v>
      </c>
      <c r="F1408" s="177" t="s">
        <v>1800</v>
      </c>
      <c r="G1408" s="178" t="s">
        <v>198</v>
      </c>
      <c r="H1408" s="179">
        <v>111.96</v>
      </c>
      <c r="I1408" s="180"/>
      <c r="J1408" s="181">
        <f>ROUND(I1408*H1408,2)</f>
        <v>0</v>
      </c>
      <c r="K1408" s="177" t="s">
        <v>199</v>
      </c>
      <c r="L1408" s="41"/>
      <c r="M1408" s="182" t="s">
        <v>19</v>
      </c>
      <c r="N1408" s="183" t="s">
        <v>41</v>
      </c>
      <c r="O1408" s="66"/>
      <c r="P1408" s="184">
        <f>O1408*H1408</f>
        <v>0</v>
      </c>
      <c r="Q1408" s="184">
        <v>4.3800000000000002E-3</v>
      </c>
      <c r="R1408" s="184">
        <f>Q1408*H1408</f>
        <v>0.49038480000000001</v>
      </c>
      <c r="S1408" s="184">
        <v>0</v>
      </c>
      <c r="T1408" s="185">
        <f>S1408*H1408</f>
        <v>0</v>
      </c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R1408" s="186" t="s">
        <v>200</v>
      </c>
      <c r="AT1408" s="186" t="s">
        <v>195</v>
      </c>
      <c r="AU1408" s="186" t="s">
        <v>80</v>
      </c>
      <c r="AY1408" s="19" t="s">
        <v>193</v>
      </c>
      <c r="BE1408" s="187">
        <f>IF(N1408="základní",J1408,0)</f>
        <v>0</v>
      </c>
      <c r="BF1408" s="187">
        <f>IF(N1408="snížená",J1408,0)</f>
        <v>0</v>
      </c>
      <c r="BG1408" s="187">
        <f>IF(N1408="zákl. přenesená",J1408,0)</f>
        <v>0</v>
      </c>
      <c r="BH1408" s="187">
        <f>IF(N1408="sníž. přenesená",J1408,0)</f>
        <v>0</v>
      </c>
      <c r="BI1408" s="187">
        <f>IF(N1408="nulová",J1408,0)</f>
        <v>0</v>
      </c>
      <c r="BJ1408" s="19" t="s">
        <v>78</v>
      </c>
      <c r="BK1408" s="187">
        <f>ROUND(I1408*H1408,2)</f>
        <v>0</v>
      </c>
      <c r="BL1408" s="19" t="s">
        <v>200</v>
      </c>
      <c r="BM1408" s="186" t="s">
        <v>1801</v>
      </c>
    </row>
    <row r="1409" spans="1:65" s="2" customFormat="1" ht="11.25">
      <c r="A1409" s="36"/>
      <c r="B1409" s="37"/>
      <c r="C1409" s="38"/>
      <c r="D1409" s="188" t="s">
        <v>201</v>
      </c>
      <c r="E1409" s="38"/>
      <c r="F1409" s="189" t="s">
        <v>1802</v>
      </c>
      <c r="G1409" s="38"/>
      <c r="H1409" s="38"/>
      <c r="I1409" s="190"/>
      <c r="J1409" s="38"/>
      <c r="K1409" s="38"/>
      <c r="L1409" s="41"/>
      <c r="M1409" s="191"/>
      <c r="N1409" s="192"/>
      <c r="O1409" s="66"/>
      <c r="P1409" s="66"/>
      <c r="Q1409" s="66"/>
      <c r="R1409" s="66"/>
      <c r="S1409" s="66"/>
      <c r="T1409" s="67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T1409" s="19" t="s">
        <v>201</v>
      </c>
      <c r="AU1409" s="19" t="s">
        <v>80</v>
      </c>
    </row>
    <row r="1410" spans="1:65" s="13" customFormat="1" ht="11.25">
      <c r="B1410" s="193"/>
      <c r="C1410" s="194"/>
      <c r="D1410" s="195" t="s">
        <v>203</v>
      </c>
      <c r="E1410" s="196" t="s">
        <v>19</v>
      </c>
      <c r="F1410" s="197" t="s">
        <v>1803</v>
      </c>
      <c r="G1410" s="194"/>
      <c r="H1410" s="198">
        <v>111.96</v>
      </c>
      <c r="I1410" s="199"/>
      <c r="J1410" s="194"/>
      <c r="K1410" s="194"/>
      <c r="L1410" s="200"/>
      <c r="M1410" s="201"/>
      <c r="N1410" s="202"/>
      <c r="O1410" s="202"/>
      <c r="P1410" s="202"/>
      <c r="Q1410" s="202"/>
      <c r="R1410" s="202"/>
      <c r="S1410" s="202"/>
      <c r="T1410" s="203"/>
      <c r="AT1410" s="204" t="s">
        <v>203</v>
      </c>
      <c r="AU1410" s="204" t="s">
        <v>80</v>
      </c>
      <c r="AV1410" s="13" t="s">
        <v>80</v>
      </c>
      <c r="AW1410" s="13" t="s">
        <v>32</v>
      </c>
      <c r="AX1410" s="13" t="s">
        <v>70</v>
      </c>
      <c r="AY1410" s="204" t="s">
        <v>193</v>
      </c>
    </row>
    <row r="1411" spans="1:65" s="14" customFormat="1" ht="11.25">
      <c r="B1411" s="205"/>
      <c r="C1411" s="206"/>
      <c r="D1411" s="195" t="s">
        <v>203</v>
      </c>
      <c r="E1411" s="207" t="s">
        <v>19</v>
      </c>
      <c r="F1411" s="208" t="s">
        <v>205</v>
      </c>
      <c r="G1411" s="206"/>
      <c r="H1411" s="209">
        <v>111.96</v>
      </c>
      <c r="I1411" s="210"/>
      <c r="J1411" s="206"/>
      <c r="K1411" s="206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203</v>
      </c>
      <c r="AU1411" s="215" t="s">
        <v>80</v>
      </c>
      <c r="AV1411" s="14" t="s">
        <v>200</v>
      </c>
      <c r="AW1411" s="14" t="s">
        <v>32</v>
      </c>
      <c r="AX1411" s="14" t="s">
        <v>78</v>
      </c>
      <c r="AY1411" s="215" t="s">
        <v>193</v>
      </c>
    </row>
    <row r="1412" spans="1:65" s="2" customFormat="1" ht="66.75" customHeight="1">
      <c r="A1412" s="36"/>
      <c r="B1412" s="37"/>
      <c r="C1412" s="175" t="s">
        <v>1804</v>
      </c>
      <c r="D1412" s="175" t="s">
        <v>195</v>
      </c>
      <c r="E1412" s="176" t="s">
        <v>1805</v>
      </c>
      <c r="F1412" s="177" t="s">
        <v>1806</v>
      </c>
      <c r="G1412" s="178" t="s">
        <v>198</v>
      </c>
      <c r="H1412" s="179">
        <v>82.28</v>
      </c>
      <c r="I1412" s="180"/>
      <c r="J1412" s="181">
        <f>ROUND(I1412*H1412,2)</f>
        <v>0</v>
      </c>
      <c r="K1412" s="177" t="s">
        <v>199</v>
      </c>
      <c r="L1412" s="41"/>
      <c r="M1412" s="182" t="s">
        <v>19</v>
      </c>
      <c r="N1412" s="183" t="s">
        <v>41</v>
      </c>
      <c r="O1412" s="66"/>
      <c r="P1412" s="184">
        <f>O1412*H1412</f>
        <v>0</v>
      </c>
      <c r="Q1412" s="184">
        <v>8.6E-3</v>
      </c>
      <c r="R1412" s="184">
        <f>Q1412*H1412</f>
        <v>0.70760800000000001</v>
      </c>
      <c r="S1412" s="184">
        <v>0</v>
      </c>
      <c r="T1412" s="185">
        <f>S1412*H1412</f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86" t="s">
        <v>200</v>
      </c>
      <c r="AT1412" s="186" t="s">
        <v>195</v>
      </c>
      <c r="AU1412" s="186" t="s">
        <v>80</v>
      </c>
      <c r="AY1412" s="19" t="s">
        <v>193</v>
      </c>
      <c r="BE1412" s="187">
        <f>IF(N1412="základní",J1412,0)</f>
        <v>0</v>
      </c>
      <c r="BF1412" s="187">
        <f>IF(N1412="snížená",J1412,0)</f>
        <v>0</v>
      </c>
      <c r="BG1412" s="187">
        <f>IF(N1412="zákl. přenesená",J1412,0)</f>
        <v>0</v>
      </c>
      <c r="BH1412" s="187">
        <f>IF(N1412="sníž. přenesená",J1412,0)</f>
        <v>0</v>
      </c>
      <c r="BI1412" s="187">
        <f>IF(N1412="nulová",J1412,0)</f>
        <v>0</v>
      </c>
      <c r="BJ1412" s="19" t="s">
        <v>78</v>
      </c>
      <c r="BK1412" s="187">
        <f>ROUND(I1412*H1412,2)</f>
        <v>0</v>
      </c>
      <c r="BL1412" s="19" t="s">
        <v>200</v>
      </c>
      <c r="BM1412" s="186" t="s">
        <v>1807</v>
      </c>
    </row>
    <row r="1413" spans="1:65" s="2" customFormat="1" ht="11.25">
      <c r="A1413" s="36"/>
      <c r="B1413" s="37"/>
      <c r="C1413" s="38"/>
      <c r="D1413" s="188" t="s">
        <v>201</v>
      </c>
      <c r="E1413" s="38"/>
      <c r="F1413" s="189" t="s">
        <v>1808</v>
      </c>
      <c r="G1413" s="38"/>
      <c r="H1413" s="38"/>
      <c r="I1413" s="190"/>
      <c r="J1413" s="38"/>
      <c r="K1413" s="38"/>
      <c r="L1413" s="41"/>
      <c r="M1413" s="191"/>
      <c r="N1413" s="192"/>
      <c r="O1413" s="66"/>
      <c r="P1413" s="66"/>
      <c r="Q1413" s="66"/>
      <c r="R1413" s="66"/>
      <c r="S1413" s="66"/>
      <c r="T1413" s="67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T1413" s="19" t="s">
        <v>201</v>
      </c>
      <c r="AU1413" s="19" t="s">
        <v>80</v>
      </c>
    </row>
    <row r="1414" spans="1:65" s="15" customFormat="1" ht="11.25">
      <c r="B1414" s="217"/>
      <c r="C1414" s="218"/>
      <c r="D1414" s="195" t="s">
        <v>203</v>
      </c>
      <c r="E1414" s="219" t="s">
        <v>19</v>
      </c>
      <c r="F1414" s="220" t="s">
        <v>1809</v>
      </c>
      <c r="G1414" s="218"/>
      <c r="H1414" s="219" t="s">
        <v>19</v>
      </c>
      <c r="I1414" s="221"/>
      <c r="J1414" s="218"/>
      <c r="K1414" s="218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203</v>
      </c>
      <c r="AU1414" s="226" t="s">
        <v>80</v>
      </c>
      <c r="AV1414" s="15" t="s">
        <v>78</v>
      </c>
      <c r="AW1414" s="15" t="s">
        <v>32</v>
      </c>
      <c r="AX1414" s="15" t="s">
        <v>70</v>
      </c>
      <c r="AY1414" s="226" t="s">
        <v>193</v>
      </c>
    </row>
    <row r="1415" spans="1:65" s="13" customFormat="1" ht="11.25">
      <c r="B1415" s="193"/>
      <c r="C1415" s="194"/>
      <c r="D1415" s="195" t="s">
        <v>203</v>
      </c>
      <c r="E1415" s="196" t="s">
        <v>19</v>
      </c>
      <c r="F1415" s="197" t="s">
        <v>1810</v>
      </c>
      <c r="G1415" s="194"/>
      <c r="H1415" s="198">
        <v>32.69</v>
      </c>
      <c r="I1415" s="199"/>
      <c r="J1415" s="194"/>
      <c r="K1415" s="194"/>
      <c r="L1415" s="200"/>
      <c r="M1415" s="201"/>
      <c r="N1415" s="202"/>
      <c r="O1415" s="202"/>
      <c r="P1415" s="202"/>
      <c r="Q1415" s="202"/>
      <c r="R1415" s="202"/>
      <c r="S1415" s="202"/>
      <c r="T1415" s="203"/>
      <c r="AT1415" s="204" t="s">
        <v>203</v>
      </c>
      <c r="AU1415" s="204" t="s">
        <v>80</v>
      </c>
      <c r="AV1415" s="13" t="s">
        <v>80</v>
      </c>
      <c r="AW1415" s="13" t="s">
        <v>32</v>
      </c>
      <c r="AX1415" s="13" t="s">
        <v>70</v>
      </c>
      <c r="AY1415" s="204" t="s">
        <v>193</v>
      </c>
    </row>
    <row r="1416" spans="1:65" s="13" customFormat="1" ht="11.25">
      <c r="B1416" s="193"/>
      <c r="C1416" s="194"/>
      <c r="D1416" s="195" t="s">
        <v>203</v>
      </c>
      <c r="E1416" s="196" t="s">
        <v>19</v>
      </c>
      <c r="F1416" s="197" t="s">
        <v>1811</v>
      </c>
      <c r="G1416" s="194"/>
      <c r="H1416" s="198">
        <v>7.97</v>
      </c>
      <c r="I1416" s="199"/>
      <c r="J1416" s="194"/>
      <c r="K1416" s="194"/>
      <c r="L1416" s="200"/>
      <c r="M1416" s="201"/>
      <c r="N1416" s="202"/>
      <c r="O1416" s="202"/>
      <c r="P1416" s="202"/>
      <c r="Q1416" s="202"/>
      <c r="R1416" s="202"/>
      <c r="S1416" s="202"/>
      <c r="T1416" s="203"/>
      <c r="AT1416" s="204" t="s">
        <v>203</v>
      </c>
      <c r="AU1416" s="204" t="s">
        <v>80</v>
      </c>
      <c r="AV1416" s="13" t="s">
        <v>80</v>
      </c>
      <c r="AW1416" s="13" t="s">
        <v>32</v>
      </c>
      <c r="AX1416" s="13" t="s">
        <v>70</v>
      </c>
      <c r="AY1416" s="204" t="s">
        <v>193</v>
      </c>
    </row>
    <row r="1417" spans="1:65" s="13" customFormat="1" ht="11.25">
      <c r="B1417" s="193"/>
      <c r="C1417" s="194"/>
      <c r="D1417" s="195" t="s">
        <v>203</v>
      </c>
      <c r="E1417" s="196" t="s">
        <v>19</v>
      </c>
      <c r="F1417" s="197" t="s">
        <v>1812</v>
      </c>
      <c r="G1417" s="194"/>
      <c r="H1417" s="198">
        <v>14.79</v>
      </c>
      <c r="I1417" s="199"/>
      <c r="J1417" s="194"/>
      <c r="K1417" s="194"/>
      <c r="L1417" s="200"/>
      <c r="M1417" s="201"/>
      <c r="N1417" s="202"/>
      <c r="O1417" s="202"/>
      <c r="P1417" s="202"/>
      <c r="Q1417" s="202"/>
      <c r="R1417" s="202"/>
      <c r="S1417" s="202"/>
      <c r="T1417" s="203"/>
      <c r="AT1417" s="204" t="s">
        <v>203</v>
      </c>
      <c r="AU1417" s="204" t="s">
        <v>80</v>
      </c>
      <c r="AV1417" s="13" t="s">
        <v>80</v>
      </c>
      <c r="AW1417" s="13" t="s">
        <v>32</v>
      </c>
      <c r="AX1417" s="13" t="s">
        <v>70</v>
      </c>
      <c r="AY1417" s="204" t="s">
        <v>193</v>
      </c>
    </row>
    <row r="1418" spans="1:65" s="13" customFormat="1" ht="11.25">
      <c r="B1418" s="193"/>
      <c r="C1418" s="194"/>
      <c r="D1418" s="195" t="s">
        <v>203</v>
      </c>
      <c r="E1418" s="196" t="s">
        <v>19</v>
      </c>
      <c r="F1418" s="197" t="s">
        <v>1813</v>
      </c>
      <c r="G1418" s="194"/>
      <c r="H1418" s="198">
        <v>15.12</v>
      </c>
      <c r="I1418" s="199"/>
      <c r="J1418" s="194"/>
      <c r="K1418" s="194"/>
      <c r="L1418" s="200"/>
      <c r="M1418" s="201"/>
      <c r="N1418" s="202"/>
      <c r="O1418" s="202"/>
      <c r="P1418" s="202"/>
      <c r="Q1418" s="202"/>
      <c r="R1418" s="202"/>
      <c r="S1418" s="202"/>
      <c r="T1418" s="203"/>
      <c r="AT1418" s="204" t="s">
        <v>203</v>
      </c>
      <c r="AU1418" s="204" t="s">
        <v>80</v>
      </c>
      <c r="AV1418" s="13" t="s">
        <v>80</v>
      </c>
      <c r="AW1418" s="13" t="s">
        <v>32</v>
      </c>
      <c r="AX1418" s="13" t="s">
        <v>70</v>
      </c>
      <c r="AY1418" s="204" t="s">
        <v>193</v>
      </c>
    </row>
    <row r="1419" spans="1:65" s="13" customFormat="1" ht="11.25">
      <c r="B1419" s="193"/>
      <c r="C1419" s="194"/>
      <c r="D1419" s="195" t="s">
        <v>203</v>
      </c>
      <c r="E1419" s="196" t="s">
        <v>19</v>
      </c>
      <c r="F1419" s="197" t="s">
        <v>1814</v>
      </c>
      <c r="G1419" s="194"/>
      <c r="H1419" s="198">
        <v>11.71</v>
      </c>
      <c r="I1419" s="199"/>
      <c r="J1419" s="194"/>
      <c r="K1419" s="194"/>
      <c r="L1419" s="200"/>
      <c r="M1419" s="201"/>
      <c r="N1419" s="202"/>
      <c r="O1419" s="202"/>
      <c r="P1419" s="202"/>
      <c r="Q1419" s="202"/>
      <c r="R1419" s="202"/>
      <c r="S1419" s="202"/>
      <c r="T1419" s="203"/>
      <c r="AT1419" s="204" t="s">
        <v>203</v>
      </c>
      <c r="AU1419" s="204" t="s">
        <v>80</v>
      </c>
      <c r="AV1419" s="13" t="s">
        <v>80</v>
      </c>
      <c r="AW1419" s="13" t="s">
        <v>32</v>
      </c>
      <c r="AX1419" s="13" t="s">
        <v>70</v>
      </c>
      <c r="AY1419" s="204" t="s">
        <v>193</v>
      </c>
    </row>
    <row r="1420" spans="1:65" s="14" customFormat="1" ht="11.25">
      <c r="B1420" s="205"/>
      <c r="C1420" s="206"/>
      <c r="D1420" s="195" t="s">
        <v>203</v>
      </c>
      <c r="E1420" s="207" t="s">
        <v>19</v>
      </c>
      <c r="F1420" s="208" t="s">
        <v>205</v>
      </c>
      <c r="G1420" s="206"/>
      <c r="H1420" s="209">
        <v>82.28</v>
      </c>
      <c r="I1420" s="210"/>
      <c r="J1420" s="206"/>
      <c r="K1420" s="206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203</v>
      </c>
      <c r="AU1420" s="215" t="s">
        <v>80</v>
      </c>
      <c r="AV1420" s="14" t="s">
        <v>200</v>
      </c>
      <c r="AW1420" s="14" t="s">
        <v>32</v>
      </c>
      <c r="AX1420" s="14" t="s">
        <v>78</v>
      </c>
      <c r="AY1420" s="215" t="s">
        <v>193</v>
      </c>
    </row>
    <row r="1421" spans="1:65" s="2" customFormat="1" ht="24.2" customHeight="1">
      <c r="A1421" s="36"/>
      <c r="B1421" s="37"/>
      <c r="C1421" s="227" t="s">
        <v>1815</v>
      </c>
      <c r="D1421" s="227" t="s">
        <v>443</v>
      </c>
      <c r="E1421" s="228" t="s">
        <v>1816</v>
      </c>
      <c r="F1421" s="229" t="s">
        <v>1817</v>
      </c>
      <c r="G1421" s="230" t="s">
        <v>198</v>
      </c>
      <c r="H1421" s="231">
        <v>83.926000000000002</v>
      </c>
      <c r="I1421" s="232"/>
      <c r="J1421" s="233">
        <f>ROUND(I1421*H1421,2)</f>
        <v>0</v>
      </c>
      <c r="K1421" s="229" t="s">
        <v>199</v>
      </c>
      <c r="L1421" s="234"/>
      <c r="M1421" s="235" t="s">
        <v>19</v>
      </c>
      <c r="N1421" s="236" t="s">
        <v>41</v>
      </c>
      <c r="O1421" s="66"/>
      <c r="P1421" s="184">
        <f>O1421*H1421</f>
        <v>0</v>
      </c>
      <c r="Q1421" s="184">
        <v>4.7999999999999996E-3</v>
      </c>
      <c r="R1421" s="184">
        <f>Q1421*H1421</f>
        <v>0.40284479999999995</v>
      </c>
      <c r="S1421" s="184">
        <v>0</v>
      </c>
      <c r="T1421" s="185">
        <f>S1421*H1421</f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86" t="s">
        <v>237</v>
      </c>
      <c r="AT1421" s="186" t="s">
        <v>443</v>
      </c>
      <c r="AU1421" s="186" t="s">
        <v>80</v>
      </c>
      <c r="AY1421" s="19" t="s">
        <v>193</v>
      </c>
      <c r="BE1421" s="187">
        <f>IF(N1421="základní",J1421,0)</f>
        <v>0</v>
      </c>
      <c r="BF1421" s="187">
        <f>IF(N1421="snížená",J1421,0)</f>
        <v>0</v>
      </c>
      <c r="BG1421" s="187">
        <f>IF(N1421="zákl. přenesená",J1421,0)</f>
        <v>0</v>
      </c>
      <c r="BH1421" s="187">
        <f>IF(N1421="sníž. přenesená",J1421,0)</f>
        <v>0</v>
      </c>
      <c r="BI1421" s="187">
        <f>IF(N1421="nulová",J1421,0)</f>
        <v>0</v>
      </c>
      <c r="BJ1421" s="19" t="s">
        <v>78</v>
      </c>
      <c r="BK1421" s="187">
        <f>ROUND(I1421*H1421,2)</f>
        <v>0</v>
      </c>
      <c r="BL1421" s="19" t="s">
        <v>200</v>
      </c>
      <c r="BM1421" s="186" t="s">
        <v>1818</v>
      </c>
    </row>
    <row r="1422" spans="1:65" s="13" customFormat="1" ht="11.25">
      <c r="B1422" s="193"/>
      <c r="C1422" s="194"/>
      <c r="D1422" s="195" t="s">
        <v>203</v>
      </c>
      <c r="E1422" s="196" t="s">
        <v>19</v>
      </c>
      <c r="F1422" s="197" t="s">
        <v>1819</v>
      </c>
      <c r="G1422" s="194"/>
      <c r="H1422" s="198">
        <v>83.926000000000002</v>
      </c>
      <c r="I1422" s="199"/>
      <c r="J1422" s="194"/>
      <c r="K1422" s="194"/>
      <c r="L1422" s="200"/>
      <c r="M1422" s="201"/>
      <c r="N1422" s="202"/>
      <c r="O1422" s="202"/>
      <c r="P1422" s="202"/>
      <c r="Q1422" s="202"/>
      <c r="R1422" s="202"/>
      <c r="S1422" s="202"/>
      <c r="T1422" s="203"/>
      <c r="AT1422" s="204" t="s">
        <v>203</v>
      </c>
      <c r="AU1422" s="204" t="s">
        <v>80</v>
      </c>
      <c r="AV1422" s="13" t="s">
        <v>80</v>
      </c>
      <c r="AW1422" s="13" t="s">
        <v>32</v>
      </c>
      <c r="AX1422" s="13" t="s">
        <v>70</v>
      </c>
      <c r="AY1422" s="204" t="s">
        <v>193</v>
      </c>
    </row>
    <row r="1423" spans="1:65" s="14" customFormat="1" ht="11.25">
      <c r="B1423" s="205"/>
      <c r="C1423" s="206"/>
      <c r="D1423" s="195" t="s">
        <v>203</v>
      </c>
      <c r="E1423" s="207" t="s">
        <v>19</v>
      </c>
      <c r="F1423" s="208" t="s">
        <v>205</v>
      </c>
      <c r="G1423" s="206"/>
      <c r="H1423" s="209">
        <v>83.926000000000002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203</v>
      </c>
      <c r="AU1423" s="215" t="s">
        <v>80</v>
      </c>
      <c r="AV1423" s="14" t="s">
        <v>200</v>
      </c>
      <c r="AW1423" s="14" t="s">
        <v>32</v>
      </c>
      <c r="AX1423" s="14" t="s">
        <v>78</v>
      </c>
      <c r="AY1423" s="215" t="s">
        <v>193</v>
      </c>
    </row>
    <row r="1424" spans="1:65" s="2" customFormat="1" ht="66.75" customHeight="1">
      <c r="A1424" s="36"/>
      <c r="B1424" s="37"/>
      <c r="C1424" s="175" t="s">
        <v>1820</v>
      </c>
      <c r="D1424" s="175" t="s">
        <v>195</v>
      </c>
      <c r="E1424" s="176" t="s">
        <v>1821</v>
      </c>
      <c r="F1424" s="177" t="s">
        <v>1822</v>
      </c>
      <c r="G1424" s="178" t="s">
        <v>198</v>
      </c>
      <c r="H1424" s="179">
        <v>63.57</v>
      </c>
      <c r="I1424" s="180"/>
      <c r="J1424" s="181">
        <f>ROUND(I1424*H1424,2)</f>
        <v>0</v>
      </c>
      <c r="K1424" s="177" t="s">
        <v>199</v>
      </c>
      <c r="L1424" s="41"/>
      <c r="M1424" s="182" t="s">
        <v>19</v>
      </c>
      <c r="N1424" s="183" t="s">
        <v>41</v>
      </c>
      <c r="O1424" s="66"/>
      <c r="P1424" s="184">
        <f>O1424*H1424</f>
        <v>0</v>
      </c>
      <c r="Q1424" s="184">
        <v>8.6800000000000002E-3</v>
      </c>
      <c r="R1424" s="184">
        <f>Q1424*H1424</f>
        <v>0.55178760000000004</v>
      </c>
      <c r="S1424" s="184">
        <v>0</v>
      </c>
      <c r="T1424" s="185">
        <f>S1424*H1424</f>
        <v>0</v>
      </c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R1424" s="186" t="s">
        <v>200</v>
      </c>
      <c r="AT1424" s="186" t="s">
        <v>195</v>
      </c>
      <c r="AU1424" s="186" t="s">
        <v>80</v>
      </c>
      <c r="AY1424" s="19" t="s">
        <v>193</v>
      </c>
      <c r="BE1424" s="187">
        <f>IF(N1424="základní",J1424,0)</f>
        <v>0</v>
      </c>
      <c r="BF1424" s="187">
        <f>IF(N1424="snížená",J1424,0)</f>
        <v>0</v>
      </c>
      <c r="BG1424" s="187">
        <f>IF(N1424="zákl. přenesená",J1424,0)</f>
        <v>0</v>
      </c>
      <c r="BH1424" s="187">
        <f>IF(N1424="sníž. přenesená",J1424,0)</f>
        <v>0</v>
      </c>
      <c r="BI1424" s="187">
        <f>IF(N1424="nulová",J1424,0)</f>
        <v>0</v>
      </c>
      <c r="BJ1424" s="19" t="s">
        <v>78</v>
      </c>
      <c r="BK1424" s="187">
        <f>ROUND(I1424*H1424,2)</f>
        <v>0</v>
      </c>
      <c r="BL1424" s="19" t="s">
        <v>200</v>
      </c>
      <c r="BM1424" s="186" t="s">
        <v>1823</v>
      </c>
    </row>
    <row r="1425" spans="1:65" s="2" customFormat="1" ht="11.25">
      <c r="A1425" s="36"/>
      <c r="B1425" s="37"/>
      <c r="C1425" s="38"/>
      <c r="D1425" s="188" t="s">
        <v>201</v>
      </c>
      <c r="E1425" s="38"/>
      <c r="F1425" s="189" t="s">
        <v>1824</v>
      </c>
      <c r="G1425" s="38"/>
      <c r="H1425" s="38"/>
      <c r="I1425" s="190"/>
      <c r="J1425" s="38"/>
      <c r="K1425" s="38"/>
      <c r="L1425" s="41"/>
      <c r="M1425" s="191"/>
      <c r="N1425" s="192"/>
      <c r="O1425" s="66"/>
      <c r="P1425" s="66"/>
      <c r="Q1425" s="66"/>
      <c r="R1425" s="66"/>
      <c r="S1425" s="66"/>
      <c r="T1425" s="67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T1425" s="19" t="s">
        <v>201</v>
      </c>
      <c r="AU1425" s="19" t="s">
        <v>80</v>
      </c>
    </row>
    <row r="1426" spans="1:65" s="15" customFormat="1" ht="11.25">
      <c r="B1426" s="217"/>
      <c r="C1426" s="218"/>
      <c r="D1426" s="195" t="s">
        <v>203</v>
      </c>
      <c r="E1426" s="219" t="s">
        <v>19</v>
      </c>
      <c r="F1426" s="220" t="s">
        <v>1809</v>
      </c>
      <c r="G1426" s="218"/>
      <c r="H1426" s="219" t="s">
        <v>19</v>
      </c>
      <c r="I1426" s="221"/>
      <c r="J1426" s="218"/>
      <c r="K1426" s="218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203</v>
      </c>
      <c r="AU1426" s="226" t="s">
        <v>80</v>
      </c>
      <c r="AV1426" s="15" t="s">
        <v>78</v>
      </c>
      <c r="AW1426" s="15" t="s">
        <v>32</v>
      </c>
      <c r="AX1426" s="15" t="s">
        <v>70</v>
      </c>
      <c r="AY1426" s="226" t="s">
        <v>193</v>
      </c>
    </row>
    <row r="1427" spans="1:65" s="13" customFormat="1" ht="22.5">
      <c r="B1427" s="193"/>
      <c r="C1427" s="194"/>
      <c r="D1427" s="195" t="s">
        <v>203</v>
      </c>
      <c r="E1427" s="196" t="s">
        <v>19</v>
      </c>
      <c r="F1427" s="197" t="s">
        <v>1825</v>
      </c>
      <c r="G1427" s="194"/>
      <c r="H1427" s="198">
        <v>74.45</v>
      </c>
      <c r="I1427" s="199"/>
      <c r="J1427" s="194"/>
      <c r="K1427" s="194"/>
      <c r="L1427" s="200"/>
      <c r="M1427" s="201"/>
      <c r="N1427" s="202"/>
      <c r="O1427" s="202"/>
      <c r="P1427" s="202"/>
      <c r="Q1427" s="202"/>
      <c r="R1427" s="202"/>
      <c r="S1427" s="202"/>
      <c r="T1427" s="203"/>
      <c r="AT1427" s="204" t="s">
        <v>203</v>
      </c>
      <c r="AU1427" s="204" t="s">
        <v>80</v>
      </c>
      <c r="AV1427" s="13" t="s">
        <v>80</v>
      </c>
      <c r="AW1427" s="13" t="s">
        <v>32</v>
      </c>
      <c r="AX1427" s="13" t="s">
        <v>70</v>
      </c>
      <c r="AY1427" s="204" t="s">
        <v>193</v>
      </c>
    </row>
    <row r="1428" spans="1:65" s="13" customFormat="1" ht="22.5">
      <c r="B1428" s="193"/>
      <c r="C1428" s="194"/>
      <c r="D1428" s="195" t="s">
        <v>203</v>
      </c>
      <c r="E1428" s="196" t="s">
        <v>19</v>
      </c>
      <c r="F1428" s="197" t="s">
        <v>1826</v>
      </c>
      <c r="G1428" s="194"/>
      <c r="H1428" s="198">
        <v>71.400000000000006</v>
      </c>
      <c r="I1428" s="199"/>
      <c r="J1428" s="194"/>
      <c r="K1428" s="194"/>
      <c r="L1428" s="200"/>
      <c r="M1428" s="201"/>
      <c r="N1428" s="202"/>
      <c r="O1428" s="202"/>
      <c r="P1428" s="202"/>
      <c r="Q1428" s="202"/>
      <c r="R1428" s="202"/>
      <c r="S1428" s="202"/>
      <c r="T1428" s="203"/>
      <c r="AT1428" s="204" t="s">
        <v>203</v>
      </c>
      <c r="AU1428" s="204" t="s">
        <v>80</v>
      </c>
      <c r="AV1428" s="13" t="s">
        <v>80</v>
      </c>
      <c r="AW1428" s="13" t="s">
        <v>32</v>
      </c>
      <c r="AX1428" s="13" t="s">
        <v>70</v>
      </c>
      <c r="AY1428" s="204" t="s">
        <v>193</v>
      </c>
    </row>
    <row r="1429" spans="1:65" s="13" customFormat="1" ht="11.25">
      <c r="B1429" s="193"/>
      <c r="C1429" s="194"/>
      <c r="D1429" s="195" t="s">
        <v>203</v>
      </c>
      <c r="E1429" s="196" t="s">
        <v>19</v>
      </c>
      <c r="F1429" s="197" t="s">
        <v>1827</v>
      </c>
      <c r="G1429" s="194"/>
      <c r="H1429" s="198">
        <v>-82.28</v>
      </c>
      <c r="I1429" s="199"/>
      <c r="J1429" s="194"/>
      <c r="K1429" s="194"/>
      <c r="L1429" s="200"/>
      <c r="M1429" s="201"/>
      <c r="N1429" s="202"/>
      <c r="O1429" s="202"/>
      <c r="P1429" s="202"/>
      <c r="Q1429" s="202"/>
      <c r="R1429" s="202"/>
      <c r="S1429" s="202"/>
      <c r="T1429" s="203"/>
      <c r="AT1429" s="204" t="s">
        <v>203</v>
      </c>
      <c r="AU1429" s="204" t="s">
        <v>80</v>
      </c>
      <c r="AV1429" s="13" t="s">
        <v>80</v>
      </c>
      <c r="AW1429" s="13" t="s">
        <v>32</v>
      </c>
      <c r="AX1429" s="13" t="s">
        <v>70</v>
      </c>
      <c r="AY1429" s="204" t="s">
        <v>193</v>
      </c>
    </row>
    <row r="1430" spans="1:65" s="14" customFormat="1" ht="11.25">
      <c r="B1430" s="205"/>
      <c r="C1430" s="206"/>
      <c r="D1430" s="195" t="s">
        <v>203</v>
      </c>
      <c r="E1430" s="207" t="s">
        <v>19</v>
      </c>
      <c r="F1430" s="208" t="s">
        <v>205</v>
      </c>
      <c r="G1430" s="206"/>
      <c r="H1430" s="209">
        <v>63.57</v>
      </c>
      <c r="I1430" s="210"/>
      <c r="J1430" s="206"/>
      <c r="K1430" s="206"/>
      <c r="L1430" s="211"/>
      <c r="M1430" s="212"/>
      <c r="N1430" s="213"/>
      <c r="O1430" s="213"/>
      <c r="P1430" s="213"/>
      <c r="Q1430" s="213"/>
      <c r="R1430" s="213"/>
      <c r="S1430" s="213"/>
      <c r="T1430" s="214"/>
      <c r="AT1430" s="215" t="s">
        <v>203</v>
      </c>
      <c r="AU1430" s="215" t="s">
        <v>80</v>
      </c>
      <c r="AV1430" s="14" t="s">
        <v>200</v>
      </c>
      <c r="AW1430" s="14" t="s">
        <v>32</v>
      </c>
      <c r="AX1430" s="14" t="s">
        <v>78</v>
      </c>
      <c r="AY1430" s="215" t="s">
        <v>193</v>
      </c>
    </row>
    <row r="1431" spans="1:65" s="2" customFormat="1" ht="24.2" customHeight="1">
      <c r="A1431" s="36"/>
      <c r="B1431" s="37"/>
      <c r="C1431" s="227" t="s">
        <v>1828</v>
      </c>
      <c r="D1431" s="227" t="s">
        <v>443</v>
      </c>
      <c r="E1431" s="228" t="s">
        <v>1829</v>
      </c>
      <c r="F1431" s="229" t="s">
        <v>1830</v>
      </c>
      <c r="G1431" s="230" t="s">
        <v>198</v>
      </c>
      <c r="H1431" s="231">
        <v>66.138000000000005</v>
      </c>
      <c r="I1431" s="232"/>
      <c r="J1431" s="233">
        <f>ROUND(I1431*H1431,2)</f>
        <v>0</v>
      </c>
      <c r="K1431" s="229" t="s">
        <v>477</v>
      </c>
      <c r="L1431" s="234"/>
      <c r="M1431" s="235" t="s">
        <v>19</v>
      </c>
      <c r="N1431" s="236" t="s">
        <v>41</v>
      </c>
      <c r="O1431" s="66"/>
      <c r="P1431" s="184">
        <f>O1431*H1431</f>
        <v>0</v>
      </c>
      <c r="Q1431" s="184">
        <v>0</v>
      </c>
      <c r="R1431" s="184">
        <f>Q1431*H1431</f>
        <v>0</v>
      </c>
      <c r="S1431" s="184">
        <v>0</v>
      </c>
      <c r="T1431" s="185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6" t="s">
        <v>237</v>
      </c>
      <c r="AT1431" s="186" t="s">
        <v>443</v>
      </c>
      <c r="AU1431" s="186" t="s">
        <v>80</v>
      </c>
      <c r="AY1431" s="19" t="s">
        <v>193</v>
      </c>
      <c r="BE1431" s="187">
        <f>IF(N1431="základní",J1431,0)</f>
        <v>0</v>
      </c>
      <c r="BF1431" s="187">
        <f>IF(N1431="snížená",J1431,0)</f>
        <v>0</v>
      </c>
      <c r="BG1431" s="187">
        <f>IF(N1431="zákl. přenesená",J1431,0)</f>
        <v>0</v>
      </c>
      <c r="BH1431" s="187">
        <f>IF(N1431="sníž. přenesená",J1431,0)</f>
        <v>0</v>
      </c>
      <c r="BI1431" s="187">
        <f>IF(N1431="nulová",J1431,0)</f>
        <v>0</v>
      </c>
      <c r="BJ1431" s="19" t="s">
        <v>78</v>
      </c>
      <c r="BK1431" s="187">
        <f>ROUND(I1431*H1431,2)</f>
        <v>0</v>
      </c>
      <c r="BL1431" s="19" t="s">
        <v>200</v>
      </c>
      <c r="BM1431" s="186" t="s">
        <v>1831</v>
      </c>
    </row>
    <row r="1432" spans="1:65" s="2" customFormat="1" ht="66.75" customHeight="1">
      <c r="A1432" s="36"/>
      <c r="B1432" s="37"/>
      <c r="C1432" s="175" t="s">
        <v>1832</v>
      </c>
      <c r="D1432" s="175" t="s">
        <v>195</v>
      </c>
      <c r="E1432" s="176" t="s">
        <v>1833</v>
      </c>
      <c r="F1432" s="177" t="s">
        <v>1834</v>
      </c>
      <c r="G1432" s="178" t="s">
        <v>273</v>
      </c>
      <c r="H1432" s="179">
        <v>32.4</v>
      </c>
      <c r="I1432" s="180"/>
      <c r="J1432" s="181">
        <f>ROUND(I1432*H1432,2)</f>
        <v>0</v>
      </c>
      <c r="K1432" s="177" t="s">
        <v>199</v>
      </c>
      <c r="L1432" s="41"/>
      <c r="M1432" s="182" t="s">
        <v>19</v>
      </c>
      <c r="N1432" s="183" t="s">
        <v>41</v>
      </c>
      <c r="O1432" s="66"/>
      <c r="P1432" s="184">
        <f>O1432*H1432</f>
        <v>0</v>
      </c>
      <c r="Q1432" s="184">
        <v>3.3899999999999998E-3</v>
      </c>
      <c r="R1432" s="184">
        <f>Q1432*H1432</f>
        <v>0.10983599999999999</v>
      </c>
      <c r="S1432" s="184">
        <v>0</v>
      </c>
      <c r="T1432" s="185">
        <f>S1432*H1432</f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86" t="s">
        <v>200</v>
      </c>
      <c r="AT1432" s="186" t="s">
        <v>195</v>
      </c>
      <c r="AU1432" s="186" t="s">
        <v>80</v>
      </c>
      <c r="AY1432" s="19" t="s">
        <v>193</v>
      </c>
      <c r="BE1432" s="187">
        <f>IF(N1432="základní",J1432,0)</f>
        <v>0</v>
      </c>
      <c r="BF1432" s="187">
        <f>IF(N1432="snížená",J1432,0)</f>
        <v>0</v>
      </c>
      <c r="BG1432" s="187">
        <f>IF(N1432="zákl. přenesená",J1432,0)</f>
        <v>0</v>
      </c>
      <c r="BH1432" s="187">
        <f>IF(N1432="sníž. přenesená",J1432,0)</f>
        <v>0</v>
      </c>
      <c r="BI1432" s="187">
        <f>IF(N1432="nulová",J1432,0)</f>
        <v>0</v>
      </c>
      <c r="BJ1432" s="19" t="s">
        <v>78</v>
      </c>
      <c r="BK1432" s="187">
        <f>ROUND(I1432*H1432,2)</f>
        <v>0</v>
      </c>
      <c r="BL1432" s="19" t="s">
        <v>200</v>
      </c>
      <c r="BM1432" s="186" t="s">
        <v>1835</v>
      </c>
    </row>
    <row r="1433" spans="1:65" s="2" customFormat="1" ht="11.25">
      <c r="A1433" s="36"/>
      <c r="B1433" s="37"/>
      <c r="C1433" s="38"/>
      <c r="D1433" s="188" t="s">
        <v>201</v>
      </c>
      <c r="E1433" s="38"/>
      <c r="F1433" s="189" t="s">
        <v>1836</v>
      </c>
      <c r="G1433" s="38"/>
      <c r="H1433" s="38"/>
      <c r="I1433" s="190"/>
      <c r="J1433" s="38"/>
      <c r="K1433" s="38"/>
      <c r="L1433" s="41"/>
      <c r="M1433" s="191"/>
      <c r="N1433" s="192"/>
      <c r="O1433" s="66"/>
      <c r="P1433" s="66"/>
      <c r="Q1433" s="66"/>
      <c r="R1433" s="66"/>
      <c r="S1433" s="66"/>
      <c r="T1433" s="67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T1433" s="19" t="s">
        <v>201</v>
      </c>
      <c r="AU1433" s="19" t="s">
        <v>80</v>
      </c>
    </row>
    <row r="1434" spans="1:65" s="13" customFormat="1" ht="11.25">
      <c r="B1434" s="193"/>
      <c r="C1434" s="194"/>
      <c r="D1434" s="195" t="s">
        <v>203</v>
      </c>
      <c r="E1434" s="196" t="s">
        <v>19</v>
      </c>
      <c r="F1434" s="197" t="s">
        <v>1837</v>
      </c>
      <c r="G1434" s="194"/>
      <c r="H1434" s="198">
        <v>32.4</v>
      </c>
      <c r="I1434" s="199"/>
      <c r="J1434" s="194"/>
      <c r="K1434" s="194"/>
      <c r="L1434" s="200"/>
      <c r="M1434" s="201"/>
      <c r="N1434" s="202"/>
      <c r="O1434" s="202"/>
      <c r="P1434" s="202"/>
      <c r="Q1434" s="202"/>
      <c r="R1434" s="202"/>
      <c r="S1434" s="202"/>
      <c r="T1434" s="203"/>
      <c r="AT1434" s="204" t="s">
        <v>203</v>
      </c>
      <c r="AU1434" s="204" t="s">
        <v>80</v>
      </c>
      <c r="AV1434" s="13" t="s">
        <v>80</v>
      </c>
      <c r="AW1434" s="13" t="s">
        <v>32</v>
      </c>
      <c r="AX1434" s="13" t="s">
        <v>70</v>
      </c>
      <c r="AY1434" s="204" t="s">
        <v>193</v>
      </c>
    </row>
    <row r="1435" spans="1:65" s="14" customFormat="1" ht="11.25">
      <c r="B1435" s="205"/>
      <c r="C1435" s="206"/>
      <c r="D1435" s="195" t="s">
        <v>203</v>
      </c>
      <c r="E1435" s="207" t="s">
        <v>19</v>
      </c>
      <c r="F1435" s="208" t="s">
        <v>205</v>
      </c>
      <c r="G1435" s="206"/>
      <c r="H1435" s="209">
        <v>32.4</v>
      </c>
      <c r="I1435" s="210"/>
      <c r="J1435" s="206"/>
      <c r="K1435" s="206"/>
      <c r="L1435" s="211"/>
      <c r="M1435" s="212"/>
      <c r="N1435" s="213"/>
      <c r="O1435" s="213"/>
      <c r="P1435" s="213"/>
      <c r="Q1435" s="213"/>
      <c r="R1435" s="213"/>
      <c r="S1435" s="213"/>
      <c r="T1435" s="214"/>
      <c r="AT1435" s="215" t="s">
        <v>203</v>
      </c>
      <c r="AU1435" s="215" t="s">
        <v>80</v>
      </c>
      <c r="AV1435" s="14" t="s">
        <v>200</v>
      </c>
      <c r="AW1435" s="14" t="s">
        <v>32</v>
      </c>
      <c r="AX1435" s="14" t="s">
        <v>78</v>
      </c>
      <c r="AY1435" s="215" t="s">
        <v>193</v>
      </c>
    </row>
    <row r="1436" spans="1:65" s="2" customFormat="1" ht="24.2" customHeight="1">
      <c r="A1436" s="36"/>
      <c r="B1436" s="37"/>
      <c r="C1436" s="227" t="s">
        <v>1838</v>
      </c>
      <c r="D1436" s="227" t="s">
        <v>443</v>
      </c>
      <c r="E1436" s="228" t="s">
        <v>1839</v>
      </c>
      <c r="F1436" s="229" t="s">
        <v>1840</v>
      </c>
      <c r="G1436" s="230" t="s">
        <v>198</v>
      </c>
      <c r="H1436" s="231">
        <v>35.64</v>
      </c>
      <c r="I1436" s="232"/>
      <c r="J1436" s="233">
        <f>ROUND(I1436*H1436,2)</f>
        <v>0</v>
      </c>
      <c r="K1436" s="229" t="s">
        <v>199</v>
      </c>
      <c r="L1436" s="234"/>
      <c r="M1436" s="235" t="s">
        <v>19</v>
      </c>
      <c r="N1436" s="236" t="s">
        <v>41</v>
      </c>
      <c r="O1436" s="66"/>
      <c r="P1436" s="184">
        <f>O1436*H1436</f>
        <v>0</v>
      </c>
      <c r="Q1436" s="184">
        <v>6.0000000000000001E-3</v>
      </c>
      <c r="R1436" s="184">
        <f>Q1436*H1436</f>
        <v>0.21384</v>
      </c>
      <c r="S1436" s="184">
        <v>0</v>
      </c>
      <c r="T1436" s="185">
        <f>S1436*H1436</f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186" t="s">
        <v>237</v>
      </c>
      <c r="AT1436" s="186" t="s">
        <v>443</v>
      </c>
      <c r="AU1436" s="186" t="s">
        <v>80</v>
      </c>
      <c r="AY1436" s="19" t="s">
        <v>193</v>
      </c>
      <c r="BE1436" s="187">
        <f>IF(N1436="základní",J1436,0)</f>
        <v>0</v>
      </c>
      <c r="BF1436" s="187">
        <f>IF(N1436="snížená",J1436,0)</f>
        <v>0</v>
      </c>
      <c r="BG1436" s="187">
        <f>IF(N1436="zákl. přenesená",J1436,0)</f>
        <v>0</v>
      </c>
      <c r="BH1436" s="187">
        <f>IF(N1436="sníž. přenesená",J1436,0)</f>
        <v>0</v>
      </c>
      <c r="BI1436" s="187">
        <f>IF(N1436="nulová",J1436,0)</f>
        <v>0</v>
      </c>
      <c r="BJ1436" s="19" t="s">
        <v>78</v>
      </c>
      <c r="BK1436" s="187">
        <f>ROUND(I1436*H1436,2)</f>
        <v>0</v>
      </c>
      <c r="BL1436" s="19" t="s">
        <v>200</v>
      </c>
      <c r="BM1436" s="186" t="s">
        <v>1841</v>
      </c>
    </row>
    <row r="1437" spans="1:65" s="13" customFormat="1" ht="11.25">
      <c r="B1437" s="193"/>
      <c r="C1437" s="194"/>
      <c r="D1437" s="195" t="s">
        <v>203</v>
      </c>
      <c r="E1437" s="196" t="s">
        <v>19</v>
      </c>
      <c r="F1437" s="197" t="s">
        <v>1842</v>
      </c>
      <c r="G1437" s="194"/>
      <c r="H1437" s="198">
        <v>35.64</v>
      </c>
      <c r="I1437" s="199"/>
      <c r="J1437" s="194"/>
      <c r="K1437" s="194"/>
      <c r="L1437" s="200"/>
      <c r="M1437" s="201"/>
      <c r="N1437" s="202"/>
      <c r="O1437" s="202"/>
      <c r="P1437" s="202"/>
      <c r="Q1437" s="202"/>
      <c r="R1437" s="202"/>
      <c r="S1437" s="202"/>
      <c r="T1437" s="203"/>
      <c r="AT1437" s="204" t="s">
        <v>203</v>
      </c>
      <c r="AU1437" s="204" t="s">
        <v>80</v>
      </c>
      <c r="AV1437" s="13" t="s">
        <v>80</v>
      </c>
      <c r="AW1437" s="13" t="s">
        <v>32</v>
      </c>
      <c r="AX1437" s="13" t="s">
        <v>70</v>
      </c>
      <c r="AY1437" s="204" t="s">
        <v>193</v>
      </c>
    </row>
    <row r="1438" spans="1:65" s="14" customFormat="1" ht="11.25">
      <c r="B1438" s="205"/>
      <c r="C1438" s="206"/>
      <c r="D1438" s="195" t="s">
        <v>203</v>
      </c>
      <c r="E1438" s="207" t="s">
        <v>19</v>
      </c>
      <c r="F1438" s="208" t="s">
        <v>205</v>
      </c>
      <c r="G1438" s="206"/>
      <c r="H1438" s="209">
        <v>35.64</v>
      </c>
      <c r="I1438" s="210"/>
      <c r="J1438" s="206"/>
      <c r="K1438" s="206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203</v>
      </c>
      <c r="AU1438" s="215" t="s">
        <v>80</v>
      </c>
      <c r="AV1438" s="14" t="s">
        <v>200</v>
      </c>
      <c r="AW1438" s="14" t="s">
        <v>32</v>
      </c>
      <c r="AX1438" s="14" t="s">
        <v>78</v>
      </c>
      <c r="AY1438" s="215" t="s">
        <v>193</v>
      </c>
    </row>
    <row r="1439" spans="1:65" s="2" customFormat="1" ht="78" customHeight="1">
      <c r="A1439" s="36"/>
      <c r="B1439" s="37"/>
      <c r="C1439" s="175" t="s">
        <v>1843</v>
      </c>
      <c r="D1439" s="175" t="s">
        <v>195</v>
      </c>
      <c r="E1439" s="176" t="s">
        <v>1844</v>
      </c>
      <c r="F1439" s="177" t="s">
        <v>1845</v>
      </c>
      <c r="G1439" s="178" t="s">
        <v>198</v>
      </c>
      <c r="H1439" s="179">
        <v>101</v>
      </c>
      <c r="I1439" s="180"/>
      <c r="J1439" s="181">
        <f>ROUND(I1439*H1439,2)</f>
        <v>0</v>
      </c>
      <c r="K1439" s="177" t="s">
        <v>199</v>
      </c>
      <c r="L1439" s="41"/>
      <c r="M1439" s="182" t="s">
        <v>19</v>
      </c>
      <c r="N1439" s="183" t="s">
        <v>41</v>
      </c>
      <c r="O1439" s="66"/>
      <c r="P1439" s="184">
        <f>O1439*H1439</f>
        <v>0</v>
      </c>
      <c r="Q1439" s="184">
        <v>1.1350000000000001E-2</v>
      </c>
      <c r="R1439" s="184">
        <f>Q1439*H1439</f>
        <v>1.14635</v>
      </c>
      <c r="S1439" s="184">
        <v>0</v>
      </c>
      <c r="T1439" s="185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200</v>
      </c>
      <c r="AT1439" s="186" t="s">
        <v>195</v>
      </c>
      <c r="AU1439" s="186" t="s">
        <v>80</v>
      </c>
      <c r="AY1439" s="19" t="s">
        <v>193</v>
      </c>
      <c r="BE1439" s="187">
        <f>IF(N1439="základní",J1439,0)</f>
        <v>0</v>
      </c>
      <c r="BF1439" s="187">
        <f>IF(N1439="snížená",J1439,0)</f>
        <v>0</v>
      </c>
      <c r="BG1439" s="187">
        <f>IF(N1439="zákl. přenesená",J1439,0)</f>
        <v>0</v>
      </c>
      <c r="BH1439" s="187">
        <f>IF(N1439="sníž. přenesená",J1439,0)</f>
        <v>0</v>
      </c>
      <c r="BI1439" s="187">
        <f>IF(N1439="nulová",J1439,0)</f>
        <v>0</v>
      </c>
      <c r="BJ1439" s="19" t="s">
        <v>78</v>
      </c>
      <c r="BK1439" s="187">
        <f>ROUND(I1439*H1439,2)</f>
        <v>0</v>
      </c>
      <c r="BL1439" s="19" t="s">
        <v>200</v>
      </c>
      <c r="BM1439" s="186" t="s">
        <v>1846</v>
      </c>
    </row>
    <row r="1440" spans="1:65" s="2" customFormat="1" ht="11.25">
      <c r="A1440" s="36"/>
      <c r="B1440" s="37"/>
      <c r="C1440" s="38"/>
      <c r="D1440" s="188" t="s">
        <v>201</v>
      </c>
      <c r="E1440" s="38"/>
      <c r="F1440" s="189" t="s">
        <v>1847</v>
      </c>
      <c r="G1440" s="38"/>
      <c r="H1440" s="38"/>
      <c r="I1440" s="190"/>
      <c r="J1440" s="38"/>
      <c r="K1440" s="38"/>
      <c r="L1440" s="41"/>
      <c r="M1440" s="191"/>
      <c r="N1440" s="19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201</v>
      </c>
      <c r="AU1440" s="19" t="s">
        <v>80</v>
      </c>
    </row>
    <row r="1441" spans="1:65" s="15" customFormat="1" ht="11.25">
      <c r="B1441" s="217"/>
      <c r="C1441" s="218"/>
      <c r="D1441" s="195" t="s">
        <v>203</v>
      </c>
      <c r="E1441" s="219" t="s">
        <v>19</v>
      </c>
      <c r="F1441" s="220" t="s">
        <v>1848</v>
      </c>
      <c r="G1441" s="218"/>
      <c r="H1441" s="219" t="s">
        <v>19</v>
      </c>
      <c r="I1441" s="221"/>
      <c r="J1441" s="218"/>
      <c r="K1441" s="218"/>
      <c r="L1441" s="222"/>
      <c r="M1441" s="223"/>
      <c r="N1441" s="224"/>
      <c r="O1441" s="224"/>
      <c r="P1441" s="224"/>
      <c r="Q1441" s="224"/>
      <c r="R1441" s="224"/>
      <c r="S1441" s="224"/>
      <c r="T1441" s="225"/>
      <c r="AT1441" s="226" t="s">
        <v>203</v>
      </c>
      <c r="AU1441" s="226" t="s">
        <v>80</v>
      </c>
      <c r="AV1441" s="15" t="s">
        <v>78</v>
      </c>
      <c r="AW1441" s="15" t="s">
        <v>32</v>
      </c>
      <c r="AX1441" s="15" t="s">
        <v>70</v>
      </c>
      <c r="AY1441" s="226" t="s">
        <v>193</v>
      </c>
    </row>
    <row r="1442" spans="1:65" s="13" customFormat="1" ht="11.25">
      <c r="B1442" s="193"/>
      <c r="C1442" s="194"/>
      <c r="D1442" s="195" t="s">
        <v>203</v>
      </c>
      <c r="E1442" s="196" t="s">
        <v>19</v>
      </c>
      <c r="F1442" s="197" t="s">
        <v>1849</v>
      </c>
      <c r="G1442" s="194"/>
      <c r="H1442" s="198">
        <v>43.58</v>
      </c>
      <c r="I1442" s="199"/>
      <c r="J1442" s="194"/>
      <c r="K1442" s="194"/>
      <c r="L1442" s="200"/>
      <c r="M1442" s="201"/>
      <c r="N1442" s="202"/>
      <c r="O1442" s="202"/>
      <c r="P1442" s="202"/>
      <c r="Q1442" s="202"/>
      <c r="R1442" s="202"/>
      <c r="S1442" s="202"/>
      <c r="T1442" s="203"/>
      <c r="AT1442" s="204" t="s">
        <v>203</v>
      </c>
      <c r="AU1442" s="204" t="s">
        <v>80</v>
      </c>
      <c r="AV1442" s="13" t="s">
        <v>80</v>
      </c>
      <c r="AW1442" s="13" t="s">
        <v>32</v>
      </c>
      <c r="AX1442" s="13" t="s">
        <v>70</v>
      </c>
      <c r="AY1442" s="204" t="s">
        <v>193</v>
      </c>
    </row>
    <row r="1443" spans="1:65" s="15" customFormat="1" ht="11.25">
      <c r="B1443" s="217"/>
      <c r="C1443" s="218"/>
      <c r="D1443" s="195" t="s">
        <v>203</v>
      </c>
      <c r="E1443" s="219" t="s">
        <v>19</v>
      </c>
      <c r="F1443" s="220" t="s">
        <v>1850</v>
      </c>
      <c r="G1443" s="218"/>
      <c r="H1443" s="219" t="s">
        <v>19</v>
      </c>
      <c r="I1443" s="221"/>
      <c r="J1443" s="218"/>
      <c r="K1443" s="218"/>
      <c r="L1443" s="222"/>
      <c r="M1443" s="223"/>
      <c r="N1443" s="224"/>
      <c r="O1443" s="224"/>
      <c r="P1443" s="224"/>
      <c r="Q1443" s="224"/>
      <c r="R1443" s="224"/>
      <c r="S1443" s="224"/>
      <c r="T1443" s="225"/>
      <c r="AT1443" s="226" t="s">
        <v>203</v>
      </c>
      <c r="AU1443" s="226" t="s">
        <v>80</v>
      </c>
      <c r="AV1443" s="15" t="s">
        <v>78</v>
      </c>
      <c r="AW1443" s="15" t="s">
        <v>32</v>
      </c>
      <c r="AX1443" s="15" t="s">
        <v>70</v>
      </c>
      <c r="AY1443" s="226" t="s">
        <v>193</v>
      </c>
    </row>
    <row r="1444" spans="1:65" s="13" customFormat="1" ht="11.25">
      <c r="B1444" s="193"/>
      <c r="C1444" s="194"/>
      <c r="D1444" s="195" t="s">
        <v>203</v>
      </c>
      <c r="E1444" s="196" t="s">
        <v>19</v>
      </c>
      <c r="F1444" s="197" t="s">
        <v>1851</v>
      </c>
      <c r="G1444" s="194"/>
      <c r="H1444" s="198">
        <v>57.42</v>
      </c>
      <c r="I1444" s="199"/>
      <c r="J1444" s="194"/>
      <c r="K1444" s="194"/>
      <c r="L1444" s="200"/>
      <c r="M1444" s="201"/>
      <c r="N1444" s="202"/>
      <c r="O1444" s="202"/>
      <c r="P1444" s="202"/>
      <c r="Q1444" s="202"/>
      <c r="R1444" s="202"/>
      <c r="S1444" s="202"/>
      <c r="T1444" s="203"/>
      <c r="AT1444" s="204" t="s">
        <v>203</v>
      </c>
      <c r="AU1444" s="204" t="s">
        <v>80</v>
      </c>
      <c r="AV1444" s="13" t="s">
        <v>80</v>
      </c>
      <c r="AW1444" s="13" t="s">
        <v>32</v>
      </c>
      <c r="AX1444" s="13" t="s">
        <v>70</v>
      </c>
      <c r="AY1444" s="204" t="s">
        <v>193</v>
      </c>
    </row>
    <row r="1445" spans="1:65" s="14" customFormat="1" ht="11.25">
      <c r="B1445" s="205"/>
      <c r="C1445" s="206"/>
      <c r="D1445" s="195" t="s">
        <v>203</v>
      </c>
      <c r="E1445" s="207" t="s">
        <v>19</v>
      </c>
      <c r="F1445" s="208" t="s">
        <v>205</v>
      </c>
      <c r="G1445" s="206"/>
      <c r="H1445" s="209">
        <v>101</v>
      </c>
      <c r="I1445" s="210"/>
      <c r="J1445" s="206"/>
      <c r="K1445" s="206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203</v>
      </c>
      <c r="AU1445" s="215" t="s">
        <v>80</v>
      </c>
      <c r="AV1445" s="14" t="s">
        <v>200</v>
      </c>
      <c r="AW1445" s="14" t="s">
        <v>32</v>
      </c>
      <c r="AX1445" s="14" t="s">
        <v>78</v>
      </c>
      <c r="AY1445" s="215" t="s">
        <v>193</v>
      </c>
    </row>
    <row r="1446" spans="1:65" s="2" customFormat="1" ht="24.2" customHeight="1">
      <c r="A1446" s="36"/>
      <c r="B1446" s="37"/>
      <c r="C1446" s="227" t="s">
        <v>1852</v>
      </c>
      <c r="D1446" s="227" t="s">
        <v>443</v>
      </c>
      <c r="E1446" s="228" t="s">
        <v>1853</v>
      </c>
      <c r="F1446" s="229" t="s">
        <v>1854</v>
      </c>
      <c r="G1446" s="230" t="s">
        <v>198</v>
      </c>
      <c r="H1446" s="231">
        <v>44.451999999999998</v>
      </c>
      <c r="I1446" s="232"/>
      <c r="J1446" s="233">
        <f>ROUND(I1446*H1446,2)</f>
        <v>0</v>
      </c>
      <c r="K1446" s="229" t="s">
        <v>199</v>
      </c>
      <c r="L1446" s="234"/>
      <c r="M1446" s="235" t="s">
        <v>19</v>
      </c>
      <c r="N1446" s="236" t="s">
        <v>41</v>
      </c>
      <c r="O1446" s="66"/>
      <c r="P1446" s="184">
        <f>O1446*H1446</f>
        <v>0</v>
      </c>
      <c r="Q1446" s="184">
        <v>1.2E-2</v>
      </c>
      <c r="R1446" s="184">
        <f>Q1446*H1446</f>
        <v>0.53342400000000001</v>
      </c>
      <c r="S1446" s="184">
        <v>0</v>
      </c>
      <c r="T1446" s="18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237</v>
      </c>
      <c r="AT1446" s="186" t="s">
        <v>443</v>
      </c>
      <c r="AU1446" s="186" t="s">
        <v>80</v>
      </c>
      <c r="AY1446" s="19" t="s">
        <v>193</v>
      </c>
      <c r="BE1446" s="187">
        <f>IF(N1446="základní",J1446,0)</f>
        <v>0</v>
      </c>
      <c r="BF1446" s="187">
        <f>IF(N1446="snížená",J1446,0)</f>
        <v>0</v>
      </c>
      <c r="BG1446" s="187">
        <f>IF(N1446="zákl. přenesená",J1446,0)</f>
        <v>0</v>
      </c>
      <c r="BH1446" s="187">
        <f>IF(N1446="sníž. přenesená",J1446,0)</f>
        <v>0</v>
      </c>
      <c r="BI1446" s="187">
        <f>IF(N1446="nulová",J1446,0)</f>
        <v>0</v>
      </c>
      <c r="BJ1446" s="19" t="s">
        <v>78</v>
      </c>
      <c r="BK1446" s="187">
        <f>ROUND(I1446*H1446,2)</f>
        <v>0</v>
      </c>
      <c r="BL1446" s="19" t="s">
        <v>200</v>
      </c>
      <c r="BM1446" s="186" t="s">
        <v>1855</v>
      </c>
    </row>
    <row r="1447" spans="1:65" s="15" customFormat="1" ht="11.25">
      <c r="B1447" s="217"/>
      <c r="C1447" s="218"/>
      <c r="D1447" s="195" t="s">
        <v>203</v>
      </c>
      <c r="E1447" s="219" t="s">
        <v>19</v>
      </c>
      <c r="F1447" s="220" t="s">
        <v>1848</v>
      </c>
      <c r="G1447" s="218"/>
      <c r="H1447" s="219" t="s">
        <v>19</v>
      </c>
      <c r="I1447" s="221"/>
      <c r="J1447" s="218"/>
      <c r="K1447" s="218"/>
      <c r="L1447" s="222"/>
      <c r="M1447" s="223"/>
      <c r="N1447" s="224"/>
      <c r="O1447" s="224"/>
      <c r="P1447" s="224"/>
      <c r="Q1447" s="224"/>
      <c r="R1447" s="224"/>
      <c r="S1447" s="224"/>
      <c r="T1447" s="225"/>
      <c r="AT1447" s="226" t="s">
        <v>203</v>
      </c>
      <c r="AU1447" s="226" t="s">
        <v>80</v>
      </c>
      <c r="AV1447" s="15" t="s">
        <v>78</v>
      </c>
      <c r="AW1447" s="15" t="s">
        <v>32</v>
      </c>
      <c r="AX1447" s="15" t="s">
        <v>70</v>
      </c>
      <c r="AY1447" s="226" t="s">
        <v>193</v>
      </c>
    </row>
    <row r="1448" spans="1:65" s="13" customFormat="1" ht="11.25">
      <c r="B1448" s="193"/>
      <c r="C1448" s="194"/>
      <c r="D1448" s="195" t="s">
        <v>203</v>
      </c>
      <c r="E1448" s="196" t="s">
        <v>19</v>
      </c>
      <c r="F1448" s="197" t="s">
        <v>1856</v>
      </c>
      <c r="G1448" s="194"/>
      <c r="H1448" s="198">
        <v>44.451999999999998</v>
      </c>
      <c r="I1448" s="199"/>
      <c r="J1448" s="194"/>
      <c r="K1448" s="194"/>
      <c r="L1448" s="200"/>
      <c r="M1448" s="201"/>
      <c r="N1448" s="202"/>
      <c r="O1448" s="202"/>
      <c r="P1448" s="202"/>
      <c r="Q1448" s="202"/>
      <c r="R1448" s="202"/>
      <c r="S1448" s="202"/>
      <c r="T1448" s="203"/>
      <c r="AT1448" s="204" t="s">
        <v>203</v>
      </c>
      <c r="AU1448" s="204" t="s">
        <v>80</v>
      </c>
      <c r="AV1448" s="13" t="s">
        <v>80</v>
      </c>
      <c r="AW1448" s="13" t="s">
        <v>32</v>
      </c>
      <c r="AX1448" s="13" t="s">
        <v>70</v>
      </c>
      <c r="AY1448" s="204" t="s">
        <v>193</v>
      </c>
    </row>
    <row r="1449" spans="1:65" s="14" customFormat="1" ht="11.25">
      <c r="B1449" s="205"/>
      <c r="C1449" s="206"/>
      <c r="D1449" s="195" t="s">
        <v>203</v>
      </c>
      <c r="E1449" s="207" t="s">
        <v>19</v>
      </c>
      <c r="F1449" s="208" t="s">
        <v>205</v>
      </c>
      <c r="G1449" s="206"/>
      <c r="H1449" s="209">
        <v>44.451999999999998</v>
      </c>
      <c r="I1449" s="210"/>
      <c r="J1449" s="206"/>
      <c r="K1449" s="206"/>
      <c r="L1449" s="211"/>
      <c r="M1449" s="212"/>
      <c r="N1449" s="213"/>
      <c r="O1449" s="213"/>
      <c r="P1449" s="213"/>
      <c r="Q1449" s="213"/>
      <c r="R1449" s="213"/>
      <c r="S1449" s="213"/>
      <c r="T1449" s="214"/>
      <c r="AT1449" s="215" t="s">
        <v>203</v>
      </c>
      <c r="AU1449" s="215" t="s">
        <v>80</v>
      </c>
      <c r="AV1449" s="14" t="s">
        <v>200</v>
      </c>
      <c r="AW1449" s="14" t="s">
        <v>32</v>
      </c>
      <c r="AX1449" s="14" t="s">
        <v>78</v>
      </c>
      <c r="AY1449" s="215" t="s">
        <v>193</v>
      </c>
    </row>
    <row r="1450" spans="1:65" s="2" customFormat="1" ht="24.2" customHeight="1">
      <c r="A1450" s="36"/>
      <c r="B1450" s="37"/>
      <c r="C1450" s="227" t="s">
        <v>1857</v>
      </c>
      <c r="D1450" s="227" t="s">
        <v>443</v>
      </c>
      <c r="E1450" s="228" t="s">
        <v>1858</v>
      </c>
      <c r="F1450" s="229" t="s">
        <v>1859</v>
      </c>
      <c r="G1450" s="230" t="s">
        <v>198</v>
      </c>
      <c r="H1450" s="231">
        <v>64.424999999999997</v>
      </c>
      <c r="I1450" s="232"/>
      <c r="J1450" s="233">
        <f>ROUND(I1450*H1450,2)</f>
        <v>0</v>
      </c>
      <c r="K1450" s="229" t="s">
        <v>199</v>
      </c>
      <c r="L1450" s="234"/>
      <c r="M1450" s="235" t="s">
        <v>19</v>
      </c>
      <c r="N1450" s="236" t="s">
        <v>41</v>
      </c>
      <c r="O1450" s="66"/>
      <c r="P1450" s="184">
        <f>O1450*H1450</f>
        <v>0</v>
      </c>
      <c r="Q1450" s="184">
        <v>8.9999999999999993E-3</v>
      </c>
      <c r="R1450" s="184">
        <f>Q1450*H1450</f>
        <v>0.57982499999999992</v>
      </c>
      <c r="S1450" s="184">
        <v>0</v>
      </c>
      <c r="T1450" s="185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237</v>
      </c>
      <c r="AT1450" s="186" t="s">
        <v>443</v>
      </c>
      <c r="AU1450" s="186" t="s">
        <v>80</v>
      </c>
      <c r="AY1450" s="19" t="s">
        <v>193</v>
      </c>
      <c r="BE1450" s="187">
        <f>IF(N1450="základní",J1450,0)</f>
        <v>0</v>
      </c>
      <c r="BF1450" s="187">
        <f>IF(N1450="snížená",J1450,0)</f>
        <v>0</v>
      </c>
      <c r="BG1450" s="187">
        <f>IF(N1450="zákl. přenesená",J1450,0)</f>
        <v>0</v>
      </c>
      <c r="BH1450" s="187">
        <f>IF(N1450="sníž. přenesená",J1450,0)</f>
        <v>0</v>
      </c>
      <c r="BI1450" s="187">
        <f>IF(N1450="nulová",J1450,0)</f>
        <v>0</v>
      </c>
      <c r="BJ1450" s="19" t="s">
        <v>78</v>
      </c>
      <c r="BK1450" s="187">
        <f>ROUND(I1450*H1450,2)</f>
        <v>0</v>
      </c>
      <c r="BL1450" s="19" t="s">
        <v>200</v>
      </c>
      <c r="BM1450" s="186" t="s">
        <v>1860</v>
      </c>
    </row>
    <row r="1451" spans="1:65" s="2" customFormat="1" ht="78" customHeight="1">
      <c r="A1451" s="36"/>
      <c r="B1451" s="37"/>
      <c r="C1451" s="175" t="s">
        <v>1861</v>
      </c>
      <c r="D1451" s="175" t="s">
        <v>195</v>
      </c>
      <c r="E1451" s="176" t="s">
        <v>1862</v>
      </c>
      <c r="F1451" s="177" t="s">
        <v>1863</v>
      </c>
      <c r="G1451" s="178" t="s">
        <v>198</v>
      </c>
      <c r="H1451" s="179">
        <v>289.89</v>
      </c>
      <c r="I1451" s="180"/>
      <c r="J1451" s="181">
        <f>ROUND(I1451*H1451,2)</f>
        <v>0</v>
      </c>
      <c r="K1451" s="177" t="s">
        <v>199</v>
      </c>
      <c r="L1451" s="41"/>
      <c r="M1451" s="182" t="s">
        <v>19</v>
      </c>
      <c r="N1451" s="183" t="s">
        <v>41</v>
      </c>
      <c r="O1451" s="66"/>
      <c r="P1451" s="184">
        <f>O1451*H1451</f>
        <v>0</v>
      </c>
      <c r="Q1451" s="184">
        <v>1.1599999999999999E-2</v>
      </c>
      <c r="R1451" s="184">
        <f>Q1451*H1451</f>
        <v>3.3627239999999996</v>
      </c>
      <c r="S1451" s="184">
        <v>0</v>
      </c>
      <c r="T1451" s="185">
        <f>S1451*H1451</f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200</v>
      </c>
      <c r="AT1451" s="186" t="s">
        <v>195</v>
      </c>
      <c r="AU1451" s="186" t="s">
        <v>80</v>
      </c>
      <c r="AY1451" s="19" t="s">
        <v>193</v>
      </c>
      <c r="BE1451" s="187">
        <f>IF(N1451="základní",J1451,0)</f>
        <v>0</v>
      </c>
      <c r="BF1451" s="187">
        <f>IF(N1451="snížená",J1451,0)</f>
        <v>0</v>
      </c>
      <c r="BG1451" s="187">
        <f>IF(N1451="zákl. přenesená",J1451,0)</f>
        <v>0</v>
      </c>
      <c r="BH1451" s="187">
        <f>IF(N1451="sníž. přenesená",J1451,0)</f>
        <v>0</v>
      </c>
      <c r="BI1451" s="187">
        <f>IF(N1451="nulová",J1451,0)</f>
        <v>0</v>
      </c>
      <c r="BJ1451" s="19" t="s">
        <v>78</v>
      </c>
      <c r="BK1451" s="187">
        <f>ROUND(I1451*H1451,2)</f>
        <v>0</v>
      </c>
      <c r="BL1451" s="19" t="s">
        <v>200</v>
      </c>
      <c r="BM1451" s="186" t="s">
        <v>1864</v>
      </c>
    </row>
    <row r="1452" spans="1:65" s="2" customFormat="1" ht="11.25">
      <c r="A1452" s="36"/>
      <c r="B1452" s="37"/>
      <c r="C1452" s="38"/>
      <c r="D1452" s="188" t="s">
        <v>201</v>
      </c>
      <c r="E1452" s="38"/>
      <c r="F1452" s="189" t="s">
        <v>1865</v>
      </c>
      <c r="G1452" s="38"/>
      <c r="H1452" s="38"/>
      <c r="I1452" s="190"/>
      <c r="J1452" s="38"/>
      <c r="K1452" s="38"/>
      <c r="L1452" s="41"/>
      <c r="M1452" s="191"/>
      <c r="N1452" s="192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201</v>
      </c>
      <c r="AU1452" s="19" t="s">
        <v>80</v>
      </c>
    </row>
    <row r="1453" spans="1:65" s="15" customFormat="1" ht="11.25">
      <c r="B1453" s="217"/>
      <c r="C1453" s="218"/>
      <c r="D1453" s="195" t="s">
        <v>203</v>
      </c>
      <c r="E1453" s="219" t="s">
        <v>19</v>
      </c>
      <c r="F1453" s="220" t="s">
        <v>1866</v>
      </c>
      <c r="G1453" s="218"/>
      <c r="H1453" s="219" t="s">
        <v>19</v>
      </c>
      <c r="I1453" s="221"/>
      <c r="J1453" s="218"/>
      <c r="K1453" s="218"/>
      <c r="L1453" s="222"/>
      <c r="M1453" s="223"/>
      <c r="N1453" s="224"/>
      <c r="O1453" s="224"/>
      <c r="P1453" s="224"/>
      <c r="Q1453" s="224"/>
      <c r="R1453" s="224"/>
      <c r="S1453" s="224"/>
      <c r="T1453" s="225"/>
      <c r="AT1453" s="226" t="s">
        <v>203</v>
      </c>
      <c r="AU1453" s="226" t="s">
        <v>80</v>
      </c>
      <c r="AV1453" s="15" t="s">
        <v>78</v>
      </c>
      <c r="AW1453" s="15" t="s">
        <v>32</v>
      </c>
      <c r="AX1453" s="15" t="s">
        <v>70</v>
      </c>
      <c r="AY1453" s="226" t="s">
        <v>193</v>
      </c>
    </row>
    <row r="1454" spans="1:65" s="13" customFormat="1" ht="11.25">
      <c r="B1454" s="193"/>
      <c r="C1454" s="194"/>
      <c r="D1454" s="195" t="s">
        <v>203</v>
      </c>
      <c r="E1454" s="196" t="s">
        <v>19</v>
      </c>
      <c r="F1454" s="197" t="s">
        <v>1867</v>
      </c>
      <c r="G1454" s="194"/>
      <c r="H1454" s="198">
        <v>108.64</v>
      </c>
      <c r="I1454" s="199"/>
      <c r="J1454" s="194"/>
      <c r="K1454" s="194"/>
      <c r="L1454" s="200"/>
      <c r="M1454" s="201"/>
      <c r="N1454" s="202"/>
      <c r="O1454" s="202"/>
      <c r="P1454" s="202"/>
      <c r="Q1454" s="202"/>
      <c r="R1454" s="202"/>
      <c r="S1454" s="202"/>
      <c r="T1454" s="203"/>
      <c r="AT1454" s="204" t="s">
        <v>203</v>
      </c>
      <c r="AU1454" s="204" t="s">
        <v>80</v>
      </c>
      <c r="AV1454" s="13" t="s">
        <v>80</v>
      </c>
      <c r="AW1454" s="13" t="s">
        <v>32</v>
      </c>
      <c r="AX1454" s="13" t="s">
        <v>70</v>
      </c>
      <c r="AY1454" s="204" t="s">
        <v>193</v>
      </c>
    </row>
    <row r="1455" spans="1:65" s="13" customFormat="1" ht="22.5">
      <c r="B1455" s="193"/>
      <c r="C1455" s="194"/>
      <c r="D1455" s="195" t="s">
        <v>203</v>
      </c>
      <c r="E1455" s="196" t="s">
        <v>19</v>
      </c>
      <c r="F1455" s="197" t="s">
        <v>1868</v>
      </c>
      <c r="G1455" s="194"/>
      <c r="H1455" s="198">
        <v>66.44</v>
      </c>
      <c r="I1455" s="199"/>
      <c r="J1455" s="194"/>
      <c r="K1455" s="194"/>
      <c r="L1455" s="200"/>
      <c r="M1455" s="201"/>
      <c r="N1455" s="202"/>
      <c r="O1455" s="202"/>
      <c r="P1455" s="202"/>
      <c r="Q1455" s="202"/>
      <c r="R1455" s="202"/>
      <c r="S1455" s="202"/>
      <c r="T1455" s="203"/>
      <c r="AT1455" s="204" t="s">
        <v>203</v>
      </c>
      <c r="AU1455" s="204" t="s">
        <v>80</v>
      </c>
      <c r="AV1455" s="13" t="s">
        <v>80</v>
      </c>
      <c r="AW1455" s="13" t="s">
        <v>32</v>
      </c>
      <c r="AX1455" s="13" t="s">
        <v>70</v>
      </c>
      <c r="AY1455" s="204" t="s">
        <v>193</v>
      </c>
    </row>
    <row r="1456" spans="1:65" s="13" customFormat="1" ht="11.25">
      <c r="B1456" s="193"/>
      <c r="C1456" s="194"/>
      <c r="D1456" s="195" t="s">
        <v>203</v>
      </c>
      <c r="E1456" s="196" t="s">
        <v>19</v>
      </c>
      <c r="F1456" s="197" t="s">
        <v>1869</v>
      </c>
      <c r="G1456" s="194"/>
      <c r="H1456" s="198">
        <v>31.15</v>
      </c>
      <c r="I1456" s="199"/>
      <c r="J1456" s="194"/>
      <c r="K1456" s="194"/>
      <c r="L1456" s="200"/>
      <c r="M1456" s="201"/>
      <c r="N1456" s="202"/>
      <c r="O1456" s="202"/>
      <c r="P1456" s="202"/>
      <c r="Q1456" s="202"/>
      <c r="R1456" s="202"/>
      <c r="S1456" s="202"/>
      <c r="T1456" s="203"/>
      <c r="AT1456" s="204" t="s">
        <v>203</v>
      </c>
      <c r="AU1456" s="204" t="s">
        <v>80</v>
      </c>
      <c r="AV1456" s="13" t="s">
        <v>80</v>
      </c>
      <c r="AW1456" s="13" t="s">
        <v>32</v>
      </c>
      <c r="AX1456" s="13" t="s">
        <v>70</v>
      </c>
      <c r="AY1456" s="204" t="s">
        <v>193</v>
      </c>
    </row>
    <row r="1457" spans="1:65" s="13" customFormat="1" ht="11.25">
      <c r="B1457" s="193"/>
      <c r="C1457" s="194"/>
      <c r="D1457" s="195" t="s">
        <v>203</v>
      </c>
      <c r="E1457" s="196" t="s">
        <v>19</v>
      </c>
      <c r="F1457" s="197" t="s">
        <v>1870</v>
      </c>
      <c r="G1457" s="194"/>
      <c r="H1457" s="198">
        <v>47.19</v>
      </c>
      <c r="I1457" s="199"/>
      <c r="J1457" s="194"/>
      <c r="K1457" s="194"/>
      <c r="L1457" s="200"/>
      <c r="M1457" s="201"/>
      <c r="N1457" s="202"/>
      <c r="O1457" s="202"/>
      <c r="P1457" s="202"/>
      <c r="Q1457" s="202"/>
      <c r="R1457" s="202"/>
      <c r="S1457" s="202"/>
      <c r="T1457" s="203"/>
      <c r="AT1457" s="204" t="s">
        <v>203</v>
      </c>
      <c r="AU1457" s="204" t="s">
        <v>80</v>
      </c>
      <c r="AV1457" s="13" t="s">
        <v>80</v>
      </c>
      <c r="AW1457" s="13" t="s">
        <v>32</v>
      </c>
      <c r="AX1457" s="13" t="s">
        <v>70</v>
      </c>
      <c r="AY1457" s="204" t="s">
        <v>193</v>
      </c>
    </row>
    <row r="1458" spans="1:65" s="13" customFormat="1" ht="11.25">
      <c r="B1458" s="193"/>
      <c r="C1458" s="194"/>
      <c r="D1458" s="195" t="s">
        <v>203</v>
      </c>
      <c r="E1458" s="196" t="s">
        <v>19</v>
      </c>
      <c r="F1458" s="197" t="s">
        <v>1871</v>
      </c>
      <c r="G1458" s="194"/>
      <c r="H1458" s="198">
        <v>36.47</v>
      </c>
      <c r="I1458" s="199"/>
      <c r="J1458" s="194"/>
      <c r="K1458" s="194"/>
      <c r="L1458" s="200"/>
      <c r="M1458" s="201"/>
      <c r="N1458" s="202"/>
      <c r="O1458" s="202"/>
      <c r="P1458" s="202"/>
      <c r="Q1458" s="202"/>
      <c r="R1458" s="202"/>
      <c r="S1458" s="202"/>
      <c r="T1458" s="203"/>
      <c r="AT1458" s="204" t="s">
        <v>203</v>
      </c>
      <c r="AU1458" s="204" t="s">
        <v>80</v>
      </c>
      <c r="AV1458" s="13" t="s">
        <v>80</v>
      </c>
      <c r="AW1458" s="13" t="s">
        <v>32</v>
      </c>
      <c r="AX1458" s="13" t="s">
        <v>70</v>
      </c>
      <c r="AY1458" s="204" t="s">
        <v>193</v>
      </c>
    </row>
    <row r="1459" spans="1:65" s="14" customFormat="1" ht="11.25">
      <c r="B1459" s="205"/>
      <c r="C1459" s="206"/>
      <c r="D1459" s="195" t="s">
        <v>203</v>
      </c>
      <c r="E1459" s="207" t="s">
        <v>19</v>
      </c>
      <c r="F1459" s="208" t="s">
        <v>205</v>
      </c>
      <c r="G1459" s="206"/>
      <c r="H1459" s="209">
        <v>289.89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203</v>
      </c>
      <c r="AU1459" s="215" t="s">
        <v>80</v>
      </c>
      <c r="AV1459" s="14" t="s">
        <v>200</v>
      </c>
      <c r="AW1459" s="14" t="s">
        <v>32</v>
      </c>
      <c r="AX1459" s="14" t="s">
        <v>78</v>
      </c>
      <c r="AY1459" s="215" t="s">
        <v>193</v>
      </c>
    </row>
    <row r="1460" spans="1:65" s="2" customFormat="1" ht="24.2" customHeight="1">
      <c r="A1460" s="36"/>
      <c r="B1460" s="37"/>
      <c r="C1460" s="227" t="s">
        <v>1872</v>
      </c>
      <c r="D1460" s="227" t="s">
        <v>443</v>
      </c>
      <c r="E1460" s="228" t="s">
        <v>1873</v>
      </c>
      <c r="F1460" s="229" t="s">
        <v>1874</v>
      </c>
      <c r="G1460" s="230" t="s">
        <v>198</v>
      </c>
      <c r="H1460" s="231">
        <v>295.68799999999999</v>
      </c>
      <c r="I1460" s="232"/>
      <c r="J1460" s="233">
        <f>ROUND(I1460*H1460,2)</f>
        <v>0</v>
      </c>
      <c r="K1460" s="229" t="s">
        <v>199</v>
      </c>
      <c r="L1460" s="234"/>
      <c r="M1460" s="235" t="s">
        <v>19</v>
      </c>
      <c r="N1460" s="236" t="s">
        <v>41</v>
      </c>
      <c r="O1460" s="66"/>
      <c r="P1460" s="184">
        <f>O1460*H1460</f>
        <v>0</v>
      </c>
      <c r="Q1460" s="184">
        <v>1.7999999999999999E-2</v>
      </c>
      <c r="R1460" s="184">
        <f>Q1460*H1460</f>
        <v>5.3223839999999996</v>
      </c>
      <c r="S1460" s="184">
        <v>0</v>
      </c>
      <c r="T1460" s="185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237</v>
      </c>
      <c r="AT1460" s="186" t="s">
        <v>443</v>
      </c>
      <c r="AU1460" s="186" t="s">
        <v>80</v>
      </c>
      <c r="AY1460" s="19" t="s">
        <v>193</v>
      </c>
      <c r="BE1460" s="187">
        <f>IF(N1460="základní",J1460,0)</f>
        <v>0</v>
      </c>
      <c r="BF1460" s="187">
        <f>IF(N1460="snížená",J1460,0)</f>
        <v>0</v>
      </c>
      <c r="BG1460" s="187">
        <f>IF(N1460="zákl. přenesená",J1460,0)</f>
        <v>0</v>
      </c>
      <c r="BH1460" s="187">
        <f>IF(N1460="sníž. přenesená",J1460,0)</f>
        <v>0</v>
      </c>
      <c r="BI1460" s="187">
        <f>IF(N1460="nulová",J1460,0)</f>
        <v>0</v>
      </c>
      <c r="BJ1460" s="19" t="s">
        <v>78</v>
      </c>
      <c r="BK1460" s="187">
        <f>ROUND(I1460*H1460,2)</f>
        <v>0</v>
      </c>
      <c r="BL1460" s="19" t="s">
        <v>200</v>
      </c>
      <c r="BM1460" s="186" t="s">
        <v>1875</v>
      </c>
    </row>
    <row r="1461" spans="1:65" s="13" customFormat="1" ht="11.25">
      <c r="B1461" s="193"/>
      <c r="C1461" s="194"/>
      <c r="D1461" s="195" t="s">
        <v>203</v>
      </c>
      <c r="E1461" s="196" t="s">
        <v>19</v>
      </c>
      <c r="F1461" s="197" t="s">
        <v>1876</v>
      </c>
      <c r="G1461" s="194"/>
      <c r="H1461" s="198">
        <v>295.68799999999999</v>
      </c>
      <c r="I1461" s="199"/>
      <c r="J1461" s="194"/>
      <c r="K1461" s="194"/>
      <c r="L1461" s="200"/>
      <c r="M1461" s="201"/>
      <c r="N1461" s="202"/>
      <c r="O1461" s="202"/>
      <c r="P1461" s="202"/>
      <c r="Q1461" s="202"/>
      <c r="R1461" s="202"/>
      <c r="S1461" s="202"/>
      <c r="T1461" s="203"/>
      <c r="AT1461" s="204" t="s">
        <v>203</v>
      </c>
      <c r="AU1461" s="204" t="s">
        <v>80</v>
      </c>
      <c r="AV1461" s="13" t="s">
        <v>80</v>
      </c>
      <c r="AW1461" s="13" t="s">
        <v>32</v>
      </c>
      <c r="AX1461" s="13" t="s">
        <v>70</v>
      </c>
      <c r="AY1461" s="204" t="s">
        <v>193</v>
      </c>
    </row>
    <row r="1462" spans="1:65" s="14" customFormat="1" ht="11.25">
      <c r="B1462" s="205"/>
      <c r="C1462" s="206"/>
      <c r="D1462" s="195" t="s">
        <v>203</v>
      </c>
      <c r="E1462" s="207" t="s">
        <v>19</v>
      </c>
      <c r="F1462" s="208" t="s">
        <v>205</v>
      </c>
      <c r="G1462" s="206"/>
      <c r="H1462" s="209">
        <v>295.68799999999999</v>
      </c>
      <c r="I1462" s="210"/>
      <c r="J1462" s="206"/>
      <c r="K1462" s="206"/>
      <c r="L1462" s="211"/>
      <c r="M1462" s="212"/>
      <c r="N1462" s="213"/>
      <c r="O1462" s="213"/>
      <c r="P1462" s="213"/>
      <c r="Q1462" s="213"/>
      <c r="R1462" s="213"/>
      <c r="S1462" s="213"/>
      <c r="T1462" s="214"/>
      <c r="AT1462" s="215" t="s">
        <v>203</v>
      </c>
      <c r="AU1462" s="215" t="s">
        <v>80</v>
      </c>
      <c r="AV1462" s="14" t="s">
        <v>200</v>
      </c>
      <c r="AW1462" s="14" t="s">
        <v>32</v>
      </c>
      <c r="AX1462" s="14" t="s">
        <v>78</v>
      </c>
      <c r="AY1462" s="215" t="s">
        <v>193</v>
      </c>
    </row>
    <row r="1463" spans="1:65" s="2" customFormat="1" ht="78" customHeight="1">
      <c r="A1463" s="36"/>
      <c r="B1463" s="37"/>
      <c r="C1463" s="175" t="s">
        <v>1877</v>
      </c>
      <c r="D1463" s="175" t="s">
        <v>195</v>
      </c>
      <c r="E1463" s="176" t="s">
        <v>1878</v>
      </c>
      <c r="F1463" s="177" t="s">
        <v>1879</v>
      </c>
      <c r="G1463" s="178" t="s">
        <v>198</v>
      </c>
      <c r="H1463" s="179">
        <v>3208.21</v>
      </c>
      <c r="I1463" s="180"/>
      <c r="J1463" s="181">
        <f>ROUND(I1463*H1463,2)</f>
        <v>0</v>
      </c>
      <c r="K1463" s="177" t="s">
        <v>199</v>
      </c>
      <c r="L1463" s="41"/>
      <c r="M1463" s="182" t="s">
        <v>19</v>
      </c>
      <c r="N1463" s="183" t="s">
        <v>41</v>
      </c>
      <c r="O1463" s="66"/>
      <c r="P1463" s="184">
        <f>O1463*H1463</f>
        <v>0</v>
      </c>
      <c r="Q1463" s="184">
        <v>1.1679999999999999E-2</v>
      </c>
      <c r="R1463" s="184">
        <f>Q1463*H1463</f>
        <v>37.471892799999999</v>
      </c>
      <c r="S1463" s="184">
        <v>0</v>
      </c>
      <c r="T1463" s="185">
        <f>S1463*H1463</f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86" t="s">
        <v>200</v>
      </c>
      <c r="AT1463" s="186" t="s">
        <v>195</v>
      </c>
      <c r="AU1463" s="186" t="s">
        <v>80</v>
      </c>
      <c r="AY1463" s="19" t="s">
        <v>193</v>
      </c>
      <c r="BE1463" s="187">
        <f>IF(N1463="základní",J1463,0)</f>
        <v>0</v>
      </c>
      <c r="BF1463" s="187">
        <f>IF(N1463="snížená",J1463,0)</f>
        <v>0</v>
      </c>
      <c r="BG1463" s="187">
        <f>IF(N1463="zákl. přenesená",J1463,0)</f>
        <v>0</v>
      </c>
      <c r="BH1463" s="187">
        <f>IF(N1463="sníž. přenesená",J1463,0)</f>
        <v>0</v>
      </c>
      <c r="BI1463" s="187">
        <f>IF(N1463="nulová",J1463,0)</f>
        <v>0</v>
      </c>
      <c r="BJ1463" s="19" t="s">
        <v>78</v>
      </c>
      <c r="BK1463" s="187">
        <f>ROUND(I1463*H1463,2)</f>
        <v>0</v>
      </c>
      <c r="BL1463" s="19" t="s">
        <v>200</v>
      </c>
      <c r="BM1463" s="186" t="s">
        <v>1880</v>
      </c>
    </row>
    <row r="1464" spans="1:65" s="2" customFormat="1" ht="11.25">
      <c r="A1464" s="36"/>
      <c r="B1464" s="37"/>
      <c r="C1464" s="38"/>
      <c r="D1464" s="188" t="s">
        <v>201</v>
      </c>
      <c r="E1464" s="38"/>
      <c r="F1464" s="189" t="s">
        <v>1881</v>
      </c>
      <c r="G1464" s="38"/>
      <c r="H1464" s="38"/>
      <c r="I1464" s="190"/>
      <c r="J1464" s="38"/>
      <c r="K1464" s="38"/>
      <c r="L1464" s="41"/>
      <c r="M1464" s="191"/>
      <c r="N1464" s="192"/>
      <c r="O1464" s="66"/>
      <c r="P1464" s="66"/>
      <c r="Q1464" s="66"/>
      <c r="R1464" s="66"/>
      <c r="S1464" s="66"/>
      <c r="T1464" s="67"/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T1464" s="19" t="s">
        <v>201</v>
      </c>
      <c r="AU1464" s="19" t="s">
        <v>80</v>
      </c>
    </row>
    <row r="1465" spans="1:65" s="15" customFormat="1" ht="11.25">
      <c r="B1465" s="217"/>
      <c r="C1465" s="218"/>
      <c r="D1465" s="195" t="s">
        <v>203</v>
      </c>
      <c r="E1465" s="219" t="s">
        <v>19</v>
      </c>
      <c r="F1465" s="220" t="s">
        <v>1882</v>
      </c>
      <c r="G1465" s="218"/>
      <c r="H1465" s="219" t="s">
        <v>19</v>
      </c>
      <c r="I1465" s="221"/>
      <c r="J1465" s="218"/>
      <c r="K1465" s="218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203</v>
      </c>
      <c r="AU1465" s="226" t="s">
        <v>80</v>
      </c>
      <c r="AV1465" s="15" t="s">
        <v>78</v>
      </c>
      <c r="AW1465" s="15" t="s">
        <v>32</v>
      </c>
      <c r="AX1465" s="15" t="s">
        <v>70</v>
      </c>
      <c r="AY1465" s="226" t="s">
        <v>193</v>
      </c>
    </row>
    <row r="1466" spans="1:65" s="13" customFormat="1" ht="11.25">
      <c r="B1466" s="193"/>
      <c r="C1466" s="194"/>
      <c r="D1466" s="195" t="s">
        <v>203</v>
      </c>
      <c r="E1466" s="196" t="s">
        <v>19</v>
      </c>
      <c r="F1466" s="197" t="s">
        <v>1883</v>
      </c>
      <c r="G1466" s="194"/>
      <c r="H1466" s="198">
        <v>464.95</v>
      </c>
      <c r="I1466" s="199"/>
      <c r="J1466" s="194"/>
      <c r="K1466" s="194"/>
      <c r="L1466" s="200"/>
      <c r="M1466" s="201"/>
      <c r="N1466" s="202"/>
      <c r="O1466" s="202"/>
      <c r="P1466" s="202"/>
      <c r="Q1466" s="202"/>
      <c r="R1466" s="202"/>
      <c r="S1466" s="202"/>
      <c r="T1466" s="203"/>
      <c r="AT1466" s="204" t="s">
        <v>203</v>
      </c>
      <c r="AU1466" s="204" t="s">
        <v>80</v>
      </c>
      <c r="AV1466" s="13" t="s">
        <v>80</v>
      </c>
      <c r="AW1466" s="13" t="s">
        <v>32</v>
      </c>
      <c r="AX1466" s="13" t="s">
        <v>70</v>
      </c>
      <c r="AY1466" s="204" t="s">
        <v>193</v>
      </c>
    </row>
    <row r="1467" spans="1:65" s="13" customFormat="1" ht="22.5">
      <c r="B1467" s="193"/>
      <c r="C1467" s="194"/>
      <c r="D1467" s="195" t="s">
        <v>203</v>
      </c>
      <c r="E1467" s="196" t="s">
        <v>19</v>
      </c>
      <c r="F1467" s="197" t="s">
        <v>1884</v>
      </c>
      <c r="G1467" s="194"/>
      <c r="H1467" s="198">
        <v>428.35</v>
      </c>
      <c r="I1467" s="199"/>
      <c r="J1467" s="194"/>
      <c r="K1467" s="194"/>
      <c r="L1467" s="200"/>
      <c r="M1467" s="201"/>
      <c r="N1467" s="202"/>
      <c r="O1467" s="202"/>
      <c r="P1467" s="202"/>
      <c r="Q1467" s="202"/>
      <c r="R1467" s="202"/>
      <c r="S1467" s="202"/>
      <c r="T1467" s="203"/>
      <c r="AT1467" s="204" t="s">
        <v>203</v>
      </c>
      <c r="AU1467" s="204" t="s">
        <v>80</v>
      </c>
      <c r="AV1467" s="13" t="s">
        <v>80</v>
      </c>
      <c r="AW1467" s="13" t="s">
        <v>32</v>
      </c>
      <c r="AX1467" s="13" t="s">
        <v>70</v>
      </c>
      <c r="AY1467" s="204" t="s">
        <v>193</v>
      </c>
    </row>
    <row r="1468" spans="1:65" s="13" customFormat="1" ht="33.75">
      <c r="B1468" s="193"/>
      <c r="C1468" s="194"/>
      <c r="D1468" s="195" t="s">
        <v>203</v>
      </c>
      <c r="E1468" s="196" t="s">
        <v>19</v>
      </c>
      <c r="F1468" s="197" t="s">
        <v>1885</v>
      </c>
      <c r="G1468" s="194"/>
      <c r="H1468" s="198">
        <v>566.32000000000005</v>
      </c>
      <c r="I1468" s="199"/>
      <c r="J1468" s="194"/>
      <c r="K1468" s="194"/>
      <c r="L1468" s="200"/>
      <c r="M1468" s="201"/>
      <c r="N1468" s="202"/>
      <c r="O1468" s="202"/>
      <c r="P1468" s="202"/>
      <c r="Q1468" s="202"/>
      <c r="R1468" s="202"/>
      <c r="S1468" s="202"/>
      <c r="T1468" s="203"/>
      <c r="AT1468" s="204" t="s">
        <v>203</v>
      </c>
      <c r="AU1468" s="204" t="s">
        <v>80</v>
      </c>
      <c r="AV1468" s="13" t="s">
        <v>80</v>
      </c>
      <c r="AW1468" s="13" t="s">
        <v>32</v>
      </c>
      <c r="AX1468" s="13" t="s">
        <v>70</v>
      </c>
      <c r="AY1468" s="204" t="s">
        <v>193</v>
      </c>
    </row>
    <row r="1469" spans="1:65" s="13" customFormat="1" ht="22.5">
      <c r="B1469" s="193"/>
      <c r="C1469" s="194"/>
      <c r="D1469" s="195" t="s">
        <v>203</v>
      </c>
      <c r="E1469" s="196" t="s">
        <v>19</v>
      </c>
      <c r="F1469" s="197" t="s">
        <v>1884</v>
      </c>
      <c r="G1469" s="194"/>
      <c r="H1469" s="198">
        <v>428.35</v>
      </c>
      <c r="I1469" s="199"/>
      <c r="J1469" s="194"/>
      <c r="K1469" s="194"/>
      <c r="L1469" s="200"/>
      <c r="M1469" s="201"/>
      <c r="N1469" s="202"/>
      <c r="O1469" s="202"/>
      <c r="P1469" s="202"/>
      <c r="Q1469" s="202"/>
      <c r="R1469" s="202"/>
      <c r="S1469" s="202"/>
      <c r="T1469" s="203"/>
      <c r="AT1469" s="204" t="s">
        <v>203</v>
      </c>
      <c r="AU1469" s="204" t="s">
        <v>80</v>
      </c>
      <c r="AV1469" s="13" t="s">
        <v>80</v>
      </c>
      <c r="AW1469" s="13" t="s">
        <v>32</v>
      </c>
      <c r="AX1469" s="13" t="s">
        <v>70</v>
      </c>
      <c r="AY1469" s="204" t="s">
        <v>193</v>
      </c>
    </row>
    <row r="1470" spans="1:65" s="15" customFormat="1" ht="11.25">
      <c r="B1470" s="217"/>
      <c r="C1470" s="218"/>
      <c r="D1470" s="195" t="s">
        <v>203</v>
      </c>
      <c r="E1470" s="219" t="s">
        <v>19</v>
      </c>
      <c r="F1470" s="220" t="s">
        <v>1886</v>
      </c>
      <c r="G1470" s="218"/>
      <c r="H1470" s="219" t="s">
        <v>19</v>
      </c>
      <c r="I1470" s="221"/>
      <c r="J1470" s="218"/>
      <c r="K1470" s="218"/>
      <c r="L1470" s="222"/>
      <c r="M1470" s="223"/>
      <c r="N1470" s="224"/>
      <c r="O1470" s="224"/>
      <c r="P1470" s="224"/>
      <c r="Q1470" s="224"/>
      <c r="R1470" s="224"/>
      <c r="S1470" s="224"/>
      <c r="T1470" s="225"/>
      <c r="AT1470" s="226" t="s">
        <v>203</v>
      </c>
      <c r="AU1470" s="226" t="s">
        <v>80</v>
      </c>
      <c r="AV1470" s="15" t="s">
        <v>78</v>
      </c>
      <c r="AW1470" s="15" t="s">
        <v>32</v>
      </c>
      <c r="AX1470" s="15" t="s">
        <v>70</v>
      </c>
      <c r="AY1470" s="226" t="s">
        <v>193</v>
      </c>
    </row>
    <row r="1471" spans="1:65" s="13" customFormat="1" ht="11.25">
      <c r="B1471" s="193"/>
      <c r="C1471" s="194"/>
      <c r="D1471" s="195" t="s">
        <v>203</v>
      </c>
      <c r="E1471" s="196" t="s">
        <v>19</v>
      </c>
      <c r="F1471" s="197" t="s">
        <v>1887</v>
      </c>
      <c r="G1471" s="194"/>
      <c r="H1471" s="198">
        <v>314.92</v>
      </c>
      <c r="I1471" s="199"/>
      <c r="J1471" s="194"/>
      <c r="K1471" s="194"/>
      <c r="L1471" s="200"/>
      <c r="M1471" s="201"/>
      <c r="N1471" s="202"/>
      <c r="O1471" s="202"/>
      <c r="P1471" s="202"/>
      <c r="Q1471" s="202"/>
      <c r="R1471" s="202"/>
      <c r="S1471" s="202"/>
      <c r="T1471" s="203"/>
      <c r="AT1471" s="204" t="s">
        <v>203</v>
      </c>
      <c r="AU1471" s="204" t="s">
        <v>80</v>
      </c>
      <c r="AV1471" s="13" t="s">
        <v>80</v>
      </c>
      <c r="AW1471" s="13" t="s">
        <v>32</v>
      </c>
      <c r="AX1471" s="13" t="s">
        <v>70</v>
      </c>
      <c r="AY1471" s="204" t="s">
        <v>193</v>
      </c>
    </row>
    <row r="1472" spans="1:65" s="13" customFormat="1" ht="22.5">
      <c r="B1472" s="193"/>
      <c r="C1472" s="194"/>
      <c r="D1472" s="195" t="s">
        <v>203</v>
      </c>
      <c r="E1472" s="196" t="s">
        <v>19</v>
      </c>
      <c r="F1472" s="197" t="s">
        <v>1888</v>
      </c>
      <c r="G1472" s="194"/>
      <c r="H1472" s="198">
        <v>498.3</v>
      </c>
      <c r="I1472" s="199"/>
      <c r="J1472" s="194"/>
      <c r="K1472" s="194"/>
      <c r="L1472" s="200"/>
      <c r="M1472" s="201"/>
      <c r="N1472" s="202"/>
      <c r="O1472" s="202"/>
      <c r="P1472" s="202"/>
      <c r="Q1472" s="202"/>
      <c r="R1472" s="202"/>
      <c r="S1472" s="202"/>
      <c r="T1472" s="203"/>
      <c r="AT1472" s="204" t="s">
        <v>203</v>
      </c>
      <c r="AU1472" s="204" t="s">
        <v>80</v>
      </c>
      <c r="AV1472" s="13" t="s">
        <v>80</v>
      </c>
      <c r="AW1472" s="13" t="s">
        <v>32</v>
      </c>
      <c r="AX1472" s="13" t="s">
        <v>70</v>
      </c>
      <c r="AY1472" s="204" t="s">
        <v>193</v>
      </c>
    </row>
    <row r="1473" spans="1:65" s="13" customFormat="1" ht="11.25">
      <c r="B1473" s="193"/>
      <c r="C1473" s="194"/>
      <c r="D1473" s="195" t="s">
        <v>203</v>
      </c>
      <c r="E1473" s="196" t="s">
        <v>19</v>
      </c>
      <c r="F1473" s="197" t="s">
        <v>1889</v>
      </c>
      <c r="G1473" s="194"/>
      <c r="H1473" s="198">
        <v>196.82</v>
      </c>
      <c r="I1473" s="199"/>
      <c r="J1473" s="194"/>
      <c r="K1473" s="194"/>
      <c r="L1473" s="200"/>
      <c r="M1473" s="201"/>
      <c r="N1473" s="202"/>
      <c r="O1473" s="202"/>
      <c r="P1473" s="202"/>
      <c r="Q1473" s="202"/>
      <c r="R1473" s="202"/>
      <c r="S1473" s="202"/>
      <c r="T1473" s="203"/>
      <c r="AT1473" s="204" t="s">
        <v>203</v>
      </c>
      <c r="AU1473" s="204" t="s">
        <v>80</v>
      </c>
      <c r="AV1473" s="13" t="s">
        <v>80</v>
      </c>
      <c r="AW1473" s="13" t="s">
        <v>32</v>
      </c>
      <c r="AX1473" s="13" t="s">
        <v>70</v>
      </c>
      <c r="AY1473" s="204" t="s">
        <v>193</v>
      </c>
    </row>
    <row r="1474" spans="1:65" s="13" customFormat="1" ht="22.5">
      <c r="B1474" s="193"/>
      <c r="C1474" s="194"/>
      <c r="D1474" s="195" t="s">
        <v>203</v>
      </c>
      <c r="E1474" s="196" t="s">
        <v>19</v>
      </c>
      <c r="F1474" s="197" t="s">
        <v>1890</v>
      </c>
      <c r="G1474" s="194"/>
      <c r="H1474" s="198">
        <v>310.2</v>
      </c>
      <c r="I1474" s="199"/>
      <c r="J1474" s="194"/>
      <c r="K1474" s="194"/>
      <c r="L1474" s="200"/>
      <c r="M1474" s="201"/>
      <c r="N1474" s="202"/>
      <c r="O1474" s="202"/>
      <c r="P1474" s="202"/>
      <c r="Q1474" s="202"/>
      <c r="R1474" s="202"/>
      <c r="S1474" s="202"/>
      <c r="T1474" s="203"/>
      <c r="AT1474" s="204" t="s">
        <v>203</v>
      </c>
      <c r="AU1474" s="204" t="s">
        <v>80</v>
      </c>
      <c r="AV1474" s="13" t="s">
        <v>80</v>
      </c>
      <c r="AW1474" s="13" t="s">
        <v>32</v>
      </c>
      <c r="AX1474" s="13" t="s">
        <v>70</v>
      </c>
      <c r="AY1474" s="204" t="s">
        <v>193</v>
      </c>
    </row>
    <row r="1475" spans="1:65" s="14" customFormat="1" ht="11.25">
      <c r="B1475" s="205"/>
      <c r="C1475" s="206"/>
      <c r="D1475" s="195" t="s">
        <v>203</v>
      </c>
      <c r="E1475" s="207" t="s">
        <v>19</v>
      </c>
      <c r="F1475" s="208" t="s">
        <v>205</v>
      </c>
      <c r="G1475" s="206"/>
      <c r="H1475" s="209">
        <v>3208.21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203</v>
      </c>
      <c r="AU1475" s="215" t="s">
        <v>80</v>
      </c>
      <c r="AV1475" s="14" t="s">
        <v>200</v>
      </c>
      <c r="AW1475" s="14" t="s">
        <v>32</v>
      </c>
      <c r="AX1475" s="14" t="s">
        <v>78</v>
      </c>
      <c r="AY1475" s="215" t="s">
        <v>193</v>
      </c>
    </row>
    <row r="1476" spans="1:65" s="2" customFormat="1" ht="24.2" customHeight="1">
      <c r="A1476" s="36"/>
      <c r="B1476" s="37"/>
      <c r="C1476" s="227" t="s">
        <v>1891</v>
      </c>
      <c r="D1476" s="227" t="s">
        <v>443</v>
      </c>
      <c r="E1476" s="228" t="s">
        <v>1892</v>
      </c>
      <c r="F1476" s="229" t="s">
        <v>1893</v>
      </c>
      <c r="G1476" s="230" t="s">
        <v>198</v>
      </c>
      <c r="H1476" s="231">
        <v>3272.3739999999998</v>
      </c>
      <c r="I1476" s="232"/>
      <c r="J1476" s="233">
        <f>ROUND(I1476*H1476,2)</f>
        <v>0</v>
      </c>
      <c r="K1476" s="229" t="s">
        <v>199</v>
      </c>
      <c r="L1476" s="234"/>
      <c r="M1476" s="235" t="s">
        <v>19</v>
      </c>
      <c r="N1476" s="236" t="s">
        <v>41</v>
      </c>
      <c r="O1476" s="66"/>
      <c r="P1476" s="184">
        <f>O1476*H1476</f>
        <v>0</v>
      </c>
      <c r="Q1476" s="184">
        <v>1.95E-2</v>
      </c>
      <c r="R1476" s="184">
        <f>Q1476*H1476</f>
        <v>63.811292999999999</v>
      </c>
      <c r="S1476" s="184">
        <v>0</v>
      </c>
      <c r="T1476" s="185">
        <f>S1476*H1476</f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86" t="s">
        <v>237</v>
      </c>
      <c r="AT1476" s="186" t="s">
        <v>443</v>
      </c>
      <c r="AU1476" s="186" t="s">
        <v>80</v>
      </c>
      <c r="AY1476" s="19" t="s">
        <v>193</v>
      </c>
      <c r="BE1476" s="187">
        <f>IF(N1476="základní",J1476,0)</f>
        <v>0</v>
      </c>
      <c r="BF1476" s="187">
        <f>IF(N1476="snížená",J1476,0)</f>
        <v>0</v>
      </c>
      <c r="BG1476" s="187">
        <f>IF(N1476="zákl. přenesená",J1476,0)</f>
        <v>0</v>
      </c>
      <c r="BH1476" s="187">
        <f>IF(N1476="sníž. přenesená",J1476,0)</f>
        <v>0</v>
      </c>
      <c r="BI1476" s="187">
        <f>IF(N1476="nulová",J1476,0)</f>
        <v>0</v>
      </c>
      <c r="BJ1476" s="19" t="s">
        <v>78</v>
      </c>
      <c r="BK1476" s="187">
        <f>ROUND(I1476*H1476,2)</f>
        <v>0</v>
      </c>
      <c r="BL1476" s="19" t="s">
        <v>200</v>
      </c>
      <c r="BM1476" s="186" t="s">
        <v>1894</v>
      </c>
    </row>
    <row r="1477" spans="1:65" s="13" customFormat="1" ht="11.25">
      <c r="B1477" s="193"/>
      <c r="C1477" s="194"/>
      <c r="D1477" s="195" t="s">
        <v>203</v>
      </c>
      <c r="E1477" s="196" t="s">
        <v>19</v>
      </c>
      <c r="F1477" s="197" t="s">
        <v>1895</v>
      </c>
      <c r="G1477" s="194"/>
      <c r="H1477" s="198">
        <v>3272.3739999999998</v>
      </c>
      <c r="I1477" s="199"/>
      <c r="J1477" s="194"/>
      <c r="K1477" s="194"/>
      <c r="L1477" s="200"/>
      <c r="M1477" s="201"/>
      <c r="N1477" s="202"/>
      <c r="O1477" s="202"/>
      <c r="P1477" s="202"/>
      <c r="Q1477" s="202"/>
      <c r="R1477" s="202"/>
      <c r="S1477" s="202"/>
      <c r="T1477" s="203"/>
      <c r="AT1477" s="204" t="s">
        <v>203</v>
      </c>
      <c r="AU1477" s="204" t="s">
        <v>80</v>
      </c>
      <c r="AV1477" s="13" t="s">
        <v>80</v>
      </c>
      <c r="AW1477" s="13" t="s">
        <v>32</v>
      </c>
      <c r="AX1477" s="13" t="s">
        <v>70</v>
      </c>
      <c r="AY1477" s="204" t="s">
        <v>193</v>
      </c>
    </row>
    <row r="1478" spans="1:65" s="14" customFormat="1" ht="11.25">
      <c r="B1478" s="205"/>
      <c r="C1478" s="206"/>
      <c r="D1478" s="195" t="s">
        <v>203</v>
      </c>
      <c r="E1478" s="207" t="s">
        <v>19</v>
      </c>
      <c r="F1478" s="208" t="s">
        <v>205</v>
      </c>
      <c r="G1478" s="206"/>
      <c r="H1478" s="209">
        <v>3272.3739999999998</v>
      </c>
      <c r="I1478" s="210"/>
      <c r="J1478" s="206"/>
      <c r="K1478" s="206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203</v>
      </c>
      <c r="AU1478" s="215" t="s">
        <v>80</v>
      </c>
      <c r="AV1478" s="14" t="s">
        <v>200</v>
      </c>
      <c r="AW1478" s="14" t="s">
        <v>32</v>
      </c>
      <c r="AX1478" s="14" t="s">
        <v>78</v>
      </c>
      <c r="AY1478" s="215" t="s">
        <v>193</v>
      </c>
    </row>
    <row r="1479" spans="1:65" s="2" customFormat="1" ht="24.2" customHeight="1">
      <c r="A1479" s="36"/>
      <c r="B1479" s="37"/>
      <c r="C1479" s="175" t="s">
        <v>1896</v>
      </c>
      <c r="D1479" s="175" t="s">
        <v>195</v>
      </c>
      <c r="E1479" s="176" t="s">
        <v>1897</v>
      </c>
      <c r="F1479" s="177" t="s">
        <v>1898</v>
      </c>
      <c r="G1479" s="178" t="s">
        <v>273</v>
      </c>
      <c r="H1479" s="179">
        <v>4439.6000000000004</v>
      </c>
      <c r="I1479" s="180"/>
      <c r="J1479" s="181">
        <f>ROUND(I1479*H1479,2)</f>
        <v>0</v>
      </c>
      <c r="K1479" s="177" t="s">
        <v>199</v>
      </c>
      <c r="L1479" s="41"/>
      <c r="M1479" s="182" t="s">
        <v>19</v>
      </c>
      <c r="N1479" s="183" t="s">
        <v>41</v>
      </c>
      <c r="O1479" s="66"/>
      <c r="P1479" s="184">
        <f>O1479*H1479</f>
        <v>0</v>
      </c>
      <c r="Q1479" s="184">
        <v>0</v>
      </c>
      <c r="R1479" s="184">
        <f>Q1479*H1479</f>
        <v>0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200</v>
      </c>
      <c r="AT1479" s="186" t="s">
        <v>195</v>
      </c>
      <c r="AU1479" s="186" t="s">
        <v>80</v>
      </c>
      <c r="AY1479" s="19" t="s">
        <v>193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78</v>
      </c>
      <c r="BK1479" s="187">
        <f>ROUND(I1479*H1479,2)</f>
        <v>0</v>
      </c>
      <c r="BL1479" s="19" t="s">
        <v>200</v>
      </c>
      <c r="BM1479" s="186" t="s">
        <v>1899</v>
      </c>
    </row>
    <row r="1480" spans="1:65" s="2" customFormat="1" ht="11.25">
      <c r="A1480" s="36"/>
      <c r="B1480" s="37"/>
      <c r="C1480" s="38"/>
      <c r="D1480" s="188" t="s">
        <v>201</v>
      </c>
      <c r="E1480" s="38"/>
      <c r="F1480" s="189" t="s">
        <v>1900</v>
      </c>
      <c r="G1480" s="38"/>
      <c r="H1480" s="38"/>
      <c r="I1480" s="190"/>
      <c r="J1480" s="38"/>
      <c r="K1480" s="38"/>
      <c r="L1480" s="41"/>
      <c r="M1480" s="191"/>
      <c r="N1480" s="192"/>
      <c r="O1480" s="66"/>
      <c r="P1480" s="66"/>
      <c r="Q1480" s="66"/>
      <c r="R1480" s="66"/>
      <c r="S1480" s="66"/>
      <c r="T1480" s="67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T1480" s="19" t="s">
        <v>201</v>
      </c>
      <c r="AU1480" s="19" t="s">
        <v>80</v>
      </c>
    </row>
    <row r="1481" spans="1:65" s="13" customFormat="1" ht="33.75">
      <c r="B1481" s="193"/>
      <c r="C1481" s="194"/>
      <c r="D1481" s="195" t="s">
        <v>203</v>
      </c>
      <c r="E1481" s="196" t="s">
        <v>19</v>
      </c>
      <c r="F1481" s="197" t="s">
        <v>1901</v>
      </c>
      <c r="G1481" s="194"/>
      <c r="H1481" s="198">
        <v>1176.3</v>
      </c>
      <c r="I1481" s="199"/>
      <c r="J1481" s="194"/>
      <c r="K1481" s="194"/>
      <c r="L1481" s="200"/>
      <c r="M1481" s="201"/>
      <c r="N1481" s="202"/>
      <c r="O1481" s="202"/>
      <c r="P1481" s="202"/>
      <c r="Q1481" s="202"/>
      <c r="R1481" s="202"/>
      <c r="S1481" s="202"/>
      <c r="T1481" s="203"/>
      <c r="AT1481" s="204" t="s">
        <v>203</v>
      </c>
      <c r="AU1481" s="204" t="s">
        <v>80</v>
      </c>
      <c r="AV1481" s="13" t="s">
        <v>80</v>
      </c>
      <c r="AW1481" s="13" t="s">
        <v>32</v>
      </c>
      <c r="AX1481" s="13" t="s">
        <v>70</v>
      </c>
      <c r="AY1481" s="204" t="s">
        <v>193</v>
      </c>
    </row>
    <row r="1482" spans="1:65" s="13" customFormat="1" ht="11.25">
      <c r="B1482" s="193"/>
      <c r="C1482" s="194"/>
      <c r="D1482" s="195" t="s">
        <v>203</v>
      </c>
      <c r="E1482" s="196" t="s">
        <v>19</v>
      </c>
      <c r="F1482" s="197" t="s">
        <v>1902</v>
      </c>
      <c r="G1482" s="194"/>
      <c r="H1482" s="198">
        <v>88</v>
      </c>
      <c r="I1482" s="199"/>
      <c r="J1482" s="194"/>
      <c r="K1482" s="194"/>
      <c r="L1482" s="200"/>
      <c r="M1482" s="201"/>
      <c r="N1482" s="202"/>
      <c r="O1482" s="202"/>
      <c r="P1482" s="202"/>
      <c r="Q1482" s="202"/>
      <c r="R1482" s="202"/>
      <c r="S1482" s="202"/>
      <c r="T1482" s="203"/>
      <c r="AT1482" s="204" t="s">
        <v>203</v>
      </c>
      <c r="AU1482" s="204" t="s">
        <v>80</v>
      </c>
      <c r="AV1482" s="13" t="s">
        <v>80</v>
      </c>
      <c r="AW1482" s="13" t="s">
        <v>32</v>
      </c>
      <c r="AX1482" s="13" t="s">
        <v>70</v>
      </c>
      <c r="AY1482" s="204" t="s">
        <v>193</v>
      </c>
    </row>
    <row r="1483" spans="1:65" s="13" customFormat="1" ht="33.75">
      <c r="B1483" s="193"/>
      <c r="C1483" s="194"/>
      <c r="D1483" s="195" t="s">
        <v>203</v>
      </c>
      <c r="E1483" s="196" t="s">
        <v>19</v>
      </c>
      <c r="F1483" s="197" t="s">
        <v>1903</v>
      </c>
      <c r="G1483" s="194"/>
      <c r="H1483" s="198">
        <v>779.1</v>
      </c>
      <c r="I1483" s="199"/>
      <c r="J1483" s="194"/>
      <c r="K1483" s="194"/>
      <c r="L1483" s="200"/>
      <c r="M1483" s="201"/>
      <c r="N1483" s="202"/>
      <c r="O1483" s="202"/>
      <c r="P1483" s="202"/>
      <c r="Q1483" s="202"/>
      <c r="R1483" s="202"/>
      <c r="S1483" s="202"/>
      <c r="T1483" s="203"/>
      <c r="AT1483" s="204" t="s">
        <v>203</v>
      </c>
      <c r="AU1483" s="204" t="s">
        <v>80</v>
      </c>
      <c r="AV1483" s="13" t="s">
        <v>80</v>
      </c>
      <c r="AW1483" s="13" t="s">
        <v>32</v>
      </c>
      <c r="AX1483" s="13" t="s">
        <v>70</v>
      </c>
      <c r="AY1483" s="204" t="s">
        <v>193</v>
      </c>
    </row>
    <row r="1484" spans="1:65" s="13" customFormat="1" ht="33.75">
      <c r="B1484" s="193"/>
      <c r="C1484" s="194"/>
      <c r="D1484" s="195" t="s">
        <v>203</v>
      </c>
      <c r="E1484" s="196" t="s">
        <v>19</v>
      </c>
      <c r="F1484" s="197" t="s">
        <v>1904</v>
      </c>
      <c r="G1484" s="194"/>
      <c r="H1484" s="198">
        <v>1761.8</v>
      </c>
      <c r="I1484" s="199"/>
      <c r="J1484" s="194"/>
      <c r="K1484" s="194"/>
      <c r="L1484" s="200"/>
      <c r="M1484" s="201"/>
      <c r="N1484" s="202"/>
      <c r="O1484" s="202"/>
      <c r="P1484" s="202"/>
      <c r="Q1484" s="202"/>
      <c r="R1484" s="202"/>
      <c r="S1484" s="202"/>
      <c r="T1484" s="203"/>
      <c r="AT1484" s="204" t="s">
        <v>203</v>
      </c>
      <c r="AU1484" s="204" t="s">
        <v>80</v>
      </c>
      <c r="AV1484" s="13" t="s">
        <v>80</v>
      </c>
      <c r="AW1484" s="13" t="s">
        <v>32</v>
      </c>
      <c r="AX1484" s="13" t="s">
        <v>70</v>
      </c>
      <c r="AY1484" s="204" t="s">
        <v>193</v>
      </c>
    </row>
    <row r="1485" spans="1:65" s="13" customFormat="1" ht="22.5">
      <c r="B1485" s="193"/>
      <c r="C1485" s="194"/>
      <c r="D1485" s="195" t="s">
        <v>203</v>
      </c>
      <c r="E1485" s="196" t="s">
        <v>19</v>
      </c>
      <c r="F1485" s="197" t="s">
        <v>1905</v>
      </c>
      <c r="G1485" s="194"/>
      <c r="H1485" s="198">
        <v>544.79999999999995</v>
      </c>
      <c r="I1485" s="199"/>
      <c r="J1485" s="194"/>
      <c r="K1485" s="194"/>
      <c r="L1485" s="200"/>
      <c r="M1485" s="201"/>
      <c r="N1485" s="202"/>
      <c r="O1485" s="202"/>
      <c r="P1485" s="202"/>
      <c r="Q1485" s="202"/>
      <c r="R1485" s="202"/>
      <c r="S1485" s="202"/>
      <c r="T1485" s="203"/>
      <c r="AT1485" s="204" t="s">
        <v>203</v>
      </c>
      <c r="AU1485" s="204" t="s">
        <v>80</v>
      </c>
      <c r="AV1485" s="13" t="s">
        <v>80</v>
      </c>
      <c r="AW1485" s="13" t="s">
        <v>32</v>
      </c>
      <c r="AX1485" s="13" t="s">
        <v>70</v>
      </c>
      <c r="AY1485" s="204" t="s">
        <v>193</v>
      </c>
    </row>
    <row r="1486" spans="1:65" s="13" customFormat="1" ht="11.25">
      <c r="B1486" s="193"/>
      <c r="C1486" s="194"/>
      <c r="D1486" s="195" t="s">
        <v>203</v>
      </c>
      <c r="E1486" s="196" t="s">
        <v>19</v>
      </c>
      <c r="F1486" s="197" t="s">
        <v>1906</v>
      </c>
      <c r="G1486" s="194"/>
      <c r="H1486" s="198">
        <v>89.6</v>
      </c>
      <c r="I1486" s="199"/>
      <c r="J1486" s="194"/>
      <c r="K1486" s="194"/>
      <c r="L1486" s="200"/>
      <c r="M1486" s="201"/>
      <c r="N1486" s="202"/>
      <c r="O1486" s="202"/>
      <c r="P1486" s="202"/>
      <c r="Q1486" s="202"/>
      <c r="R1486" s="202"/>
      <c r="S1486" s="202"/>
      <c r="T1486" s="203"/>
      <c r="AT1486" s="204" t="s">
        <v>203</v>
      </c>
      <c r="AU1486" s="204" t="s">
        <v>80</v>
      </c>
      <c r="AV1486" s="13" t="s">
        <v>80</v>
      </c>
      <c r="AW1486" s="13" t="s">
        <v>32</v>
      </c>
      <c r="AX1486" s="13" t="s">
        <v>70</v>
      </c>
      <c r="AY1486" s="204" t="s">
        <v>193</v>
      </c>
    </row>
    <row r="1487" spans="1:65" s="14" customFormat="1" ht="11.25">
      <c r="B1487" s="205"/>
      <c r="C1487" s="206"/>
      <c r="D1487" s="195" t="s">
        <v>203</v>
      </c>
      <c r="E1487" s="207" t="s">
        <v>19</v>
      </c>
      <c r="F1487" s="208" t="s">
        <v>205</v>
      </c>
      <c r="G1487" s="206"/>
      <c r="H1487" s="209">
        <v>4439.6000000000004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203</v>
      </c>
      <c r="AU1487" s="215" t="s">
        <v>80</v>
      </c>
      <c r="AV1487" s="14" t="s">
        <v>200</v>
      </c>
      <c r="AW1487" s="14" t="s">
        <v>32</v>
      </c>
      <c r="AX1487" s="14" t="s">
        <v>78</v>
      </c>
      <c r="AY1487" s="215" t="s">
        <v>193</v>
      </c>
    </row>
    <row r="1488" spans="1:65" s="2" customFormat="1" ht="24.2" customHeight="1">
      <c r="A1488" s="36"/>
      <c r="B1488" s="37"/>
      <c r="C1488" s="227" t="s">
        <v>1907</v>
      </c>
      <c r="D1488" s="227" t="s">
        <v>443</v>
      </c>
      <c r="E1488" s="228" t="s">
        <v>1908</v>
      </c>
      <c r="F1488" s="229" t="s">
        <v>1909</v>
      </c>
      <c r="G1488" s="230" t="s">
        <v>273</v>
      </c>
      <c r="H1488" s="231">
        <v>1942.385</v>
      </c>
      <c r="I1488" s="232"/>
      <c r="J1488" s="233">
        <f>ROUND(I1488*H1488,2)</f>
        <v>0</v>
      </c>
      <c r="K1488" s="229" t="s">
        <v>199</v>
      </c>
      <c r="L1488" s="234"/>
      <c r="M1488" s="235" t="s">
        <v>19</v>
      </c>
      <c r="N1488" s="236" t="s">
        <v>41</v>
      </c>
      <c r="O1488" s="66"/>
      <c r="P1488" s="184">
        <f>O1488*H1488</f>
        <v>0</v>
      </c>
      <c r="Q1488" s="184">
        <v>4.0000000000000003E-5</v>
      </c>
      <c r="R1488" s="184">
        <f>Q1488*H1488</f>
        <v>7.7695400000000012E-2</v>
      </c>
      <c r="S1488" s="184">
        <v>0</v>
      </c>
      <c r="T1488" s="185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86" t="s">
        <v>237</v>
      </c>
      <c r="AT1488" s="186" t="s">
        <v>443</v>
      </c>
      <c r="AU1488" s="186" t="s">
        <v>80</v>
      </c>
      <c r="AY1488" s="19" t="s">
        <v>193</v>
      </c>
      <c r="BE1488" s="187">
        <f>IF(N1488="základní",J1488,0)</f>
        <v>0</v>
      </c>
      <c r="BF1488" s="187">
        <f>IF(N1488="snížená",J1488,0)</f>
        <v>0</v>
      </c>
      <c r="BG1488" s="187">
        <f>IF(N1488="zákl. přenesená",J1488,0)</f>
        <v>0</v>
      </c>
      <c r="BH1488" s="187">
        <f>IF(N1488="sníž. přenesená",J1488,0)</f>
        <v>0</v>
      </c>
      <c r="BI1488" s="187">
        <f>IF(N1488="nulová",J1488,0)</f>
        <v>0</v>
      </c>
      <c r="BJ1488" s="19" t="s">
        <v>78</v>
      </c>
      <c r="BK1488" s="187">
        <f>ROUND(I1488*H1488,2)</f>
        <v>0</v>
      </c>
      <c r="BL1488" s="19" t="s">
        <v>200</v>
      </c>
      <c r="BM1488" s="186" t="s">
        <v>1910</v>
      </c>
    </row>
    <row r="1489" spans="1:65" s="2" customFormat="1" ht="24.2" customHeight="1">
      <c r="A1489" s="36"/>
      <c r="B1489" s="37"/>
      <c r="C1489" s="227" t="s">
        <v>1911</v>
      </c>
      <c r="D1489" s="227" t="s">
        <v>443</v>
      </c>
      <c r="E1489" s="228" t="s">
        <v>1912</v>
      </c>
      <c r="F1489" s="229" t="s">
        <v>1913</v>
      </c>
      <c r="G1489" s="230" t="s">
        <v>273</v>
      </c>
      <c r="H1489" s="231">
        <v>94.08</v>
      </c>
      <c r="I1489" s="232"/>
      <c r="J1489" s="233">
        <f>ROUND(I1489*H1489,2)</f>
        <v>0</v>
      </c>
      <c r="K1489" s="229" t="s">
        <v>199</v>
      </c>
      <c r="L1489" s="234"/>
      <c r="M1489" s="235" t="s">
        <v>19</v>
      </c>
      <c r="N1489" s="236" t="s">
        <v>41</v>
      </c>
      <c r="O1489" s="66"/>
      <c r="P1489" s="184">
        <f>O1489*H1489</f>
        <v>0</v>
      </c>
      <c r="Q1489" s="184">
        <v>5.0000000000000001E-4</v>
      </c>
      <c r="R1489" s="184">
        <f>Q1489*H1489</f>
        <v>4.7039999999999998E-2</v>
      </c>
      <c r="S1489" s="184">
        <v>0</v>
      </c>
      <c r="T1489" s="185">
        <f>S1489*H1489</f>
        <v>0</v>
      </c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R1489" s="186" t="s">
        <v>237</v>
      </c>
      <c r="AT1489" s="186" t="s">
        <v>443</v>
      </c>
      <c r="AU1489" s="186" t="s">
        <v>80</v>
      </c>
      <c r="AY1489" s="19" t="s">
        <v>193</v>
      </c>
      <c r="BE1489" s="187">
        <f>IF(N1489="základní",J1489,0)</f>
        <v>0</v>
      </c>
      <c r="BF1489" s="187">
        <f>IF(N1489="snížená",J1489,0)</f>
        <v>0</v>
      </c>
      <c r="BG1489" s="187">
        <f>IF(N1489="zákl. přenesená",J1489,0)</f>
        <v>0</v>
      </c>
      <c r="BH1489" s="187">
        <f>IF(N1489="sníž. přenesená",J1489,0)</f>
        <v>0</v>
      </c>
      <c r="BI1489" s="187">
        <f>IF(N1489="nulová",J1489,0)</f>
        <v>0</v>
      </c>
      <c r="BJ1489" s="19" t="s">
        <v>78</v>
      </c>
      <c r="BK1489" s="187">
        <f>ROUND(I1489*H1489,2)</f>
        <v>0</v>
      </c>
      <c r="BL1489" s="19" t="s">
        <v>200</v>
      </c>
      <c r="BM1489" s="186" t="s">
        <v>1914</v>
      </c>
    </row>
    <row r="1490" spans="1:65" s="13" customFormat="1" ht="11.25">
      <c r="B1490" s="193"/>
      <c r="C1490" s="194"/>
      <c r="D1490" s="195" t="s">
        <v>203</v>
      </c>
      <c r="E1490" s="196" t="s">
        <v>19</v>
      </c>
      <c r="F1490" s="197" t="s">
        <v>1915</v>
      </c>
      <c r="G1490" s="194"/>
      <c r="H1490" s="198">
        <v>94.08</v>
      </c>
      <c r="I1490" s="199"/>
      <c r="J1490" s="194"/>
      <c r="K1490" s="194"/>
      <c r="L1490" s="200"/>
      <c r="M1490" s="201"/>
      <c r="N1490" s="202"/>
      <c r="O1490" s="202"/>
      <c r="P1490" s="202"/>
      <c r="Q1490" s="202"/>
      <c r="R1490" s="202"/>
      <c r="S1490" s="202"/>
      <c r="T1490" s="203"/>
      <c r="AT1490" s="204" t="s">
        <v>203</v>
      </c>
      <c r="AU1490" s="204" t="s">
        <v>80</v>
      </c>
      <c r="AV1490" s="13" t="s">
        <v>80</v>
      </c>
      <c r="AW1490" s="13" t="s">
        <v>32</v>
      </c>
      <c r="AX1490" s="13" t="s">
        <v>70</v>
      </c>
      <c r="AY1490" s="204" t="s">
        <v>193</v>
      </c>
    </row>
    <row r="1491" spans="1:65" s="14" customFormat="1" ht="11.25">
      <c r="B1491" s="205"/>
      <c r="C1491" s="206"/>
      <c r="D1491" s="195" t="s">
        <v>203</v>
      </c>
      <c r="E1491" s="207" t="s">
        <v>19</v>
      </c>
      <c r="F1491" s="208" t="s">
        <v>205</v>
      </c>
      <c r="G1491" s="206"/>
      <c r="H1491" s="209">
        <v>94.08</v>
      </c>
      <c r="I1491" s="210"/>
      <c r="J1491" s="206"/>
      <c r="K1491" s="206"/>
      <c r="L1491" s="211"/>
      <c r="M1491" s="212"/>
      <c r="N1491" s="213"/>
      <c r="O1491" s="213"/>
      <c r="P1491" s="213"/>
      <c r="Q1491" s="213"/>
      <c r="R1491" s="213"/>
      <c r="S1491" s="213"/>
      <c r="T1491" s="214"/>
      <c r="AT1491" s="215" t="s">
        <v>203</v>
      </c>
      <c r="AU1491" s="215" t="s">
        <v>80</v>
      </c>
      <c r="AV1491" s="14" t="s">
        <v>200</v>
      </c>
      <c r="AW1491" s="14" t="s">
        <v>32</v>
      </c>
      <c r="AX1491" s="14" t="s">
        <v>78</v>
      </c>
      <c r="AY1491" s="215" t="s">
        <v>193</v>
      </c>
    </row>
    <row r="1492" spans="1:65" s="2" customFormat="1" ht="24.2" customHeight="1">
      <c r="A1492" s="36"/>
      <c r="B1492" s="37"/>
      <c r="C1492" s="227" t="s">
        <v>1916</v>
      </c>
      <c r="D1492" s="227" t="s">
        <v>443</v>
      </c>
      <c r="E1492" s="228" t="s">
        <v>1917</v>
      </c>
      <c r="F1492" s="229" t="s">
        <v>1918</v>
      </c>
      <c r="G1492" s="230" t="s">
        <v>273</v>
      </c>
      <c r="H1492" s="231">
        <v>572.04</v>
      </c>
      <c r="I1492" s="232"/>
      <c r="J1492" s="233">
        <f>ROUND(I1492*H1492,2)</f>
        <v>0</v>
      </c>
      <c r="K1492" s="229" t="s">
        <v>199</v>
      </c>
      <c r="L1492" s="234"/>
      <c r="M1492" s="235" t="s">
        <v>19</v>
      </c>
      <c r="N1492" s="236" t="s">
        <v>41</v>
      </c>
      <c r="O1492" s="66"/>
      <c r="P1492" s="184">
        <f>O1492*H1492</f>
        <v>0</v>
      </c>
      <c r="Q1492" s="184">
        <v>2.0000000000000001E-4</v>
      </c>
      <c r="R1492" s="184">
        <f>Q1492*H1492</f>
        <v>0.114408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237</v>
      </c>
      <c r="AT1492" s="186" t="s">
        <v>443</v>
      </c>
      <c r="AU1492" s="186" t="s">
        <v>80</v>
      </c>
      <c r="AY1492" s="19" t="s">
        <v>193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78</v>
      </c>
      <c r="BK1492" s="187">
        <f>ROUND(I1492*H1492,2)</f>
        <v>0</v>
      </c>
      <c r="BL1492" s="19" t="s">
        <v>200</v>
      </c>
      <c r="BM1492" s="186" t="s">
        <v>1919</v>
      </c>
    </row>
    <row r="1493" spans="1:65" s="13" customFormat="1" ht="22.5">
      <c r="B1493" s="193"/>
      <c r="C1493" s="194"/>
      <c r="D1493" s="195" t="s">
        <v>203</v>
      </c>
      <c r="E1493" s="196" t="s">
        <v>19</v>
      </c>
      <c r="F1493" s="197" t="s">
        <v>1920</v>
      </c>
      <c r="G1493" s="194"/>
      <c r="H1493" s="198">
        <v>572.04</v>
      </c>
      <c r="I1493" s="199"/>
      <c r="J1493" s="194"/>
      <c r="K1493" s="194"/>
      <c r="L1493" s="200"/>
      <c r="M1493" s="201"/>
      <c r="N1493" s="202"/>
      <c r="O1493" s="202"/>
      <c r="P1493" s="202"/>
      <c r="Q1493" s="202"/>
      <c r="R1493" s="202"/>
      <c r="S1493" s="202"/>
      <c r="T1493" s="203"/>
      <c r="AT1493" s="204" t="s">
        <v>203</v>
      </c>
      <c r="AU1493" s="204" t="s">
        <v>80</v>
      </c>
      <c r="AV1493" s="13" t="s">
        <v>80</v>
      </c>
      <c r="AW1493" s="13" t="s">
        <v>32</v>
      </c>
      <c r="AX1493" s="13" t="s">
        <v>70</v>
      </c>
      <c r="AY1493" s="204" t="s">
        <v>193</v>
      </c>
    </row>
    <row r="1494" spans="1:65" s="14" customFormat="1" ht="11.25">
      <c r="B1494" s="205"/>
      <c r="C1494" s="206"/>
      <c r="D1494" s="195" t="s">
        <v>203</v>
      </c>
      <c r="E1494" s="207" t="s">
        <v>19</v>
      </c>
      <c r="F1494" s="208" t="s">
        <v>205</v>
      </c>
      <c r="G1494" s="206"/>
      <c r="H1494" s="209">
        <v>572.04</v>
      </c>
      <c r="I1494" s="210"/>
      <c r="J1494" s="206"/>
      <c r="K1494" s="206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203</v>
      </c>
      <c r="AU1494" s="215" t="s">
        <v>80</v>
      </c>
      <c r="AV1494" s="14" t="s">
        <v>200</v>
      </c>
      <c r="AW1494" s="14" t="s">
        <v>32</v>
      </c>
      <c r="AX1494" s="14" t="s">
        <v>78</v>
      </c>
      <c r="AY1494" s="215" t="s">
        <v>193</v>
      </c>
    </row>
    <row r="1495" spans="1:65" s="2" customFormat="1" ht="24.2" customHeight="1">
      <c r="A1495" s="36"/>
      <c r="B1495" s="37"/>
      <c r="C1495" s="227" t="s">
        <v>1921</v>
      </c>
      <c r="D1495" s="227" t="s">
        <v>443</v>
      </c>
      <c r="E1495" s="228" t="s">
        <v>1922</v>
      </c>
      <c r="F1495" s="229" t="s">
        <v>1923</v>
      </c>
      <c r="G1495" s="230" t="s">
        <v>273</v>
      </c>
      <c r="H1495" s="231">
        <v>1327.5150000000001</v>
      </c>
      <c r="I1495" s="232"/>
      <c r="J1495" s="233">
        <f>ROUND(I1495*H1495,2)</f>
        <v>0</v>
      </c>
      <c r="K1495" s="229" t="s">
        <v>199</v>
      </c>
      <c r="L1495" s="234"/>
      <c r="M1495" s="235" t="s">
        <v>19</v>
      </c>
      <c r="N1495" s="236" t="s">
        <v>41</v>
      </c>
      <c r="O1495" s="66"/>
      <c r="P1495" s="184">
        <f>O1495*H1495</f>
        <v>0</v>
      </c>
      <c r="Q1495" s="184">
        <v>3.0000000000000001E-5</v>
      </c>
      <c r="R1495" s="184">
        <f>Q1495*H1495</f>
        <v>3.9825450000000005E-2</v>
      </c>
      <c r="S1495" s="184">
        <v>0</v>
      </c>
      <c r="T1495" s="185">
        <f>S1495*H1495</f>
        <v>0</v>
      </c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R1495" s="186" t="s">
        <v>237</v>
      </c>
      <c r="AT1495" s="186" t="s">
        <v>443</v>
      </c>
      <c r="AU1495" s="186" t="s">
        <v>80</v>
      </c>
      <c r="AY1495" s="19" t="s">
        <v>193</v>
      </c>
      <c r="BE1495" s="187">
        <f>IF(N1495="základní",J1495,0)</f>
        <v>0</v>
      </c>
      <c r="BF1495" s="187">
        <f>IF(N1495="snížená",J1495,0)</f>
        <v>0</v>
      </c>
      <c r="BG1495" s="187">
        <f>IF(N1495="zákl. přenesená",J1495,0)</f>
        <v>0</v>
      </c>
      <c r="BH1495" s="187">
        <f>IF(N1495="sníž. přenesená",J1495,0)</f>
        <v>0</v>
      </c>
      <c r="BI1495" s="187">
        <f>IF(N1495="nulová",J1495,0)</f>
        <v>0</v>
      </c>
      <c r="BJ1495" s="19" t="s">
        <v>78</v>
      </c>
      <c r="BK1495" s="187">
        <f>ROUND(I1495*H1495,2)</f>
        <v>0</v>
      </c>
      <c r="BL1495" s="19" t="s">
        <v>200</v>
      </c>
      <c r="BM1495" s="186" t="s">
        <v>1924</v>
      </c>
    </row>
    <row r="1496" spans="1:65" s="13" customFormat="1" ht="45">
      <c r="B1496" s="193"/>
      <c r="C1496" s="194"/>
      <c r="D1496" s="195" t="s">
        <v>203</v>
      </c>
      <c r="E1496" s="196" t="s">
        <v>19</v>
      </c>
      <c r="F1496" s="197" t="s">
        <v>1925</v>
      </c>
      <c r="G1496" s="194"/>
      <c r="H1496" s="198">
        <v>1235.115</v>
      </c>
      <c r="I1496" s="199"/>
      <c r="J1496" s="194"/>
      <c r="K1496" s="194"/>
      <c r="L1496" s="200"/>
      <c r="M1496" s="201"/>
      <c r="N1496" s="202"/>
      <c r="O1496" s="202"/>
      <c r="P1496" s="202"/>
      <c r="Q1496" s="202"/>
      <c r="R1496" s="202"/>
      <c r="S1496" s="202"/>
      <c r="T1496" s="203"/>
      <c r="AT1496" s="204" t="s">
        <v>203</v>
      </c>
      <c r="AU1496" s="204" t="s">
        <v>80</v>
      </c>
      <c r="AV1496" s="13" t="s">
        <v>80</v>
      </c>
      <c r="AW1496" s="13" t="s">
        <v>32</v>
      </c>
      <c r="AX1496" s="13" t="s">
        <v>70</v>
      </c>
      <c r="AY1496" s="204" t="s">
        <v>193</v>
      </c>
    </row>
    <row r="1497" spans="1:65" s="13" customFormat="1" ht="11.25">
      <c r="B1497" s="193"/>
      <c r="C1497" s="194"/>
      <c r="D1497" s="195" t="s">
        <v>203</v>
      </c>
      <c r="E1497" s="196" t="s">
        <v>19</v>
      </c>
      <c r="F1497" s="197" t="s">
        <v>1926</v>
      </c>
      <c r="G1497" s="194"/>
      <c r="H1497" s="198">
        <v>92.4</v>
      </c>
      <c r="I1497" s="199"/>
      <c r="J1497" s="194"/>
      <c r="K1497" s="194"/>
      <c r="L1497" s="200"/>
      <c r="M1497" s="201"/>
      <c r="N1497" s="202"/>
      <c r="O1497" s="202"/>
      <c r="P1497" s="202"/>
      <c r="Q1497" s="202"/>
      <c r="R1497" s="202"/>
      <c r="S1497" s="202"/>
      <c r="T1497" s="203"/>
      <c r="AT1497" s="204" t="s">
        <v>203</v>
      </c>
      <c r="AU1497" s="204" t="s">
        <v>80</v>
      </c>
      <c r="AV1497" s="13" t="s">
        <v>80</v>
      </c>
      <c r="AW1497" s="13" t="s">
        <v>32</v>
      </c>
      <c r="AX1497" s="13" t="s">
        <v>70</v>
      </c>
      <c r="AY1497" s="204" t="s">
        <v>193</v>
      </c>
    </row>
    <row r="1498" spans="1:65" s="14" customFormat="1" ht="11.25">
      <c r="B1498" s="205"/>
      <c r="C1498" s="206"/>
      <c r="D1498" s="195" t="s">
        <v>203</v>
      </c>
      <c r="E1498" s="207" t="s">
        <v>19</v>
      </c>
      <c r="F1498" s="208" t="s">
        <v>205</v>
      </c>
      <c r="G1498" s="206"/>
      <c r="H1498" s="209">
        <v>1327.5150000000001</v>
      </c>
      <c r="I1498" s="210"/>
      <c r="J1498" s="206"/>
      <c r="K1498" s="206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203</v>
      </c>
      <c r="AU1498" s="215" t="s">
        <v>80</v>
      </c>
      <c r="AV1498" s="14" t="s">
        <v>200</v>
      </c>
      <c r="AW1498" s="14" t="s">
        <v>32</v>
      </c>
      <c r="AX1498" s="14" t="s">
        <v>78</v>
      </c>
      <c r="AY1498" s="215" t="s">
        <v>193</v>
      </c>
    </row>
    <row r="1499" spans="1:65" s="2" customFormat="1" ht="21.75" customHeight="1">
      <c r="A1499" s="36"/>
      <c r="B1499" s="37"/>
      <c r="C1499" s="227" t="s">
        <v>1927</v>
      </c>
      <c r="D1499" s="227" t="s">
        <v>443</v>
      </c>
      <c r="E1499" s="228" t="s">
        <v>1928</v>
      </c>
      <c r="F1499" s="229" t="s">
        <v>1929</v>
      </c>
      <c r="G1499" s="230" t="s">
        <v>273</v>
      </c>
      <c r="H1499" s="231">
        <v>818.05499999999995</v>
      </c>
      <c r="I1499" s="232"/>
      <c r="J1499" s="233">
        <f>ROUND(I1499*H1499,2)</f>
        <v>0</v>
      </c>
      <c r="K1499" s="229" t="s">
        <v>477</v>
      </c>
      <c r="L1499" s="234"/>
      <c r="M1499" s="235" t="s">
        <v>19</v>
      </c>
      <c r="N1499" s="236" t="s">
        <v>41</v>
      </c>
      <c r="O1499" s="66"/>
      <c r="P1499" s="184">
        <f>O1499*H1499</f>
        <v>0</v>
      </c>
      <c r="Q1499" s="184">
        <v>0</v>
      </c>
      <c r="R1499" s="184">
        <f>Q1499*H1499</f>
        <v>0</v>
      </c>
      <c r="S1499" s="184">
        <v>0</v>
      </c>
      <c r="T1499" s="185">
        <f>S1499*H1499</f>
        <v>0</v>
      </c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R1499" s="186" t="s">
        <v>237</v>
      </c>
      <c r="AT1499" s="186" t="s">
        <v>443</v>
      </c>
      <c r="AU1499" s="186" t="s">
        <v>80</v>
      </c>
      <c r="AY1499" s="19" t="s">
        <v>193</v>
      </c>
      <c r="BE1499" s="187">
        <f>IF(N1499="základní",J1499,0)</f>
        <v>0</v>
      </c>
      <c r="BF1499" s="187">
        <f>IF(N1499="snížená",J1499,0)</f>
        <v>0</v>
      </c>
      <c r="BG1499" s="187">
        <f>IF(N1499="zákl. přenesená",J1499,0)</f>
        <v>0</v>
      </c>
      <c r="BH1499" s="187">
        <f>IF(N1499="sníž. přenesená",J1499,0)</f>
        <v>0</v>
      </c>
      <c r="BI1499" s="187">
        <f>IF(N1499="nulová",J1499,0)</f>
        <v>0</v>
      </c>
      <c r="BJ1499" s="19" t="s">
        <v>78</v>
      </c>
      <c r="BK1499" s="187">
        <f>ROUND(I1499*H1499,2)</f>
        <v>0</v>
      </c>
      <c r="BL1499" s="19" t="s">
        <v>200</v>
      </c>
      <c r="BM1499" s="186" t="s">
        <v>1930</v>
      </c>
    </row>
    <row r="1500" spans="1:65" s="13" customFormat="1" ht="33.75">
      <c r="B1500" s="193"/>
      <c r="C1500" s="194"/>
      <c r="D1500" s="195" t="s">
        <v>203</v>
      </c>
      <c r="E1500" s="196" t="s">
        <v>19</v>
      </c>
      <c r="F1500" s="197" t="s">
        <v>1931</v>
      </c>
      <c r="G1500" s="194"/>
      <c r="H1500" s="198">
        <v>818.05499999999995</v>
      </c>
      <c r="I1500" s="199"/>
      <c r="J1500" s="194"/>
      <c r="K1500" s="194"/>
      <c r="L1500" s="200"/>
      <c r="M1500" s="201"/>
      <c r="N1500" s="202"/>
      <c r="O1500" s="202"/>
      <c r="P1500" s="202"/>
      <c r="Q1500" s="202"/>
      <c r="R1500" s="202"/>
      <c r="S1500" s="202"/>
      <c r="T1500" s="203"/>
      <c r="AT1500" s="204" t="s">
        <v>203</v>
      </c>
      <c r="AU1500" s="204" t="s">
        <v>80</v>
      </c>
      <c r="AV1500" s="13" t="s">
        <v>80</v>
      </c>
      <c r="AW1500" s="13" t="s">
        <v>32</v>
      </c>
      <c r="AX1500" s="13" t="s">
        <v>70</v>
      </c>
      <c r="AY1500" s="204" t="s">
        <v>193</v>
      </c>
    </row>
    <row r="1501" spans="1:65" s="14" customFormat="1" ht="11.25">
      <c r="B1501" s="205"/>
      <c r="C1501" s="206"/>
      <c r="D1501" s="195" t="s">
        <v>203</v>
      </c>
      <c r="E1501" s="207" t="s">
        <v>19</v>
      </c>
      <c r="F1501" s="208" t="s">
        <v>205</v>
      </c>
      <c r="G1501" s="206"/>
      <c r="H1501" s="209">
        <v>818.05499999999995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203</v>
      </c>
      <c r="AU1501" s="215" t="s">
        <v>80</v>
      </c>
      <c r="AV1501" s="14" t="s">
        <v>200</v>
      </c>
      <c r="AW1501" s="14" t="s">
        <v>32</v>
      </c>
      <c r="AX1501" s="14" t="s">
        <v>78</v>
      </c>
      <c r="AY1501" s="215" t="s">
        <v>193</v>
      </c>
    </row>
    <row r="1502" spans="1:65" s="2" customFormat="1" ht="33" customHeight="1">
      <c r="A1502" s="36"/>
      <c r="B1502" s="37"/>
      <c r="C1502" s="175" t="s">
        <v>1932</v>
      </c>
      <c r="D1502" s="175" t="s">
        <v>195</v>
      </c>
      <c r="E1502" s="176" t="s">
        <v>1933</v>
      </c>
      <c r="F1502" s="177" t="s">
        <v>1934</v>
      </c>
      <c r="G1502" s="178" t="s">
        <v>198</v>
      </c>
      <c r="H1502" s="179">
        <v>1641.42</v>
      </c>
      <c r="I1502" s="180"/>
      <c r="J1502" s="181">
        <f>ROUND(I1502*H1502,2)</f>
        <v>0</v>
      </c>
      <c r="K1502" s="177" t="s">
        <v>199</v>
      </c>
      <c r="L1502" s="41"/>
      <c r="M1502" s="182" t="s">
        <v>19</v>
      </c>
      <c r="N1502" s="183" t="s">
        <v>41</v>
      </c>
      <c r="O1502" s="66"/>
      <c r="P1502" s="184">
        <f>O1502*H1502</f>
        <v>0</v>
      </c>
      <c r="Q1502" s="184">
        <v>2.0500000000000001E-2</v>
      </c>
      <c r="R1502" s="184">
        <f>Q1502*H1502</f>
        <v>33.64911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200</v>
      </c>
      <c r="AT1502" s="186" t="s">
        <v>195</v>
      </c>
      <c r="AU1502" s="186" t="s">
        <v>80</v>
      </c>
      <c r="AY1502" s="19" t="s">
        <v>193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78</v>
      </c>
      <c r="BK1502" s="187">
        <f>ROUND(I1502*H1502,2)</f>
        <v>0</v>
      </c>
      <c r="BL1502" s="19" t="s">
        <v>200</v>
      </c>
      <c r="BM1502" s="186" t="s">
        <v>1935</v>
      </c>
    </row>
    <row r="1503" spans="1:65" s="2" customFormat="1" ht="11.25">
      <c r="A1503" s="36"/>
      <c r="B1503" s="37"/>
      <c r="C1503" s="38"/>
      <c r="D1503" s="188" t="s">
        <v>201</v>
      </c>
      <c r="E1503" s="38"/>
      <c r="F1503" s="189" t="s">
        <v>1936</v>
      </c>
      <c r="G1503" s="38"/>
      <c r="H1503" s="38"/>
      <c r="I1503" s="190"/>
      <c r="J1503" s="38"/>
      <c r="K1503" s="38"/>
      <c r="L1503" s="41"/>
      <c r="M1503" s="191"/>
      <c r="N1503" s="192"/>
      <c r="O1503" s="66"/>
      <c r="P1503" s="66"/>
      <c r="Q1503" s="66"/>
      <c r="R1503" s="66"/>
      <c r="S1503" s="66"/>
      <c r="T1503" s="67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T1503" s="19" t="s">
        <v>201</v>
      </c>
      <c r="AU1503" s="19" t="s">
        <v>80</v>
      </c>
    </row>
    <row r="1504" spans="1:65" s="15" customFormat="1" ht="11.25">
      <c r="B1504" s="217"/>
      <c r="C1504" s="218"/>
      <c r="D1504" s="195" t="s">
        <v>203</v>
      </c>
      <c r="E1504" s="219" t="s">
        <v>19</v>
      </c>
      <c r="F1504" s="220" t="s">
        <v>1937</v>
      </c>
      <c r="G1504" s="218"/>
      <c r="H1504" s="219" t="s">
        <v>19</v>
      </c>
      <c r="I1504" s="221"/>
      <c r="J1504" s="218"/>
      <c r="K1504" s="218"/>
      <c r="L1504" s="222"/>
      <c r="M1504" s="223"/>
      <c r="N1504" s="224"/>
      <c r="O1504" s="224"/>
      <c r="P1504" s="224"/>
      <c r="Q1504" s="224"/>
      <c r="R1504" s="224"/>
      <c r="S1504" s="224"/>
      <c r="T1504" s="225"/>
      <c r="AT1504" s="226" t="s">
        <v>203</v>
      </c>
      <c r="AU1504" s="226" t="s">
        <v>80</v>
      </c>
      <c r="AV1504" s="15" t="s">
        <v>78</v>
      </c>
      <c r="AW1504" s="15" t="s">
        <v>32</v>
      </c>
      <c r="AX1504" s="15" t="s">
        <v>70</v>
      </c>
      <c r="AY1504" s="226" t="s">
        <v>193</v>
      </c>
    </row>
    <row r="1505" spans="1:65" s="13" customFormat="1" ht="11.25">
      <c r="B1505" s="193"/>
      <c r="C1505" s="194"/>
      <c r="D1505" s="195" t="s">
        <v>203</v>
      </c>
      <c r="E1505" s="196" t="s">
        <v>19</v>
      </c>
      <c r="F1505" s="197" t="s">
        <v>1938</v>
      </c>
      <c r="G1505" s="194"/>
      <c r="H1505" s="198">
        <v>1401.84</v>
      </c>
      <c r="I1505" s="199"/>
      <c r="J1505" s="194"/>
      <c r="K1505" s="194"/>
      <c r="L1505" s="200"/>
      <c r="M1505" s="201"/>
      <c r="N1505" s="202"/>
      <c r="O1505" s="202"/>
      <c r="P1505" s="202"/>
      <c r="Q1505" s="202"/>
      <c r="R1505" s="202"/>
      <c r="S1505" s="202"/>
      <c r="T1505" s="203"/>
      <c r="AT1505" s="204" t="s">
        <v>203</v>
      </c>
      <c r="AU1505" s="204" t="s">
        <v>80</v>
      </c>
      <c r="AV1505" s="13" t="s">
        <v>80</v>
      </c>
      <c r="AW1505" s="13" t="s">
        <v>32</v>
      </c>
      <c r="AX1505" s="13" t="s">
        <v>70</v>
      </c>
      <c r="AY1505" s="204" t="s">
        <v>193</v>
      </c>
    </row>
    <row r="1506" spans="1:65" s="13" customFormat="1" ht="11.25">
      <c r="B1506" s="193"/>
      <c r="C1506" s="194"/>
      <c r="D1506" s="195" t="s">
        <v>203</v>
      </c>
      <c r="E1506" s="196" t="s">
        <v>19</v>
      </c>
      <c r="F1506" s="197" t="s">
        <v>1939</v>
      </c>
      <c r="G1506" s="194"/>
      <c r="H1506" s="198">
        <v>156.41999999999999</v>
      </c>
      <c r="I1506" s="199"/>
      <c r="J1506" s="194"/>
      <c r="K1506" s="194"/>
      <c r="L1506" s="200"/>
      <c r="M1506" s="201"/>
      <c r="N1506" s="202"/>
      <c r="O1506" s="202"/>
      <c r="P1506" s="202"/>
      <c r="Q1506" s="202"/>
      <c r="R1506" s="202"/>
      <c r="S1506" s="202"/>
      <c r="T1506" s="203"/>
      <c r="AT1506" s="204" t="s">
        <v>203</v>
      </c>
      <c r="AU1506" s="204" t="s">
        <v>80</v>
      </c>
      <c r="AV1506" s="13" t="s">
        <v>80</v>
      </c>
      <c r="AW1506" s="13" t="s">
        <v>32</v>
      </c>
      <c r="AX1506" s="13" t="s">
        <v>70</v>
      </c>
      <c r="AY1506" s="204" t="s">
        <v>193</v>
      </c>
    </row>
    <row r="1507" spans="1:65" s="13" customFormat="1" ht="11.25">
      <c r="B1507" s="193"/>
      <c r="C1507" s="194"/>
      <c r="D1507" s="195" t="s">
        <v>203</v>
      </c>
      <c r="E1507" s="196" t="s">
        <v>19</v>
      </c>
      <c r="F1507" s="197" t="s">
        <v>1940</v>
      </c>
      <c r="G1507" s="194"/>
      <c r="H1507" s="198">
        <v>83.16</v>
      </c>
      <c r="I1507" s="199"/>
      <c r="J1507" s="194"/>
      <c r="K1507" s="194"/>
      <c r="L1507" s="200"/>
      <c r="M1507" s="201"/>
      <c r="N1507" s="202"/>
      <c r="O1507" s="202"/>
      <c r="P1507" s="202"/>
      <c r="Q1507" s="202"/>
      <c r="R1507" s="202"/>
      <c r="S1507" s="202"/>
      <c r="T1507" s="203"/>
      <c r="AT1507" s="204" t="s">
        <v>203</v>
      </c>
      <c r="AU1507" s="204" t="s">
        <v>80</v>
      </c>
      <c r="AV1507" s="13" t="s">
        <v>80</v>
      </c>
      <c r="AW1507" s="13" t="s">
        <v>32</v>
      </c>
      <c r="AX1507" s="13" t="s">
        <v>70</v>
      </c>
      <c r="AY1507" s="204" t="s">
        <v>193</v>
      </c>
    </row>
    <row r="1508" spans="1:65" s="14" customFormat="1" ht="11.25">
      <c r="B1508" s="205"/>
      <c r="C1508" s="206"/>
      <c r="D1508" s="195" t="s">
        <v>203</v>
      </c>
      <c r="E1508" s="207" t="s">
        <v>19</v>
      </c>
      <c r="F1508" s="208" t="s">
        <v>205</v>
      </c>
      <c r="G1508" s="206"/>
      <c r="H1508" s="209">
        <v>1641.42</v>
      </c>
      <c r="I1508" s="210"/>
      <c r="J1508" s="206"/>
      <c r="K1508" s="206"/>
      <c r="L1508" s="211"/>
      <c r="M1508" s="212"/>
      <c r="N1508" s="213"/>
      <c r="O1508" s="213"/>
      <c r="P1508" s="213"/>
      <c r="Q1508" s="213"/>
      <c r="R1508" s="213"/>
      <c r="S1508" s="213"/>
      <c r="T1508" s="214"/>
      <c r="AT1508" s="215" t="s">
        <v>203</v>
      </c>
      <c r="AU1508" s="215" t="s">
        <v>80</v>
      </c>
      <c r="AV1508" s="14" t="s">
        <v>200</v>
      </c>
      <c r="AW1508" s="14" t="s">
        <v>32</v>
      </c>
      <c r="AX1508" s="14" t="s">
        <v>78</v>
      </c>
      <c r="AY1508" s="215" t="s">
        <v>193</v>
      </c>
    </row>
    <row r="1509" spans="1:65" s="2" customFormat="1" ht="33" customHeight="1">
      <c r="A1509" s="36"/>
      <c r="B1509" s="37"/>
      <c r="C1509" s="175" t="s">
        <v>1941</v>
      </c>
      <c r="D1509" s="175" t="s">
        <v>195</v>
      </c>
      <c r="E1509" s="176" t="s">
        <v>1942</v>
      </c>
      <c r="F1509" s="177" t="s">
        <v>1943</v>
      </c>
      <c r="G1509" s="178" t="s">
        <v>198</v>
      </c>
      <c r="H1509" s="179">
        <v>183.35</v>
      </c>
      <c r="I1509" s="180"/>
      <c r="J1509" s="181">
        <f>ROUND(I1509*H1509,2)</f>
        <v>0</v>
      </c>
      <c r="K1509" s="177" t="s">
        <v>199</v>
      </c>
      <c r="L1509" s="41"/>
      <c r="M1509" s="182" t="s">
        <v>19</v>
      </c>
      <c r="N1509" s="183" t="s">
        <v>41</v>
      </c>
      <c r="O1509" s="66"/>
      <c r="P1509" s="184">
        <f>O1509*H1509</f>
        <v>0</v>
      </c>
      <c r="Q1509" s="184">
        <v>1.0500000000000001E-2</v>
      </c>
      <c r="R1509" s="184">
        <f>Q1509*H1509</f>
        <v>1.9251750000000001</v>
      </c>
      <c r="S1509" s="184">
        <v>0</v>
      </c>
      <c r="T1509" s="185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86" t="s">
        <v>200</v>
      </c>
      <c r="AT1509" s="186" t="s">
        <v>195</v>
      </c>
      <c r="AU1509" s="186" t="s">
        <v>80</v>
      </c>
      <c r="AY1509" s="19" t="s">
        <v>193</v>
      </c>
      <c r="BE1509" s="187">
        <f>IF(N1509="základní",J1509,0)</f>
        <v>0</v>
      </c>
      <c r="BF1509" s="187">
        <f>IF(N1509="snížená",J1509,0)</f>
        <v>0</v>
      </c>
      <c r="BG1509" s="187">
        <f>IF(N1509="zákl. přenesená",J1509,0)</f>
        <v>0</v>
      </c>
      <c r="BH1509" s="187">
        <f>IF(N1509="sníž. přenesená",J1509,0)</f>
        <v>0</v>
      </c>
      <c r="BI1509" s="187">
        <f>IF(N1509="nulová",J1509,0)</f>
        <v>0</v>
      </c>
      <c r="BJ1509" s="19" t="s">
        <v>78</v>
      </c>
      <c r="BK1509" s="187">
        <f>ROUND(I1509*H1509,2)</f>
        <v>0</v>
      </c>
      <c r="BL1509" s="19" t="s">
        <v>200</v>
      </c>
      <c r="BM1509" s="186" t="s">
        <v>1944</v>
      </c>
    </row>
    <row r="1510" spans="1:65" s="2" customFormat="1" ht="11.25">
      <c r="A1510" s="36"/>
      <c r="B1510" s="37"/>
      <c r="C1510" s="38"/>
      <c r="D1510" s="188" t="s">
        <v>201</v>
      </c>
      <c r="E1510" s="38"/>
      <c r="F1510" s="189" t="s">
        <v>1945</v>
      </c>
      <c r="G1510" s="38"/>
      <c r="H1510" s="38"/>
      <c r="I1510" s="190"/>
      <c r="J1510" s="38"/>
      <c r="K1510" s="38"/>
      <c r="L1510" s="41"/>
      <c r="M1510" s="191"/>
      <c r="N1510" s="192"/>
      <c r="O1510" s="66"/>
      <c r="P1510" s="66"/>
      <c r="Q1510" s="66"/>
      <c r="R1510" s="66"/>
      <c r="S1510" s="66"/>
      <c r="T1510" s="67"/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T1510" s="19" t="s">
        <v>201</v>
      </c>
      <c r="AU1510" s="19" t="s">
        <v>80</v>
      </c>
    </row>
    <row r="1511" spans="1:65" s="13" customFormat="1" ht="11.25">
      <c r="B1511" s="193"/>
      <c r="C1511" s="194"/>
      <c r="D1511" s="195" t="s">
        <v>203</v>
      </c>
      <c r="E1511" s="196" t="s">
        <v>19</v>
      </c>
      <c r="F1511" s="197" t="s">
        <v>1946</v>
      </c>
      <c r="G1511" s="194"/>
      <c r="H1511" s="198">
        <v>145.85</v>
      </c>
      <c r="I1511" s="199"/>
      <c r="J1511" s="194"/>
      <c r="K1511" s="194"/>
      <c r="L1511" s="200"/>
      <c r="M1511" s="201"/>
      <c r="N1511" s="202"/>
      <c r="O1511" s="202"/>
      <c r="P1511" s="202"/>
      <c r="Q1511" s="202"/>
      <c r="R1511" s="202"/>
      <c r="S1511" s="202"/>
      <c r="T1511" s="203"/>
      <c r="AT1511" s="204" t="s">
        <v>203</v>
      </c>
      <c r="AU1511" s="204" t="s">
        <v>80</v>
      </c>
      <c r="AV1511" s="13" t="s">
        <v>80</v>
      </c>
      <c r="AW1511" s="13" t="s">
        <v>32</v>
      </c>
      <c r="AX1511" s="13" t="s">
        <v>70</v>
      </c>
      <c r="AY1511" s="204" t="s">
        <v>193</v>
      </c>
    </row>
    <row r="1512" spans="1:65" s="13" customFormat="1" ht="11.25">
      <c r="B1512" s="193"/>
      <c r="C1512" s="194"/>
      <c r="D1512" s="195" t="s">
        <v>203</v>
      </c>
      <c r="E1512" s="196" t="s">
        <v>19</v>
      </c>
      <c r="F1512" s="197" t="s">
        <v>1947</v>
      </c>
      <c r="G1512" s="194"/>
      <c r="H1512" s="198">
        <v>37.5</v>
      </c>
      <c r="I1512" s="199"/>
      <c r="J1512" s="194"/>
      <c r="K1512" s="194"/>
      <c r="L1512" s="200"/>
      <c r="M1512" s="201"/>
      <c r="N1512" s="202"/>
      <c r="O1512" s="202"/>
      <c r="P1512" s="202"/>
      <c r="Q1512" s="202"/>
      <c r="R1512" s="202"/>
      <c r="S1512" s="202"/>
      <c r="T1512" s="203"/>
      <c r="AT1512" s="204" t="s">
        <v>203</v>
      </c>
      <c r="AU1512" s="204" t="s">
        <v>80</v>
      </c>
      <c r="AV1512" s="13" t="s">
        <v>80</v>
      </c>
      <c r="AW1512" s="13" t="s">
        <v>32</v>
      </c>
      <c r="AX1512" s="13" t="s">
        <v>70</v>
      </c>
      <c r="AY1512" s="204" t="s">
        <v>193</v>
      </c>
    </row>
    <row r="1513" spans="1:65" s="14" customFormat="1" ht="11.25">
      <c r="B1513" s="205"/>
      <c r="C1513" s="206"/>
      <c r="D1513" s="195" t="s">
        <v>203</v>
      </c>
      <c r="E1513" s="207" t="s">
        <v>19</v>
      </c>
      <c r="F1513" s="208" t="s">
        <v>205</v>
      </c>
      <c r="G1513" s="206"/>
      <c r="H1513" s="209">
        <v>183.35</v>
      </c>
      <c r="I1513" s="210"/>
      <c r="J1513" s="206"/>
      <c r="K1513" s="206"/>
      <c r="L1513" s="211"/>
      <c r="M1513" s="212"/>
      <c r="N1513" s="213"/>
      <c r="O1513" s="213"/>
      <c r="P1513" s="213"/>
      <c r="Q1513" s="213"/>
      <c r="R1513" s="213"/>
      <c r="S1513" s="213"/>
      <c r="T1513" s="214"/>
      <c r="AT1513" s="215" t="s">
        <v>203</v>
      </c>
      <c r="AU1513" s="215" t="s">
        <v>80</v>
      </c>
      <c r="AV1513" s="14" t="s">
        <v>200</v>
      </c>
      <c r="AW1513" s="14" t="s">
        <v>32</v>
      </c>
      <c r="AX1513" s="14" t="s">
        <v>78</v>
      </c>
      <c r="AY1513" s="215" t="s">
        <v>193</v>
      </c>
    </row>
    <row r="1514" spans="1:65" s="2" customFormat="1" ht="37.9" customHeight="1">
      <c r="A1514" s="36"/>
      <c r="B1514" s="37"/>
      <c r="C1514" s="175" t="s">
        <v>1948</v>
      </c>
      <c r="D1514" s="175" t="s">
        <v>195</v>
      </c>
      <c r="E1514" s="176" t="s">
        <v>1949</v>
      </c>
      <c r="F1514" s="177" t="s">
        <v>1950</v>
      </c>
      <c r="G1514" s="178" t="s">
        <v>198</v>
      </c>
      <c r="H1514" s="179">
        <v>5215.5</v>
      </c>
      <c r="I1514" s="180"/>
      <c r="J1514" s="181">
        <f>ROUND(I1514*H1514,2)</f>
        <v>0</v>
      </c>
      <c r="K1514" s="177" t="s">
        <v>199</v>
      </c>
      <c r="L1514" s="41"/>
      <c r="M1514" s="182" t="s">
        <v>19</v>
      </c>
      <c r="N1514" s="183" t="s">
        <v>41</v>
      </c>
      <c r="O1514" s="66"/>
      <c r="P1514" s="184">
        <f>O1514*H1514</f>
        <v>0</v>
      </c>
      <c r="Q1514" s="184">
        <v>3.3E-3</v>
      </c>
      <c r="R1514" s="184">
        <f>Q1514*H1514</f>
        <v>17.21115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200</v>
      </c>
      <c r="AT1514" s="186" t="s">
        <v>195</v>
      </c>
      <c r="AU1514" s="186" t="s">
        <v>80</v>
      </c>
      <c r="AY1514" s="19" t="s">
        <v>193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78</v>
      </c>
      <c r="BK1514" s="187">
        <f>ROUND(I1514*H1514,2)</f>
        <v>0</v>
      </c>
      <c r="BL1514" s="19" t="s">
        <v>200</v>
      </c>
      <c r="BM1514" s="186" t="s">
        <v>1951</v>
      </c>
    </row>
    <row r="1515" spans="1:65" s="2" customFormat="1" ht="11.25">
      <c r="A1515" s="36"/>
      <c r="B1515" s="37"/>
      <c r="C1515" s="38"/>
      <c r="D1515" s="188" t="s">
        <v>201</v>
      </c>
      <c r="E1515" s="38"/>
      <c r="F1515" s="189" t="s">
        <v>1952</v>
      </c>
      <c r="G1515" s="38"/>
      <c r="H1515" s="38"/>
      <c r="I1515" s="190"/>
      <c r="J1515" s="38"/>
      <c r="K1515" s="38"/>
      <c r="L1515" s="41"/>
      <c r="M1515" s="191"/>
      <c r="N1515" s="192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201</v>
      </c>
      <c r="AU1515" s="19" t="s">
        <v>80</v>
      </c>
    </row>
    <row r="1516" spans="1:65" s="13" customFormat="1" ht="11.25">
      <c r="B1516" s="193"/>
      <c r="C1516" s="194"/>
      <c r="D1516" s="195" t="s">
        <v>203</v>
      </c>
      <c r="E1516" s="196" t="s">
        <v>19</v>
      </c>
      <c r="F1516" s="197" t="s">
        <v>1953</v>
      </c>
      <c r="G1516" s="194"/>
      <c r="H1516" s="198">
        <v>3284.19</v>
      </c>
      <c r="I1516" s="199"/>
      <c r="J1516" s="194"/>
      <c r="K1516" s="194"/>
      <c r="L1516" s="200"/>
      <c r="M1516" s="201"/>
      <c r="N1516" s="202"/>
      <c r="O1516" s="202"/>
      <c r="P1516" s="202"/>
      <c r="Q1516" s="202"/>
      <c r="R1516" s="202"/>
      <c r="S1516" s="202"/>
      <c r="T1516" s="203"/>
      <c r="AT1516" s="204" t="s">
        <v>203</v>
      </c>
      <c r="AU1516" s="204" t="s">
        <v>80</v>
      </c>
      <c r="AV1516" s="13" t="s">
        <v>80</v>
      </c>
      <c r="AW1516" s="13" t="s">
        <v>32</v>
      </c>
      <c r="AX1516" s="13" t="s">
        <v>70</v>
      </c>
      <c r="AY1516" s="204" t="s">
        <v>193</v>
      </c>
    </row>
    <row r="1517" spans="1:65" s="13" customFormat="1" ht="11.25">
      <c r="B1517" s="193"/>
      <c r="C1517" s="194"/>
      <c r="D1517" s="195" t="s">
        <v>203</v>
      </c>
      <c r="E1517" s="196" t="s">
        <v>19</v>
      </c>
      <c r="F1517" s="197" t="s">
        <v>1954</v>
      </c>
      <c r="G1517" s="194"/>
      <c r="H1517" s="198">
        <v>289.89</v>
      </c>
      <c r="I1517" s="199"/>
      <c r="J1517" s="194"/>
      <c r="K1517" s="194"/>
      <c r="L1517" s="200"/>
      <c r="M1517" s="201"/>
      <c r="N1517" s="202"/>
      <c r="O1517" s="202"/>
      <c r="P1517" s="202"/>
      <c r="Q1517" s="202"/>
      <c r="R1517" s="202"/>
      <c r="S1517" s="202"/>
      <c r="T1517" s="203"/>
      <c r="AT1517" s="204" t="s">
        <v>203</v>
      </c>
      <c r="AU1517" s="204" t="s">
        <v>80</v>
      </c>
      <c r="AV1517" s="13" t="s">
        <v>80</v>
      </c>
      <c r="AW1517" s="13" t="s">
        <v>32</v>
      </c>
      <c r="AX1517" s="13" t="s">
        <v>70</v>
      </c>
      <c r="AY1517" s="204" t="s">
        <v>193</v>
      </c>
    </row>
    <row r="1518" spans="1:65" s="15" customFormat="1" ht="11.25">
      <c r="B1518" s="217"/>
      <c r="C1518" s="218"/>
      <c r="D1518" s="195" t="s">
        <v>203</v>
      </c>
      <c r="E1518" s="219" t="s">
        <v>19</v>
      </c>
      <c r="F1518" s="220" t="s">
        <v>1937</v>
      </c>
      <c r="G1518" s="218"/>
      <c r="H1518" s="219" t="s">
        <v>19</v>
      </c>
      <c r="I1518" s="221"/>
      <c r="J1518" s="218"/>
      <c r="K1518" s="218"/>
      <c r="L1518" s="222"/>
      <c r="M1518" s="223"/>
      <c r="N1518" s="224"/>
      <c r="O1518" s="224"/>
      <c r="P1518" s="224"/>
      <c r="Q1518" s="224"/>
      <c r="R1518" s="224"/>
      <c r="S1518" s="224"/>
      <c r="T1518" s="225"/>
      <c r="AT1518" s="226" t="s">
        <v>203</v>
      </c>
      <c r="AU1518" s="226" t="s">
        <v>80</v>
      </c>
      <c r="AV1518" s="15" t="s">
        <v>78</v>
      </c>
      <c r="AW1518" s="15" t="s">
        <v>32</v>
      </c>
      <c r="AX1518" s="15" t="s">
        <v>70</v>
      </c>
      <c r="AY1518" s="226" t="s">
        <v>193</v>
      </c>
    </row>
    <row r="1519" spans="1:65" s="13" customFormat="1" ht="11.25">
      <c r="B1519" s="193"/>
      <c r="C1519" s="194"/>
      <c r="D1519" s="195" t="s">
        <v>203</v>
      </c>
      <c r="E1519" s="196" t="s">
        <v>19</v>
      </c>
      <c r="F1519" s="197" t="s">
        <v>1938</v>
      </c>
      <c r="G1519" s="194"/>
      <c r="H1519" s="198">
        <v>1401.84</v>
      </c>
      <c r="I1519" s="199"/>
      <c r="J1519" s="194"/>
      <c r="K1519" s="194"/>
      <c r="L1519" s="200"/>
      <c r="M1519" s="201"/>
      <c r="N1519" s="202"/>
      <c r="O1519" s="202"/>
      <c r="P1519" s="202"/>
      <c r="Q1519" s="202"/>
      <c r="R1519" s="202"/>
      <c r="S1519" s="202"/>
      <c r="T1519" s="203"/>
      <c r="AT1519" s="204" t="s">
        <v>203</v>
      </c>
      <c r="AU1519" s="204" t="s">
        <v>80</v>
      </c>
      <c r="AV1519" s="13" t="s">
        <v>80</v>
      </c>
      <c r="AW1519" s="13" t="s">
        <v>32</v>
      </c>
      <c r="AX1519" s="13" t="s">
        <v>70</v>
      </c>
      <c r="AY1519" s="204" t="s">
        <v>193</v>
      </c>
    </row>
    <row r="1520" spans="1:65" s="13" customFormat="1" ht="11.25">
      <c r="B1520" s="193"/>
      <c r="C1520" s="194"/>
      <c r="D1520" s="195" t="s">
        <v>203</v>
      </c>
      <c r="E1520" s="196" t="s">
        <v>19</v>
      </c>
      <c r="F1520" s="197" t="s">
        <v>1939</v>
      </c>
      <c r="G1520" s="194"/>
      <c r="H1520" s="198">
        <v>156.41999999999999</v>
      </c>
      <c r="I1520" s="199"/>
      <c r="J1520" s="194"/>
      <c r="K1520" s="194"/>
      <c r="L1520" s="200"/>
      <c r="M1520" s="201"/>
      <c r="N1520" s="202"/>
      <c r="O1520" s="202"/>
      <c r="P1520" s="202"/>
      <c r="Q1520" s="202"/>
      <c r="R1520" s="202"/>
      <c r="S1520" s="202"/>
      <c r="T1520" s="203"/>
      <c r="AT1520" s="204" t="s">
        <v>203</v>
      </c>
      <c r="AU1520" s="204" t="s">
        <v>80</v>
      </c>
      <c r="AV1520" s="13" t="s">
        <v>80</v>
      </c>
      <c r="AW1520" s="13" t="s">
        <v>32</v>
      </c>
      <c r="AX1520" s="13" t="s">
        <v>70</v>
      </c>
      <c r="AY1520" s="204" t="s">
        <v>193</v>
      </c>
    </row>
    <row r="1521" spans="1:65" s="13" customFormat="1" ht="11.25">
      <c r="B1521" s="193"/>
      <c r="C1521" s="194"/>
      <c r="D1521" s="195" t="s">
        <v>203</v>
      </c>
      <c r="E1521" s="196" t="s">
        <v>19</v>
      </c>
      <c r="F1521" s="197" t="s">
        <v>1940</v>
      </c>
      <c r="G1521" s="194"/>
      <c r="H1521" s="198">
        <v>83.16</v>
      </c>
      <c r="I1521" s="199"/>
      <c r="J1521" s="194"/>
      <c r="K1521" s="194"/>
      <c r="L1521" s="200"/>
      <c r="M1521" s="201"/>
      <c r="N1521" s="202"/>
      <c r="O1521" s="202"/>
      <c r="P1521" s="202"/>
      <c r="Q1521" s="202"/>
      <c r="R1521" s="202"/>
      <c r="S1521" s="202"/>
      <c r="T1521" s="203"/>
      <c r="AT1521" s="204" t="s">
        <v>203</v>
      </c>
      <c r="AU1521" s="204" t="s">
        <v>80</v>
      </c>
      <c r="AV1521" s="13" t="s">
        <v>80</v>
      </c>
      <c r="AW1521" s="13" t="s">
        <v>32</v>
      </c>
      <c r="AX1521" s="13" t="s">
        <v>70</v>
      </c>
      <c r="AY1521" s="204" t="s">
        <v>193</v>
      </c>
    </row>
    <row r="1522" spans="1:65" s="14" customFormat="1" ht="11.25">
      <c r="B1522" s="205"/>
      <c r="C1522" s="206"/>
      <c r="D1522" s="195" t="s">
        <v>203</v>
      </c>
      <c r="E1522" s="207" t="s">
        <v>19</v>
      </c>
      <c r="F1522" s="208" t="s">
        <v>205</v>
      </c>
      <c r="G1522" s="206"/>
      <c r="H1522" s="209">
        <v>5215.5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203</v>
      </c>
      <c r="AU1522" s="215" t="s">
        <v>80</v>
      </c>
      <c r="AV1522" s="14" t="s">
        <v>200</v>
      </c>
      <c r="AW1522" s="14" t="s">
        <v>32</v>
      </c>
      <c r="AX1522" s="14" t="s">
        <v>78</v>
      </c>
      <c r="AY1522" s="215" t="s">
        <v>193</v>
      </c>
    </row>
    <row r="1523" spans="1:65" s="2" customFormat="1" ht="37.9" customHeight="1">
      <c r="A1523" s="36"/>
      <c r="B1523" s="37"/>
      <c r="C1523" s="175" t="s">
        <v>1955</v>
      </c>
      <c r="D1523" s="175" t="s">
        <v>195</v>
      </c>
      <c r="E1523" s="176" t="s">
        <v>1956</v>
      </c>
      <c r="F1523" s="177" t="s">
        <v>1957</v>
      </c>
      <c r="G1523" s="178" t="s">
        <v>198</v>
      </c>
      <c r="H1523" s="179">
        <v>1438.68</v>
      </c>
      <c r="I1523" s="180"/>
      <c r="J1523" s="181">
        <f>ROUND(I1523*H1523,2)</f>
        <v>0</v>
      </c>
      <c r="K1523" s="177" t="s">
        <v>199</v>
      </c>
      <c r="L1523" s="41"/>
      <c r="M1523" s="182" t="s">
        <v>19</v>
      </c>
      <c r="N1523" s="183" t="s">
        <v>41</v>
      </c>
      <c r="O1523" s="66"/>
      <c r="P1523" s="184">
        <f>O1523*H1523</f>
        <v>0</v>
      </c>
      <c r="Q1523" s="184">
        <v>0</v>
      </c>
      <c r="R1523" s="184">
        <f>Q1523*H1523</f>
        <v>0</v>
      </c>
      <c r="S1523" s="184">
        <v>0</v>
      </c>
      <c r="T1523" s="185">
        <f>S1523*H1523</f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186" t="s">
        <v>200</v>
      </c>
      <c r="AT1523" s="186" t="s">
        <v>195</v>
      </c>
      <c r="AU1523" s="186" t="s">
        <v>80</v>
      </c>
      <c r="AY1523" s="19" t="s">
        <v>193</v>
      </c>
      <c r="BE1523" s="187">
        <f>IF(N1523="základní",J1523,0)</f>
        <v>0</v>
      </c>
      <c r="BF1523" s="187">
        <f>IF(N1523="snížená",J1523,0)</f>
        <v>0</v>
      </c>
      <c r="BG1523" s="187">
        <f>IF(N1523="zákl. přenesená",J1523,0)</f>
        <v>0</v>
      </c>
      <c r="BH1523" s="187">
        <f>IF(N1523="sníž. přenesená",J1523,0)</f>
        <v>0</v>
      </c>
      <c r="BI1523" s="187">
        <f>IF(N1523="nulová",J1523,0)</f>
        <v>0</v>
      </c>
      <c r="BJ1523" s="19" t="s">
        <v>78</v>
      </c>
      <c r="BK1523" s="187">
        <f>ROUND(I1523*H1523,2)</f>
        <v>0</v>
      </c>
      <c r="BL1523" s="19" t="s">
        <v>200</v>
      </c>
      <c r="BM1523" s="186" t="s">
        <v>1958</v>
      </c>
    </row>
    <row r="1524" spans="1:65" s="2" customFormat="1" ht="11.25">
      <c r="A1524" s="36"/>
      <c r="B1524" s="37"/>
      <c r="C1524" s="38"/>
      <c r="D1524" s="188" t="s">
        <v>201</v>
      </c>
      <c r="E1524" s="38"/>
      <c r="F1524" s="189" t="s">
        <v>1959</v>
      </c>
      <c r="G1524" s="38"/>
      <c r="H1524" s="38"/>
      <c r="I1524" s="190"/>
      <c r="J1524" s="38"/>
      <c r="K1524" s="38"/>
      <c r="L1524" s="41"/>
      <c r="M1524" s="191"/>
      <c r="N1524" s="192"/>
      <c r="O1524" s="66"/>
      <c r="P1524" s="66"/>
      <c r="Q1524" s="66"/>
      <c r="R1524" s="66"/>
      <c r="S1524" s="66"/>
      <c r="T1524" s="67"/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T1524" s="19" t="s">
        <v>201</v>
      </c>
      <c r="AU1524" s="19" t="s">
        <v>80</v>
      </c>
    </row>
    <row r="1525" spans="1:65" s="13" customFormat="1" ht="22.5">
      <c r="B1525" s="193"/>
      <c r="C1525" s="194"/>
      <c r="D1525" s="195" t="s">
        <v>203</v>
      </c>
      <c r="E1525" s="196" t="s">
        <v>19</v>
      </c>
      <c r="F1525" s="197" t="s">
        <v>1960</v>
      </c>
      <c r="G1525" s="194"/>
      <c r="H1525" s="198">
        <v>1226.5</v>
      </c>
      <c r="I1525" s="199"/>
      <c r="J1525" s="194"/>
      <c r="K1525" s="194"/>
      <c r="L1525" s="200"/>
      <c r="M1525" s="201"/>
      <c r="N1525" s="202"/>
      <c r="O1525" s="202"/>
      <c r="P1525" s="202"/>
      <c r="Q1525" s="202"/>
      <c r="R1525" s="202"/>
      <c r="S1525" s="202"/>
      <c r="T1525" s="203"/>
      <c r="AT1525" s="204" t="s">
        <v>203</v>
      </c>
      <c r="AU1525" s="204" t="s">
        <v>80</v>
      </c>
      <c r="AV1525" s="13" t="s">
        <v>80</v>
      </c>
      <c r="AW1525" s="13" t="s">
        <v>32</v>
      </c>
      <c r="AX1525" s="13" t="s">
        <v>70</v>
      </c>
      <c r="AY1525" s="204" t="s">
        <v>193</v>
      </c>
    </row>
    <row r="1526" spans="1:65" s="13" customFormat="1" ht="11.25">
      <c r="B1526" s="193"/>
      <c r="C1526" s="194"/>
      <c r="D1526" s="195" t="s">
        <v>203</v>
      </c>
      <c r="E1526" s="196" t="s">
        <v>19</v>
      </c>
      <c r="F1526" s="197" t="s">
        <v>1961</v>
      </c>
      <c r="G1526" s="194"/>
      <c r="H1526" s="198">
        <v>212.18</v>
      </c>
      <c r="I1526" s="199"/>
      <c r="J1526" s="194"/>
      <c r="K1526" s="194"/>
      <c r="L1526" s="200"/>
      <c r="M1526" s="201"/>
      <c r="N1526" s="202"/>
      <c r="O1526" s="202"/>
      <c r="P1526" s="202"/>
      <c r="Q1526" s="202"/>
      <c r="R1526" s="202"/>
      <c r="S1526" s="202"/>
      <c r="T1526" s="203"/>
      <c r="AT1526" s="204" t="s">
        <v>203</v>
      </c>
      <c r="AU1526" s="204" t="s">
        <v>80</v>
      </c>
      <c r="AV1526" s="13" t="s">
        <v>80</v>
      </c>
      <c r="AW1526" s="13" t="s">
        <v>32</v>
      </c>
      <c r="AX1526" s="13" t="s">
        <v>70</v>
      </c>
      <c r="AY1526" s="204" t="s">
        <v>193</v>
      </c>
    </row>
    <row r="1527" spans="1:65" s="14" customFormat="1" ht="11.25">
      <c r="B1527" s="205"/>
      <c r="C1527" s="206"/>
      <c r="D1527" s="195" t="s">
        <v>203</v>
      </c>
      <c r="E1527" s="207" t="s">
        <v>19</v>
      </c>
      <c r="F1527" s="208" t="s">
        <v>205</v>
      </c>
      <c r="G1527" s="206"/>
      <c r="H1527" s="209">
        <v>1438.68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203</v>
      </c>
      <c r="AU1527" s="215" t="s">
        <v>80</v>
      </c>
      <c r="AV1527" s="14" t="s">
        <v>200</v>
      </c>
      <c r="AW1527" s="14" t="s">
        <v>32</v>
      </c>
      <c r="AX1527" s="14" t="s">
        <v>78</v>
      </c>
      <c r="AY1527" s="215" t="s">
        <v>193</v>
      </c>
    </row>
    <row r="1528" spans="1:65" s="12" customFormat="1" ht="22.9" customHeight="1">
      <c r="B1528" s="159"/>
      <c r="C1528" s="160"/>
      <c r="D1528" s="161" t="s">
        <v>69</v>
      </c>
      <c r="E1528" s="173" t="s">
        <v>637</v>
      </c>
      <c r="F1528" s="173" t="s">
        <v>1962</v>
      </c>
      <c r="G1528" s="160"/>
      <c r="H1528" s="160"/>
      <c r="I1528" s="163"/>
      <c r="J1528" s="174">
        <f>BK1528</f>
        <v>0</v>
      </c>
      <c r="K1528" s="160"/>
      <c r="L1528" s="165"/>
      <c r="M1528" s="166"/>
      <c r="N1528" s="167"/>
      <c r="O1528" s="167"/>
      <c r="P1528" s="168">
        <f>SUM(P1529:P1748)</f>
        <v>0</v>
      </c>
      <c r="Q1528" s="167"/>
      <c r="R1528" s="168">
        <f>SUM(R1529:R1748)</f>
        <v>1627.4301147099998</v>
      </c>
      <c r="S1528" s="167"/>
      <c r="T1528" s="169">
        <f>SUM(T1529:T1748)</f>
        <v>0</v>
      </c>
      <c r="AR1528" s="170" t="s">
        <v>78</v>
      </c>
      <c r="AT1528" s="171" t="s">
        <v>69</v>
      </c>
      <c r="AU1528" s="171" t="s">
        <v>78</v>
      </c>
      <c r="AY1528" s="170" t="s">
        <v>193</v>
      </c>
      <c r="BK1528" s="172">
        <f>SUM(BK1529:BK1748)</f>
        <v>0</v>
      </c>
    </row>
    <row r="1529" spans="1:65" s="2" customFormat="1" ht="33" customHeight="1">
      <c r="A1529" s="36"/>
      <c r="B1529" s="37"/>
      <c r="C1529" s="175" t="s">
        <v>1963</v>
      </c>
      <c r="D1529" s="175" t="s">
        <v>195</v>
      </c>
      <c r="E1529" s="176" t="s">
        <v>1964</v>
      </c>
      <c r="F1529" s="177" t="s">
        <v>1965</v>
      </c>
      <c r="G1529" s="178" t="s">
        <v>300</v>
      </c>
      <c r="H1529" s="179">
        <v>112.53</v>
      </c>
      <c r="I1529" s="180"/>
      <c r="J1529" s="181">
        <f>ROUND(I1529*H1529,2)</f>
        <v>0</v>
      </c>
      <c r="K1529" s="177" t="s">
        <v>199</v>
      </c>
      <c r="L1529" s="41"/>
      <c r="M1529" s="182" t="s">
        <v>19</v>
      </c>
      <c r="N1529" s="183" t="s">
        <v>41</v>
      </c>
      <c r="O1529" s="66"/>
      <c r="P1529" s="184">
        <f>O1529*H1529</f>
        <v>0</v>
      </c>
      <c r="Q1529" s="184">
        <v>2.5018699999999998</v>
      </c>
      <c r="R1529" s="184">
        <f>Q1529*H1529</f>
        <v>281.53543109999998</v>
      </c>
      <c r="S1529" s="184">
        <v>0</v>
      </c>
      <c r="T1529" s="185">
        <f>S1529*H1529</f>
        <v>0</v>
      </c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R1529" s="186" t="s">
        <v>200</v>
      </c>
      <c r="AT1529" s="186" t="s">
        <v>195</v>
      </c>
      <c r="AU1529" s="186" t="s">
        <v>80</v>
      </c>
      <c r="AY1529" s="19" t="s">
        <v>193</v>
      </c>
      <c r="BE1529" s="187">
        <f>IF(N1529="základní",J1529,0)</f>
        <v>0</v>
      </c>
      <c r="BF1529" s="187">
        <f>IF(N1529="snížená",J1529,0)</f>
        <v>0</v>
      </c>
      <c r="BG1529" s="187">
        <f>IF(N1529="zákl. přenesená",J1529,0)</f>
        <v>0</v>
      </c>
      <c r="BH1529" s="187">
        <f>IF(N1529="sníž. přenesená",J1529,0)</f>
        <v>0</v>
      </c>
      <c r="BI1529" s="187">
        <f>IF(N1529="nulová",J1529,0)</f>
        <v>0</v>
      </c>
      <c r="BJ1529" s="19" t="s">
        <v>78</v>
      </c>
      <c r="BK1529" s="187">
        <f>ROUND(I1529*H1529,2)</f>
        <v>0</v>
      </c>
      <c r="BL1529" s="19" t="s">
        <v>200</v>
      </c>
      <c r="BM1529" s="186" t="s">
        <v>1966</v>
      </c>
    </row>
    <row r="1530" spans="1:65" s="2" customFormat="1" ht="11.25">
      <c r="A1530" s="36"/>
      <c r="B1530" s="37"/>
      <c r="C1530" s="38"/>
      <c r="D1530" s="188" t="s">
        <v>201</v>
      </c>
      <c r="E1530" s="38"/>
      <c r="F1530" s="189" t="s">
        <v>1967</v>
      </c>
      <c r="G1530" s="38"/>
      <c r="H1530" s="38"/>
      <c r="I1530" s="190"/>
      <c r="J1530" s="38"/>
      <c r="K1530" s="38"/>
      <c r="L1530" s="41"/>
      <c r="M1530" s="191"/>
      <c r="N1530" s="192"/>
      <c r="O1530" s="66"/>
      <c r="P1530" s="66"/>
      <c r="Q1530" s="66"/>
      <c r="R1530" s="66"/>
      <c r="S1530" s="66"/>
      <c r="T1530" s="67"/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T1530" s="19" t="s">
        <v>201</v>
      </c>
      <c r="AU1530" s="19" t="s">
        <v>80</v>
      </c>
    </row>
    <row r="1531" spans="1:65" s="15" customFormat="1" ht="11.25">
      <c r="B1531" s="217"/>
      <c r="C1531" s="218"/>
      <c r="D1531" s="195" t="s">
        <v>203</v>
      </c>
      <c r="E1531" s="219" t="s">
        <v>19</v>
      </c>
      <c r="F1531" s="220" t="s">
        <v>1968</v>
      </c>
      <c r="G1531" s="218"/>
      <c r="H1531" s="219" t="s">
        <v>19</v>
      </c>
      <c r="I1531" s="221"/>
      <c r="J1531" s="218"/>
      <c r="K1531" s="218"/>
      <c r="L1531" s="222"/>
      <c r="M1531" s="223"/>
      <c r="N1531" s="224"/>
      <c r="O1531" s="224"/>
      <c r="P1531" s="224"/>
      <c r="Q1531" s="224"/>
      <c r="R1531" s="224"/>
      <c r="S1531" s="224"/>
      <c r="T1531" s="225"/>
      <c r="AT1531" s="226" t="s">
        <v>203</v>
      </c>
      <c r="AU1531" s="226" t="s">
        <v>80</v>
      </c>
      <c r="AV1531" s="15" t="s">
        <v>78</v>
      </c>
      <c r="AW1531" s="15" t="s">
        <v>32</v>
      </c>
      <c r="AX1531" s="15" t="s">
        <v>70</v>
      </c>
      <c r="AY1531" s="226" t="s">
        <v>193</v>
      </c>
    </row>
    <row r="1532" spans="1:65" s="13" customFormat="1" ht="11.25">
      <c r="B1532" s="193"/>
      <c r="C1532" s="194"/>
      <c r="D1532" s="195" t="s">
        <v>203</v>
      </c>
      <c r="E1532" s="196" t="s">
        <v>19</v>
      </c>
      <c r="F1532" s="197" t="s">
        <v>1969</v>
      </c>
      <c r="G1532" s="194"/>
      <c r="H1532" s="198">
        <v>26.934999999999999</v>
      </c>
      <c r="I1532" s="199"/>
      <c r="J1532" s="194"/>
      <c r="K1532" s="194"/>
      <c r="L1532" s="200"/>
      <c r="M1532" s="201"/>
      <c r="N1532" s="202"/>
      <c r="O1532" s="202"/>
      <c r="P1532" s="202"/>
      <c r="Q1532" s="202"/>
      <c r="R1532" s="202"/>
      <c r="S1532" s="202"/>
      <c r="T1532" s="203"/>
      <c r="AT1532" s="204" t="s">
        <v>203</v>
      </c>
      <c r="AU1532" s="204" t="s">
        <v>80</v>
      </c>
      <c r="AV1532" s="13" t="s">
        <v>80</v>
      </c>
      <c r="AW1532" s="13" t="s">
        <v>32</v>
      </c>
      <c r="AX1532" s="13" t="s">
        <v>70</v>
      </c>
      <c r="AY1532" s="204" t="s">
        <v>193</v>
      </c>
    </row>
    <row r="1533" spans="1:65" s="13" customFormat="1" ht="11.25">
      <c r="B1533" s="193"/>
      <c r="C1533" s="194"/>
      <c r="D1533" s="195" t="s">
        <v>203</v>
      </c>
      <c r="E1533" s="196" t="s">
        <v>19</v>
      </c>
      <c r="F1533" s="197" t="s">
        <v>1970</v>
      </c>
      <c r="G1533" s="194"/>
      <c r="H1533" s="198">
        <v>17.29</v>
      </c>
      <c r="I1533" s="199"/>
      <c r="J1533" s="194"/>
      <c r="K1533" s="194"/>
      <c r="L1533" s="200"/>
      <c r="M1533" s="201"/>
      <c r="N1533" s="202"/>
      <c r="O1533" s="202"/>
      <c r="P1533" s="202"/>
      <c r="Q1533" s="202"/>
      <c r="R1533" s="202"/>
      <c r="S1533" s="202"/>
      <c r="T1533" s="203"/>
      <c r="AT1533" s="204" t="s">
        <v>203</v>
      </c>
      <c r="AU1533" s="204" t="s">
        <v>80</v>
      </c>
      <c r="AV1533" s="13" t="s">
        <v>80</v>
      </c>
      <c r="AW1533" s="13" t="s">
        <v>32</v>
      </c>
      <c r="AX1533" s="13" t="s">
        <v>70</v>
      </c>
      <c r="AY1533" s="204" t="s">
        <v>193</v>
      </c>
    </row>
    <row r="1534" spans="1:65" s="13" customFormat="1" ht="11.25">
      <c r="B1534" s="193"/>
      <c r="C1534" s="194"/>
      <c r="D1534" s="195" t="s">
        <v>203</v>
      </c>
      <c r="E1534" s="196" t="s">
        <v>19</v>
      </c>
      <c r="F1534" s="197" t="s">
        <v>1971</v>
      </c>
      <c r="G1534" s="194"/>
      <c r="H1534" s="198">
        <v>15.15</v>
      </c>
      <c r="I1534" s="199"/>
      <c r="J1534" s="194"/>
      <c r="K1534" s="194"/>
      <c r="L1534" s="200"/>
      <c r="M1534" s="201"/>
      <c r="N1534" s="202"/>
      <c r="O1534" s="202"/>
      <c r="P1534" s="202"/>
      <c r="Q1534" s="202"/>
      <c r="R1534" s="202"/>
      <c r="S1534" s="202"/>
      <c r="T1534" s="203"/>
      <c r="AT1534" s="204" t="s">
        <v>203</v>
      </c>
      <c r="AU1534" s="204" t="s">
        <v>80</v>
      </c>
      <c r="AV1534" s="13" t="s">
        <v>80</v>
      </c>
      <c r="AW1534" s="13" t="s">
        <v>32</v>
      </c>
      <c r="AX1534" s="13" t="s">
        <v>70</v>
      </c>
      <c r="AY1534" s="204" t="s">
        <v>193</v>
      </c>
    </row>
    <row r="1535" spans="1:65" s="13" customFormat="1" ht="11.25">
      <c r="B1535" s="193"/>
      <c r="C1535" s="194"/>
      <c r="D1535" s="195" t="s">
        <v>203</v>
      </c>
      <c r="E1535" s="196" t="s">
        <v>19</v>
      </c>
      <c r="F1535" s="197" t="s">
        <v>1972</v>
      </c>
      <c r="G1535" s="194"/>
      <c r="H1535" s="198">
        <v>20.254999999999999</v>
      </c>
      <c r="I1535" s="199"/>
      <c r="J1535" s="194"/>
      <c r="K1535" s="194"/>
      <c r="L1535" s="200"/>
      <c r="M1535" s="201"/>
      <c r="N1535" s="202"/>
      <c r="O1535" s="202"/>
      <c r="P1535" s="202"/>
      <c r="Q1535" s="202"/>
      <c r="R1535" s="202"/>
      <c r="S1535" s="202"/>
      <c r="T1535" s="203"/>
      <c r="AT1535" s="204" t="s">
        <v>203</v>
      </c>
      <c r="AU1535" s="204" t="s">
        <v>80</v>
      </c>
      <c r="AV1535" s="13" t="s">
        <v>80</v>
      </c>
      <c r="AW1535" s="13" t="s">
        <v>32</v>
      </c>
      <c r="AX1535" s="13" t="s">
        <v>70</v>
      </c>
      <c r="AY1535" s="204" t="s">
        <v>193</v>
      </c>
    </row>
    <row r="1536" spans="1:65" s="15" customFormat="1" ht="11.25">
      <c r="B1536" s="217"/>
      <c r="C1536" s="218"/>
      <c r="D1536" s="195" t="s">
        <v>203</v>
      </c>
      <c r="E1536" s="219" t="s">
        <v>19</v>
      </c>
      <c r="F1536" s="220" t="s">
        <v>1973</v>
      </c>
      <c r="G1536" s="218"/>
      <c r="H1536" s="219" t="s">
        <v>19</v>
      </c>
      <c r="I1536" s="221"/>
      <c r="J1536" s="218"/>
      <c r="K1536" s="218"/>
      <c r="L1536" s="222"/>
      <c r="M1536" s="223"/>
      <c r="N1536" s="224"/>
      <c r="O1536" s="224"/>
      <c r="P1536" s="224"/>
      <c r="Q1536" s="224"/>
      <c r="R1536" s="224"/>
      <c r="S1536" s="224"/>
      <c r="T1536" s="225"/>
      <c r="AT1536" s="226" t="s">
        <v>203</v>
      </c>
      <c r="AU1536" s="226" t="s">
        <v>80</v>
      </c>
      <c r="AV1536" s="15" t="s">
        <v>78</v>
      </c>
      <c r="AW1536" s="15" t="s">
        <v>32</v>
      </c>
      <c r="AX1536" s="15" t="s">
        <v>70</v>
      </c>
      <c r="AY1536" s="226" t="s">
        <v>193</v>
      </c>
    </row>
    <row r="1537" spans="1:65" s="13" customFormat="1" ht="11.25">
      <c r="B1537" s="193"/>
      <c r="C1537" s="194"/>
      <c r="D1537" s="195" t="s">
        <v>203</v>
      </c>
      <c r="E1537" s="196" t="s">
        <v>19</v>
      </c>
      <c r="F1537" s="197" t="s">
        <v>1974</v>
      </c>
      <c r="G1537" s="194"/>
      <c r="H1537" s="198">
        <v>0.42</v>
      </c>
      <c r="I1537" s="199"/>
      <c r="J1537" s="194"/>
      <c r="K1537" s="194"/>
      <c r="L1537" s="200"/>
      <c r="M1537" s="201"/>
      <c r="N1537" s="202"/>
      <c r="O1537" s="202"/>
      <c r="P1537" s="202"/>
      <c r="Q1537" s="202"/>
      <c r="R1537" s="202"/>
      <c r="S1537" s="202"/>
      <c r="T1537" s="203"/>
      <c r="AT1537" s="204" t="s">
        <v>203</v>
      </c>
      <c r="AU1537" s="204" t="s">
        <v>80</v>
      </c>
      <c r="AV1537" s="13" t="s">
        <v>80</v>
      </c>
      <c r="AW1537" s="13" t="s">
        <v>32</v>
      </c>
      <c r="AX1537" s="13" t="s">
        <v>70</v>
      </c>
      <c r="AY1537" s="204" t="s">
        <v>193</v>
      </c>
    </row>
    <row r="1538" spans="1:65" s="13" customFormat="1" ht="11.25">
      <c r="B1538" s="193"/>
      <c r="C1538" s="194"/>
      <c r="D1538" s="195" t="s">
        <v>203</v>
      </c>
      <c r="E1538" s="196" t="s">
        <v>19</v>
      </c>
      <c r="F1538" s="197" t="s">
        <v>1975</v>
      </c>
      <c r="G1538" s="194"/>
      <c r="H1538" s="198">
        <v>7.8659999999999997</v>
      </c>
      <c r="I1538" s="199"/>
      <c r="J1538" s="194"/>
      <c r="K1538" s="194"/>
      <c r="L1538" s="200"/>
      <c r="M1538" s="201"/>
      <c r="N1538" s="202"/>
      <c r="O1538" s="202"/>
      <c r="P1538" s="202"/>
      <c r="Q1538" s="202"/>
      <c r="R1538" s="202"/>
      <c r="S1538" s="202"/>
      <c r="T1538" s="203"/>
      <c r="AT1538" s="204" t="s">
        <v>203</v>
      </c>
      <c r="AU1538" s="204" t="s">
        <v>80</v>
      </c>
      <c r="AV1538" s="13" t="s">
        <v>80</v>
      </c>
      <c r="AW1538" s="13" t="s">
        <v>32</v>
      </c>
      <c r="AX1538" s="13" t="s">
        <v>70</v>
      </c>
      <c r="AY1538" s="204" t="s">
        <v>193</v>
      </c>
    </row>
    <row r="1539" spans="1:65" s="13" customFormat="1" ht="11.25">
      <c r="B1539" s="193"/>
      <c r="C1539" s="194"/>
      <c r="D1539" s="195" t="s">
        <v>203</v>
      </c>
      <c r="E1539" s="196" t="s">
        <v>19</v>
      </c>
      <c r="F1539" s="197" t="s">
        <v>1976</v>
      </c>
      <c r="G1539" s="194"/>
      <c r="H1539" s="198">
        <v>15.007999999999999</v>
      </c>
      <c r="I1539" s="199"/>
      <c r="J1539" s="194"/>
      <c r="K1539" s="194"/>
      <c r="L1539" s="200"/>
      <c r="M1539" s="201"/>
      <c r="N1539" s="202"/>
      <c r="O1539" s="202"/>
      <c r="P1539" s="202"/>
      <c r="Q1539" s="202"/>
      <c r="R1539" s="202"/>
      <c r="S1539" s="202"/>
      <c r="T1539" s="203"/>
      <c r="AT1539" s="204" t="s">
        <v>203</v>
      </c>
      <c r="AU1539" s="204" t="s">
        <v>80</v>
      </c>
      <c r="AV1539" s="13" t="s">
        <v>80</v>
      </c>
      <c r="AW1539" s="13" t="s">
        <v>32</v>
      </c>
      <c r="AX1539" s="13" t="s">
        <v>70</v>
      </c>
      <c r="AY1539" s="204" t="s">
        <v>193</v>
      </c>
    </row>
    <row r="1540" spans="1:65" s="13" customFormat="1" ht="11.25">
      <c r="B1540" s="193"/>
      <c r="C1540" s="194"/>
      <c r="D1540" s="195" t="s">
        <v>203</v>
      </c>
      <c r="E1540" s="196" t="s">
        <v>19</v>
      </c>
      <c r="F1540" s="197" t="s">
        <v>1977</v>
      </c>
      <c r="G1540" s="194"/>
      <c r="H1540" s="198">
        <v>1.08</v>
      </c>
      <c r="I1540" s="199"/>
      <c r="J1540" s="194"/>
      <c r="K1540" s="194"/>
      <c r="L1540" s="200"/>
      <c r="M1540" s="201"/>
      <c r="N1540" s="202"/>
      <c r="O1540" s="202"/>
      <c r="P1540" s="202"/>
      <c r="Q1540" s="202"/>
      <c r="R1540" s="202"/>
      <c r="S1540" s="202"/>
      <c r="T1540" s="203"/>
      <c r="AT1540" s="204" t="s">
        <v>203</v>
      </c>
      <c r="AU1540" s="204" t="s">
        <v>80</v>
      </c>
      <c r="AV1540" s="13" t="s">
        <v>80</v>
      </c>
      <c r="AW1540" s="13" t="s">
        <v>32</v>
      </c>
      <c r="AX1540" s="13" t="s">
        <v>70</v>
      </c>
      <c r="AY1540" s="204" t="s">
        <v>193</v>
      </c>
    </row>
    <row r="1541" spans="1:65" s="13" customFormat="1" ht="11.25">
      <c r="B1541" s="193"/>
      <c r="C1541" s="194"/>
      <c r="D1541" s="195" t="s">
        <v>203</v>
      </c>
      <c r="E1541" s="196" t="s">
        <v>19</v>
      </c>
      <c r="F1541" s="197" t="s">
        <v>1978</v>
      </c>
      <c r="G1541" s="194"/>
      <c r="H1541" s="198">
        <v>8.5259999999999998</v>
      </c>
      <c r="I1541" s="199"/>
      <c r="J1541" s="194"/>
      <c r="K1541" s="194"/>
      <c r="L1541" s="200"/>
      <c r="M1541" s="201"/>
      <c r="N1541" s="202"/>
      <c r="O1541" s="202"/>
      <c r="P1541" s="202"/>
      <c r="Q1541" s="202"/>
      <c r="R1541" s="202"/>
      <c r="S1541" s="202"/>
      <c r="T1541" s="203"/>
      <c r="AT1541" s="204" t="s">
        <v>203</v>
      </c>
      <c r="AU1541" s="204" t="s">
        <v>80</v>
      </c>
      <c r="AV1541" s="13" t="s">
        <v>80</v>
      </c>
      <c r="AW1541" s="13" t="s">
        <v>32</v>
      </c>
      <c r="AX1541" s="13" t="s">
        <v>70</v>
      </c>
      <c r="AY1541" s="204" t="s">
        <v>193</v>
      </c>
    </row>
    <row r="1542" spans="1:65" s="14" customFormat="1" ht="11.25">
      <c r="B1542" s="205"/>
      <c r="C1542" s="206"/>
      <c r="D1542" s="195" t="s">
        <v>203</v>
      </c>
      <c r="E1542" s="207" t="s">
        <v>19</v>
      </c>
      <c r="F1542" s="208" t="s">
        <v>205</v>
      </c>
      <c r="G1542" s="206"/>
      <c r="H1542" s="209">
        <v>112.53</v>
      </c>
      <c r="I1542" s="210"/>
      <c r="J1542" s="206"/>
      <c r="K1542" s="206"/>
      <c r="L1542" s="211"/>
      <c r="M1542" s="212"/>
      <c r="N1542" s="213"/>
      <c r="O1542" s="213"/>
      <c r="P1542" s="213"/>
      <c r="Q1542" s="213"/>
      <c r="R1542" s="213"/>
      <c r="S1542" s="213"/>
      <c r="T1542" s="214"/>
      <c r="AT1542" s="215" t="s">
        <v>203</v>
      </c>
      <c r="AU1542" s="215" t="s">
        <v>80</v>
      </c>
      <c r="AV1542" s="14" t="s">
        <v>200</v>
      </c>
      <c r="AW1542" s="14" t="s">
        <v>32</v>
      </c>
      <c r="AX1542" s="14" t="s">
        <v>78</v>
      </c>
      <c r="AY1542" s="215" t="s">
        <v>193</v>
      </c>
    </row>
    <row r="1543" spans="1:65" s="2" customFormat="1" ht="33" customHeight="1">
      <c r="A1543" s="36"/>
      <c r="B1543" s="37"/>
      <c r="C1543" s="175" t="s">
        <v>929</v>
      </c>
      <c r="D1543" s="175" t="s">
        <v>195</v>
      </c>
      <c r="E1543" s="176" t="s">
        <v>1979</v>
      </c>
      <c r="F1543" s="177" t="s">
        <v>1980</v>
      </c>
      <c r="G1543" s="178" t="s">
        <v>300</v>
      </c>
      <c r="H1543" s="179">
        <v>1.792</v>
      </c>
      <c r="I1543" s="180"/>
      <c r="J1543" s="181">
        <f>ROUND(I1543*H1543,2)</f>
        <v>0</v>
      </c>
      <c r="K1543" s="177" t="s">
        <v>199</v>
      </c>
      <c r="L1543" s="41"/>
      <c r="M1543" s="182" t="s">
        <v>19</v>
      </c>
      <c r="N1543" s="183" t="s">
        <v>41</v>
      </c>
      <c r="O1543" s="66"/>
      <c r="P1543" s="184">
        <f>O1543*H1543</f>
        <v>0</v>
      </c>
      <c r="Q1543" s="184">
        <v>2.5018699999999998</v>
      </c>
      <c r="R1543" s="184">
        <f>Q1543*H1543</f>
        <v>4.4833510399999996</v>
      </c>
      <c r="S1543" s="184">
        <v>0</v>
      </c>
      <c r="T1543" s="185">
        <f>S1543*H1543</f>
        <v>0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186" t="s">
        <v>200</v>
      </c>
      <c r="AT1543" s="186" t="s">
        <v>195</v>
      </c>
      <c r="AU1543" s="186" t="s">
        <v>80</v>
      </c>
      <c r="AY1543" s="19" t="s">
        <v>193</v>
      </c>
      <c r="BE1543" s="187">
        <f>IF(N1543="základní",J1543,0)</f>
        <v>0</v>
      </c>
      <c r="BF1543" s="187">
        <f>IF(N1543="snížená",J1543,0)</f>
        <v>0</v>
      </c>
      <c r="BG1543" s="187">
        <f>IF(N1543="zákl. přenesená",J1543,0)</f>
        <v>0</v>
      </c>
      <c r="BH1543" s="187">
        <f>IF(N1543="sníž. přenesená",J1543,0)</f>
        <v>0</v>
      </c>
      <c r="BI1543" s="187">
        <f>IF(N1543="nulová",J1543,0)</f>
        <v>0</v>
      </c>
      <c r="BJ1543" s="19" t="s">
        <v>78</v>
      </c>
      <c r="BK1543" s="187">
        <f>ROUND(I1543*H1543,2)</f>
        <v>0</v>
      </c>
      <c r="BL1543" s="19" t="s">
        <v>200</v>
      </c>
      <c r="BM1543" s="186" t="s">
        <v>1981</v>
      </c>
    </row>
    <row r="1544" spans="1:65" s="2" customFormat="1" ht="11.25">
      <c r="A1544" s="36"/>
      <c r="B1544" s="37"/>
      <c r="C1544" s="38"/>
      <c r="D1544" s="188" t="s">
        <v>201</v>
      </c>
      <c r="E1544" s="38"/>
      <c r="F1544" s="189" t="s">
        <v>1982</v>
      </c>
      <c r="G1544" s="38"/>
      <c r="H1544" s="38"/>
      <c r="I1544" s="190"/>
      <c r="J1544" s="38"/>
      <c r="K1544" s="38"/>
      <c r="L1544" s="41"/>
      <c r="M1544" s="191"/>
      <c r="N1544" s="192"/>
      <c r="O1544" s="66"/>
      <c r="P1544" s="66"/>
      <c r="Q1544" s="66"/>
      <c r="R1544" s="66"/>
      <c r="S1544" s="66"/>
      <c r="T1544" s="67"/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T1544" s="19" t="s">
        <v>201</v>
      </c>
      <c r="AU1544" s="19" t="s">
        <v>80</v>
      </c>
    </row>
    <row r="1545" spans="1:65" s="13" customFormat="1" ht="11.25">
      <c r="B1545" s="193"/>
      <c r="C1545" s="194"/>
      <c r="D1545" s="195" t="s">
        <v>203</v>
      </c>
      <c r="E1545" s="196" t="s">
        <v>19</v>
      </c>
      <c r="F1545" s="197" t="s">
        <v>1983</v>
      </c>
      <c r="G1545" s="194"/>
      <c r="H1545" s="198">
        <v>1.1200000000000001</v>
      </c>
      <c r="I1545" s="199"/>
      <c r="J1545" s="194"/>
      <c r="K1545" s="194"/>
      <c r="L1545" s="200"/>
      <c r="M1545" s="201"/>
      <c r="N1545" s="202"/>
      <c r="O1545" s="202"/>
      <c r="P1545" s="202"/>
      <c r="Q1545" s="202"/>
      <c r="R1545" s="202"/>
      <c r="S1545" s="202"/>
      <c r="T1545" s="203"/>
      <c r="AT1545" s="204" t="s">
        <v>203</v>
      </c>
      <c r="AU1545" s="204" t="s">
        <v>80</v>
      </c>
      <c r="AV1545" s="13" t="s">
        <v>80</v>
      </c>
      <c r="AW1545" s="13" t="s">
        <v>32</v>
      </c>
      <c r="AX1545" s="13" t="s">
        <v>70</v>
      </c>
      <c r="AY1545" s="204" t="s">
        <v>193</v>
      </c>
    </row>
    <row r="1546" spans="1:65" s="13" customFormat="1" ht="11.25">
      <c r="B1546" s="193"/>
      <c r="C1546" s="194"/>
      <c r="D1546" s="195" t="s">
        <v>203</v>
      </c>
      <c r="E1546" s="196" t="s">
        <v>19</v>
      </c>
      <c r="F1546" s="197" t="s">
        <v>1984</v>
      </c>
      <c r="G1546" s="194"/>
      <c r="H1546" s="198">
        <v>0.67200000000000004</v>
      </c>
      <c r="I1546" s="199"/>
      <c r="J1546" s="194"/>
      <c r="K1546" s="194"/>
      <c r="L1546" s="200"/>
      <c r="M1546" s="201"/>
      <c r="N1546" s="202"/>
      <c r="O1546" s="202"/>
      <c r="P1546" s="202"/>
      <c r="Q1546" s="202"/>
      <c r="R1546" s="202"/>
      <c r="S1546" s="202"/>
      <c r="T1546" s="203"/>
      <c r="AT1546" s="204" t="s">
        <v>203</v>
      </c>
      <c r="AU1546" s="204" t="s">
        <v>80</v>
      </c>
      <c r="AV1546" s="13" t="s">
        <v>80</v>
      </c>
      <c r="AW1546" s="13" t="s">
        <v>32</v>
      </c>
      <c r="AX1546" s="13" t="s">
        <v>70</v>
      </c>
      <c r="AY1546" s="204" t="s">
        <v>193</v>
      </c>
    </row>
    <row r="1547" spans="1:65" s="14" customFormat="1" ht="11.25">
      <c r="B1547" s="205"/>
      <c r="C1547" s="206"/>
      <c r="D1547" s="195" t="s">
        <v>203</v>
      </c>
      <c r="E1547" s="207" t="s">
        <v>19</v>
      </c>
      <c r="F1547" s="208" t="s">
        <v>205</v>
      </c>
      <c r="G1547" s="206"/>
      <c r="H1547" s="209">
        <v>1.792</v>
      </c>
      <c r="I1547" s="210"/>
      <c r="J1547" s="206"/>
      <c r="K1547" s="206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203</v>
      </c>
      <c r="AU1547" s="215" t="s">
        <v>80</v>
      </c>
      <c r="AV1547" s="14" t="s">
        <v>200</v>
      </c>
      <c r="AW1547" s="14" t="s">
        <v>32</v>
      </c>
      <c r="AX1547" s="14" t="s">
        <v>78</v>
      </c>
      <c r="AY1547" s="215" t="s">
        <v>193</v>
      </c>
    </row>
    <row r="1548" spans="1:65" s="2" customFormat="1" ht="33" customHeight="1">
      <c r="A1548" s="36"/>
      <c r="B1548" s="37"/>
      <c r="C1548" s="175" t="s">
        <v>1985</v>
      </c>
      <c r="D1548" s="175" t="s">
        <v>195</v>
      </c>
      <c r="E1548" s="176" t="s">
        <v>1986</v>
      </c>
      <c r="F1548" s="177" t="s">
        <v>1987</v>
      </c>
      <c r="G1548" s="178" t="s">
        <v>300</v>
      </c>
      <c r="H1548" s="179">
        <v>3.2160000000000002</v>
      </c>
      <c r="I1548" s="180"/>
      <c r="J1548" s="181">
        <f>ROUND(I1548*H1548,2)</f>
        <v>0</v>
      </c>
      <c r="K1548" s="177" t="s">
        <v>199</v>
      </c>
      <c r="L1548" s="41"/>
      <c r="M1548" s="182" t="s">
        <v>19</v>
      </c>
      <c r="N1548" s="183" t="s">
        <v>41</v>
      </c>
      <c r="O1548" s="66"/>
      <c r="P1548" s="184">
        <f>O1548*H1548</f>
        <v>0</v>
      </c>
      <c r="Q1548" s="184">
        <v>2.5018699999999998</v>
      </c>
      <c r="R1548" s="184">
        <f>Q1548*H1548</f>
        <v>8.04601392</v>
      </c>
      <c r="S1548" s="184">
        <v>0</v>
      </c>
      <c r="T1548" s="185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200</v>
      </c>
      <c r="AT1548" s="186" t="s">
        <v>195</v>
      </c>
      <c r="AU1548" s="186" t="s">
        <v>80</v>
      </c>
      <c r="AY1548" s="19" t="s">
        <v>193</v>
      </c>
      <c r="BE1548" s="187">
        <f>IF(N1548="základní",J1548,0)</f>
        <v>0</v>
      </c>
      <c r="BF1548" s="187">
        <f>IF(N1548="snížená",J1548,0)</f>
        <v>0</v>
      </c>
      <c r="BG1548" s="187">
        <f>IF(N1548="zákl. přenesená",J1548,0)</f>
        <v>0</v>
      </c>
      <c r="BH1548" s="187">
        <f>IF(N1548="sníž. přenesená",J1548,0)</f>
        <v>0</v>
      </c>
      <c r="BI1548" s="187">
        <f>IF(N1548="nulová",J1548,0)</f>
        <v>0</v>
      </c>
      <c r="BJ1548" s="19" t="s">
        <v>78</v>
      </c>
      <c r="BK1548" s="187">
        <f>ROUND(I1548*H1548,2)</f>
        <v>0</v>
      </c>
      <c r="BL1548" s="19" t="s">
        <v>200</v>
      </c>
      <c r="BM1548" s="186" t="s">
        <v>1988</v>
      </c>
    </row>
    <row r="1549" spans="1:65" s="2" customFormat="1" ht="11.25">
      <c r="A1549" s="36"/>
      <c r="B1549" s="37"/>
      <c r="C1549" s="38"/>
      <c r="D1549" s="188" t="s">
        <v>201</v>
      </c>
      <c r="E1549" s="38"/>
      <c r="F1549" s="189" t="s">
        <v>1989</v>
      </c>
      <c r="G1549" s="38"/>
      <c r="H1549" s="38"/>
      <c r="I1549" s="190"/>
      <c r="J1549" s="38"/>
      <c r="K1549" s="38"/>
      <c r="L1549" s="41"/>
      <c r="M1549" s="191"/>
      <c r="N1549" s="192"/>
      <c r="O1549" s="66"/>
      <c r="P1549" s="66"/>
      <c r="Q1549" s="66"/>
      <c r="R1549" s="66"/>
      <c r="S1549" s="66"/>
      <c r="T1549" s="67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T1549" s="19" t="s">
        <v>201</v>
      </c>
      <c r="AU1549" s="19" t="s">
        <v>80</v>
      </c>
    </row>
    <row r="1550" spans="1:65" s="13" customFormat="1" ht="11.25">
      <c r="B1550" s="193"/>
      <c r="C1550" s="194"/>
      <c r="D1550" s="195" t="s">
        <v>203</v>
      </c>
      <c r="E1550" s="196" t="s">
        <v>19</v>
      </c>
      <c r="F1550" s="197" t="s">
        <v>1990</v>
      </c>
      <c r="G1550" s="194"/>
      <c r="H1550" s="198">
        <v>3.2160000000000002</v>
      </c>
      <c r="I1550" s="199"/>
      <c r="J1550" s="194"/>
      <c r="K1550" s="194"/>
      <c r="L1550" s="200"/>
      <c r="M1550" s="201"/>
      <c r="N1550" s="202"/>
      <c r="O1550" s="202"/>
      <c r="P1550" s="202"/>
      <c r="Q1550" s="202"/>
      <c r="R1550" s="202"/>
      <c r="S1550" s="202"/>
      <c r="T1550" s="203"/>
      <c r="AT1550" s="204" t="s">
        <v>203</v>
      </c>
      <c r="AU1550" s="204" t="s">
        <v>80</v>
      </c>
      <c r="AV1550" s="13" t="s">
        <v>80</v>
      </c>
      <c r="AW1550" s="13" t="s">
        <v>32</v>
      </c>
      <c r="AX1550" s="13" t="s">
        <v>70</v>
      </c>
      <c r="AY1550" s="204" t="s">
        <v>193</v>
      </c>
    </row>
    <row r="1551" spans="1:65" s="14" customFormat="1" ht="11.25">
      <c r="B1551" s="205"/>
      <c r="C1551" s="206"/>
      <c r="D1551" s="195" t="s">
        <v>203</v>
      </c>
      <c r="E1551" s="207" t="s">
        <v>19</v>
      </c>
      <c r="F1551" s="208" t="s">
        <v>205</v>
      </c>
      <c r="G1551" s="206"/>
      <c r="H1551" s="209">
        <v>3.2160000000000002</v>
      </c>
      <c r="I1551" s="210"/>
      <c r="J1551" s="206"/>
      <c r="K1551" s="206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203</v>
      </c>
      <c r="AU1551" s="215" t="s">
        <v>80</v>
      </c>
      <c r="AV1551" s="14" t="s">
        <v>200</v>
      </c>
      <c r="AW1551" s="14" t="s">
        <v>32</v>
      </c>
      <c r="AX1551" s="14" t="s">
        <v>78</v>
      </c>
      <c r="AY1551" s="215" t="s">
        <v>193</v>
      </c>
    </row>
    <row r="1552" spans="1:65" s="2" customFormat="1" ht="33" customHeight="1">
      <c r="A1552" s="36"/>
      <c r="B1552" s="37"/>
      <c r="C1552" s="175" t="s">
        <v>934</v>
      </c>
      <c r="D1552" s="175" t="s">
        <v>195</v>
      </c>
      <c r="E1552" s="176" t="s">
        <v>1991</v>
      </c>
      <c r="F1552" s="177" t="s">
        <v>1992</v>
      </c>
      <c r="G1552" s="178" t="s">
        <v>300</v>
      </c>
      <c r="H1552" s="179">
        <v>39.74</v>
      </c>
      <c r="I1552" s="180"/>
      <c r="J1552" s="181">
        <f>ROUND(I1552*H1552,2)</f>
        <v>0</v>
      </c>
      <c r="K1552" s="177" t="s">
        <v>199</v>
      </c>
      <c r="L1552" s="41"/>
      <c r="M1552" s="182" t="s">
        <v>19</v>
      </c>
      <c r="N1552" s="183" t="s">
        <v>41</v>
      </c>
      <c r="O1552" s="66"/>
      <c r="P1552" s="184">
        <f>O1552*H1552</f>
        <v>0</v>
      </c>
      <c r="Q1552" s="184">
        <v>2.5018699999999998</v>
      </c>
      <c r="R1552" s="184">
        <f>Q1552*H1552</f>
        <v>99.424313799999993</v>
      </c>
      <c r="S1552" s="184">
        <v>0</v>
      </c>
      <c r="T1552" s="185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200</v>
      </c>
      <c r="AT1552" s="186" t="s">
        <v>195</v>
      </c>
      <c r="AU1552" s="186" t="s">
        <v>80</v>
      </c>
      <c r="AY1552" s="19" t="s">
        <v>193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19" t="s">
        <v>78</v>
      </c>
      <c r="BK1552" s="187">
        <f>ROUND(I1552*H1552,2)</f>
        <v>0</v>
      </c>
      <c r="BL1552" s="19" t="s">
        <v>200</v>
      </c>
      <c r="BM1552" s="186" t="s">
        <v>1993</v>
      </c>
    </row>
    <row r="1553" spans="1:65" s="2" customFormat="1" ht="11.25">
      <c r="A1553" s="36"/>
      <c r="B1553" s="37"/>
      <c r="C1553" s="38"/>
      <c r="D1553" s="188" t="s">
        <v>201</v>
      </c>
      <c r="E1553" s="38"/>
      <c r="F1553" s="189" t="s">
        <v>1994</v>
      </c>
      <c r="G1553" s="38"/>
      <c r="H1553" s="38"/>
      <c r="I1553" s="190"/>
      <c r="J1553" s="38"/>
      <c r="K1553" s="38"/>
      <c r="L1553" s="41"/>
      <c r="M1553" s="191"/>
      <c r="N1553" s="192"/>
      <c r="O1553" s="66"/>
      <c r="P1553" s="66"/>
      <c r="Q1553" s="66"/>
      <c r="R1553" s="66"/>
      <c r="S1553" s="66"/>
      <c r="T1553" s="67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T1553" s="19" t="s">
        <v>201</v>
      </c>
      <c r="AU1553" s="19" t="s">
        <v>80</v>
      </c>
    </row>
    <row r="1554" spans="1:65" s="13" customFormat="1" ht="11.25">
      <c r="B1554" s="193"/>
      <c r="C1554" s="194"/>
      <c r="D1554" s="195" t="s">
        <v>203</v>
      </c>
      <c r="E1554" s="196" t="s">
        <v>19</v>
      </c>
      <c r="F1554" s="197" t="s">
        <v>1995</v>
      </c>
      <c r="G1554" s="194"/>
      <c r="H1554" s="198">
        <v>0.34</v>
      </c>
      <c r="I1554" s="199"/>
      <c r="J1554" s="194"/>
      <c r="K1554" s="194"/>
      <c r="L1554" s="200"/>
      <c r="M1554" s="201"/>
      <c r="N1554" s="202"/>
      <c r="O1554" s="202"/>
      <c r="P1554" s="202"/>
      <c r="Q1554" s="202"/>
      <c r="R1554" s="202"/>
      <c r="S1554" s="202"/>
      <c r="T1554" s="203"/>
      <c r="AT1554" s="204" t="s">
        <v>203</v>
      </c>
      <c r="AU1554" s="204" t="s">
        <v>80</v>
      </c>
      <c r="AV1554" s="13" t="s">
        <v>80</v>
      </c>
      <c r="AW1554" s="13" t="s">
        <v>32</v>
      </c>
      <c r="AX1554" s="13" t="s">
        <v>70</v>
      </c>
      <c r="AY1554" s="204" t="s">
        <v>193</v>
      </c>
    </row>
    <row r="1555" spans="1:65" s="13" customFormat="1" ht="11.25">
      <c r="B1555" s="193"/>
      <c r="C1555" s="194"/>
      <c r="D1555" s="195" t="s">
        <v>203</v>
      </c>
      <c r="E1555" s="196" t="s">
        <v>19</v>
      </c>
      <c r="F1555" s="197" t="s">
        <v>1996</v>
      </c>
      <c r="G1555" s="194"/>
      <c r="H1555" s="198">
        <v>39.4</v>
      </c>
      <c r="I1555" s="199"/>
      <c r="J1555" s="194"/>
      <c r="K1555" s="194"/>
      <c r="L1555" s="200"/>
      <c r="M1555" s="201"/>
      <c r="N1555" s="202"/>
      <c r="O1555" s="202"/>
      <c r="P1555" s="202"/>
      <c r="Q1555" s="202"/>
      <c r="R1555" s="202"/>
      <c r="S1555" s="202"/>
      <c r="T1555" s="203"/>
      <c r="AT1555" s="204" t="s">
        <v>203</v>
      </c>
      <c r="AU1555" s="204" t="s">
        <v>80</v>
      </c>
      <c r="AV1555" s="13" t="s">
        <v>80</v>
      </c>
      <c r="AW1555" s="13" t="s">
        <v>32</v>
      </c>
      <c r="AX1555" s="13" t="s">
        <v>70</v>
      </c>
      <c r="AY1555" s="204" t="s">
        <v>193</v>
      </c>
    </row>
    <row r="1556" spans="1:65" s="14" customFormat="1" ht="11.25">
      <c r="B1556" s="205"/>
      <c r="C1556" s="206"/>
      <c r="D1556" s="195" t="s">
        <v>203</v>
      </c>
      <c r="E1556" s="207" t="s">
        <v>19</v>
      </c>
      <c r="F1556" s="208" t="s">
        <v>205</v>
      </c>
      <c r="G1556" s="206"/>
      <c r="H1556" s="209">
        <v>39.74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203</v>
      </c>
      <c r="AU1556" s="215" t="s">
        <v>80</v>
      </c>
      <c r="AV1556" s="14" t="s">
        <v>200</v>
      </c>
      <c r="AW1556" s="14" t="s">
        <v>32</v>
      </c>
      <c r="AX1556" s="14" t="s">
        <v>78</v>
      </c>
      <c r="AY1556" s="215" t="s">
        <v>193</v>
      </c>
    </row>
    <row r="1557" spans="1:65" s="2" customFormat="1" ht="33" customHeight="1">
      <c r="A1557" s="36"/>
      <c r="B1557" s="37"/>
      <c r="C1557" s="175" t="s">
        <v>1997</v>
      </c>
      <c r="D1557" s="175" t="s">
        <v>195</v>
      </c>
      <c r="E1557" s="176" t="s">
        <v>1998</v>
      </c>
      <c r="F1557" s="177" t="s">
        <v>1999</v>
      </c>
      <c r="G1557" s="178" t="s">
        <v>300</v>
      </c>
      <c r="H1557" s="179">
        <v>28.68</v>
      </c>
      <c r="I1557" s="180"/>
      <c r="J1557" s="181">
        <f>ROUND(I1557*H1557,2)</f>
        <v>0</v>
      </c>
      <c r="K1557" s="177" t="s">
        <v>199</v>
      </c>
      <c r="L1557" s="41"/>
      <c r="M1557" s="182" t="s">
        <v>19</v>
      </c>
      <c r="N1557" s="183" t="s">
        <v>41</v>
      </c>
      <c r="O1557" s="66"/>
      <c r="P1557" s="184">
        <f>O1557*H1557</f>
        <v>0</v>
      </c>
      <c r="Q1557" s="184">
        <v>2.5018699999999998</v>
      </c>
      <c r="R1557" s="184">
        <f>Q1557*H1557</f>
        <v>71.753631599999991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200</v>
      </c>
      <c r="AT1557" s="186" t="s">
        <v>195</v>
      </c>
      <c r="AU1557" s="186" t="s">
        <v>80</v>
      </c>
      <c r="AY1557" s="19" t="s">
        <v>193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78</v>
      </c>
      <c r="BK1557" s="187">
        <f>ROUND(I1557*H1557,2)</f>
        <v>0</v>
      </c>
      <c r="BL1557" s="19" t="s">
        <v>200</v>
      </c>
      <c r="BM1557" s="186" t="s">
        <v>2000</v>
      </c>
    </row>
    <row r="1558" spans="1:65" s="2" customFormat="1" ht="11.25">
      <c r="A1558" s="36"/>
      <c r="B1558" s="37"/>
      <c r="C1558" s="38"/>
      <c r="D1558" s="188" t="s">
        <v>201</v>
      </c>
      <c r="E1558" s="38"/>
      <c r="F1558" s="189" t="s">
        <v>2001</v>
      </c>
      <c r="G1558" s="38"/>
      <c r="H1558" s="38"/>
      <c r="I1558" s="190"/>
      <c r="J1558" s="38"/>
      <c r="K1558" s="38"/>
      <c r="L1558" s="41"/>
      <c r="M1558" s="191"/>
      <c r="N1558" s="192"/>
      <c r="O1558" s="66"/>
      <c r="P1558" s="66"/>
      <c r="Q1558" s="66"/>
      <c r="R1558" s="66"/>
      <c r="S1558" s="66"/>
      <c r="T1558" s="67"/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T1558" s="19" t="s">
        <v>201</v>
      </c>
      <c r="AU1558" s="19" t="s">
        <v>80</v>
      </c>
    </row>
    <row r="1559" spans="1:65" s="13" customFormat="1" ht="11.25">
      <c r="B1559" s="193"/>
      <c r="C1559" s="194"/>
      <c r="D1559" s="195" t="s">
        <v>203</v>
      </c>
      <c r="E1559" s="196" t="s">
        <v>19</v>
      </c>
      <c r="F1559" s="197" t="s">
        <v>2002</v>
      </c>
      <c r="G1559" s="194"/>
      <c r="H1559" s="198">
        <v>28.68</v>
      </c>
      <c r="I1559" s="199"/>
      <c r="J1559" s="194"/>
      <c r="K1559" s="194"/>
      <c r="L1559" s="200"/>
      <c r="M1559" s="201"/>
      <c r="N1559" s="202"/>
      <c r="O1559" s="202"/>
      <c r="P1559" s="202"/>
      <c r="Q1559" s="202"/>
      <c r="R1559" s="202"/>
      <c r="S1559" s="202"/>
      <c r="T1559" s="203"/>
      <c r="AT1559" s="204" t="s">
        <v>203</v>
      </c>
      <c r="AU1559" s="204" t="s">
        <v>80</v>
      </c>
      <c r="AV1559" s="13" t="s">
        <v>80</v>
      </c>
      <c r="AW1559" s="13" t="s">
        <v>32</v>
      </c>
      <c r="AX1559" s="13" t="s">
        <v>70</v>
      </c>
      <c r="AY1559" s="204" t="s">
        <v>193</v>
      </c>
    </row>
    <row r="1560" spans="1:65" s="14" customFormat="1" ht="11.25">
      <c r="B1560" s="205"/>
      <c r="C1560" s="206"/>
      <c r="D1560" s="195" t="s">
        <v>203</v>
      </c>
      <c r="E1560" s="207" t="s">
        <v>19</v>
      </c>
      <c r="F1560" s="208" t="s">
        <v>205</v>
      </c>
      <c r="G1560" s="206"/>
      <c r="H1560" s="209">
        <v>28.68</v>
      </c>
      <c r="I1560" s="210"/>
      <c r="J1560" s="206"/>
      <c r="K1560" s="206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203</v>
      </c>
      <c r="AU1560" s="215" t="s">
        <v>80</v>
      </c>
      <c r="AV1560" s="14" t="s">
        <v>200</v>
      </c>
      <c r="AW1560" s="14" t="s">
        <v>32</v>
      </c>
      <c r="AX1560" s="14" t="s">
        <v>78</v>
      </c>
      <c r="AY1560" s="215" t="s">
        <v>193</v>
      </c>
    </row>
    <row r="1561" spans="1:65" s="2" customFormat="1" ht="21.75" customHeight="1">
      <c r="A1561" s="36"/>
      <c r="B1561" s="37"/>
      <c r="C1561" s="175" t="s">
        <v>941</v>
      </c>
      <c r="D1561" s="175" t="s">
        <v>195</v>
      </c>
      <c r="E1561" s="176" t="s">
        <v>2003</v>
      </c>
      <c r="F1561" s="177" t="s">
        <v>2004</v>
      </c>
      <c r="G1561" s="178" t="s">
        <v>417</v>
      </c>
      <c r="H1561" s="179">
        <v>55.024999999999999</v>
      </c>
      <c r="I1561" s="180"/>
      <c r="J1561" s="181">
        <f>ROUND(I1561*H1561,2)</f>
        <v>0</v>
      </c>
      <c r="K1561" s="177" t="s">
        <v>199</v>
      </c>
      <c r="L1561" s="41"/>
      <c r="M1561" s="182" t="s">
        <v>19</v>
      </c>
      <c r="N1561" s="183" t="s">
        <v>41</v>
      </c>
      <c r="O1561" s="66"/>
      <c r="P1561" s="184">
        <f>O1561*H1561</f>
        <v>0</v>
      </c>
      <c r="Q1561" s="184">
        <v>1.06277</v>
      </c>
      <c r="R1561" s="184">
        <f>Q1561*H1561</f>
        <v>58.478919249999997</v>
      </c>
      <c r="S1561" s="184">
        <v>0</v>
      </c>
      <c r="T1561" s="185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86" t="s">
        <v>200</v>
      </c>
      <c r="AT1561" s="186" t="s">
        <v>195</v>
      </c>
      <c r="AU1561" s="186" t="s">
        <v>80</v>
      </c>
      <c r="AY1561" s="19" t="s">
        <v>193</v>
      </c>
      <c r="BE1561" s="187">
        <f>IF(N1561="základní",J1561,0)</f>
        <v>0</v>
      </c>
      <c r="BF1561" s="187">
        <f>IF(N1561="snížená",J1561,0)</f>
        <v>0</v>
      </c>
      <c r="BG1561" s="187">
        <f>IF(N1561="zákl. přenesená",J1561,0)</f>
        <v>0</v>
      </c>
      <c r="BH1561" s="187">
        <f>IF(N1561="sníž. přenesená",J1561,0)</f>
        <v>0</v>
      </c>
      <c r="BI1561" s="187">
        <f>IF(N1561="nulová",J1561,0)</f>
        <v>0</v>
      </c>
      <c r="BJ1561" s="19" t="s">
        <v>78</v>
      </c>
      <c r="BK1561" s="187">
        <f>ROUND(I1561*H1561,2)</f>
        <v>0</v>
      </c>
      <c r="BL1561" s="19" t="s">
        <v>200</v>
      </c>
      <c r="BM1561" s="186" t="s">
        <v>2005</v>
      </c>
    </row>
    <row r="1562" spans="1:65" s="2" customFormat="1" ht="11.25">
      <c r="A1562" s="36"/>
      <c r="B1562" s="37"/>
      <c r="C1562" s="38"/>
      <c r="D1562" s="188" t="s">
        <v>201</v>
      </c>
      <c r="E1562" s="38"/>
      <c r="F1562" s="189" t="s">
        <v>2006</v>
      </c>
      <c r="G1562" s="38"/>
      <c r="H1562" s="38"/>
      <c r="I1562" s="190"/>
      <c r="J1562" s="38"/>
      <c r="K1562" s="38"/>
      <c r="L1562" s="41"/>
      <c r="M1562" s="191"/>
      <c r="N1562" s="192"/>
      <c r="O1562" s="66"/>
      <c r="P1562" s="66"/>
      <c r="Q1562" s="66"/>
      <c r="R1562" s="66"/>
      <c r="S1562" s="66"/>
      <c r="T1562" s="67"/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T1562" s="19" t="s">
        <v>201</v>
      </c>
      <c r="AU1562" s="19" t="s">
        <v>80</v>
      </c>
    </row>
    <row r="1563" spans="1:65" s="13" customFormat="1" ht="11.25">
      <c r="B1563" s="193"/>
      <c r="C1563" s="194"/>
      <c r="D1563" s="195" t="s">
        <v>203</v>
      </c>
      <c r="E1563" s="196" t="s">
        <v>19</v>
      </c>
      <c r="F1563" s="197" t="s">
        <v>2007</v>
      </c>
      <c r="G1563" s="194"/>
      <c r="H1563" s="198">
        <v>3.2320000000000002</v>
      </c>
      <c r="I1563" s="199"/>
      <c r="J1563" s="194"/>
      <c r="K1563" s="194"/>
      <c r="L1563" s="200"/>
      <c r="M1563" s="201"/>
      <c r="N1563" s="202"/>
      <c r="O1563" s="202"/>
      <c r="P1563" s="202"/>
      <c r="Q1563" s="202"/>
      <c r="R1563" s="202"/>
      <c r="S1563" s="202"/>
      <c r="T1563" s="203"/>
      <c r="AT1563" s="204" t="s">
        <v>203</v>
      </c>
      <c r="AU1563" s="204" t="s">
        <v>80</v>
      </c>
      <c r="AV1563" s="13" t="s">
        <v>80</v>
      </c>
      <c r="AW1563" s="13" t="s">
        <v>32</v>
      </c>
      <c r="AX1563" s="13" t="s">
        <v>70</v>
      </c>
      <c r="AY1563" s="204" t="s">
        <v>193</v>
      </c>
    </row>
    <row r="1564" spans="1:65" s="13" customFormat="1" ht="11.25">
      <c r="B1564" s="193"/>
      <c r="C1564" s="194"/>
      <c r="D1564" s="195" t="s">
        <v>203</v>
      </c>
      <c r="E1564" s="196" t="s">
        <v>19</v>
      </c>
      <c r="F1564" s="197" t="s">
        <v>2008</v>
      </c>
      <c r="G1564" s="194"/>
      <c r="H1564" s="198">
        <v>2.0750000000000002</v>
      </c>
      <c r="I1564" s="199"/>
      <c r="J1564" s="194"/>
      <c r="K1564" s="194"/>
      <c r="L1564" s="200"/>
      <c r="M1564" s="201"/>
      <c r="N1564" s="202"/>
      <c r="O1564" s="202"/>
      <c r="P1564" s="202"/>
      <c r="Q1564" s="202"/>
      <c r="R1564" s="202"/>
      <c r="S1564" s="202"/>
      <c r="T1564" s="203"/>
      <c r="AT1564" s="204" t="s">
        <v>203</v>
      </c>
      <c r="AU1564" s="204" t="s">
        <v>80</v>
      </c>
      <c r="AV1564" s="13" t="s">
        <v>80</v>
      </c>
      <c r="AW1564" s="13" t="s">
        <v>32</v>
      </c>
      <c r="AX1564" s="13" t="s">
        <v>70</v>
      </c>
      <c r="AY1564" s="204" t="s">
        <v>193</v>
      </c>
    </row>
    <row r="1565" spans="1:65" s="13" customFormat="1" ht="11.25">
      <c r="B1565" s="193"/>
      <c r="C1565" s="194"/>
      <c r="D1565" s="195" t="s">
        <v>203</v>
      </c>
      <c r="E1565" s="196" t="s">
        <v>19</v>
      </c>
      <c r="F1565" s="197" t="s">
        <v>2009</v>
      </c>
      <c r="G1565" s="194"/>
      <c r="H1565" s="198">
        <v>1.8180000000000001</v>
      </c>
      <c r="I1565" s="199"/>
      <c r="J1565" s="194"/>
      <c r="K1565" s="194"/>
      <c r="L1565" s="200"/>
      <c r="M1565" s="201"/>
      <c r="N1565" s="202"/>
      <c r="O1565" s="202"/>
      <c r="P1565" s="202"/>
      <c r="Q1565" s="202"/>
      <c r="R1565" s="202"/>
      <c r="S1565" s="202"/>
      <c r="T1565" s="203"/>
      <c r="AT1565" s="204" t="s">
        <v>203</v>
      </c>
      <c r="AU1565" s="204" t="s">
        <v>80</v>
      </c>
      <c r="AV1565" s="13" t="s">
        <v>80</v>
      </c>
      <c r="AW1565" s="13" t="s">
        <v>32</v>
      </c>
      <c r="AX1565" s="13" t="s">
        <v>70</v>
      </c>
      <c r="AY1565" s="204" t="s">
        <v>193</v>
      </c>
    </row>
    <row r="1566" spans="1:65" s="13" customFormat="1" ht="11.25">
      <c r="B1566" s="193"/>
      <c r="C1566" s="194"/>
      <c r="D1566" s="195" t="s">
        <v>203</v>
      </c>
      <c r="E1566" s="196" t="s">
        <v>19</v>
      </c>
      <c r="F1566" s="197" t="s">
        <v>2010</v>
      </c>
      <c r="G1566" s="194"/>
      <c r="H1566" s="198">
        <v>2.431</v>
      </c>
      <c r="I1566" s="199"/>
      <c r="J1566" s="194"/>
      <c r="K1566" s="194"/>
      <c r="L1566" s="200"/>
      <c r="M1566" s="201"/>
      <c r="N1566" s="202"/>
      <c r="O1566" s="202"/>
      <c r="P1566" s="202"/>
      <c r="Q1566" s="202"/>
      <c r="R1566" s="202"/>
      <c r="S1566" s="202"/>
      <c r="T1566" s="203"/>
      <c r="AT1566" s="204" t="s">
        <v>203</v>
      </c>
      <c r="AU1566" s="204" t="s">
        <v>80</v>
      </c>
      <c r="AV1566" s="13" t="s">
        <v>80</v>
      </c>
      <c r="AW1566" s="13" t="s">
        <v>32</v>
      </c>
      <c r="AX1566" s="13" t="s">
        <v>70</v>
      </c>
      <c r="AY1566" s="204" t="s">
        <v>193</v>
      </c>
    </row>
    <row r="1567" spans="1:65" s="13" customFormat="1" ht="11.25">
      <c r="B1567" s="193"/>
      <c r="C1567" s="194"/>
      <c r="D1567" s="195" t="s">
        <v>203</v>
      </c>
      <c r="E1567" s="196" t="s">
        <v>19</v>
      </c>
      <c r="F1567" s="197" t="s">
        <v>2011</v>
      </c>
      <c r="G1567" s="194"/>
      <c r="H1567" s="198">
        <v>0.02</v>
      </c>
      <c r="I1567" s="199"/>
      <c r="J1567" s="194"/>
      <c r="K1567" s="194"/>
      <c r="L1567" s="200"/>
      <c r="M1567" s="201"/>
      <c r="N1567" s="202"/>
      <c r="O1567" s="202"/>
      <c r="P1567" s="202"/>
      <c r="Q1567" s="202"/>
      <c r="R1567" s="202"/>
      <c r="S1567" s="202"/>
      <c r="T1567" s="203"/>
      <c r="AT1567" s="204" t="s">
        <v>203</v>
      </c>
      <c r="AU1567" s="204" t="s">
        <v>80</v>
      </c>
      <c r="AV1567" s="13" t="s">
        <v>80</v>
      </c>
      <c r="AW1567" s="13" t="s">
        <v>32</v>
      </c>
      <c r="AX1567" s="13" t="s">
        <v>70</v>
      </c>
      <c r="AY1567" s="204" t="s">
        <v>193</v>
      </c>
    </row>
    <row r="1568" spans="1:65" s="13" customFormat="1" ht="11.25">
      <c r="B1568" s="193"/>
      <c r="C1568" s="194"/>
      <c r="D1568" s="195" t="s">
        <v>203</v>
      </c>
      <c r="E1568" s="196" t="s">
        <v>19</v>
      </c>
      <c r="F1568" s="197" t="s">
        <v>2012</v>
      </c>
      <c r="G1568" s="194"/>
      <c r="H1568" s="198">
        <v>0.79400000000000004</v>
      </c>
      <c r="I1568" s="199"/>
      <c r="J1568" s="194"/>
      <c r="K1568" s="194"/>
      <c r="L1568" s="200"/>
      <c r="M1568" s="201"/>
      <c r="N1568" s="202"/>
      <c r="O1568" s="202"/>
      <c r="P1568" s="202"/>
      <c r="Q1568" s="202"/>
      <c r="R1568" s="202"/>
      <c r="S1568" s="202"/>
      <c r="T1568" s="203"/>
      <c r="AT1568" s="204" t="s">
        <v>203</v>
      </c>
      <c r="AU1568" s="204" t="s">
        <v>80</v>
      </c>
      <c r="AV1568" s="13" t="s">
        <v>80</v>
      </c>
      <c r="AW1568" s="13" t="s">
        <v>32</v>
      </c>
      <c r="AX1568" s="13" t="s">
        <v>70</v>
      </c>
      <c r="AY1568" s="204" t="s">
        <v>193</v>
      </c>
    </row>
    <row r="1569" spans="1:65" s="13" customFormat="1" ht="11.25">
      <c r="B1569" s="193"/>
      <c r="C1569" s="194"/>
      <c r="D1569" s="195" t="s">
        <v>203</v>
      </c>
      <c r="E1569" s="196" t="s">
        <v>19</v>
      </c>
      <c r="F1569" s="197" t="s">
        <v>2013</v>
      </c>
      <c r="G1569" s="194"/>
      <c r="H1569" s="198">
        <v>0.59599999999999997</v>
      </c>
      <c r="I1569" s="199"/>
      <c r="J1569" s="194"/>
      <c r="K1569" s="194"/>
      <c r="L1569" s="200"/>
      <c r="M1569" s="201"/>
      <c r="N1569" s="202"/>
      <c r="O1569" s="202"/>
      <c r="P1569" s="202"/>
      <c r="Q1569" s="202"/>
      <c r="R1569" s="202"/>
      <c r="S1569" s="202"/>
      <c r="T1569" s="203"/>
      <c r="AT1569" s="204" t="s">
        <v>203</v>
      </c>
      <c r="AU1569" s="204" t="s">
        <v>80</v>
      </c>
      <c r="AV1569" s="13" t="s">
        <v>80</v>
      </c>
      <c r="AW1569" s="13" t="s">
        <v>32</v>
      </c>
      <c r="AX1569" s="13" t="s">
        <v>70</v>
      </c>
      <c r="AY1569" s="204" t="s">
        <v>193</v>
      </c>
    </row>
    <row r="1570" spans="1:65" s="13" customFormat="1" ht="11.25">
      <c r="B1570" s="193"/>
      <c r="C1570" s="194"/>
      <c r="D1570" s="195" t="s">
        <v>203</v>
      </c>
      <c r="E1570" s="196" t="s">
        <v>19</v>
      </c>
      <c r="F1570" s="197" t="s">
        <v>2014</v>
      </c>
      <c r="G1570" s="194"/>
      <c r="H1570" s="198">
        <v>4.4020000000000001</v>
      </c>
      <c r="I1570" s="199"/>
      <c r="J1570" s="194"/>
      <c r="K1570" s="194"/>
      <c r="L1570" s="200"/>
      <c r="M1570" s="201"/>
      <c r="N1570" s="202"/>
      <c r="O1570" s="202"/>
      <c r="P1570" s="202"/>
      <c r="Q1570" s="202"/>
      <c r="R1570" s="202"/>
      <c r="S1570" s="202"/>
      <c r="T1570" s="203"/>
      <c r="AT1570" s="204" t="s">
        <v>203</v>
      </c>
      <c r="AU1570" s="204" t="s">
        <v>80</v>
      </c>
      <c r="AV1570" s="13" t="s">
        <v>80</v>
      </c>
      <c r="AW1570" s="13" t="s">
        <v>32</v>
      </c>
      <c r="AX1570" s="13" t="s">
        <v>70</v>
      </c>
      <c r="AY1570" s="204" t="s">
        <v>193</v>
      </c>
    </row>
    <row r="1571" spans="1:65" s="13" customFormat="1" ht="11.25">
      <c r="B1571" s="193"/>
      <c r="C1571" s="194"/>
      <c r="D1571" s="195" t="s">
        <v>203</v>
      </c>
      <c r="E1571" s="196" t="s">
        <v>19</v>
      </c>
      <c r="F1571" s="197" t="s">
        <v>2015</v>
      </c>
      <c r="G1571" s="194"/>
      <c r="H1571" s="198">
        <v>0.86</v>
      </c>
      <c r="I1571" s="199"/>
      <c r="J1571" s="194"/>
      <c r="K1571" s="194"/>
      <c r="L1571" s="200"/>
      <c r="M1571" s="201"/>
      <c r="N1571" s="202"/>
      <c r="O1571" s="202"/>
      <c r="P1571" s="202"/>
      <c r="Q1571" s="202"/>
      <c r="R1571" s="202"/>
      <c r="S1571" s="202"/>
      <c r="T1571" s="203"/>
      <c r="AT1571" s="204" t="s">
        <v>203</v>
      </c>
      <c r="AU1571" s="204" t="s">
        <v>80</v>
      </c>
      <c r="AV1571" s="13" t="s">
        <v>80</v>
      </c>
      <c r="AW1571" s="13" t="s">
        <v>32</v>
      </c>
      <c r="AX1571" s="13" t="s">
        <v>70</v>
      </c>
      <c r="AY1571" s="204" t="s">
        <v>193</v>
      </c>
    </row>
    <row r="1572" spans="1:65" s="13" customFormat="1" ht="11.25">
      <c r="B1572" s="193"/>
      <c r="C1572" s="194"/>
      <c r="D1572" s="195" t="s">
        <v>203</v>
      </c>
      <c r="E1572" s="196" t="s">
        <v>19</v>
      </c>
      <c r="F1572" s="197" t="s">
        <v>2016</v>
      </c>
      <c r="G1572" s="194"/>
      <c r="H1572" s="198">
        <v>7.7569999999999997</v>
      </c>
      <c r="I1572" s="199"/>
      <c r="J1572" s="194"/>
      <c r="K1572" s="194"/>
      <c r="L1572" s="200"/>
      <c r="M1572" s="201"/>
      <c r="N1572" s="202"/>
      <c r="O1572" s="202"/>
      <c r="P1572" s="202"/>
      <c r="Q1572" s="202"/>
      <c r="R1572" s="202"/>
      <c r="S1572" s="202"/>
      <c r="T1572" s="203"/>
      <c r="AT1572" s="204" t="s">
        <v>203</v>
      </c>
      <c r="AU1572" s="204" t="s">
        <v>80</v>
      </c>
      <c r="AV1572" s="13" t="s">
        <v>80</v>
      </c>
      <c r="AW1572" s="13" t="s">
        <v>32</v>
      </c>
      <c r="AX1572" s="13" t="s">
        <v>70</v>
      </c>
      <c r="AY1572" s="204" t="s">
        <v>193</v>
      </c>
    </row>
    <row r="1573" spans="1:65" s="13" customFormat="1" ht="11.25">
      <c r="B1573" s="193"/>
      <c r="C1573" s="194"/>
      <c r="D1573" s="195" t="s">
        <v>203</v>
      </c>
      <c r="E1573" s="196" t="s">
        <v>19</v>
      </c>
      <c r="F1573" s="197" t="s">
        <v>2017</v>
      </c>
      <c r="G1573" s="194"/>
      <c r="H1573" s="198">
        <v>3.3650000000000002</v>
      </c>
      <c r="I1573" s="199"/>
      <c r="J1573" s="194"/>
      <c r="K1573" s="194"/>
      <c r="L1573" s="200"/>
      <c r="M1573" s="201"/>
      <c r="N1573" s="202"/>
      <c r="O1573" s="202"/>
      <c r="P1573" s="202"/>
      <c r="Q1573" s="202"/>
      <c r="R1573" s="202"/>
      <c r="S1573" s="202"/>
      <c r="T1573" s="203"/>
      <c r="AT1573" s="204" t="s">
        <v>203</v>
      </c>
      <c r="AU1573" s="204" t="s">
        <v>80</v>
      </c>
      <c r="AV1573" s="13" t="s">
        <v>80</v>
      </c>
      <c r="AW1573" s="13" t="s">
        <v>32</v>
      </c>
      <c r="AX1573" s="13" t="s">
        <v>70</v>
      </c>
      <c r="AY1573" s="204" t="s">
        <v>193</v>
      </c>
    </row>
    <row r="1574" spans="1:65" s="13" customFormat="1" ht="11.25">
      <c r="B1574" s="193"/>
      <c r="C1574" s="194"/>
      <c r="D1574" s="195" t="s">
        <v>203</v>
      </c>
      <c r="E1574" s="196" t="s">
        <v>19</v>
      </c>
      <c r="F1574" s="197" t="s">
        <v>2018</v>
      </c>
      <c r="G1574" s="194"/>
      <c r="H1574" s="198">
        <v>24.873999999999999</v>
      </c>
      <c r="I1574" s="199"/>
      <c r="J1574" s="194"/>
      <c r="K1574" s="194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203</v>
      </c>
      <c r="AU1574" s="204" t="s">
        <v>80</v>
      </c>
      <c r="AV1574" s="13" t="s">
        <v>80</v>
      </c>
      <c r="AW1574" s="13" t="s">
        <v>32</v>
      </c>
      <c r="AX1574" s="13" t="s">
        <v>70</v>
      </c>
      <c r="AY1574" s="204" t="s">
        <v>193</v>
      </c>
    </row>
    <row r="1575" spans="1:65" s="13" customFormat="1" ht="11.25">
      <c r="B1575" s="193"/>
      <c r="C1575" s="194"/>
      <c r="D1575" s="195" t="s">
        <v>203</v>
      </c>
      <c r="E1575" s="196" t="s">
        <v>19</v>
      </c>
      <c r="F1575" s="197" t="s">
        <v>2019</v>
      </c>
      <c r="G1575" s="194"/>
      <c r="H1575" s="198">
        <v>0.115</v>
      </c>
      <c r="I1575" s="199"/>
      <c r="J1575" s="194"/>
      <c r="K1575" s="194"/>
      <c r="L1575" s="200"/>
      <c r="M1575" s="201"/>
      <c r="N1575" s="202"/>
      <c r="O1575" s="202"/>
      <c r="P1575" s="202"/>
      <c r="Q1575" s="202"/>
      <c r="R1575" s="202"/>
      <c r="S1575" s="202"/>
      <c r="T1575" s="203"/>
      <c r="AT1575" s="204" t="s">
        <v>203</v>
      </c>
      <c r="AU1575" s="204" t="s">
        <v>80</v>
      </c>
      <c r="AV1575" s="13" t="s">
        <v>80</v>
      </c>
      <c r="AW1575" s="13" t="s">
        <v>32</v>
      </c>
      <c r="AX1575" s="13" t="s">
        <v>70</v>
      </c>
      <c r="AY1575" s="204" t="s">
        <v>193</v>
      </c>
    </row>
    <row r="1576" spans="1:65" s="13" customFormat="1" ht="11.25">
      <c r="B1576" s="193"/>
      <c r="C1576" s="194"/>
      <c r="D1576" s="195" t="s">
        <v>203</v>
      </c>
      <c r="E1576" s="196" t="s">
        <v>19</v>
      </c>
      <c r="F1576" s="197" t="s">
        <v>2020</v>
      </c>
      <c r="G1576" s="194"/>
      <c r="H1576" s="198">
        <v>2.3639999999999999</v>
      </c>
      <c r="I1576" s="199"/>
      <c r="J1576" s="194"/>
      <c r="K1576" s="194"/>
      <c r="L1576" s="200"/>
      <c r="M1576" s="201"/>
      <c r="N1576" s="202"/>
      <c r="O1576" s="202"/>
      <c r="P1576" s="202"/>
      <c r="Q1576" s="202"/>
      <c r="R1576" s="202"/>
      <c r="S1576" s="202"/>
      <c r="T1576" s="203"/>
      <c r="AT1576" s="204" t="s">
        <v>203</v>
      </c>
      <c r="AU1576" s="204" t="s">
        <v>80</v>
      </c>
      <c r="AV1576" s="13" t="s">
        <v>80</v>
      </c>
      <c r="AW1576" s="13" t="s">
        <v>32</v>
      </c>
      <c r="AX1576" s="13" t="s">
        <v>70</v>
      </c>
      <c r="AY1576" s="204" t="s">
        <v>193</v>
      </c>
    </row>
    <row r="1577" spans="1:65" s="13" customFormat="1" ht="11.25">
      <c r="B1577" s="193"/>
      <c r="C1577" s="194"/>
      <c r="D1577" s="195" t="s">
        <v>203</v>
      </c>
      <c r="E1577" s="196" t="s">
        <v>19</v>
      </c>
      <c r="F1577" s="197" t="s">
        <v>2021</v>
      </c>
      <c r="G1577" s="194"/>
      <c r="H1577" s="198">
        <v>0.32200000000000001</v>
      </c>
      <c r="I1577" s="199"/>
      <c r="J1577" s="194"/>
      <c r="K1577" s="194"/>
      <c r="L1577" s="200"/>
      <c r="M1577" s="201"/>
      <c r="N1577" s="202"/>
      <c r="O1577" s="202"/>
      <c r="P1577" s="202"/>
      <c r="Q1577" s="202"/>
      <c r="R1577" s="202"/>
      <c r="S1577" s="202"/>
      <c r="T1577" s="203"/>
      <c r="AT1577" s="204" t="s">
        <v>203</v>
      </c>
      <c r="AU1577" s="204" t="s">
        <v>80</v>
      </c>
      <c r="AV1577" s="13" t="s">
        <v>80</v>
      </c>
      <c r="AW1577" s="13" t="s">
        <v>32</v>
      </c>
      <c r="AX1577" s="13" t="s">
        <v>70</v>
      </c>
      <c r="AY1577" s="204" t="s">
        <v>193</v>
      </c>
    </row>
    <row r="1578" spans="1:65" s="14" customFormat="1" ht="11.25">
      <c r="B1578" s="205"/>
      <c r="C1578" s="206"/>
      <c r="D1578" s="195" t="s">
        <v>203</v>
      </c>
      <c r="E1578" s="207" t="s">
        <v>19</v>
      </c>
      <c r="F1578" s="208" t="s">
        <v>205</v>
      </c>
      <c r="G1578" s="206"/>
      <c r="H1578" s="209">
        <v>55.024999999999999</v>
      </c>
      <c r="I1578" s="210"/>
      <c r="J1578" s="206"/>
      <c r="K1578" s="206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203</v>
      </c>
      <c r="AU1578" s="215" t="s">
        <v>80</v>
      </c>
      <c r="AV1578" s="14" t="s">
        <v>200</v>
      </c>
      <c r="AW1578" s="14" t="s">
        <v>32</v>
      </c>
      <c r="AX1578" s="14" t="s">
        <v>78</v>
      </c>
      <c r="AY1578" s="215" t="s">
        <v>193</v>
      </c>
    </row>
    <row r="1579" spans="1:65" s="2" customFormat="1" ht="24.2" customHeight="1">
      <c r="A1579" s="36"/>
      <c r="B1579" s="37"/>
      <c r="C1579" s="175" t="s">
        <v>2022</v>
      </c>
      <c r="D1579" s="175" t="s">
        <v>195</v>
      </c>
      <c r="E1579" s="176" t="s">
        <v>2023</v>
      </c>
      <c r="F1579" s="177" t="s">
        <v>2024</v>
      </c>
      <c r="G1579" s="178" t="s">
        <v>198</v>
      </c>
      <c r="H1579" s="179">
        <v>35.1</v>
      </c>
      <c r="I1579" s="180"/>
      <c r="J1579" s="181">
        <f>ROUND(I1579*H1579,2)</f>
        <v>0</v>
      </c>
      <c r="K1579" s="177" t="s">
        <v>199</v>
      </c>
      <c r="L1579" s="41"/>
      <c r="M1579" s="182" t="s">
        <v>19</v>
      </c>
      <c r="N1579" s="183" t="s">
        <v>41</v>
      </c>
      <c r="O1579" s="66"/>
      <c r="P1579" s="184">
        <f>O1579*H1579</f>
        <v>0</v>
      </c>
      <c r="Q1579" s="184">
        <v>0.1173</v>
      </c>
      <c r="R1579" s="184">
        <f>Q1579*H1579</f>
        <v>4.1172300000000002</v>
      </c>
      <c r="S1579" s="184">
        <v>0</v>
      </c>
      <c r="T1579" s="185">
        <f>S1579*H1579</f>
        <v>0</v>
      </c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R1579" s="186" t="s">
        <v>200</v>
      </c>
      <c r="AT1579" s="186" t="s">
        <v>195</v>
      </c>
      <c r="AU1579" s="186" t="s">
        <v>80</v>
      </c>
      <c r="AY1579" s="19" t="s">
        <v>193</v>
      </c>
      <c r="BE1579" s="187">
        <f>IF(N1579="základní",J1579,0)</f>
        <v>0</v>
      </c>
      <c r="BF1579" s="187">
        <f>IF(N1579="snížená",J1579,0)</f>
        <v>0</v>
      </c>
      <c r="BG1579" s="187">
        <f>IF(N1579="zákl. přenesená",J1579,0)</f>
        <v>0</v>
      </c>
      <c r="BH1579" s="187">
        <f>IF(N1579="sníž. přenesená",J1579,0)</f>
        <v>0</v>
      </c>
      <c r="BI1579" s="187">
        <f>IF(N1579="nulová",J1579,0)</f>
        <v>0</v>
      </c>
      <c r="BJ1579" s="19" t="s">
        <v>78</v>
      </c>
      <c r="BK1579" s="187">
        <f>ROUND(I1579*H1579,2)</f>
        <v>0</v>
      </c>
      <c r="BL1579" s="19" t="s">
        <v>200</v>
      </c>
      <c r="BM1579" s="186" t="s">
        <v>2025</v>
      </c>
    </row>
    <row r="1580" spans="1:65" s="2" customFormat="1" ht="11.25">
      <c r="A1580" s="36"/>
      <c r="B1580" s="37"/>
      <c r="C1580" s="38"/>
      <c r="D1580" s="188" t="s">
        <v>201</v>
      </c>
      <c r="E1580" s="38"/>
      <c r="F1580" s="189" t="s">
        <v>2026</v>
      </c>
      <c r="G1580" s="38"/>
      <c r="H1580" s="38"/>
      <c r="I1580" s="190"/>
      <c r="J1580" s="38"/>
      <c r="K1580" s="38"/>
      <c r="L1580" s="41"/>
      <c r="M1580" s="191"/>
      <c r="N1580" s="192"/>
      <c r="O1580" s="66"/>
      <c r="P1580" s="66"/>
      <c r="Q1580" s="66"/>
      <c r="R1580" s="66"/>
      <c r="S1580" s="66"/>
      <c r="T1580" s="67"/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T1580" s="19" t="s">
        <v>201</v>
      </c>
      <c r="AU1580" s="19" t="s">
        <v>80</v>
      </c>
    </row>
    <row r="1581" spans="1:65" s="13" customFormat="1" ht="11.25">
      <c r="B1581" s="193"/>
      <c r="C1581" s="194"/>
      <c r="D1581" s="195" t="s">
        <v>203</v>
      </c>
      <c r="E1581" s="196" t="s">
        <v>19</v>
      </c>
      <c r="F1581" s="197" t="s">
        <v>2027</v>
      </c>
      <c r="G1581" s="194"/>
      <c r="H1581" s="198">
        <v>35.1</v>
      </c>
      <c r="I1581" s="199"/>
      <c r="J1581" s="194"/>
      <c r="K1581" s="194"/>
      <c r="L1581" s="200"/>
      <c r="M1581" s="201"/>
      <c r="N1581" s="202"/>
      <c r="O1581" s="202"/>
      <c r="P1581" s="202"/>
      <c r="Q1581" s="202"/>
      <c r="R1581" s="202"/>
      <c r="S1581" s="202"/>
      <c r="T1581" s="203"/>
      <c r="AT1581" s="204" t="s">
        <v>203</v>
      </c>
      <c r="AU1581" s="204" t="s">
        <v>80</v>
      </c>
      <c r="AV1581" s="13" t="s">
        <v>80</v>
      </c>
      <c r="AW1581" s="13" t="s">
        <v>32</v>
      </c>
      <c r="AX1581" s="13" t="s">
        <v>70</v>
      </c>
      <c r="AY1581" s="204" t="s">
        <v>193</v>
      </c>
    </row>
    <row r="1582" spans="1:65" s="14" customFormat="1" ht="11.25">
      <c r="B1582" s="205"/>
      <c r="C1582" s="206"/>
      <c r="D1582" s="195" t="s">
        <v>203</v>
      </c>
      <c r="E1582" s="207" t="s">
        <v>19</v>
      </c>
      <c r="F1582" s="208" t="s">
        <v>205</v>
      </c>
      <c r="G1582" s="206"/>
      <c r="H1582" s="209">
        <v>35.1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203</v>
      </c>
      <c r="AU1582" s="215" t="s">
        <v>80</v>
      </c>
      <c r="AV1582" s="14" t="s">
        <v>200</v>
      </c>
      <c r="AW1582" s="14" t="s">
        <v>32</v>
      </c>
      <c r="AX1582" s="14" t="s">
        <v>78</v>
      </c>
      <c r="AY1582" s="215" t="s">
        <v>193</v>
      </c>
    </row>
    <row r="1583" spans="1:65" s="2" customFormat="1" ht="37.9" customHeight="1">
      <c r="A1583" s="36"/>
      <c r="B1583" s="37"/>
      <c r="C1583" s="175" t="s">
        <v>950</v>
      </c>
      <c r="D1583" s="175" t="s">
        <v>195</v>
      </c>
      <c r="E1583" s="176" t="s">
        <v>2028</v>
      </c>
      <c r="F1583" s="177" t="s">
        <v>2029</v>
      </c>
      <c r="G1583" s="178" t="s">
        <v>198</v>
      </c>
      <c r="H1583" s="179">
        <v>70.2</v>
      </c>
      <c r="I1583" s="180"/>
      <c r="J1583" s="181">
        <f>ROUND(I1583*H1583,2)</f>
        <v>0</v>
      </c>
      <c r="K1583" s="177" t="s">
        <v>199</v>
      </c>
      <c r="L1583" s="41"/>
      <c r="M1583" s="182" t="s">
        <v>19</v>
      </c>
      <c r="N1583" s="183" t="s">
        <v>41</v>
      </c>
      <c r="O1583" s="66"/>
      <c r="P1583" s="184">
        <f>O1583*H1583</f>
        <v>0</v>
      </c>
      <c r="Q1583" s="184">
        <v>1.1730000000000001E-2</v>
      </c>
      <c r="R1583" s="184">
        <f>Q1583*H1583</f>
        <v>0.82344600000000012</v>
      </c>
      <c r="S1583" s="184">
        <v>0</v>
      </c>
      <c r="T1583" s="185">
        <f>S1583*H1583</f>
        <v>0</v>
      </c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R1583" s="186" t="s">
        <v>200</v>
      </c>
      <c r="AT1583" s="186" t="s">
        <v>195</v>
      </c>
      <c r="AU1583" s="186" t="s">
        <v>80</v>
      </c>
      <c r="AY1583" s="19" t="s">
        <v>193</v>
      </c>
      <c r="BE1583" s="187">
        <f>IF(N1583="základní",J1583,0)</f>
        <v>0</v>
      </c>
      <c r="BF1583" s="187">
        <f>IF(N1583="snížená",J1583,0)</f>
        <v>0</v>
      </c>
      <c r="BG1583" s="187">
        <f>IF(N1583="zákl. přenesená",J1583,0)</f>
        <v>0</v>
      </c>
      <c r="BH1583" s="187">
        <f>IF(N1583="sníž. přenesená",J1583,0)</f>
        <v>0</v>
      </c>
      <c r="BI1583" s="187">
        <f>IF(N1583="nulová",J1583,0)</f>
        <v>0</v>
      </c>
      <c r="BJ1583" s="19" t="s">
        <v>78</v>
      </c>
      <c r="BK1583" s="187">
        <f>ROUND(I1583*H1583,2)</f>
        <v>0</v>
      </c>
      <c r="BL1583" s="19" t="s">
        <v>200</v>
      </c>
      <c r="BM1583" s="186" t="s">
        <v>2030</v>
      </c>
    </row>
    <row r="1584" spans="1:65" s="2" customFormat="1" ht="11.25">
      <c r="A1584" s="36"/>
      <c r="B1584" s="37"/>
      <c r="C1584" s="38"/>
      <c r="D1584" s="188" t="s">
        <v>201</v>
      </c>
      <c r="E1584" s="38"/>
      <c r="F1584" s="189" t="s">
        <v>2031</v>
      </c>
      <c r="G1584" s="38"/>
      <c r="H1584" s="38"/>
      <c r="I1584" s="190"/>
      <c r="J1584" s="38"/>
      <c r="K1584" s="38"/>
      <c r="L1584" s="41"/>
      <c r="M1584" s="191"/>
      <c r="N1584" s="192"/>
      <c r="O1584" s="66"/>
      <c r="P1584" s="66"/>
      <c r="Q1584" s="66"/>
      <c r="R1584" s="66"/>
      <c r="S1584" s="66"/>
      <c r="T1584" s="67"/>
      <c r="U1584" s="36"/>
      <c r="V1584" s="36"/>
      <c r="W1584" s="36"/>
      <c r="X1584" s="36"/>
      <c r="Y1584" s="36"/>
      <c r="Z1584" s="36"/>
      <c r="AA1584" s="36"/>
      <c r="AB1584" s="36"/>
      <c r="AC1584" s="36"/>
      <c r="AD1584" s="36"/>
      <c r="AE1584" s="36"/>
      <c r="AT1584" s="19" t="s">
        <v>201</v>
      </c>
      <c r="AU1584" s="19" t="s">
        <v>80</v>
      </c>
    </row>
    <row r="1585" spans="1:65" s="13" customFormat="1" ht="11.25">
      <c r="B1585" s="193"/>
      <c r="C1585" s="194"/>
      <c r="D1585" s="195" t="s">
        <v>203</v>
      </c>
      <c r="E1585" s="196" t="s">
        <v>19</v>
      </c>
      <c r="F1585" s="197" t="s">
        <v>2032</v>
      </c>
      <c r="G1585" s="194"/>
      <c r="H1585" s="198">
        <v>70.2</v>
      </c>
      <c r="I1585" s="199"/>
      <c r="J1585" s="194"/>
      <c r="K1585" s="194"/>
      <c r="L1585" s="200"/>
      <c r="M1585" s="201"/>
      <c r="N1585" s="202"/>
      <c r="O1585" s="202"/>
      <c r="P1585" s="202"/>
      <c r="Q1585" s="202"/>
      <c r="R1585" s="202"/>
      <c r="S1585" s="202"/>
      <c r="T1585" s="203"/>
      <c r="AT1585" s="204" t="s">
        <v>203</v>
      </c>
      <c r="AU1585" s="204" t="s">
        <v>80</v>
      </c>
      <c r="AV1585" s="13" t="s">
        <v>80</v>
      </c>
      <c r="AW1585" s="13" t="s">
        <v>32</v>
      </c>
      <c r="AX1585" s="13" t="s">
        <v>70</v>
      </c>
      <c r="AY1585" s="204" t="s">
        <v>193</v>
      </c>
    </row>
    <row r="1586" spans="1:65" s="14" customFormat="1" ht="11.25">
      <c r="B1586" s="205"/>
      <c r="C1586" s="206"/>
      <c r="D1586" s="195" t="s">
        <v>203</v>
      </c>
      <c r="E1586" s="207" t="s">
        <v>19</v>
      </c>
      <c r="F1586" s="208" t="s">
        <v>205</v>
      </c>
      <c r="G1586" s="206"/>
      <c r="H1586" s="209">
        <v>70.2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203</v>
      </c>
      <c r="AU1586" s="215" t="s">
        <v>80</v>
      </c>
      <c r="AV1586" s="14" t="s">
        <v>200</v>
      </c>
      <c r="AW1586" s="14" t="s">
        <v>32</v>
      </c>
      <c r="AX1586" s="14" t="s">
        <v>78</v>
      </c>
      <c r="AY1586" s="215" t="s">
        <v>193</v>
      </c>
    </row>
    <row r="1587" spans="1:65" s="2" customFormat="1" ht="24.2" customHeight="1">
      <c r="A1587" s="36"/>
      <c r="B1587" s="37"/>
      <c r="C1587" s="175" t="s">
        <v>2033</v>
      </c>
      <c r="D1587" s="175" t="s">
        <v>195</v>
      </c>
      <c r="E1587" s="176" t="s">
        <v>2034</v>
      </c>
      <c r="F1587" s="177" t="s">
        <v>2035</v>
      </c>
      <c r="G1587" s="178" t="s">
        <v>198</v>
      </c>
      <c r="H1587" s="179">
        <v>8256.7999999999993</v>
      </c>
      <c r="I1587" s="180"/>
      <c r="J1587" s="181">
        <f>ROUND(I1587*H1587,2)</f>
        <v>0</v>
      </c>
      <c r="K1587" s="177" t="s">
        <v>199</v>
      </c>
      <c r="L1587" s="41"/>
      <c r="M1587" s="182" t="s">
        <v>19</v>
      </c>
      <c r="N1587" s="183" t="s">
        <v>41</v>
      </c>
      <c r="O1587" s="66"/>
      <c r="P1587" s="184">
        <f>O1587*H1587</f>
        <v>0</v>
      </c>
      <c r="Q1587" s="184">
        <v>0.11</v>
      </c>
      <c r="R1587" s="184">
        <f>Q1587*H1587</f>
        <v>908.24799999999993</v>
      </c>
      <c r="S1587" s="184">
        <v>0</v>
      </c>
      <c r="T1587" s="185">
        <f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86" t="s">
        <v>200</v>
      </c>
      <c r="AT1587" s="186" t="s">
        <v>195</v>
      </c>
      <c r="AU1587" s="186" t="s">
        <v>80</v>
      </c>
      <c r="AY1587" s="19" t="s">
        <v>193</v>
      </c>
      <c r="BE1587" s="187">
        <f>IF(N1587="základní",J1587,0)</f>
        <v>0</v>
      </c>
      <c r="BF1587" s="187">
        <f>IF(N1587="snížená",J1587,0)</f>
        <v>0</v>
      </c>
      <c r="BG1587" s="187">
        <f>IF(N1587="zákl. přenesená",J1587,0)</f>
        <v>0</v>
      </c>
      <c r="BH1587" s="187">
        <f>IF(N1587="sníž. přenesená",J1587,0)</f>
        <v>0</v>
      </c>
      <c r="BI1587" s="187">
        <f>IF(N1587="nulová",J1587,0)</f>
        <v>0</v>
      </c>
      <c r="BJ1587" s="19" t="s">
        <v>78</v>
      </c>
      <c r="BK1587" s="187">
        <f>ROUND(I1587*H1587,2)</f>
        <v>0</v>
      </c>
      <c r="BL1587" s="19" t="s">
        <v>200</v>
      </c>
      <c r="BM1587" s="186" t="s">
        <v>2036</v>
      </c>
    </row>
    <row r="1588" spans="1:65" s="2" customFormat="1" ht="11.25">
      <c r="A1588" s="36"/>
      <c r="B1588" s="37"/>
      <c r="C1588" s="38"/>
      <c r="D1588" s="188" t="s">
        <v>201</v>
      </c>
      <c r="E1588" s="38"/>
      <c r="F1588" s="189" t="s">
        <v>2037</v>
      </c>
      <c r="G1588" s="38"/>
      <c r="H1588" s="38"/>
      <c r="I1588" s="190"/>
      <c r="J1588" s="38"/>
      <c r="K1588" s="38"/>
      <c r="L1588" s="41"/>
      <c r="M1588" s="191"/>
      <c r="N1588" s="192"/>
      <c r="O1588" s="66"/>
      <c r="P1588" s="66"/>
      <c r="Q1588" s="66"/>
      <c r="R1588" s="66"/>
      <c r="S1588" s="66"/>
      <c r="T1588" s="67"/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T1588" s="19" t="s">
        <v>201</v>
      </c>
      <c r="AU1588" s="19" t="s">
        <v>80</v>
      </c>
    </row>
    <row r="1589" spans="1:65" s="13" customFormat="1" ht="11.25">
      <c r="B1589" s="193"/>
      <c r="C1589" s="194"/>
      <c r="D1589" s="195" t="s">
        <v>203</v>
      </c>
      <c r="E1589" s="196" t="s">
        <v>19</v>
      </c>
      <c r="F1589" s="197" t="s">
        <v>2038</v>
      </c>
      <c r="G1589" s="194"/>
      <c r="H1589" s="198">
        <v>531.70000000000005</v>
      </c>
      <c r="I1589" s="199"/>
      <c r="J1589" s="194"/>
      <c r="K1589" s="194"/>
      <c r="L1589" s="200"/>
      <c r="M1589" s="201"/>
      <c r="N1589" s="202"/>
      <c r="O1589" s="202"/>
      <c r="P1589" s="202"/>
      <c r="Q1589" s="202"/>
      <c r="R1589" s="202"/>
      <c r="S1589" s="202"/>
      <c r="T1589" s="203"/>
      <c r="AT1589" s="204" t="s">
        <v>203</v>
      </c>
      <c r="AU1589" s="204" t="s">
        <v>80</v>
      </c>
      <c r="AV1589" s="13" t="s">
        <v>80</v>
      </c>
      <c r="AW1589" s="13" t="s">
        <v>32</v>
      </c>
      <c r="AX1589" s="13" t="s">
        <v>70</v>
      </c>
      <c r="AY1589" s="204" t="s">
        <v>193</v>
      </c>
    </row>
    <row r="1590" spans="1:65" s="13" customFormat="1" ht="11.25">
      <c r="B1590" s="193"/>
      <c r="C1590" s="194"/>
      <c r="D1590" s="195" t="s">
        <v>203</v>
      </c>
      <c r="E1590" s="196" t="s">
        <v>19</v>
      </c>
      <c r="F1590" s="197" t="s">
        <v>2039</v>
      </c>
      <c r="G1590" s="194"/>
      <c r="H1590" s="198">
        <v>214.7</v>
      </c>
      <c r="I1590" s="199"/>
      <c r="J1590" s="194"/>
      <c r="K1590" s="194"/>
      <c r="L1590" s="200"/>
      <c r="M1590" s="201"/>
      <c r="N1590" s="202"/>
      <c r="O1590" s="202"/>
      <c r="P1590" s="202"/>
      <c r="Q1590" s="202"/>
      <c r="R1590" s="202"/>
      <c r="S1590" s="202"/>
      <c r="T1590" s="203"/>
      <c r="AT1590" s="204" t="s">
        <v>203</v>
      </c>
      <c r="AU1590" s="204" t="s">
        <v>80</v>
      </c>
      <c r="AV1590" s="13" t="s">
        <v>80</v>
      </c>
      <c r="AW1590" s="13" t="s">
        <v>32</v>
      </c>
      <c r="AX1590" s="13" t="s">
        <v>70</v>
      </c>
      <c r="AY1590" s="204" t="s">
        <v>193</v>
      </c>
    </row>
    <row r="1591" spans="1:65" s="13" customFormat="1" ht="11.25">
      <c r="B1591" s="193"/>
      <c r="C1591" s="194"/>
      <c r="D1591" s="195" t="s">
        <v>203</v>
      </c>
      <c r="E1591" s="196" t="s">
        <v>19</v>
      </c>
      <c r="F1591" s="197" t="s">
        <v>2040</v>
      </c>
      <c r="G1591" s="194"/>
      <c r="H1591" s="198">
        <v>303</v>
      </c>
      <c r="I1591" s="199"/>
      <c r="J1591" s="194"/>
      <c r="K1591" s="194"/>
      <c r="L1591" s="200"/>
      <c r="M1591" s="201"/>
      <c r="N1591" s="202"/>
      <c r="O1591" s="202"/>
      <c r="P1591" s="202"/>
      <c r="Q1591" s="202"/>
      <c r="R1591" s="202"/>
      <c r="S1591" s="202"/>
      <c r="T1591" s="203"/>
      <c r="AT1591" s="204" t="s">
        <v>203</v>
      </c>
      <c r="AU1591" s="204" t="s">
        <v>80</v>
      </c>
      <c r="AV1591" s="13" t="s">
        <v>80</v>
      </c>
      <c r="AW1591" s="13" t="s">
        <v>32</v>
      </c>
      <c r="AX1591" s="13" t="s">
        <v>70</v>
      </c>
      <c r="AY1591" s="204" t="s">
        <v>193</v>
      </c>
    </row>
    <row r="1592" spans="1:65" s="13" customFormat="1" ht="11.25">
      <c r="B1592" s="193"/>
      <c r="C1592" s="194"/>
      <c r="D1592" s="195" t="s">
        <v>203</v>
      </c>
      <c r="E1592" s="196" t="s">
        <v>19</v>
      </c>
      <c r="F1592" s="197" t="s">
        <v>2041</v>
      </c>
      <c r="G1592" s="194"/>
      <c r="H1592" s="198">
        <v>305.60000000000002</v>
      </c>
      <c r="I1592" s="199"/>
      <c r="J1592" s="194"/>
      <c r="K1592" s="194"/>
      <c r="L1592" s="200"/>
      <c r="M1592" s="201"/>
      <c r="N1592" s="202"/>
      <c r="O1592" s="202"/>
      <c r="P1592" s="202"/>
      <c r="Q1592" s="202"/>
      <c r="R1592" s="202"/>
      <c r="S1592" s="202"/>
      <c r="T1592" s="203"/>
      <c r="AT1592" s="204" t="s">
        <v>203</v>
      </c>
      <c r="AU1592" s="204" t="s">
        <v>80</v>
      </c>
      <c r="AV1592" s="13" t="s">
        <v>80</v>
      </c>
      <c r="AW1592" s="13" t="s">
        <v>32</v>
      </c>
      <c r="AX1592" s="13" t="s">
        <v>70</v>
      </c>
      <c r="AY1592" s="204" t="s">
        <v>193</v>
      </c>
    </row>
    <row r="1593" spans="1:65" s="13" customFormat="1" ht="11.25">
      <c r="B1593" s="193"/>
      <c r="C1593" s="194"/>
      <c r="D1593" s="195" t="s">
        <v>203</v>
      </c>
      <c r="E1593" s="196" t="s">
        <v>19</v>
      </c>
      <c r="F1593" s="197" t="s">
        <v>2042</v>
      </c>
      <c r="G1593" s="194"/>
      <c r="H1593" s="198">
        <v>132.30000000000001</v>
      </c>
      <c r="I1593" s="199"/>
      <c r="J1593" s="194"/>
      <c r="K1593" s="194"/>
      <c r="L1593" s="200"/>
      <c r="M1593" s="201"/>
      <c r="N1593" s="202"/>
      <c r="O1593" s="202"/>
      <c r="P1593" s="202"/>
      <c r="Q1593" s="202"/>
      <c r="R1593" s="202"/>
      <c r="S1593" s="202"/>
      <c r="T1593" s="203"/>
      <c r="AT1593" s="204" t="s">
        <v>203</v>
      </c>
      <c r="AU1593" s="204" t="s">
        <v>80</v>
      </c>
      <c r="AV1593" s="13" t="s">
        <v>80</v>
      </c>
      <c r="AW1593" s="13" t="s">
        <v>32</v>
      </c>
      <c r="AX1593" s="13" t="s">
        <v>70</v>
      </c>
      <c r="AY1593" s="204" t="s">
        <v>193</v>
      </c>
    </row>
    <row r="1594" spans="1:65" s="13" customFormat="1" ht="11.25">
      <c r="B1594" s="193"/>
      <c r="C1594" s="194"/>
      <c r="D1594" s="195" t="s">
        <v>203</v>
      </c>
      <c r="E1594" s="196" t="s">
        <v>19</v>
      </c>
      <c r="F1594" s="197" t="s">
        <v>2043</v>
      </c>
      <c r="G1594" s="194"/>
      <c r="H1594" s="198">
        <v>81.400000000000006</v>
      </c>
      <c r="I1594" s="199"/>
      <c r="J1594" s="194"/>
      <c r="K1594" s="194"/>
      <c r="L1594" s="200"/>
      <c r="M1594" s="201"/>
      <c r="N1594" s="202"/>
      <c r="O1594" s="202"/>
      <c r="P1594" s="202"/>
      <c r="Q1594" s="202"/>
      <c r="R1594" s="202"/>
      <c r="S1594" s="202"/>
      <c r="T1594" s="203"/>
      <c r="AT1594" s="204" t="s">
        <v>203</v>
      </c>
      <c r="AU1594" s="204" t="s">
        <v>80</v>
      </c>
      <c r="AV1594" s="13" t="s">
        <v>80</v>
      </c>
      <c r="AW1594" s="13" t="s">
        <v>32</v>
      </c>
      <c r="AX1594" s="13" t="s">
        <v>70</v>
      </c>
      <c r="AY1594" s="204" t="s">
        <v>193</v>
      </c>
    </row>
    <row r="1595" spans="1:65" s="13" customFormat="1" ht="11.25">
      <c r="B1595" s="193"/>
      <c r="C1595" s="194"/>
      <c r="D1595" s="195" t="s">
        <v>203</v>
      </c>
      <c r="E1595" s="196" t="s">
        <v>19</v>
      </c>
      <c r="F1595" s="197" t="s">
        <v>2044</v>
      </c>
      <c r="G1595" s="194"/>
      <c r="H1595" s="198">
        <v>733.6</v>
      </c>
      <c r="I1595" s="199"/>
      <c r="J1595" s="194"/>
      <c r="K1595" s="194"/>
      <c r="L1595" s="200"/>
      <c r="M1595" s="201"/>
      <c r="N1595" s="202"/>
      <c r="O1595" s="202"/>
      <c r="P1595" s="202"/>
      <c r="Q1595" s="202"/>
      <c r="R1595" s="202"/>
      <c r="S1595" s="202"/>
      <c r="T1595" s="203"/>
      <c r="AT1595" s="204" t="s">
        <v>203</v>
      </c>
      <c r="AU1595" s="204" t="s">
        <v>80</v>
      </c>
      <c r="AV1595" s="13" t="s">
        <v>80</v>
      </c>
      <c r="AW1595" s="13" t="s">
        <v>32</v>
      </c>
      <c r="AX1595" s="13" t="s">
        <v>70</v>
      </c>
      <c r="AY1595" s="204" t="s">
        <v>193</v>
      </c>
    </row>
    <row r="1596" spans="1:65" s="13" customFormat="1" ht="11.25">
      <c r="B1596" s="193"/>
      <c r="C1596" s="194"/>
      <c r="D1596" s="195" t="s">
        <v>203</v>
      </c>
      <c r="E1596" s="196" t="s">
        <v>19</v>
      </c>
      <c r="F1596" s="197" t="s">
        <v>2045</v>
      </c>
      <c r="G1596" s="194"/>
      <c r="H1596" s="198">
        <v>1292.9000000000001</v>
      </c>
      <c r="I1596" s="199"/>
      <c r="J1596" s="194"/>
      <c r="K1596" s="194"/>
      <c r="L1596" s="200"/>
      <c r="M1596" s="201"/>
      <c r="N1596" s="202"/>
      <c r="O1596" s="202"/>
      <c r="P1596" s="202"/>
      <c r="Q1596" s="202"/>
      <c r="R1596" s="202"/>
      <c r="S1596" s="202"/>
      <c r="T1596" s="203"/>
      <c r="AT1596" s="204" t="s">
        <v>203</v>
      </c>
      <c r="AU1596" s="204" t="s">
        <v>80</v>
      </c>
      <c r="AV1596" s="13" t="s">
        <v>80</v>
      </c>
      <c r="AW1596" s="13" t="s">
        <v>32</v>
      </c>
      <c r="AX1596" s="13" t="s">
        <v>70</v>
      </c>
      <c r="AY1596" s="204" t="s">
        <v>193</v>
      </c>
    </row>
    <row r="1597" spans="1:65" s="13" customFormat="1" ht="11.25">
      <c r="B1597" s="193"/>
      <c r="C1597" s="194"/>
      <c r="D1597" s="195" t="s">
        <v>203</v>
      </c>
      <c r="E1597" s="196" t="s">
        <v>19</v>
      </c>
      <c r="F1597" s="197" t="s">
        <v>2046</v>
      </c>
      <c r="G1597" s="194"/>
      <c r="H1597" s="198">
        <v>418.7</v>
      </c>
      <c r="I1597" s="199"/>
      <c r="J1597" s="194"/>
      <c r="K1597" s="194"/>
      <c r="L1597" s="200"/>
      <c r="M1597" s="201"/>
      <c r="N1597" s="202"/>
      <c r="O1597" s="202"/>
      <c r="P1597" s="202"/>
      <c r="Q1597" s="202"/>
      <c r="R1597" s="202"/>
      <c r="S1597" s="202"/>
      <c r="T1597" s="203"/>
      <c r="AT1597" s="204" t="s">
        <v>203</v>
      </c>
      <c r="AU1597" s="204" t="s">
        <v>80</v>
      </c>
      <c r="AV1597" s="13" t="s">
        <v>80</v>
      </c>
      <c r="AW1597" s="13" t="s">
        <v>32</v>
      </c>
      <c r="AX1597" s="13" t="s">
        <v>70</v>
      </c>
      <c r="AY1597" s="204" t="s">
        <v>193</v>
      </c>
    </row>
    <row r="1598" spans="1:65" s="13" customFormat="1" ht="11.25">
      <c r="B1598" s="193"/>
      <c r="C1598" s="194"/>
      <c r="D1598" s="195" t="s">
        <v>203</v>
      </c>
      <c r="E1598" s="196" t="s">
        <v>19</v>
      </c>
      <c r="F1598" s="197" t="s">
        <v>2047</v>
      </c>
      <c r="G1598" s="194"/>
      <c r="H1598" s="198">
        <v>4145.6000000000004</v>
      </c>
      <c r="I1598" s="199"/>
      <c r="J1598" s="194"/>
      <c r="K1598" s="194"/>
      <c r="L1598" s="200"/>
      <c r="M1598" s="201"/>
      <c r="N1598" s="202"/>
      <c r="O1598" s="202"/>
      <c r="P1598" s="202"/>
      <c r="Q1598" s="202"/>
      <c r="R1598" s="202"/>
      <c r="S1598" s="202"/>
      <c r="T1598" s="203"/>
      <c r="AT1598" s="204" t="s">
        <v>203</v>
      </c>
      <c r="AU1598" s="204" t="s">
        <v>80</v>
      </c>
      <c r="AV1598" s="13" t="s">
        <v>80</v>
      </c>
      <c r="AW1598" s="13" t="s">
        <v>32</v>
      </c>
      <c r="AX1598" s="13" t="s">
        <v>70</v>
      </c>
      <c r="AY1598" s="204" t="s">
        <v>193</v>
      </c>
    </row>
    <row r="1599" spans="1:65" s="13" customFormat="1" ht="11.25">
      <c r="B1599" s="193"/>
      <c r="C1599" s="194"/>
      <c r="D1599" s="195" t="s">
        <v>203</v>
      </c>
      <c r="E1599" s="196" t="s">
        <v>19</v>
      </c>
      <c r="F1599" s="197" t="s">
        <v>2048</v>
      </c>
      <c r="G1599" s="194"/>
      <c r="H1599" s="198">
        <v>19.2</v>
      </c>
      <c r="I1599" s="199"/>
      <c r="J1599" s="194"/>
      <c r="K1599" s="194"/>
      <c r="L1599" s="200"/>
      <c r="M1599" s="201"/>
      <c r="N1599" s="202"/>
      <c r="O1599" s="202"/>
      <c r="P1599" s="202"/>
      <c r="Q1599" s="202"/>
      <c r="R1599" s="202"/>
      <c r="S1599" s="202"/>
      <c r="T1599" s="203"/>
      <c r="AT1599" s="204" t="s">
        <v>203</v>
      </c>
      <c r="AU1599" s="204" t="s">
        <v>80</v>
      </c>
      <c r="AV1599" s="13" t="s">
        <v>80</v>
      </c>
      <c r="AW1599" s="13" t="s">
        <v>32</v>
      </c>
      <c r="AX1599" s="13" t="s">
        <v>70</v>
      </c>
      <c r="AY1599" s="204" t="s">
        <v>193</v>
      </c>
    </row>
    <row r="1600" spans="1:65" s="13" customFormat="1" ht="11.25">
      <c r="B1600" s="193"/>
      <c r="C1600" s="194"/>
      <c r="D1600" s="195" t="s">
        <v>203</v>
      </c>
      <c r="E1600" s="196" t="s">
        <v>19</v>
      </c>
      <c r="F1600" s="197" t="s">
        <v>2049</v>
      </c>
      <c r="G1600" s="194"/>
      <c r="H1600" s="198">
        <v>78.099999999999994</v>
      </c>
      <c r="I1600" s="199"/>
      <c r="J1600" s="194"/>
      <c r="K1600" s="194"/>
      <c r="L1600" s="200"/>
      <c r="M1600" s="201"/>
      <c r="N1600" s="202"/>
      <c r="O1600" s="202"/>
      <c r="P1600" s="202"/>
      <c r="Q1600" s="202"/>
      <c r="R1600" s="202"/>
      <c r="S1600" s="202"/>
      <c r="T1600" s="203"/>
      <c r="AT1600" s="204" t="s">
        <v>203</v>
      </c>
      <c r="AU1600" s="204" t="s">
        <v>80</v>
      </c>
      <c r="AV1600" s="13" t="s">
        <v>80</v>
      </c>
      <c r="AW1600" s="13" t="s">
        <v>32</v>
      </c>
      <c r="AX1600" s="13" t="s">
        <v>70</v>
      </c>
      <c r="AY1600" s="204" t="s">
        <v>193</v>
      </c>
    </row>
    <row r="1601" spans="1:65" s="14" customFormat="1" ht="11.25">
      <c r="B1601" s="205"/>
      <c r="C1601" s="206"/>
      <c r="D1601" s="195" t="s">
        <v>203</v>
      </c>
      <c r="E1601" s="207" t="s">
        <v>19</v>
      </c>
      <c r="F1601" s="208" t="s">
        <v>205</v>
      </c>
      <c r="G1601" s="206"/>
      <c r="H1601" s="209">
        <v>8256.7999999999993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203</v>
      </c>
      <c r="AU1601" s="215" t="s">
        <v>80</v>
      </c>
      <c r="AV1601" s="14" t="s">
        <v>200</v>
      </c>
      <c r="AW1601" s="14" t="s">
        <v>32</v>
      </c>
      <c r="AX1601" s="14" t="s">
        <v>78</v>
      </c>
      <c r="AY1601" s="215" t="s">
        <v>193</v>
      </c>
    </row>
    <row r="1602" spans="1:65" s="2" customFormat="1" ht="37.9" customHeight="1">
      <c r="A1602" s="36"/>
      <c r="B1602" s="37"/>
      <c r="C1602" s="175" t="s">
        <v>958</v>
      </c>
      <c r="D1602" s="175" t="s">
        <v>195</v>
      </c>
      <c r="E1602" s="176" t="s">
        <v>2050</v>
      </c>
      <c r="F1602" s="177" t="s">
        <v>2051</v>
      </c>
      <c r="G1602" s="178" t="s">
        <v>198</v>
      </c>
      <c r="H1602" s="179">
        <v>17281</v>
      </c>
      <c r="I1602" s="180"/>
      <c r="J1602" s="181">
        <f>ROUND(I1602*H1602,2)</f>
        <v>0</v>
      </c>
      <c r="K1602" s="177" t="s">
        <v>199</v>
      </c>
      <c r="L1602" s="41"/>
      <c r="M1602" s="182" t="s">
        <v>19</v>
      </c>
      <c r="N1602" s="183" t="s">
        <v>41</v>
      </c>
      <c r="O1602" s="66"/>
      <c r="P1602" s="184">
        <f>O1602*H1602</f>
        <v>0</v>
      </c>
      <c r="Q1602" s="184">
        <v>1.0999999999999999E-2</v>
      </c>
      <c r="R1602" s="184">
        <f>Q1602*H1602</f>
        <v>190.09099999999998</v>
      </c>
      <c r="S1602" s="184">
        <v>0</v>
      </c>
      <c r="T1602" s="185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86" t="s">
        <v>200</v>
      </c>
      <c r="AT1602" s="186" t="s">
        <v>195</v>
      </c>
      <c r="AU1602" s="186" t="s">
        <v>80</v>
      </c>
      <c r="AY1602" s="19" t="s">
        <v>193</v>
      </c>
      <c r="BE1602" s="187">
        <f>IF(N1602="základní",J1602,0)</f>
        <v>0</v>
      </c>
      <c r="BF1602" s="187">
        <f>IF(N1602="snížená",J1602,0)</f>
        <v>0</v>
      </c>
      <c r="BG1602" s="187">
        <f>IF(N1602="zákl. přenesená",J1602,0)</f>
        <v>0</v>
      </c>
      <c r="BH1602" s="187">
        <f>IF(N1602="sníž. přenesená",J1602,0)</f>
        <v>0</v>
      </c>
      <c r="BI1602" s="187">
        <f>IF(N1602="nulová",J1602,0)</f>
        <v>0</v>
      </c>
      <c r="BJ1602" s="19" t="s">
        <v>78</v>
      </c>
      <c r="BK1602" s="187">
        <f>ROUND(I1602*H1602,2)</f>
        <v>0</v>
      </c>
      <c r="BL1602" s="19" t="s">
        <v>200</v>
      </c>
      <c r="BM1602" s="186" t="s">
        <v>2052</v>
      </c>
    </row>
    <row r="1603" spans="1:65" s="2" customFormat="1" ht="11.25">
      <c r="A1603" s="36"/>
      <c r="B1603" s="37"/>
      <c r="C1603" s="38"/>
      <c r="D1603" s="188" t="s">
        <v>201</v>
      </c>
      <c r="E1603" s="38"/>
      <c r="F1603" s="189" t="s">
        <v>2053</v>
      </c>
      <c r="G1603" s="38"/>
      <c r="H1603" s="38"/>
      <c r="I1603" s="190"/>
      <c r="J1603" s="38"/>
      <c r="K1603" s="38"/>
      <c r="L1603" s="41"/>
      <c r="M1603" s="191"/>
      <c r="N1603" s="192"/>
      <c r="O1603" s="66"/>
      <c r="P1603" s="66"/>
      <c r="Q1603" s="66"/>
      <c r="R1603" s="66"/>
      <c r="S1603" s="66"/>
      <c r="T1603" s="67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T1603" s="19" t="s">
        <v>201</v>
      </c>
      <c r="AU1603" s="19" t="s">
        <v>80</v>
      </c>
    </row>
    <row r="1604" spans="1:65" s="13" customFormat="1" ht="11.25">
      <c r="B1604" s="193"/>
      <c r="C1604" s="194"/>
      <c r="D1604" s="195" t="s">
        <v>203</v>
      </c>
      <c r="E1604" s="196" t="s">
        <v>19</v>
      </c>
      <c r="F1604" s="197" t="s">
        <v>2054</v>
      </c>
      <c r="G1604" s="194"/>
      <c r="H1604" s="198">
        <v>1063.4000000000001</v>
      </c>
      <c r="I1604" s="199"/>
      <c r="J1604" s="194"/>
      <c r="K1604" s="194"/>
      <c r="L1604" s="200"/>
      <c r="M1604" s="201"/>
      <c r="N1604" s="202"/>
      <c r="O1604" s="202"/>
      <c r="P1604" s="202"/>
      <c r="Q1604" s="202"/>
      <c r="R1604" s="202"/>
      <c r="S1604" s="202"/>
      <c r="T1604" s="203"/>
      <c r="AT1604" s="204" t="s">
        <v>203</v>
      </c>
      <c r="AU1604" s="204" t="s">
        <v>80</v>
      </c>
      <c r="AV1604" s="13" t="s">
        <v>80</v>
      </c>
      <c r="AW1604" s="13" t="s">
        <v>32</v>
      </c>
      <c r="AX1604" s="13" t="s">
        <v>70</v>
      </c>
      <c r="AY1604" s="204" t="s">
        <v>193</v>
      </c>
    </row>
    <row r="1605" spans="1:65" s="13" customFormat="1" ht="11.25">
      <c r="B1605" s="193"/>
      <c r="C1605" s="194"/>
      <c r="D1605" s="195" t="s">
        <v>203</v>
      </c>
      <c r="E1605" s="196" t="s">
        <v>19</v>
      </c>
      <c r="F1605" s="197" t="s">
        <v>2055</v>
      </c>
      <c r="G1605" s="194"/>
      <c r="H1605" s="198">
        <v>429.4</v>
      </c>
      <c r="I1605" s="199"/>
      <c r="J1605" s="194"/>
      <c r="K1605" s="194"/>
      <c r="L1605" s="200"/>
      <c r="M1605" s="201"/>
      <c r="N1605" s="202"/>
      <c r="O1605" s="202"/>
      <c r="P1605" s="202"/>
      <c r="Q1605" s="202"/>
      <c r="R1605" s="202"/>
      <c r="S1605" s="202"/>
      <c r="T1605" s="203"/>
      <c r="AT1605" s="204" t="s">
        <v>203</v>
      </c>
      <c r="AU1605" s="204" t="s">
        <v>80</v>
      </c>
      <c r="AV1605" s="13" t="s">
        <v>80</v>
      </c>
      <c r="AW1605" s="13" t="s">
        <v>32</v>
      </c>
      <c r="AX1605" s="13" t="s">
        <v>70</v>
      </c>
      <c r="AY1605" s="204" t="s">
        <v>193</v>
      </c>
    </row>
    <row r="1606" spans="1:65" s="13" customFormat="1" ht="11.25">
      <c r="B1606" s="193"/>
      <c r="C1606" s="194"/>
      <c r="D1606" s="195" t="s">
        <v>203</v>
      </c>
      <c r="E1606" s="196" t="s">
        <v>19</v>
      </c>
      <c r="F1606" s="197" t="s">
        <v>2056</v>
      </c>
      <c r="G1606" s="194"/>
      <c r="H1606" s="198">
        <v>606</v>
      </c>
      <c r="I1606" s="199"/>
      <c r="J1606" s="194"/>
      <c r="K1606" s="194"/>
      <c r="L1606" s="200"/>
      <c r="M1606" s="201"/>
      <c r="N1606" s="202"/>
      <c r="O1606" s="202"/>
      <c r="P1606" s="202"/>
      <c r="Q1606" s="202"/>
      <c r="R1606" s="202"/>
      <c r="S1606" s="202"/>
      <c r="T1606" s="203"/>
      <c r="AT1606" s="204" t="s">
        <v>203</v>
      </c>
      <c r="AU1606" s="204" t="s">
        <v>80</v>
      </c>
      <c r="AV1606" s="13" t="s">
        <v>80</v>
      </c>
      <c r="AW1606" s="13" t="s">
        <v>32</v>
      </c>
      <c r="AX1606" s="13" t="s">
        <v>70</v>
      </c>
      <c r="AY1606" s="204" t="s">
        <v>193</v>
      </c>
    </row>
    <row r="1607" spans="1:65" s="13" customFormat="1" ht="11.25">
      <c r="B1607" s="193"/>
      <c r="C1607" s="194"/>
      <c r="D1607" s="195" t="s">
        <v>203</v>
      </c>
      <c r="E1607" s="196" t="s">
        <v>19</v>
      </c>
      <c r="F1607" s="197" t="s">
        <v>2057</v>
      </c>
      <c r="G1607" s="194"/>
      <c r="H1607" s="198">
        <v>1222.4000000000001</v>
      </c>
      <c r="I1607" s="199"/>
      <c r="J1607" s="194"/>
      <c r="K1607" s="194"/>
      <c r="L1607" s="200"/>
      <c r="M1607" s="201"/>
      <c r="N1607" s="202"/>
      <c r="O1607" s="202"/>
      <c r="P1607" s="202"/>
      <c r="Q1607" s="202"/>
      <c r="R1607" s="202"/>
      <c r="S1607" s="202"/>
      <c r="T1607" s="203"/>
      <c r="AT1607" s="204" t="s">
        <v>203</v>
      </c>
      <c r="AU1607" s="204" t="s">
        <v>80</v>
      </c>
      <c r="AV1607" s="13" t="s">
        <v>80</v>
      </c>
      <c r="AW1607" s="13" t="s">
        <v>32</v>
      </c>
      <c r="AX1607" s="13" t="s">
        <v>70</v>
      </c>
      <c r="AY1607" s="204" t="s">
        <v>193</v>
      </c>
    </row>
    <row r="1608" spans="1:65" s="13" customFormat="1" ht="11.25">
      <c r="B1608" s="193"/>
      <c r="C1608" s="194"/>
      <c r="D1608" s="195" t="s">
        <v>203</v>
      </c>
      <c r="E1608" s="196" t="s">
        <v>19</v>
      </c>
      <c r="F1608" s="197" t="s">
        <v>2058</v>
      </c>
      <c r="G1608" s="194"/>
      <c r="H1608" s="198">
        <v>264.60000000000002</v>
      </c>
      <c r="I1608" s="199"/>
      <c r="J1608" s="194"/>
      <c r="K1608" s="194"/>
      <c r="L1608" s="200"/>
      <c r="M1608" s="201"/>
      <c r="N1608" s="202"/>
      <c r="O1608" s="202"/>
      <c r="P1608" s="202"/>
      <c r="Q1608" s="202"/>
      <c r="R1608" s="202"/>
      <c r="S1608" s="202"/>
      <c r="T1608" s="203"/>
      <c r="AT1608" s="204" t="s">
        <v>203</v>
      </c>
      <c r="AU1608" s="204" t="s">
        <v>80</v>
      </c>
      <c r="AV1608" s="13" t="s">
        <v>80</v>
      </c>
      <c r="AW1608" s="13" t="s">
        <v>32</v>
      </c>
      <c r="AX1608" s="13" t="s">
        <v>70</v>
      </c>
      <c r="AY1608" s="204" t="s">
        <v>193</v>
      </c>
    </row>
    <row r="1609" spans="1:65" s="13" customFormat="1" ht="11.25">
      <c r="B1609" s="193"/>
      <c r="C1609" s="194"/>
      <c r="D1609" s="195" t="s">
        <v>203</v>
      </c>
      <c r="E1609" s="196" t="s">
        <v>19</v>
      </c>
      <c r="F1609" s="197" t="s">
        <v>2059</v>
      </c>
      <c r="G1609" s="194"/>
      <c r="H1609" s="198">
        <v>162.80000000000001</v>
      </c>
      <c r="I1609" s="199"/>
      <c r="J1609" s="194"/>
      <c r="K1609" s="194"/>
      <c r="L1609" s="200"/>
      <c r="M1609" s="201"/>
      <c r="N1609" s="202"/>
      <c r="O1609" s="202"/>
      <c r="P1609" s="202"/>
      <c r="Q1609" s="202"/>
      <c r="R1609" s="202"/>
      <c r="S1609" s="202"/>
      <c r="T1609" s="203"/>
      <c r="AT1609" s="204" t="s">
        <v>203</v>
      </c>
      <c r="AU1609" s="204" t="s">
        <v>80</v>
      </c>
      <c r="AV1609" s="13" t="s">
        <v>80</v>
      </c>
      <c r="AW1609" s="13" t="s">
        <v>32</v>
      </c>
      <c r="AX1609" s="13" t="s">
        <v>70</v>
      </c>
      <c r="AY1609" s="204" t="s">
        <v>193</v>
      </c>
    </row>
    <row r="1610" spans="1:65" s="13" customFormat="1" ht="11.25">
      <c r="B1610" s="193"/>
      <c r="C1610" s="194"/>
      <c r="D1610" s="195" t="s">
        <v>203</v>
      </c>
      <c r="E1610" s="196" t="s">
        <v>19</v>
      </c>
      <c r="F1610" s="197" t="s">
        <v>2060</v>
      </c>
      <c r="G1610" s="194"/>
      <c r="H1610" s="198">
        <v>1467.2</v>
      </c>
      <c r="I1610" s="199"/>
      <c r="J1610" s="194"/>
      <c r="K1610" s="194"/>
      <c r="L1610" s="200"/>
      <c r="M1610" s="201"/>
      <c r="N1610" s="202"/>
      <c r="O1610" s="202"/>
      <c r="P1610" s="202"/>
      <c r="Q1610" s="202"/>
      <c r="R1610" s="202"/>
      <c r="S1610" s="202"/>
      <c r="T1610" s="203"/>
      <c r="AT1610" s="204" t="s">
        <v>203</v>
      </c>
      <c r="AU1610" s="204" t="s">
        <v>80</v>
      </c>
      <c r="AV1610" s="13" t="s">
        <v>80</v>
      </c>
      <c r="AW1610" s="13" t="s">
        <v>32</v>
      </c>
      <c r="AX1610" s="13" t="s">
        <v>70</v>
      </c>
      <c r="AY1610" s="204" t="s">
        <v>193</v>
      </c>
    </row>
    <row r="1611" spans="1:65" s="13" customFormat="1" ht="11.25">
      <c r="B1611" s="193"/>
      <c r="C1611" s="194"/>
      <c r="D1611" s="195" t="s">
        <v>203</v>
      </c>
      <c r="E1611" s="196" t="s">
        <v>19</v>
      </c>
      <c r="F1611" s="197" t="s">
        <v>2061</v>
      </c>
      <c r="G1611" s="194"/>
      <c r="H1611" s="198">
        <v>2585.8000000000002</v>
      </c>
      <c r="I1611" s="199"/>
      <c r="J1611" s="194"/>
      <c r="K1611" s="194"/>
      <c r="L1611" s="200"/>
      <c r="M1611" s="201"/>
      <c r="N1611" s="202"/>
      <c r="O1611" s="202"/>
      <c r="P1611" s="202"/>
      <c r="Q1611" s="202"/>
      <c r="R1611" s="202"/>
      <c r="S1611" s="202"/>
      <c r="T1611" s="203"/>
      <c r="AT1611" s="204" t="s">
        <v>203</v>
      </c>
      <c r="AU1611" s="204" t="s">
        <v>80</v>
      </c>
      <c r="AV1611" s="13" t="s">
        <v>80</v>
      </c>
      <c r="AW1611" s="13" t="s">
        <v>32</v>
      </c>
      <c r="AX1611" s="13" t="s">
        <v>70</v>
      </c>
      <c r="AY1611" s="204" t="s">
        <v>193</v>
      </c>
    </row>
    <row r="1612" spans="1:65" s="13" customFormat="1" ht="11.25">
      <c r="B1612" s="193"/>
      <c r="C1612" s="194"/>
      <c r="D1612" s="195" t="s">
        <v>203</v>
      </c>
      <c r="E1612" s="196" t="s">
        <v>19</v>
      </c>
      <c r="F1612" s="197" t="s">
        <v>2062</v>
      </c>
      <c r="G1612" s="194"/>
      <c r="H1612" s="198">
        <v>837.4</v>
      </c>
      <c r="I1612" s="199"/>
      <c r="J1612" s="194"/>
      <c r="K1612" s="194"/>
      <c r="L1612" s="200"/>
      <c r="M1612" s="201"/>
      <c r="N1612" s="202"/>
      <c r="O1612" s="202"/>
      <c r="P1612" s="202"/>
      <c r="Q1612" s="202"/>
      <c r="R1612" s="202"/>
      <c r="S1612" s="202"/>
      <c r="T1612" s="203"/>
      <c r="AT1612" s="204" t="s">
        <v>203</v>
      </c>
      <c r="AU1612" s="204" t="s">
        <v>80</v>
      </c>
      <c r="AV1612" s="13" t="s">
        <v>80</v>
      </c>
      <c r="AW1612" s="13" t="s">
        <v>32</v>
      </c>
      <c r="AX1612" s="13" t="s">
        <v>70</v>
      </c>
      <c r="AY1612" s="204" t="s">
        <v>193</v>
      </c>
    </row>
    <row r="1613" spans="1:65" s="13" customFormat="1" ht="11.25">
      <c r="B1613" s="193"/>
      <c r="C1613" s="194"/>
      <c r="D1613" s="195" t="s">
        <v>203</v>
      </c>
      <c r="E1613" s="196" t="s">
        <v>19</v>
      </c>
      <c r="F1613" s="197" t="s">
        <v>2063</v>
      </c>
      <c r="G1613" s="194"/>
      <c r="H1613" s="198">
        <v>8291.2000000000007</v>
      </c>
      <c r="I1613" s="199"/>
      <c r="J1613" s="194"/>
      <c r="K1613" s="194"/>
      <c r="L1613" s="200"/>
      <c r="M1613" s="201"/>
      <c r="N1613" s="202"/>
      <c r="O1613" s="202"/>
      <c r="P1613" s="202"/>
      <c r="Q1613" s="202"/>
      <c r="R1613" s="202"/>
      <c r="S1613" s="202"/>
      <c r="T1613" s="203"/>
      <c r="AT1613" s="204" t="s">
        <v>203</v>
      </c>
      <c r="AU1613" s="204" t="s">
        <v>80</v>
      </c>
      <c r="AV1613" s="13" t="s">
        <v>80</v>
      </c>
      <c r="AW1613" s="13" t="s">
        <v>32</v>
      </c>
      <c r="AX1613" s="13" t="s">
        <v>70</v>
      </c>
      <c r="AY1613" s="204" t="s">
        <v>193</v>
      </c>
    </row>
    <row r="1614" spans="1:65" s="13" customFormat="1" ht="11.25">
      <c r="B1614" s="193"/>
      <c r="C1614" s="194"/>
      <c r="D1614" s="195" t="s">
        <v>203</v>
      </c>
      <c r="E1614" s="196" t="s">
        <v>19</v>
      </c>
      <c r="F1614" s="197" t="s">
        <v>2064</v>
      </c>
      <c r="G1614" s="194"/>
      <c r="H1614" s="198">
        <v>38.4</v>
      </c>
      <c r="I1614" s="199"/>
      <c r="J1614" s="194"/>
      <c r="K1614" s="194"/>
      <c r="L1614" s="200"/>
      <c r="M1614" s="201"/>
      <c r="N1614" s="202"/>
      <c r="O1614" s="202"/>
      <c r="P1614" s="202"/>
      <c r="Q1614" s="202"/>
      <c r="R1614" s="202"/>
      <c r="S1614" s="202"/>
      <c r="T1614" s="203"/>
      <c r="AT1614" s="204" t="s">
        <v>203</v>
      </c>
      <c r="AU1614" s="204" t="s">
        <v>80</v>
      </c>
      <c r="AV1614" s="13" t="s">
        <v>80</v>
      </c>
      <c r="AW1614" s="13" t="s">
        <v>32</v>
      </c>
      <c r="AX1614" s="13" t="s">
        <v>70</v>
      </c>
      <c r="AY1614" s="204" t="s">
        <v>193</v>
      </c>
    </row>
    <row r="1615" spans="1:65" s="13" customFormat="1" ht="11.25">
      <c r="B1615" s="193"/>
      <c r="C1615" s="194"/>
      <c r="D1615" s="195" t="s">
        <v>203</v>
      </c>
      <c r="E1615" s="196" t="s">
        <v>19</v>
      </c>
      <c r="F1615" s="197" t="s">
        <v>2065</v>
      </c>
      <c r="G1615" s="194"/>
      <c r="H1615" s="198">
        <v>312.39999999999998</v>
      </c>
      <c r="I1615" s="199"/>
      <c r="J1615" s="194"/>
      <c r="K1615" s="194"/>
      <c r="L1615" s="200"/>
      <c r="M1615" s="201"/>
      <c r="N1615" s="202"/>
      <c r="O1615" s="202"/>
      <c r="P1615" s="202"/>
      <c r="Q1615" s="202"/>
      <c r="R1615" s="202"/>
      <c r="S1615" s="202"/>
      <c r="T1615" s="203"/>
      <c r="AT1615" s="204" t="s">
        <v>203</v>
      </c>
      <c r="AU1615" s="204" t="s">
        <v>80</v>
      </c>
      <c r="AV1615" s="13" t="s">
        <v>80</v>
      </c>
      <c r="AW1615" s="13" t="s">
        <v>32</v>
      </c>
      <c r="AX1615" s="13" t="s">
        <v>70</v>
      </c>
      <c r="AY1615" s="204" t="s">
        <v>193</v>
      </c>
    </row>
    <row r="1616" spans="1:65" s="14" customFormat="1" ht="11.25">
      <c r="B1616" s="205"/>
      <c r="C1616" s="206"/>
      <c r="D1616" s="195" t="s">
        <v>203</v>
      </c>
      <c r="E1616" s="207" t="s">
        <v>19</v>
      </c>
      <c r="F1616" s="208" t="s">
        <v>205</v>
      </c>
      <c r="G1616" s="206"/>
      <c r="H1616" s="209">
        <v>17281</v>
      </c>
      <c r="I1616" s="210"/>
      <c r="J1616" s="206"/>
      <c r="K1616" s="206"/>
      <c r="L1616" s="211"/>
      <c r="M1616" s="212"/>
      <c r="N1616" s="213"/>
      <c r="O1616" s="213"/>
      <c r="P1616" s="213"/>
      <c r="Q1616" s="213"/>
      <c r="R1616" s="213"/>
      <c r="S1616" s="213"/>
      <c r="T1616" s="214"/>
      <c r="AT1616" s="215" t="s">
        <v>203</v>
      </c>
      <c r="AU1616" s="215" t="s">
        <v>80</v>
      </c>
      <c r="AV1616" s="14" t="s">
        <v>200</v>
      </c>
      <c r="AW1616" s="14" t="s">
        <v>32</v>
      </c>
      <c r="AX1616" s="14" t="s">
        <v>78</v>
      </c>
      <c r="AY1616" s="215" t="s">
        <v>193</v>
      </c>
    </row>
    <row r="1617" spans="1:65" s="2" customFormat="1" ht="37.9" customHeight="1">
      <c r="A1617" s="36"/>
      <c r="B1617" s="37"/>
      <c r="C1617" s="175" t="s">
        <v>2066</v>
      </c>
      <c r="D1617" s="175" t="s">
        <v>195</v>
      </c>
      <c r="E1617" s="176" t="s">
        <v>2067</v>
      </c>
      <c r="F1617" s="177" t="s">
        <v>2068</v>
      </c>
      <c r="G1617" s="178" t="s">
        <v>273</v>
      </c>
      <c r="H1617" s="179">
        <v>8771.7000000000007</v>
      </c>
      <c r="I1617" s="180"/>
      <c r="J1617" s="181">
        <f>ROUND(I1617*H1617,2)</f>
        <v>0</v>
      </c>
      <c r="K1617" s="177" t="s">
        <v>199</v>
      </c>
      <c r="L1617" s="41"/>
      <c r="M1617" s="182" t="s">
        <v>19</v>
      </c>
      <c r="N1617" s="183" t="s">
        <v>41</v>
      </c>
      <c r="O1617" s="66"/>
      <c r="P1617" s="184">
        <f>O1617*H1617</f>
        <v>0</v>
      </c>
      <c r="Q1617" s="184">
        <v>2.0000000000000002E-5</v>
      </c>
      <c r="R1617" s="184">
        <f>Q1617*H1617</f>
        <v>0.17543400000000003</v>
      </c>
      <c r="S1617" s="184">
        <v>0</v>
      </c>
      <c r="T1617" s="185">
        <f>S1617*H1617</f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86" t="s">
        <v>200</v>
      </c>
      <c r="AT1617" s="186" t="s">
        <v>195</v>
      </c>
      <c r="AU1617" s="186" t="s">
        <v>80</v>
      </c>
      <c r="AY1617" s="19" t="s">
        <v>193</v>
      </c>
      <c r="BE1617" s="187">
        <f>IF(N1617="základní",J1617,0)</f>
        <v>0</v>
      </c>
      <c r="BF1617" s="187">
        <f>IF(N1617="snížená",J1617,0)</f>
        <v>0</v>
      </c>
      <c r="BG1617" s="187">
        <f>IF(N1617="zákl. přenesená",J1617,0)</f>
        <v>0</v>
      </c>
      <c r="BH1617" s="187">
        <f>IF(N1617="sníž. přenesená",J1617,0)</f>
        <v>0</v>
      </c>
      <c r="BI1617" s="187">
        <f>IF(N1617="nulová",J1617,0)</f>
        <v>0</v>
      </c>
      <c r="BJ1617" s="19" t="s">
        <v>78</v>
      </c>
      <c r="BK1617" s="187">
        <f>ROUND(I1617*H1617,2)</f>
        <v>0</v>
      </c>
      <c r="BL1617" s="19" t="s">
        <v>200</v>
      </c>
      <c r="BM1617" s="186" t="s">
        <v>2069</v>
      </c>
    </row>
    <row r="1618" spans="1:65" s="2" customFormat="1" ht="11.25">
      <c r="A1618" s="36"/>
      <c r="B1618" s="37"/>
      <c r="C1618" s="38"/>
      <c r="D1618" s="188" t="s">
        <v>201</v>
      </c>
      <c r="E1618" s="38"/>
      <c r="F1618" s="189" t="s">
        <v>2070</v>
      </c>
      <c r="G1618" s="38"/>
      <c r="H1618" s="38"/>
      <c r="I1618" s="190"/>
      <c r="J1618" s="38"/>
      <c r="K1618" s="38"/>
      <c r="L1618" s="41"/>
      <c r="M1618" s="191"/>
      <c r="N1618" s="192"/>
      <c r="O1618" s="66"/>
      <c r="P1618" s="66"/>
      <c r="Q1618" s="66"/>
      <c r="R1618" s="66"/>
      <c r="S1618" s="66"/>
      <c r="T1618" s="67"/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T1618" s="19" t="s">
        <v>201</v>
      </c>
      <c r="AU1618" s="19" t="s">
        <v>80</v>
      </c>
    </row>
    <row r="1619" spans="1:65" s="15" customFormat="1" ht="11.25">
      <c r="B1619" s="217"/>
      <c r="C1619" s="218"/>
      <c r="D1619" s="195" t="s">
        <v>203</v>
      </c>
      <c r="E1619" s="219" t="s">
        <v>19</v>
      </c>
      <c r="F1619" s="220" t="s">
        <v>353</v>
      </c>
      <c r="G1619" s="218"/>
      <c r="H1619" s="219" t="s">
        <v>19</v>
      </c>
      <c r="I1619" s="221"/>
      <c r="J1619" s="218"/>
      <c r="K1619" s="218"/>
      <c r="L1619" s="222"/>
      <c r="M1619" s="223"/>
      <c r="N1619" s="224"/>
      <c r="O1619" s="224"/>
      <c r="P1619" s="224"/>
      <c r="Q1619" s="224"/>
      <c r="R1619" s="224"/>
      <c r="S1619" s="224"/>
      <c r="T1619" s="225"/>
      <c r="AT1619" s="226" t="s">
        <v>203</v>
      </c>
      <c r="AU1619" s="226" t="s">
        <v>80</v>
      </c>
      <c r="AV1619" s="15" t="s">
        <v>78</v>
      </c>
      <c r="AW1619" s="15" t="s">
        <v>32</v>
      </c>
      <c r="AX1619" s="15" t="s">
        <v>70</v>
      </c>
      <c r="AY1619" s="226" t="s">
        <v>193</v>
      </c>
    </row>
    <row r="1620" spans="1:65" s="13" customFormat="1" ht="11.25">
      <c r="B1620" s="193"/>
      <c r="C1620" s="194"/>
      <c r="D1620" s="195" t="s">
        <v>203</v>
      </c>
      <c r="E1620" s="196" t="s">
        <v>19</v>
      </c>
      <c r="F1620" s="197" t="s">
        <v>2071</v>
      </c>
      <c r="G1620" s="194"/>
      <c r="H1620" s="198">
        <v>23.6</v>
      </c>
      <c r="I1620" s="199"/>
      <c r="J1620" s="194"/>
      <c r="K1620" s="194"/>
      <c r="L1620" s="200"/>
      <c r="M1620" s="201"/>
      <c r="N1620" s="202"/>
      <c r="O1620" s="202"/>
      <c r="P1620" s="202"/>
      <c r="Q1620" s="202"/>
      <c r="R1620" s="202"/>
      <c r="S1620" s="202"/>
      <c r="T1620" s="203"/>
      <c r="AT1620" s="204" t="s">
        <v>203</v>
      </c>
      <c r="AU1620" s="204" t="s">
        <v>80</v>
      </c>
      <c r="AV1620" s="13" t="s">
        <v>80</v>
      </c>
      <c r="AW1620" s="13" t="s">
        <v>32</v>
      </c>
      <c r="AX1620" s="13" t="s">
        <v>70</v>
      </c>
      <c r="AY1620" s="204" t="s">
        <v>193</v>
      </c>
    </row>
    <row r="1621" spans="1:65" s="13" customFormat="1" ht="11.25">
      <c r="B1621" s="193"/>
      <c r="C1621" s="194"/>
      <c r="D1621" s="195" t="s">
        <v>203</v>
      </c>
      <c r="E1621" s="196" t="s">
        <v>19</v>
      </c>
      <c r="F1621" s="197" t="s">
        <v>2072</v>
      </c>
      <c r="G1621" s="194"/>
      <c r="H1621" s="198">
        <v>120</v>
      </c>
      <c r="I1621" s="199"/>
      <c r="J1621" s="194"/>
      <c r="K1621" s="194"/>
      <c r="L1621" s="200"/>
      <c r="M1621" s="201"/>
      <c r="N1621" s="202"/>
      <c r="O1621" s="202"/>
      <c r="P1621" s="202"/>
      <c r="Q1621" s="202"/>
      <c r="R1621" s="202"/>
      <c r="S1621" s="202"/>
      <c r="T1621" s="203"/>
      <c r="AT1621" s="204" t="s">
        <v>203</v>
      </c>
      <c r="AU1621" s="204" t="s">
        <v>80</v>
      </c>
      <c r="AV1621" s="13" t="s">
        <v>80</v>
      </c>
      <c r="AW1621" s="13" t="s">
        <v>32</v>
      </c>
      <c r="AX1621" s="13" t="s">
        <v>70</v>
      </c>
      <c r="AY1621" s="204" t="s">
        <v>193</v>
      </c>
    </row>
    <row r="1622" spans="1:65" s="13" customFormat="1" ht="11.25">
      <c r="B1622" s="193"/>
      <c r="C1622" s="194"/>
      <c r="D1622" s="195" t="s">
        <v>203</v>
      </c>
      <c r="E1622" s="196" t="s">
        <v>19</v>
      </c>
      <c r="F1622" s="197" t="s">
        <v>2073</v>
      </c>
      <c r="G1622" s="194"/>
      <c r="H1622" s="198">
        <v>28.4</v>
      </c>
      <c r="I1622" s="199"/>
      <c r="J1622" s="194"/>
      <c r="K1622" s="194"/>
      <c r="L1622" s="200"/>
      <c r="M1622" s="201"/>
      <c r="N1622" s="202"/>
      <c r="O1622" s="202"/>
      <c r="P1622" s="202"/>
      <c r="Q1622" s="202"/>
      <c r="R1622" s="202"/>
      <c r="S1622" s="202"/>
      <c r="T1622" s="203"/>
      <c r="AT1622" s="204" t="s">
        <v>203</v>
      </c>
      <c r="AU1622" s="204" t="s">
        <v>80</v>
      </c>
      <c r="AV1622" s="13" t="s">
        <v>80</v>
      </c>
      <c r="AW1622" s="13" t="s">
        <v>32</v>
      </c>
      <c r="AX1622" s="13" t="s">
        <v>70</v>
      </c>
      <c r="AY1622" s="204" t="s">
        <v>193</v>
      </c>
    </row>
    <row r="1623" spans="1:65" s="13" customFormat="1" ht="11.25">
      <c r="B1623" s="193"/>
      <c r="C1623" s="194"/>
      <c r="D1623" s="195" t="s">
        <v>203</v>
      </c>
      <c r="E1623" s="196" t="s">
        <v>19</v>
      </c>
      <c r="F1623" s="197" t="s">
        <v>2074</v>
      </c>
      <c r="G1623" s="194"/>
      <c r="H1623" s="198">
        <v>38.4</v>
      </c>
      <c r="I1623" s="199"/>
      <c r="J1623" s="194"/>
      <c r="K1623" s="194"/>
      <c r="L1623" s="200"/>
      <c r="M1623" s="201"/>
      <c r="N1623" s="202"/>
      <c r="O1623" s="202"/>
      <c r="P1623" s="202"/>
      <c r="Q1623" s="202"/>
      <c r="R1623" s="202"/>
      <c r="S1623" s="202"/>
      <c r="T1623" s="203"/>
      <c r="AT1623" s="204" t="s">
        <v>203</v>
      </c>
      <c r="AU1623" s="204" t="s">
        <v>80</v>
      </c>
      <c r="AV1623" s="13" t="s">
        <v>80</v>
      </c>
      <c r="AW1623" s="13" t="s">
        <v>32</v>
      </c>
      <c r="AX1623" s="13" t="s">
        <v>70</v>
      </c>
      <c r="AY1623" s="204" t="s">
        <v>193</v>
      </c>
    </row>
    <row r="1624" spans="1:65" s="13" customFormat="1" ht="11.25">
      <c r="B1624" s="193"/>
      <c r="C1624" s="194"/>
      <c r="D1624" s="195" t="s">
        <v>203</v>
      </c>
      <c r="E1624" s="196" t="s">
        <v>19</v>
      </c>
      <c r="F1624" s="197" t="s">
        <v>2075</v>
      </c>
      <c r="G1624" s="194"/>
      <c r="H1624" s="198">
        <v>24</v>
      </c>
      <c r="I1624" s="199"/>
      <c r="J1624" s="194"/>
      <c r="K1624" s="194"/>
      <c r="L1624" s="200"/>
      <c r="M1624" s="201"/>
      <c r="N1624" s="202"/>
      <c r="O1624" s="202"/>
      <c r="P1624" s="202"/>
      <c r="Q1624" s="202"/>
      <c r="R1624" s="202"/>
      <c r="S1624" s="202"/>
      <c r="T1624" s="203"/>
      <c r="AT1624" s="204" t="s">
        <v>203</v>
      </c>
      <c r="AU1624" s="204" t="s">
        <v>80</v>
      </c>
      <c r="AV1624" s="13" t="s">
        <v>80</v>
      </c>
      <c r="AW1624" s="13" t="s">
        <v>32</v>
      </c>
      <c r="AX1624" s="13" t="s">
        <v>70</v>
      </c>
      <c r="AY1624" s="204" t="s">
        <v>193</v>
      </c>
    </row>
    <row r="1625" spans="1:65" s="13" customFormat="1" ht="11.25">
      <c r="B1625" s="193"/>
      <c r="C1625" s="194"/>
      <c r="D1625" s="195" t="s">
        <v>203</v>
      </c>
      <c r="E1625" s="196" t="s">
        <v>19</v>
      </c>
      <c r="F1625" s="197" t="s">
        <v>2076</v>
      </c>
      <c r="G1625" s="194"/>
      <c r="H1625" s="198">
        <v>22</v>
      </c>
      <c r="I1625" s="199"/>
      <c r="J1625" s="194"/>
      <c r="K1625" s="194"/>
      <c r="L1625" s="200"/>
      <c r="M1625" s="201"/>
      <c r="N1625" s="202"/>
      <c r="O1625" s="202"/>
      <c r="P1625" s="202"/>
      <c r="Q1625" s="202"/>
      <c r="R1625" s="202"/>
      <c r="S1625" s="202"/>
      <c r="T1625" s="203"/>
      <c r="AT1625" s="204" t="s">
        <v>203</v>
      </c>
      <c r="AU1625" s="204" t="s">
        <v>80</v>
      </c>
      <c r="AV1625" s="13" t="s">
        <v>80</v>
      </c>
      <c r="AW1625" s="13" t="s">
        <v>32</v>
      </c>
      <c r="AX1625" s="13" t="s">
        <v>70</v>
      </c>
      <c r="AY1625" s="204" t="s">
        <v>193</v>
      </c>
    </row>
    <row r="1626" spans="1:65" s="13" customFormat="1" ht="11.25">
      <c r="B1626" s="193"/>
      <c r="C1626" s="194"/>
      <c r="D1626" s="195" t="s">
        <v>203</v>
      </c>
      <c r="E1626" s="196" t="s">
        <v>19</v>
      </c>
      <c r="F1626" s="197" t="s">
        <v>2077</v>
      </c>
      <c r="G1626" s="194"/>
      <c r="H1626" s="198">
        <v>10.8</v>
      </c>
      <c r="I1626" s="199"/>
      <c r="J1626" s="194"/>
      <c r="K1626" s="194"/>
      <c r="L1626" s="200"/>
      <c r="M1626" s="201"/>
      <c r="N1626" s="202"/>
      <c r="O1626" s="202"/>
      <c r="P1626" s="202"/>
      <c r="Q1626" s="202"/>
      <c r="R1626" s="202"/>
      <c r="S1626" s="202"/>
      <c r="T1626" s="203"/>
      <c r="AT1626" s="204" t="s">
        <v>203</v>
      </c>
      <c r="AU1626" s="204" t="s">
        <v>80</v>
      </c>
      <c r="AV1626" s="13" t="s">
        <v>80</v>
      </c>
      <c r="AW1626" s="13" t="s">
        <v>32</v>
      </c>
      <c r="AX1626" s="13" t="s">
        <v>70</v>
      </c>
      <c r="AY1626" s="204" t="s">
        <v>193</v>
      </c>
    </row>
    <row r="1627" spans="1:65" s="13" customFormat="1" ht="11.25">
      <c r="B1627" s="193"/>
      <c r="C1627" s="194"/>
      <c r="D1627" s="195" t="s">
        <v>203</v>
      </c>
      <c r="E1627" s="196" t="s">
        <v>19</v>
      </c>
      <c r="F1627" s="197" t="s">
        <v>2078</v>
      </c>
      <c r="G1627" s="194"/>
      <c r="H1627" s="198">
        <v>10.8</v>
      </c>
      <c r="I1627" s="199"/>
      <c r="J1627" s="194"/>
      <c r="K1627" s="194"/>
      <c r="L1627" s="200"/>
      <c r="M1627" s="201"/>
      <c r="N1627" s="202"/>
      <c r="O1627" s="202"/>
      <c r="P1627" s="202"/>
      <c r="Q1627" s="202"/>
      <c r="R1627" s="202"/>
      <c r="S1627" s="202"/>
      <c r="T1627" s="203"/>
      <c r="AT1627" s="204" t="s">
        <v>203</v>
      </c>
      <c r="AU1627" s="204" t="s">
        <v>80</v>
      </c>
      <c r="AV1627" s="13" t="s">
        <v>80</v>
      </c>
      <c r="AW1627" s="13" t="s">
        <v>32</v>
      </c>
      <c r="AX1627" s="13" t="s">
        <v>70</v>
      </c>
      <c r="AY1627" s="204" t="s">
        <v>193</v>
      </c>
    </row>
    <row r="1628" spans="1:65" s="13" customFormat="1" ht="11.25">
      <c r="B1628" s="193"/>
      <c r="C1628" s="194"/>
      <c r="D1628" s="195" t="s">
        <v>203</v>
      </c>
      <c r="E1628" s="196" t="s">
        <v>19</v>
      </c>
      <c r="F1628" s="197" t="s">
        <v>2079</v>
      </c>
      <c r="G1628" s="194"/>
      <c r="H1628" s="198">
        <v>5.6</v>
      </c>
      <c r="I1628" s="199"/>
      <c r="J1628" s="194"/>
      <c r="K1628" s="194"/>
      <c r="L1628" s="200"/>
      <c r="M1628" s="201"/>
      <c r="N1628" s="202"/>
      <c r="O1628" s="202"/>
      <c r="P1628" s="202"/>
      <c r="Q1628" s="202"/>
      <c r="R1628" s="202"/>
      <c r="S1628" s="202"/>
      <c r="T1628" s="203"/>
      <c r="AT1628" s="204" t="s">
        <v>203</v>
      </c>
      <c r="AU1628" s="204" t="s">
        <v>80</v>
      </c>
      <c r="AV1628" s="13" t="s">
        <v>80</v>
      </c>
      <c r="AW1628" s="13" t="s">
        <v>32</v>
      </c>
      <c r="AX1628" s="13" t="s">
        <v>70</v>
      </c>
      <c r="AY1628" s="204" t="s">
        <v>193</v>
      </c>
    </row>
    <row r="1629" spans="1:65" s="13" customFormat="1" ht="11.25">
      <c r="B1629" s="193"/>
      <c r="C1629" s="194"/>
      <c r="D1629" s="195" t="s">
        <v>203</v>
      </c>
      <c r="E1629" s="196" t="s">
        <v>19</v>
      </c>
      <c r="F1629" s="197" t="s">
        <v>2080</v>
      </c>
      <c r="G1629" s="194"/>
      <c r="H1629" s="198">
        <v>12.6</v>
      </c>
      <c r="I1629" s="199"/>
      <c r="J1629" s="194"/>
      <c r="K1629" s="194"/>
      <c r="L1629" s="200"/>
      <c r="M1629" s="201"/>
      <c r="N1629" s="202"/>
      <c r="O1629" s="202"/>
      <c r="P1629" s="202"/>
      <c r="Q1629" s="202"/>
      <c r="R1629" s="202"/>
      <c r="S1629" s="202"/>
      <c r="T1629" s="203"/>
      <c r="AT1629" s="204" t="s">
        <v>203</v>
      </c>
      <c r="AU1629" s="204" t="s">
        <v>80</v>
      </c>
      <c r="AV1629" s="13" t="s">
        <v>80</v>
      </c>
      <c r="AW1629" s="13" t="s">
        <v>32</v>
      </c>
      <c r="AX1629" s="13" t="s">
        <v>70</v>
      </c>
      <c r="AY1629" s="204" t="s">
        <v>193</v>
      </c>
    </row>
    <row r="1630" spans="1:65" s="13" customFormat="1" ht="11.25">
      <c r="B1630" s="193"/>
      <c r="C1630" s="194"/>
      <c r="D1630" s="195" t="s">
        <v>203</v>
      </c>
      <c r="E1630" s="196" t="s">
        <v>19</v>
      </c>
      <c r="F1630" s="197" t="s">
        <v>2081</v>
      </c>
      <c r="G1630" s="194"/>
      <c r="H1630" s="198">
        <v>20.8</v>
      </c>
      <c r="I1630" s="199"/>
      <c r="J1630" s="194"/>
      <c r="K1630" s="194"/>
      <c r="L1630" s="200"/>
      <c r="M1630" s="201"/>
      <c r="N1630" s="202"/>
      <c r="O1630" s="202"/>
      <c r="P1630" s="202"/>
      <c r="Q1630" s="202"/>
      <c r="R1630" s="202"/>
      <c r="S1630" s="202"/>
      <c r="T1630" s="203"/>
      <c r="AT1630" s="204" t="s">
        <v>203</v>
      </c>
      <c r="AU1630" s="204" t="s">
        <v>80</v>
      </c>
      <c r="AV1630" s="13" t="s">
        <v>80</v>
      </c>
      <c r="AW1630" s="13" t="s">
        <v>32</v>
      </c>
      <c r="AX1630" s="13" t="s">
        <v>70</v>
      </c>
      <c r="AY1630" s="204" t="s">
        <v>193</v>
      </c>
    </row>
    <row r="1631" spans="1:65" s="13" customFormat="1" ht="11.25">
      <c r="B1631" s="193"/>
      <c r="C1631" s="194"/>
      <c r="D1631" s="195" t="s">
        <v>203</v>
      </c>
      <c r="E1631" s="196" t="s">
        <v>19</v>
      </c>
      <c r="F1631" s="197" t="s">
        <v>2082</v>
      </c>
      <c r="G1631" s="194"/>
      <c r="H1631" s="198">
        <v>20</v>
      </c>
      <c r="I1631" s="199"/>
      <c r="J1631" s="194"/>
      <c r="K1631" s="194"/>
      <c r="L1631" s="200"/>
      <c r="M1631" s="201"/>
      <c r="N1631" s="202"/>
      <c r="O1631" s="202"/>
      <c r="P1631" s="202"/>
      <c r="Q1631" s="202"/>
      <c r="R1631" s="202"/>
      <c r="S1631" s="202"/>
      <c r="T1631" s="203"/>
      <c r="AT1631" s="204" t="s">
        <v>203</v>
      </c>
      <c r="AU1631" s="204" t="s">
        <v>80</v>
      </c>
      <c r="AV1631" s="13" t="s">
        <v>80</v>
      </c>
      <c r="AW1631" s="13" t="s">
        <v>32</v>
      </c>
      <c r="AX1631" s="13" t="s">
        <v>70</v>
      </c>
      <c r="AY1631" s="204" t="s">
        <v>193</v>
      </c>
    </row>
    <row r="1632" spans="1:65" s="13" customFormat="1" ht="11.25">
      <c r="B1632" s="193"/>
      <c r="C1632" s="194"/>
      <c r="D1632" s="195" t="s">
        <v>203</v>
      </c>
      <c r="E1632" s="196" t="s">
        <v>19</v>
      </c>
      <c r="F1632" s="197" t="s">
        <v>2083</v>
      </c>
      <c r="G1632" s="194"/>
      <c r="H1632" s="198">
        <v>14.8</v>
      </c>
      <c r="I1632" s="199"/>
      <c r="J1632" s="194"/>
      <c r="K1632" s="194"/>
      <c r="L1632" s="200"/>
      <c r="M1632" s="201"/>
      <c r="N1632" s="202"/>
      <c r="O1632" s="202"/>
      <c r="P1632" s="202"/>
      <c r="Q1632" s="202"/>
      <c r="R1632" s="202"/>
      <c r="S1632" s="202"/>
      <c r="T1632" s="203"/>
      <c r="AT1632" s="204" t="s">
        <v>203</v>
      </c>
      <c r="AU1632" s="204" t="s">
        <v>80</v>
      </c>
      <c r="AV1632" s="13" t="s">
        <v>80</v>
      </c>
      <c r="AW1632" s="13" t="s">
        <v>32</v>
      </c>
      <c r="AX1632" s="13" t="s">
        <v>70</v>
      </c>
      <c r="AY1632" s="204" t="s">
        <v>193</v>
      </c>
    </row>
    <row r="1633" spans="2:51" s="13" customFormat="1" ht="11.25">
      <c r="B1633" s="193"/>
      <c r="C1633" s="194"/>
      <c r="D1633" s="195" t="s">
        <v>203</v>
      </c>
      <c r="E1633" s="196" t="s">
        <v>19</v>
      </c>
      <c r="F1633" s="197" t="s">
        <v>2084</v>
      </c>
      <c r="G1633" s="194"/>
      <c r="H1633" s="198">
        <v>14.8</v>
      </c>
      <c r="I1633" s="199"/>
      <c r="J1633" s="194"/>
      <c r="K1633" s="194"/>
      <c r="L1633" s="200"/>
      <c r="M1633" s="201"/>
      <c r="N1633" s="202"/>
      <c r="O1633" s="202"/>
      <c r="P1633" s="202"/>
      <c r="Q1633" s="202"/>
      <c r="R1633" s="202"/>
      <c r="S1633" s="202"/>
      <c r="T1633" s="203"/>
      <c r="AT1633" s="204" t="s">
        <v>203</v>
      </c>
      <c r="AU1633" s="204" t="s">
        <v>80</v>
      </c>
      <c r="AV1633" s="13" t="s">
        <v>80</v>
      </c>
      <c r="AW1633" s="13" t="s">
        <v>32</v>
      </c>
      <c r="AX1633" s="13" t="s">
        <v>70</v>
      </c>
      <c r="AY1633" s="204" t="s">
        <v>193</v>
      </c>
    </row>
    <row r="1634" spans="2:51" s="13" customFormat="1" ht="11.25">
      <c r="B1634" s="193"/>
      <c r="C1634" s="194"/>
      <c r="D1634" s="195" t="s">
        <v>203</v>
      </c>
      <c r="E1634" s="196" t="s">
        <v>19</v>
      </c>
      <c r="F1634" s="197" t="s">
        <v>2085</v>
      </c>
      <c r="G1634" s="194"/>
      <c r="H1634" s="198">
        <v>51.2</v>
      </c>
      <c r="I1634" s="199"/>
      <c r="J1634" s="194"/>
      <c r="K1634" s="194"/>
      <c r="L1634" s="200"/>
      <c r="M1634" s="201"/>
      <c r="N1634" s="202"/>
      <c r="O1634" s="202"/>
      <c r="P1634" s="202"/>
      <c r="Q1634" s="202"/>
      <c r="R1634" s="202"/>
      <c r="S1634" s="202"/>
      <c r="T1634" s="203"/>
      <c r="AT1634" s="204" t="s">
        <v>203</v>
      </c>
      <c r="AU1634" s="204" t="s">
        <v>80</v>
      </c>
      <c r="AV1634" s="13" t="s">
        <v>80</v>
      </c>
      <c r="AW1634" s="13" t="s">
        <v>32</v>
      </c>
      <c r="AX1634" s="13" t="s">
        <v>70</v>
      </c>
      <c r="AY1634" s="204" t="s">
        <v>193</v>
      </c>
    </row>
    <row r="1635" spans="2:51" s="13" customFormat="1" ht="11.25">
      <c r="B1635" s="193"/>
      <c r="C1635" s="194"/>
      <c r="D1635" s="195" t="s">
        <v>203</v>
      </c>
      <c r="E1635" s="196" t="s">
        <v>19</v>
      </c>
      <c r="F1635" s="197" t="s">
        <v>2086</v>
      </c>
      <c r="G1635" s="194"/>
      <c r="H1635" s="198">
        <v>48.8</v>
      </c>
      <c r="I1635" s="199"/>
      <c r="J1635" s="194"/>
      <c r="K1635" s="194"/>
      <c r="L1635" s="200"/>
      <c r="M1635" s="201"/>
      <c r="N1635" s="202"/>
      <c r="O1635" s="202"/>
      <c r="P1635" s="202"/>
      <c r="Q1635" s="202"/>
      <c r="R1635" s="202"/>
      <c r="S1635" s="202"/>
      <c r="T1635" s="203"/>
      <c r="AT1635" s="204" t="s">
        <v>203</v>
      </c>
      <c r="AU1635" s="204" t="s">
        <v>80</v>
      </c>
      <c r="AV1635" s="13" t="s">
        <v>80</v>
      </c>
      <c r="AW1635" s="13" t="s">
        <v>32</v>
      </c>
      <c r="AX1635" s="13" t="s">
        <v>70</v>
      </c>
      <c r="AY1635" s="204" t="s">
        <v>193</v>
      </c>
    </row>
    <row r="1636" spans="2:51" s="13" customFormat="1" ht="11.25">
      <c r="B1636" s="193"/>
      <c r="C1636" s="194"/>
      <c r="D1636" s="195" t="s">
        <v>203</v>
      </c>
      <c r="E1636" s="196" t="s">
        <v>19</v>
      </c>
      <c r="F1636" s="197" t="s">
        <v>2087</v>
      </c>
      <c r="G1636" s="194"/>
      <c r="H1636" s="198">
        <v>38</v>
      </c>
      <c r="I1636" s="199"/>
      <c r="J1636" s="194"/>
      <c r="K1636" s="194"/>
      <c r="L1636" s="200"/>
      <c r="M1636" s="201"/>
      <c r="N1636" s="202"/>
      <c r="O1636" s="202"/>
      <c r="P1636" s="202"/>
      <c r="Q1636" s="202"/>
      <c r="R1636" s="202"/>
      <c r="S1636" s="202"/>
      <c r="T1636" s="203"/>
      <c r="AT1636" s="204" t="s">
        <v>203</v>
      </c>
      <c r="AU1636" s="204" t="s">
        <v>80</v>
      </c>
      <c r="AV1636" s="13" t="s">
        <v>80</v>
      </c>
      <c r="AW1636" s="13" t="s">
        <v>32</v>
      </c>
      <c r="AX1636" s="13" t="s">
        <v>70</v>
      </c>
      <c r="AY1636" s="204" t="s">
        <v>193</v>
      </c>
    </row>
    <row r="1637" spans="2:51" s="13" customFormat="1" ht="11.25">
      <c r="B1637" s="193"/>
      <c r="C1637" s="194"/>
      <c r="D1637" s="195" t="s">
        <v>203</v>
      </c>
      <c r="E1637" s="196" t="s">
        <v>19</v>
      </c>
      <c r="F1637" s="197" t="s">
        <v>2088</v>
      </c>
      <c r="G1637" s="194"/>
      <c r="H1637" s="198">
        <v>37.6</v>
      </c>
      <c r="I1637" s="199"/>
      <c r="J1637" s="194"/>
      <c r="K1637" s="194"/>
      <c r="L1637" s="200"/>
      <c r="M1637" s="201"/>
      <c r="N1637" s="202"/>
      <c r="O1637" s="202"/>
      <c r="P1637" s="202"/>
      <c r="Q1637" s="202"/>
      <c r="R1637" s="202"/>
      <c r="S1637" s="202"/>
      <c r="T1637" s="203"/>
      <c r="AT1637" s="204" t="s">
        <v>203</v>
      </c>
      <c r="AU1637" s="204" t="s">
        <v>80</v>
      </c>
      <c r="AV1637" s="13" t="s">
        <v>80</v>
      </c>
      <c r="AW1637" s="13" t="s">
        <v>32</v>
      </c>
      <c r="AX1637" s="13" t="s">
        <v>70</v>
      </c>
      <c r="AY1637" s="204" t="s">
        <v>193</v>
      </c>
    </row>
    <row r="1638" spans="2:51" s="13" customFormat="1" ht="11.25">
      <c r="B1638" s="193"/>
      <c r="C1638" s="194"/>
      <c r="D1638" s="195" t="s">
        <v>203</v>
      </c>
      <c r="E1638" s="196" t="s">
        <v>19</v>
      </c>
      <c r="F1638" s="197" t="s">
        <v>2089</v>
      </c>
      <c r="G1638" s="194"/>
      <c r="H1638" s="198">
        <v>8</v>
      </c>
      <c r="I1638" s="199"/>
      <c r="J1638" s="194"/>
      <c r="K1638" s="194"/>
      <c r="L1638" s="200"/>
      <c r="M1638" s="201"/>
      <c r="N1638" s="202"/>
      <c r="O1638" s="202"/>
      <c r="P1638" s="202"/>
      <c r="Q1638" s="202"/>
      <c r="R1638" s="202"/>
      <c r="S1638" s="202"/>
      <c r="T1638" s="203"/>
      <c r="AT1638" s="204" t="s">
        <v>203</v>
      </c>
      <c r="AU1638" s="204" t="s">
        <v>80</v>
      </c>
      <c r="AV1638" s="13" t="s">
        <v>80</v>
      </c>
      <c r="AW1638" s="13" t="s">
        <v>32</v>
      </c>
      <c r="AX1638" s="13" t="s">
        <v>70</v>
      </c>
      <c r="AY1638" s="204" t="s">
        <v>193</v>
      </c>
    </row>
    <row r="1639" spans="2:51" s="13" customFormat="1" ht="11.25">
      <c r="B1639" s="193"/>
      <c r="C1639" s="194"/>
      <c r="D1639" s="195" t="s">
        <v>203</v>
      </c>
      <c r="E1639" s="196" t="s">
        <v>19</v>
      </c>
      <c r="F1639" s="197" t="s">
        <v>2090</v>
      </c>
      <c r="G1639" s="194"/>
      <c r="H1639" s="198">
        <v>37.6</v>
      </c>
      <c r="I1639" s="199"/>
      <c r="J1639" s="194"/>
      <c r="K1639" s="194"/>
      <c r="L1639" s="200"/>
      <c r="M1639" s="201"/>
      <c r="N1639" s="202"/>
      <c r="O1639" s="202"/>
      <c r="P1639" s="202"/>
      <c r="Q1639" s="202"/>
      <c r="R1639" s="202"/>
      <c r="S1639" s="202"/>
      <c r="T1639" s="203"/>
      <c r="AT1639" s="204" t="s">
        <v>203</v>
      </c>
      <c r="AU1639" s="204" t="s">
        <v>80</v>
      </c>
      <c r="AV1639" s="13" t="s">
        <v>80</v>
      </c>
      <c r="AW1639" s="13" t="s">
        <v>32</v>
      </c>
      <c r="AX1639" s="13" t="s">
        <v>70</v>
      </c>
      <c r="AY1639" s="204" t="s">
        <v>193</v>
      </c>
    </row>
    <row r="1640" spans="2:51" s="13" customFormat="1" ht="11.25">
      <c r="B1640" s="193"/>
      <c r="C1640" s="194"/>
      <c r="D1640" s="195" t="s">
        <v>203</v>
      </c>
      <c r="E1640" s="196" t="s">
        <v>19</v>
      </c>
      <c r="F1640" s="197" t="s">
        <v>2091</v>
      </c>
      <c r="G1640" s="194"/>
      <c r="H1640" s="198">
        <v>55.6</v>
      </c>
      <c r="I1640" s="199"/>
      <c r="J1640" s="194"/>
      <c r="K1640" s="194"/>
      <c r="L1640" s="200"/>
      <c r="M1640" s="201"/>
      <c r="N1640" s="202"/>
      <c r="O1640" s="202"/>
      <c r="P1640" s="202"/>
      <c r="Q1640" s="202"/>
      <c r="R1640" s="202"/>
      <c r="S1640" s="202"/>
      <c r="T1640" s="203"/>
      <c r="AT1640" s="204" t="s">
        <v>203</v>
      </c>
      <c r="AU1640" s="204" t="s">
        <v>80</v>
      </c>
      <c r="AV1640" s="13" t="s">
        <v>80</v>
      </c>
      <c r="AW1640" s="13" t="s">
        <v>32</v>
      </c>
      <c r="AX1640" s="13" t="s">
        <v>70</v>
      </c>
      <c r="AY1640" s="204" t="s">
        <v>193</v>
      </c>
    </row>
    <row r="1641" spans="2:51" s="13" customFormat="1" ht="22.5">
      <c r="B1641" s="193"/>
      <c r="C1641" s="194"/>
      <c r="D1641" s="195" t="s">
        <v>203</v>
      </c>
      <c r="E1641" s="196" t="s">
        <v>19</v>
      </c>
      <c r="F1641" s="197" t="s">
        <v>2092</v>
      </c>
      <c r="G1641" s="194"/>
      <c r="H1641" s="198">
        <v>73.2</v>
      </c>
      <c r="I1641" s="199"/>
      <c r="J1641" s="194"/>
      <c r="K1641" s="194"/>
      <c r="L1641" s="200"/>
      <c r="M1641" s="201"/>
      <c r="N1641" s="202"/>
      <c r="O1641" s="202"/>
      <c r="P1641" s="202"/>
      <c r="Q1641" s="202"/>
      <c r="R1641" s="202"/>
      <c r="S1641" s="202"/>
      <c r="T1641" s="203"/>
      <c r="AT1641" s="204" t="s">
        <v>203</v>
      </c>
      <c r="AU1641" s="204" t="s">
        <v>80</v>
      </c>
      <c r="AV1641" s="13" t="s">
        <v>80</v>
      </c>
      <c r="AW1641" s="13" t="s">
        <v>32</v>
      </c>
      <c r="AX1641" s="13" t="s">
        <v>70</v>
      </c>
      <c r="AY1641" s="204" t="s">
        <v>193</v>
      </c>
    </row>
    <row r="1642" spans="2:51" s="13" customFormat="1" ht="11.25">
      <c r="B1642" s="193"/>
      <c r="C1642" s="194"/>
      <c r="D1642" s="195" t="s">
        <v>203</v>
      </c>
      <c r="E1642" s="196" t="s">
        <v>19</v>
      </c>
      <c r="F1642" s="197" t="s">
        <v>2093</v>
      </c>
      <c r="G1642" s="194"/>
      <c r="H1642" s="198">
        <v>51.6</v>
      </c>
      <c r="I1642" s="199"/>
      <c r="J1642" s="194"/>
      <c r="K1642" s="194"/>
      <c r="L1642" s="200"/>
      <c r="M1642" s="201"/>
      <c r="N1642" s="202"/>
      <c r="O1642" s="202"/>
      <c r="P1642" s="202"/>
      <c r="Q1642" s="202"/>
      <c r="R1642" s="202"/>
      <c r="S1642" s="202"/>
      <c r="T1642" s="203"/>
      <c r="AT1642" s="204" t="s">
        <v>203</v>
      </c>
      <c r="AU1642" s="204" t="s">
        <v>80</v>
      </c>
      <c r="AV1642" s="13" t="s">
        <v>80</v>
      </c>
      <c r="AW1642" s="13" t="s">
        <v>32</v>
      </c>
      <c r="AX1642" s="13" t="s">
        <v>70</v>
      </c>
      <c r="AY1642" s="204" t="s">
        <v>193</v>
      </c>
    </row>
    <row r="1643" spans="2:51" s="13" customFormat="1" ht="11.25">
      <c r="B1643" s="193"/>
      <c r="C1643" s="194"/>
      <c r="D1643" s="195" t="s">
        <v>203</v>
      </c>
      <c r="E1643" s="196" t="s">
        <v>19</v>
      </c>
      <c r="F1643" s="197" t="s">
        <v>2094</v>
      </c>
      <c r="G1643" s="194"/>
      <c r="H1643" s="198">
        <v>27.2</v>
      </c>
      <c r="I1643" s="199"/>
      <c r="J1643" s="194"/>
      <c r="K1643" s="194"/>
      <c r="L1643" s="200"/>
      <c r="M1643" s="201"/>
      <c r="N1643" s="202"/>
      <c r="O1643" s="202"/>
      <c r="P1643" s="202"/>
      <c r="Q1643" s="202"/>
      <c r="R1643" s="202"/>
      <c r="S1643" s="202"/>
      <c r="T1643" s="203"/>
      <c r="AT1643" s="204" t="s">
        <v>203</v>
      </c>
      <c r="AU1643" s="204" t="s">
        <v>80</v>
      </c>
      <c r="AV1643" s="13" t="s">
        <v>80</v>
      </c>
      <c r="AW1643" s="13" t="s">
        <v>32</v>
      </c>
      <c r="AX1643" s="13" t="s">
        <v>70</v>
      </c>
      <c r="AY1643" s="204" t="s">
        <v>193</v>
      </c>
    </row>
    <row r="1644" spans="2:51" s="13" customFormat="1" ht="11.25">
      <c r="B1644" s="193"/>
      <c r="C1644" s="194"/>
      <c r="D1644" s="195" t="s">
        <v>203</v>
      </c>
      <c r="E1644" s="196" t="s">
        <v>19</v>
      </c>
      <c r="F1644" s="197" t="s">
        <v>2095</v>
      </c>
      <c r="G1644" s="194"/>
      <c r="H1644" s="198">
        <v>28.8</v>
      </c>
      <c r="I1644" s="199"/>
      <c r="J1644" s="194"/>
      <c r="K1644" s="194"/>
      <c r="L1644" s="200"/>
      <c r="M1644" s="201"/>
      <c r="N1644" s="202"/>
      <c r="O1644" s="202"/>
      <c r="P1644" s="202"/>
      <c r="Q1644" s="202"/>
      <c r="R1644" s="202"/>
      <c r="S1644" s="202"/>
      <c r="T1644" s="203"/>
      <c r="AT1644" s="204" t="s">
        <v>203</v>
      </c>
      <c r="AU1644" s="204" t="s">
        <v>80</v>
      </c>
      <c r="AV1644" s="13" t="s">
        <v>80</v>
      </c>
      <c r="AW1644" s="13" t="s">
        <v>32</v>
      </c>
      <c r="AX1644" s="13" t="s">
        <v>70</v>
      </c>
      <c r="AY1644" s="204" t="s">
        <v>193</v>
      </c>
    </row>
    <row r="1645" spans="2:51" s="13" customFormat="1" ht="11.25">
      <c r="B1645" s="193"/>
      <c r="C1645" s="194"/>
      <c r="D1645" s="195" t="s">
        <v>203</v>
      </c>
      <c r="E1645" s="196" t="s">
        <v>19</v>
      </c>
      <c r="F1645" s="197" t="s">
        <v>2096</v>
      </c>
      <c r="G1645" s="194"/>
      <c r="H1645" s="198">
        <v>27.4</v>
      </c>
      <c r="I1645" s="199"/>
      <c r="J1645" s="194"/>
      <c r="K1645" s="194"/>
      <c r="L1645" s="200"/>
      <c r="M1645" s="201"/>
      <c r="N1645" s="202"/>
      <c r="O1645" s="202"/>
      <c r="P1645" s="202"/>
      <c r="Q1645" s="202"/>
      <c r="R1645" s="202"/>
      <c r="S1645" s="202"/>
      <c r="T1645" s="203"/>
      <c r="AT1645" s="204" t="s">
        <v>203</v>
      </c>
      <c r="AU1645" s="204" t="s">
        <v>80</v>
      </c>
      <c r="AV1645" s="13" t="s">
        <v>80</v>
      </c>
      <c r="AW1645" s="13" t="s">
        <v>32</v>
      </c>
      <c r="AX1645" s="13" t="s">
        <v>70</v>
      </c>
      <c r="AY1645" s="204" t="s">
        <v>193</v>
      </c>
    </row>
    <row r="1646" spans="2:51" s="13" customFormat="1" ht="11.25">
      <c r="B1646" s="193"/>
      <c r="C1646" s="194"/>
      <c r="D1646" s="195" t="s">
        <v>203</v>
      </c>
      <c r="E1646" s="196" t="s">
        <v>19</v>
      </c>
      <c r="F1646" s="197" t="s">
        <v>2097</v>
      </c>
      <c r="G1646" s="194"/>
      <c r="H1646" s="198">
        <v>31.8</v>
      </c>
      <c r="I1646" s="199"/>
      <c r="J1646" s="194"/>
      <c r="K1646" s="194"/>
      <c r="L1646" s="200"/>
      <c r="M1646" s="201"/>
      <c r="N1646" s="202"/>
      <c r="O1646" s="202"/>
      <c r="P1646" s="202"/>
      <c r="Q1646" s="202"/>
      <c r="R1646" s="202"/>
      <c r="S1646" s="202"/>
      <c r="T1646" s="203"/>
      <c r="AT1646" s="204" t="s">
        <v>203</v>
      </c>
      <c r="AU1646" s="204" t="s">
        <v>80</v>
      </c>
      <c r="AV1646" s="13" t="s">
        <v>80</v>
      </c>
      <c r="AW1646" s="13" t="s">
        <v>32</v>
      </c>
      <c r="AX1646" s="13" t="s">
        <v>70</v>
      </c>
      <c r="AY1646" s="204" t="s">
        <v>193</v>
      </c>
    </row>
    <row r="1647" spans="2:51" s="13" customFormat="1" ht="11.25">
      <c r="B1647" s="193"/>
      <c r="C1647" s="194"/>
      <c r="D1647" s="195" t="s">
        <v>203</v>
      </c>
      <c r="E1647" s="196" t="s">
        <v>19</v>
      </c>
      <c r="F1647" s="197" t="s">
        <v>2098</v>
      </c>
      <c r="G1647" s="194"/>
      <c r="H1647" s="198">
        <v>51</v>
      </c>
      <c r="I1647" s="199"/>
      <c r="J1647" s="194"/>
      <c r="K1647" s="194"/>
      <c r="L1647" s="200"/>
      <c r="M1647" s="201"/>
      <c r="N1647" s="202"/>
      <c r="O1647" s="202"/>
      <c r="P1647" s="202"/>
      <c r="Q1647" s="202"/>
      <c r="R1647" s="202"/>
      <c r="S1647" s="202"/>
      <c r="T1647" s="203"/>
      <c r="AT1647" s="204" t="s">
        <v>203</v>
      </c>
      <c r="AU1647" s="204" t="s">
        <v>80</v>
      </c>
      <c r="AV1647" s="13" t="s">
        <v>80</v>
      </c>
      <c r="AW1647" s="13" t="s">
        <v>32</v>
      </c>
      <c r="AX1647" s="13" t="s">
        <v>70</v>
      </c>
      <c r="AY1647" s="204" t="s">
        <v>193</v>
      </c>
    </row>
    <row r="1648" spans="2:51" s="13" customFormat="1" ht="11.25">
      <c r="B1648" s="193"/>
      <c r="C1648" s="194"/>
      <c r="D1648" s="195" t="s">
        <v>203</v>
      </c>
      <c r="E1648" s="196" t="s">
        <v>19</v>
      </c>
      <c r="F1648" s="197" t="s">
        <v>2099</v>
      </c>
      <c r="G1648" s="194"/>
      <c r="H1648" s="198">
        <v>133</v>
      </c>
      <c r="I1648" s="199"/>
      <c r="J1648" s="194"/>
      <c r="K1648" s="194"/>
      <c r="L1648" s="200"/>
      <c r="M1648" s="201"/>
      <c r="N1648" s="202"/>
      <c r="O1648" s="202"/>
      <c r="P1648" s="202"/>
      <c r="Q1648" s="202"/>
      <c r="R1648" s="202"/>
      <c r="S1648" s="202"/>
      <c r="T1648" s="203"/>
      <c r="AT1648" s="204" t="s">
        <v>203</v>
      </c>
      <c r="AU1648" s="204" t="s">
        <v>80</v>
      </c>
      <c r="AV1648" s="13" t="s">
        <v>80</v>
      </c>
      <c r="AW1648" s="13" t="s">
        <v>32</v>
      </c>
      <c r="AX1648" s="13" t="s">
        <v>70</v>
      </c>
      <c r="AY1648" s="204" t="s">
        <v>193</v>
      </c>
    </row>
    <row r="1649" spans="2:51" s="16" customFormat="1" ht="11.25">
      <c r="B1649" s="237"/>
      <c r="C1649" s="238"/>
      <c r="D1649" s="195" t="s">
        <v>203</v>
      </c>
      <c r="E1649" s="239" t="s">
        <v>19</v>
      </c>
      <c r="F1649" s="240" t="s">
        <v>568</v>
      </c>
      <c r="G1649" s="238"/>
      <c r="H1649" s="241">
        <v>1067.4000000000001</v>
      </c>
      <c r="I1649" s="242"/>
      <c r="J1649" s="238"/>
      <c r="K1649" s="238"/>
      <c r="L1649" s="243"/>
      <c r="M1649" s="244"/>
      <c r="N1649" s="245"/>
      <c r="O1649" s="245"/>
      <c r="P1649" s="245"/>
      <c r="Q1649" s="245"/>
      <c r="R1649" s="245"/>
      <c r="S1649" s="245"/>
      <c r="T1649" s="246"/>
      <c r="AT1649" s="247" t="s">
        <v>203</v>
      </c>
      <c r="AU1649" s="247" t="s">
        <v>80</v>
      </c>
      <c r="AV1649" s="16" t="s">
        <v>212</v>
      </c>
      <c r="AW1649" s="16" t="s">
        <v>32</v>
      </c>
      <c r="AX1649" s="16" t="s">
        <v>70</v>
      </c>
      <c r="AY1649" s="247" t="s">
        <v>193</v>
      </c>
    </row>
    <row r="1650" spans="2:51" s="15" customFormat="1" ht="11.25">
      <c r="B1650" s="217"/>
      <c r="C1650" s="218"/>
      <c r="D1650" s="195" t="s">
        <v>203</v>
      </c>
      <c r="E1650" s="219" t="s">
        <v>19</v>
      </c>
      <c r="F1650" s="220" t="s">
        <v>335</v>
      </c>
      <c r="G1650" s="218"/>
      <c r="H1650" s="219" t="s">
        <v>19</v>
      </c>
      <c r="I1650" s="221"/>
      <c r="J1650" s="218"/>
      <c r="K1650" s="218"/>
      <c r="L1650" s="222"/>
      <c r="M1650" s="223"/>
      <c r="N1650" s="224"/>
      <c r="O1650" s="224"/>
      <c r="P1650" s="224"/>
      <c r="Q1650" s="224"/>
      <c r="R1650" s="224"/>
      <c r="S1650" s="224"/>
      <c r="T1650" s="225"/>
      <c r="AT1650" s="226" t="s">
        <v>203</v>
      </c>
      <c r="AU1650" s="226" t="s">
        <v>80</v>
      </c>
      <c r="AV1650" s="15" t="s">
        <v>78</v>
      </c>
      <c r="AW1650" s="15" t="s">
        <v>32</v>
      </c>
      <c r="AX1650" s="15" t="s">
        <v>70</v>
      </c>
      <c r="AY1650" s="226" t="s">
        <v>193</v>
      </c>
    </row>
    <row r="1651" spans="2:51" s="13" customFormat="1" ht="22.5">
      <c r="B1651" s="193"/>
      <c r="C1651" s="194"/>
      <c r="D1651" s="195" t="s">
        <v>203</v>
      </c>
      <c r="E1651" s="196" t="s">
        <v>19</v>
      </c>
      <c r="F1651" s="197" t="s">
        <v>2100</v>
      </c>
      <c r="G1651" s="194"/>
      <c r="H1651" s="198">
        <v>52.3</v>
      </c>
      <c r="I1651" s="199"/>
      <c r="J1651" s="194"/>
      <c r="K1651" s="194"/>
      <c r="L1651" s="200"/>
      <c r="M1651" s="201"/>
      <c r="N1651" s="202"/>
      <c r="O1651" s="202"/>
      <c r="P1651" s="202"/>
      <c r="Q1651" s="202"/>
      <c r="R1651" s="202"/>
      <c r="S1651" s="202"/>
      <c r="T1651" s="203"/>
      <c r="AT1651" s="204" t="s">
        <v>203</v>
      </c>
      <c r="AU1651" s="204" t="s">
        <v>80</v>
      </c>
      <c r="AV1651" s="13" t="s">
        <v>80</v>
      </c>
      <c r="AW1651" s="13" t="s">
        <v>32</v>
      </c>
      <c r="AX1651" s="13" t="s">
        <v>70</v>
      </c>
      <c r="AY1651" s="204" t="s">
        <v>193</v>
      </c>
    </row>
    <row r="1652" spans="2:51" s="13" customFormat="1" ht="11.25">
      <c r="B1652" s="193"/>
      <c r="C1652" s="194"/>
      <c r="D1652" s="195" t="s">
        <v>203</v>
      </c>
      <c r="E1652" s="196" t="s">
        <v>19</v>
      </c>
      <c r="F1652" s="197" t="s">
        <v>2101</v>
      </c>
      <c r="G1652" s="194"/>
      <c r="H1652" s="198">
        <v>24</v>
      </c>
      <c r="I1652" s="199"/>
      <c r="J1652" s="194"/>
      <c r="K1652" s="194"/>
      <c r="L1652" s="200"/>
      <c r="M1652" s="201"/>
      <c r="N1652" s="202"/>
      <c r="O1652" s="202"/>
      <c r="P1652" s="202"/>
      <c r="Q1652" s="202"/>
      <c r="R1652" s="202"/>
      <c r="S1652" s="202"/>
      <c r="T1652" s="203"/>
      <c r="AT1652" s="204" t="s">
        <v>203</v>
      </c>
      <c r="AU1652" s="204" t="s">
        <v>80</v>
      </c>
      <c r="AV1652" s="13" t="s">
        <v>80</v>
      </c>
      <c r="AW1652" s="13" t="s">
        <v>32</v>
      </c>
      <c r="AX1652" s="13" t="s">
        <v>70</v>
      </c>
      <c r="AY1652" s="204" t="s">
        <v>193</v>
      </c>
    </row>
    <row r="1653" spans="2:51" s="13" customFormat="1" ht="11.25">
      <c r="B1653" s="193"/>
      <c r="C1653" s="194"/>
      <c r="D1653" s="195" t="s">
        <v>203</v>
      </c>
      <c r="E1653" s="196" t="s">
        <v>19</v>
      </c>
      <c r="F1653" s="197" t="s">
        <v>2102</v>
      </c>
      <c r="G1653" s="194"/>
      <c r="H1653" s="198">
        <v>24.2</v>
      </c>
      <c r="I1653" s="199"/>
      <c r="J1653" s="194"/>
      <c r="K1653" s="194"/>
      <c r="L1653" s="200"/>
      <c r="M1653" s="201"/>
      <c r="N1653" s="202"/>
      <c r="O1653" s="202"/>
      <c r="P1653" s="202"/>
      <c r="Q1653" s="202"/>
      <c r="R1653" s="202"/>
      <c r="S1653" s="202"/>
      <c r="T1653" s="203"/>
      <c r="AT1653" s="204" t="s">
        <v>203</v>
      </c>
      <c r="AU1653" s="204" t="s">
        <v>80</v>
      </c>
      <c r="AV1653" s="13" t="s">
        <v>80</v>
      </c>
      <c r="AW1653" s="13" t="s">
        <v>32</v>
      </c>
      <c r="AX1653" s="13" t="s">
        <v>70</v>
      </c>
      <c r="AY1653" s="204" t="s">
        <v>193</v>
      </c>
    </row>
    <row r="1654" spans="2:51" s="13" customFormat="1" ht="11.25">
      <c r="B1654" s="193"/>
      <c r="C1654" s="194"/>
      <c r="D1654" s="195" t="s">
        <v>203</v>
      </c>
      <c r="E1654" s="196" t="s">
        <v>19</v>
      </c>
      <c r="F1654" s="197" t="s">
        <v>2103</v>
      </c>
      <c r="G1654" s="194"/>
      <c r="H1654" s="198">
        <v>8</v>
      </c>
      <c r="I1654" s="199"/>
      <c r="J1654" s="194"/>
      <c r="K1654" s="194"/>
      <c r="L1654" s="200"/>
      <c r="M1654" s="201"/>
      <c r="N1654" s="202"/>
      <c r="O1654" s="202"/>
      <c r="P1654" s="202"/>
      <c r="Q1654" s="202"/>
      <c r="R1654" s="202"/>
      <c r="S1654" s="202"/>
      <c r="T1654" s="203"/>
      <c r="AT1654" s="204" t="s">
        <v>203</v>
      </c>
      <c r="AU1654" s="204" t="s">
        <v>80</v>
      </c>
      <c r="AV1654" s="13" t="s">
        <v>80</v>
      </c>
      <c r="AW1654" s="13" t="s">
        <v>32</v>
      </c>
      <c r="AX1654" s="13" t="s">
        <v>70</v>
      </c>
      <c r="AY1654" s="204" t="s">
        <v>193</v>
      </c>
    </row>
    <row r="1655" spans="2:51" s="13" customFormat="1" ht="11.25">
      <c r="B1655" s="193"/>
      <c r="C1655" s="194"/>
      <c r="D1655" s="195" t="s">
        <v>203</v>
      </c>
      <c r="E1655" s="196" t="s">
        <v>19</v>
      </c>
      <c r="F1655" s="197" t="s">
        <v>2104</v>
      </c>
      <c r="G1655" s="194"/>
      <c r="H1655" s="198">
        <v>72.8</v>
      </c>
      <c r="I1655" s="199"/>
      <c r="J1655" s="194"/>
      <c r="K1655" s="194"/>
      <c r="L1655" s="200"/>
      <c r="M1655" s="201"/>
      <c r="N1655" s="202"/>
      <c r="O1655" s="202"/>
      <c r="P1655" s="202"/>
      <c r="Q1655" s="202"/>
      <c r="R1655" s="202"/>
      <c r="S1655" s="202"/>
      <c r="T1655" s="203"/>
      <c r="AT1655" s="204" t="s">
        <v>203</v>
      </c>
      <c r="AU1655" s="204" t="s">
        <v>80</v>
      </c>
      <c r="AV1655" s="13" t="s">
        <v>80</v>
      </c>
      <c r="AW1655" s="13" t="s">
        <v>32</v>
      </c>
      <c r="AX1655" s="13" t="s">
        <v>70</v>
      </c>
      <c r="AY1655" s="204" t="s">
        <v>193</v>
      </c>
    </row>
    <row r="1656" spans="2:51" s="13" customFormat="1" ht="11.25">
      <c r="B1656" s="193"/>
      <c r="C1656" s="194"/>
      <c r="D1656" s="195" t="s">
        <v>203</v>
      </c>
      <c r="E1656" s="196" t="s">
        <v>19</v>
      </c>
      <c r="F1656" s="197" t="s">
        <v>2105</v>
      </c>
      <c r="G1656" s="194"/>
      <c r="H1656" s="198">
        <v>23.8</v>
      </c>
      <c r="I1656" s="199"/>
      <c r="J1656" s="194"/>
      <c r="K1656" s="194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203</v>
      </c>
      <c r="AU1656" s="204" t="s">
        <v>80</v>
      </c>
      <c r="AV1656" s="13" t="s">
        <v>80</v>
      </c>
      <c r="AW1656" s="13" t="s">
        <v>32</v>
      </c>
      <c r="AX1656" s="13" t="s">
        <v>70</v>
      </c>
      <c r="AY1656" s="204" t="s">
        <v>193</v>
      </c>
    </row>
    <row r="1657" spans="2:51" s="13" customFormat="1" ht="11.25">
      <c r="B1657" s="193"/>
      <c r="C1657" s="194"/>
      <c r="D1657" s="195" t="s">
        <v>203</v>
      </c>
      <c r="E1657" s="196" t="s">
        <v>19</v>
      </c>
      <c r="F1657" s="197" t="s">
        <v>2106</v>
      </c>
      <c r="G1657" s="194"/>
      <c r="H1657" s="198">
        <v>24.5</v>
      </c>
      <c r="I1657" s="199"/>
      <c r="J1657" s="194"/>
      <c r="K1657" s="194"/>
      <c r="L1657" s="200"/>
      <c r="M1657" s="201"/>
      <c r="N1657" s="202"/>
      <c r="O1657" s="202"/>
      <c r="P1657" s="202"/>
      <c r="Q1657" s="202"/>
      <c r="R1657" s="202"/>
      <c r="S1657" s="202"/>
      <c r="T1657" s="203"/>
      <c r="AT1657" s="204" t="s">
        <v>203</v>
      </c>
      <c r="AU1657" s="204" t="s">
        <v>80</v>
      </c>
      <c r="AV1657" s="13" t="s">
        <v>80</v>
      </c>
      <c r="AW1657" s="13" t="s">
        <v>32</v>
      </c>
      <c r="AX1657" s="13" t="s">
        <v>70</v>
      </c>
      <c r="AY1657" s="204" t="s">
        <v>193</v>
      </c>
    </row>
    <row r="1658" spans="2:51" s="13" customFormat="1" ht="11.25">
      <c r="B1658" s="193"/>
      <c r="C1658" s="194"/>
      <c r="D1658" s="195" t="s">
        <v>203</v>
      </c>
      <c r="E1658" s="196" t="s">
        <v>19</v>
      </c>
      <c r="F1658" s="197" t="s">
        <v>2107</v>
      </c>
      <c r="G1658" s="194"/>
      <c r="H1658" s="198">
        <v>16</v>
      </c>
      <c r="I1658" s="199"/>
      <c r="J1658" s="194"/>
      <c r="K1658" s="194"/>
      <c r="L1658" s="200"/>
      <c r="M1658" s="201"/>
      <c r="N1658" s="202"/>
      <c r="O1658" s="202"/>
      <c r="P1658" s="202"/>
      <c r="Q1658" s="202"/>
      <c r="R1658" s="202"/>
      <c r="S1658" s="202"/>
      <c r="T1658" s="203"/>
      <c r="AT1658" s="204" t="s">
        <v>203</v>
      </c>
      <c r="AU1658" s="204" t="s">
        <v>80</v>
      </c>
      <c r="AV1658" s="13" t="s">
        <v>80</v>
      </c>
      <c r="AW1658" s="13" t="s">
        <v>32</v>
      </c>
      <c r="AX1658" s="13" t="s">
        <v>70</v>
      </c>
      <c r="AY1658" s="204" t="s">
        <v>193</v>
      </c>
    </row>
    <row r="1659" spans="2:51" s="13" customFormat="1" ht="11.25">
      <c r="B1659" s="193"/>
      <c r="C1659" s="194"/>
      <c r="D1659" s="195" t="s">
        <v>203</v>
      </c>
      <c r="E1659" s="196" t="s">
        <v>19</v>
      </c>
      <c r="F1659" s="197" t="s">
        <v>2108</v>
      </c>
      <c r="G1659" s="194"/>
      <c r="H1659" s="198">
        <v>23.6</v>
      </c>
      <c r="I1659" s="199"/>
      <c r="J1659" s="194"/>
      <c r="K1659" s="194"/>
      <c r="L1659" s="200"/>
      <c r="M1659" s="201"/>
      <c r="N1659" s="202"/>
      <c r="O1659" s="202"/>
      <c r="P1659" s="202"/>
      <c r="Q1659" s="202"/>
      <c r="R1659" s="202"/>
      <c r="S1659" s="202"/>
      <c r="T1659" s="203"/>
      <c r="AT1659" s="204" t="s">
        <v>203</v>
      </c>
      <c r="AU1659" s="204" t="s">
        <v>80</v>
      </c>
      <c r="AV1659" s="13" t="s">
        <v>80</v>
      </c>
      <c r="AW1659" s="13" t="s">
        <v>32</v>
      </c>
      <c r="AX1659" s="13" t="s">
        <v>70</v>
      </c>
      <c r="AY1659" s="204" t="s">
        <v>193</v>
      </c>
    </row>
    <row r="1660" spans="2:51" s="13" customFormat="1" ht="11.25">
      <c r="B1660" s="193"/>
      <c r="C1660" s="194"/>
      <c r="D1660" s="195" t="s">
        <v>203</v>
      </c>
      <c r="E1660" s="196" t="s">
        <v>19</v>
      </c>
      <c r="F1660" s="197" t="s">
        <v>2109</v>
      </c>
      <c r="G1660" s="194"/>
      <c r="H1660" s="198">
        <v>22.7</v>
      </c>
      <c r="I1660" s="199"/>
      <c r="J1660" s="194"/>
      <c r="K1660" s="194"/>
      <c r="L1660" s="200"/>
      <c r="M1660" s="201"/>
      <c r="N1660" s="202"/>
      <c r="O1660" s="202"/>
      <c r="P1660" s="202"/>
      <c r="Q1660" s="202"/>
      <c r="R1660" s="202"/>
      <c r="S1660" s="202"/>
      <c r="T1660" s="203"/>
      <c r="AT1660" s="204" t="s">
        <v>203</v>
      </c>
      <c r="AU1660" s="204" t="s">
        <v>80</v>
      </c>
      <c r="AV1660" s="13" t="s">
        <v>80</v>
      </c>
      <c r="AW1660" s="13" t="s">
        <v>32</v>
      </c>
      <c r="AX1660" s="13" t="s">
        <v>70</v>
      </c>
      <c r="AY1660" s="204" t="s">
        <v>193</v>
      </c>
    </row>
    <row r="1661" spans="2:51" s="13" customFormat="1" ht="11.25">
      <c r="B1661" s="193"/>
      <c r="C1661" s="194"/>
      <c r="D1661" s="195" t="s">
        <v>203</v>
      </c>
      <c r="E1661" s="196" t="s">
        <v>19</v>
      </c>
      <c r="F1661" s="197" t="s">
        <v>2110</v>
      </c>
      <c r="G1661" s="194"/>
      <c r="H1661" s="198">
        <v>20.399999999999999</v>
      </c>
      <c r="I1661" s="199"/>
      <c r="J1661" s="194"/>
      <c r="K1661" s="194"/>
      <c r="L1661" s="200"/>
      <c r="M1661" s="201"/>
      <c r="N1661" s="202"/>
      <c r="O1661" s="202"/>
      <c r="P1661" s="202"/>
      <c r="Q1661" s="202"/>
      <c r="R1661" s="202"/>
      <c r="S1661" s="202"/>
      <c r="T1661" s="203"/>
      <c r="AT1661" s="204" t="s">
        <v>203</v>
      </c>
      <c r="AU1661" s="204" t="s">
        <v>80</v>
      </c>
      <c r="AV1661" s="13" t="s">
        <v>80</v>
      </c>
      <c r="AW1661" s="13" t="s">
        <v>32</v>
      </c>
      <c r="AX1661" s="13" t="s">
        <v>70</v>
      </c>
      <c r="AY1661" s="204" t="s">
        <v>193</v>
      </c>
    </row>
    <row r="1662" spans="2:51" s="13" customFormat="1" ht="11.25">
      <c r="B1662" s="193"/>
      <c r="C1662" s="194"/>
      <c r="D1662" s="195" t="s">
        <v>203</v>
      </c>
      <c r="E1662" s="196" t="s">
        <v>19</v>
      </c>
      <c r="F1662" s="197" t="s">
        <v>2111</v>
      </c>
      <c r="G1662" s="194"/>
      <c r="H1662" s="198">
        <v>16.8</v>
      </c>
      <c r="I1662" s="199"/>
      <c r="J1662" s="194"/>
      <c r="K1662" s="194"/>
      <c r="L1662" s="200"/>
      <c r="M1662" s="201"/>
      <c r="N1662" s="202"/>
      <c r="O1662" s="202"/>
      <c r="P1662" s="202"/>
      <c r="Q1662" s="202"/>
      <c r="R1662" s="202"/>
      <c r="S1662" s="202"/>
      <c r="T1662" s="203"/>
      <c r="AT1662" s="204" t="s">
        <v>203</v>
      </c>
      <c r="AU1662" s="204" t="s">
        <v>80</v>
      </c>
      <c r="AV1662" s="13" t="s">
        <v>80</v>
      </c>
      <c r="AW1662" s="13" t="s">
        <v>32</v>
      </c>
      <c r="AX1662" s="13" t="s">
        <v>70</v>
      </c>
      <c r="AY1662" s="204" t="s">
        <v>193</v>
      </c>
    </row>
    <row r="1663" spans="2:51" s="13" customFormat="1" ht="11.25">
      <c r="B1663" s="193"/>
      <c r="C1663" s="194"/>
      <c r="D1663" s="195" t="s">
        <v>203</v>
      </c>
      <c r="E1663" s="196" t="s">
        <v>19</v>
      </c>
      <c r="F1663" s="197" t="s">
        <v>2112</v>
      </c>
      <c r="G1663" s="194"/>
      <c r="H1663" s="198">
        <v>18.8</v>
      </c>
      <c r="I1663" s="199"/>
      <c r="J1663" s="194"/>
      <c r="K1663" s="194"/>
      <c r="L1663" s="200"/>
      <c r="M1663" s="201"/>
      <c r="N1663" s="202"/>
      <c r="O1663" s="202"/>
      <c r="P1663" s="202"/>
      <c r="Q1663" s="202"/>
      <c r="R1663" s="202"/>
      <c r="S1663" s="202"/>
      <c r="T1663" s="203"/>
      <c r="AT1663" s="204" t="s">
        <v>203</v>
      </c>
      <c r="AU1663" s="204" t="s">
        <v>80</v>
      </c>
      <c r="AV1663" s="13" t="s">
        <v>80</v>
      </c>
      <c r="AW1663" s="13" t="s">
        <v>32</v>
      </c>
      <c r="AX1663" s="13" t="s">
        <v>70</v>
      </c>
      <c r="AY1663" s="204" t="s">
        <v>193</v>
      </c>
    </row>
    <row r="1664" spans="2:51" s="13" customFormat="1" ht="11.25">
      <c r="B1664" s="193"/>
      <c r="C1664" s="194"/>
      <c r="D1664" s="195" t="s">
        <v>203</v>
      </c>
      <c r="E1664" s="196" t="s">
        <v>19</v>
      </c>
      <c r="F1664" s="197" t="s">
        <v>2113</v>
      </c>
      <c r="G1664" s="194"/>
      <c r="H1664" s="198">
        <v>12.2</v>
      </c>
      <c r="I1664" s="199"/>
      <c r="J1664" s="194"/>
      <c r="K1664" s="194"/>
      <c r="L1664" s="200"/>
      <c r="M1664" s="201"/>
      <c r="N1664" s="202"/>
      <c r="O1664" s="202"/>
      <c r="P1664" s="202"/>
      <c r="Q1664" s="202"/>
      <c r="R1664" s="202"/>
      <c r="S1664" s="202"/>
      <c r="T1664" s="203"/>
      <c r="AT1664" s="204" t="s">
        <v>203</v>
      </c>
      <c r="AU1664" s="204" t="s">
        <v>80</v>
      </c>
      <c r="AV1664" s="13" t="s">
        <v>80</v>
      </c>
      <c r="AW1664" s="13" t="s">
        <v>32</v>
      </c>
      <c r="AX1664" s="13" t="s">
        <v>70</v>
      </c>
      <c r="AY1664" s="204" t="s">
        <v>193</v>
      </c>
    </row>
    <row r="1665" spans="2:51" s="13" customFormat="1" ht="11.25">
      <c r="B1665" s="193"/>
      <c r="C1665" s="194"/>
      <c r="D1665" s="195" t="s">
        <v>203</v>
      </c>
      <c r="E1665" s="196" t="s">
        <v>19</v>
      </c>
      <c r="F1665" s="197" t="s">
        <v>2114</v>
      </c>
      <c r="G1665" s="194"/>
      <c r="H1665" s="198">
        <v>12</v>
      </c>
      <c r="I1665" s="199"/>
      <c r="J1665" s="194"/>
      <c r="K1665" s="194"/>
      <c r="L1665" s="200"/>
      <c r="M1665" s="201"/>
      <c r="N1665" s="202"/>
      <c r="O1665" s="202"/>
      <c r="P1665" s="202"/>
      <c r="Q1665" s="202"/>
      <c r="R1665" s="202"/>
      <c r="S1665" s="202"/>
      <c r="T1665" s="203"/>
      <c r="AT1665" s="204" t="s">
        <v>203</v>
      </c>
      <c r="AU1665" s="204" t="s">
        <v>80</v>
      </c>
      <c r="AV1665" s="13" t="s">
        <v>80</v>
      </c>
      <c r="AW1665" s="13" t="s">
        <v>32</v>
      </c>
      <c r="AX1665" s="13" t="s">
        <v>70</v>
      </c>
      <c r="AY1665" s="204" t="s">
        <v>193</v>
      </c>
    </row>
    <row r="1666" spans="2:51" s="13" customFormat="1" ht="11.25">
      <c r="B1666" s="193"/>
      <c r="C1666" s="194"/>
      <c r="D1666" s="195" t="s">
        <v>203</v>
      </c>
      <c r="E1666" s="196" t="s">
        <v>19</v>
      </c>
      <c r="F1666" s="197" t="s">
        <v>2115</v>
      </c>
      <c r="G1666" s="194"/>
      <c r="H1666" s="198">
        <v>18.8</v>
      </c>
      <c r="I1666" s="199"/>
      <c r="J1666" s="194"/>
      <c r="K1666" s="194"/>
      <c r="L1666" s="200"/>
      <c r="M1666" s="201"/>
      <c r="N1666" s="202"/>
      <c r="O1666" s="202"/>
      <c r="P1666" s="202"/>
      <c r="Q1666" s="202"/>
      <c r="R1666" s="202"/>
      <c r="S1666" s="202"/>
      <c r="T1666" s="203"/>
      <c r="AT1666" s="204" t="s">
        <v>203</v>
      </c>
      <c r="AU1666" s="204" t="s">
        <v>80</v>
      </c>
      <c r="AV1666" s="13" t="s">
        <v>80</v>
      </c>
      <c r="AW1666" s="13" t="s">
        <v>32</v>
      </c>
      <c r="AX1666" s="13" t="s">
        <v>70</v>
      </c>
      <c r="AY1666" s="204" t="s">
        <v>193</v>
      </c>
    </row>
    <row r="1667" spans="2:51" s="13" customFormat="1" ht="11.25">
      <c r="B1667" s="193"/>
      <c r="C1667" s="194"/>
      <c r="D1667" s="195" t="s">
        <v>203</v>
      </c>
      <c r="E1667" s="196" t="s">
        <v>19</v>
      </c>
      <c r="F1667" s="197" t="s">
        <v>2116</v>
      </c>
      <c r="G1667" s="194"/>
      <c r="H1667" s="198">
        <v>18.2</v>
      </c>
      <c r="I1667" s="199"/>
      <c r="J1667" s="194"/>
      <c r="K1667" s="194"/>
      <c r="L1667" s="200"/>
      <c r="M1667" s="201"/>
      <c r="N1667" s="202"/>
      <c r="O1667" s="202"/>
      <c r="P1667" s="202"/>
      <c r="Q1667" s="202"/>
      <c r="R1667" s="202"/>
      <c r="S1667" s="202"/>
      <c r="T1667" s="203"/>
      <c r="AT1667" s="204" t="s">
        <v>203</v>
      </c>
      <c r="AU1667" s="204" t="s">
        <v>80</v>
      </c>
      <c r="AV1667" s="13" t="s">
        <v>80</v>
      </c>
      <c r="AW1667" s="13" t="s">
        <v>32</v>
      </c>
      <c r="AX1667" s="13" t="s">
        <v>70</v>
      </c>
      <c r="AY1667" s="204" t="s">
        <v>193</v>
      </c>
    </row>
    <row r="1668" spans="2:51" s="13" customFormat="1" ht="11.25">
      <c r="B1668" s="193"/>
      <c r="C1668" s="194"/>
      <c r="D1668" s="195" t="s">
        <v>203</v>
      </c>
      <c r="E1668" s="196" t="s">
        <v>19</v>
      </c>
      <c r="F1668" s="197" t="s">
        <v>2117</v>
      </c>
      <c r="G1668" s="194"/>
      <c r="H1668" s="198">
        <v>18.2</v>
      </c>
      <c r="I1668" s="199"/>
      <c r="J1668" s="194"/>
      <c r="K1668" s="194"/>
      <c r="L1668" s="200"/>
      <c r="M1668" s="201"/>
      <c r="N1668" s="202"/>
      <c r="O1668" s="202"/>
      <c r="P1668" s="202"/>
      <c r="Q1668" s="202"/>
      <c r="R1668" s="202"/>
      <c r="S1668" s="202"/>
      <c r="T1668" s="203"/>
      <c r="AT1668" s="204" t="s">
        <v>203</v>
      </c>
      <c r="AU1668" s="204" t="s">
        <v>80</v>
      </c>
      <c r="AV1668" s="13" t="s">
        <v>80</v>
      </c>
      <c r="AW1668" s="13" t="s">
        <v>32</v>
      </c>
      <c r="AX1668" s="13" t="s">
        <v>70</v>
      </c>
      <c r="AY1668" s="204" t="s">
        <v>193</v>
      </c>
    </row>
    <row r="1669" spans="2:51" s="13" customFormat="1" ht="11.25">
      <c r="B1669" s="193"/>
      <c r="C1669" s="194"/>
      <c r="D1669" s="195" t="s">
        <v>203</v>
      </c>
      <c r="E1669" s="196" t="s">
        <v>19</v>
      </c>
      <c r="F1669" s="197" t="s">
        <v>2118</v>
      </c>
      <c r="G1669" s="194"/>
      <c r="H1669" s="198">
        <v>20</v>
      </c>
      <c r="I1669" s="199"/>
      <c r="J1669" s="194"/>
      <c r="K1669" s="194"/>
      <c r="L1669" s="200"/>
      <c r="M1669" s="201"/>
      <c r="N1669" s="202"/>
      <c r="O1669" s="202"/>
      <c r="P1669" s="202"/>
      <c r="Q1669" s="202"/>
      <c r="R1669" s="202"/>
      <c r="S1669" s="202"/>
      <c r="T1669" s="203"/>
      <c r="AT1669" s="204" t="s">
        <v>203</v>
      </c>
      <c r="AU1669" s="204" t="s">
        <v>80</v>
      </c>
      <c r="AV1669" s="13" t="s">
        <v>80</v>
      </c>
      <c r="AW1669" s="13" t="s">
        <v>32</v>
      </c>
      <c r="AX1669" s="13" t="s">
        <v>70</v>
      </c>
      <c r="AY1669" s="204" t="s">
        <v>193</v>
      </c>
    </row>
    <row r="1670" spans="2:51" s="13" customFormat="1" ht="11.25">
      <c r="B1670" s="193"/>
      <c r="C1670" s="194"/>
      <c r="D1670" s="195" t="s">
        <v>203</v>
      </c>
      <c r="E1670" s="196" t="s">
        <v>19</v>
      </c>
      <c r="F1670" s="197" t="s">
        <v>2119</v>
      </c>
      <c r="G1670" s="194"/>
      <c r="H1670" s="198">
        <v>10.199999999999999</v>
      </c>
      <c r="I1670" s="199"/>
      <c r="J1670" s="194"/>
      <c r="K1670" s="194"/>
      <c r="L1670" s="200"/>
      <c r="M1670" s="201"/>
      <c r="N1670" s="202"/>
      <c r="O1670" s="202"/>
      <c r="P1670" s="202"/>
      <c r="Q1670" s="202"/>
      <c r="R1670" s="202"/>
      <c r="S1670" s="202"/>
      <c r="T1670" s="203"/>
      <c r="AT1670" s="204" t="s">
        <v>203</v>
      </c>
      <c r="AU1670" s="204" t="s">
        <v>80</v>
      </c>
      <c r="AV1670" s="13" t="s">
        <v>80</v>
      </c>
      <c r="AW1670" s="13" t="s">
        <v>32</v>
      </c>
      <c r="AX1670" s="13" t="s">
        <v>70</v>
      </c>
      <c r="AY1670" s="204" t="s">
        <v>193</v>
      </c>
    </row>
    <row r="1671" spans="2:51" s="13" customFormat="1" ht="11.25">
      <c r="B1671" s="193"/>
      <c r="C1671" s="194"/>
      <c r="D1671" s="195" t="s">
        <v>203</v>
      </c>
      <c r="E1671" s="196" t="s">
        <v>19</v>
      </c>
      <c r="F1671" s="197" t="s">
        <v>2120</v>
      </c>
      <c r="G1671" s="194"/>
      <c r="H1671" s="198">
        <v>35.4</v>
      </c>
      <c r="I1671" s="199"/>
      <c r="J1671" s="194"/>
      <c r="K1671" s="194"/>
      <c r="L1671" s="200"/>
      <c r="M1671" s="201"/>
      <c r="N1671" s="202"/>
      <c r="O1671" s="202"/>
      <c r="P1671" s="202"/>
      <c r="Q1671" s="202"/>
      <c r="R1671" s="202"/>
      <c r="S1671" s="202"/>
      <c r="T1671" s="203"/>
      <c r="AT1671" s="204" t="s">
        <v>203</v>
      </c>
      <c r="AU1671" s="204" t="s">
        <v>80</v>
      </c>
      <c r="AV1671" s="13" t="s">
        <v>80</v>
      </c>
      <c r="AW1671" s="13" t="s">
        <v>32</v>
      </c>
      <c r="AX1671" s="13" t="s">
        <v>70</v>
      </c>
      <c r="AY1671" s="204" t="s">
        <v>193</v>
      </c>
    </row>
    <row r="1672" spans="2:51" s="13" customFormat="1" ht="11.25">
      <c r="B1672" s="193"/>
      <c r="C1672" s="194"/>
      <c r="D1672" s="195" t="s">
        <v>203</v>
      </c>
      <c r="E1672" s="196" t="s">
        <v>19</v>
      </c>
      <c r="F1672" s="197" t="s">
        <v>2121</v>
      </c>
      <c r="G1672" s="194"/>
      <c r="H1672" s="198">
        <v>12.6</v>
      </c>
      <c r="I1672" s="199"/>
      <c r="J1672" s="194"/>
      <c r="K1672" s="194"/>
      <c r="L1672" s="200"/>
      <c r="M1672" s="201"/>
      <c r="N1672" s="202"/>
      <c r="O1672" s="202"/>
      <c r="P1672" s="202"/>
      <c r="Q1672" s="202"/>
      <c r="R1672" s="202"/>
      <c r="S1672" s="202"/>
      <c r="T1672" s="203"/>
      <c r="AT1672" s="204" t="s">
        <v>203</v>
      </c>
      <c r="AU1672" s="204" t="s">
        <v>80</v>
      </c>
      <c r="AV1672" s="13" t="s">
        <v>80</v>
      </c>
      <c r="AW1672" s="13" t="s">
        <v>32</v>
      </c>
      <c r="AX1672" s="13" t="s">
        <v>70</v>
      </c>
      <c r="AY1672" s="204" t="s">
        <v>193</v>
      </c>
    </row>
    <row r="1673" spans="2:51" s="13" customFormat="1" ht="11.25">
      <c r="B1673" s="193"/>
      <c r="C1673" s="194"/>
      <c r="D1673" s="195" t="s">
        <v>203</v>
      </c>
      <c r="E1673" s="196" t="s">
        <v>19</v>
      </c>
      <c r="F1673" s="197" t="s">
        <v>2122</v>
      </c>
      <c r="G1673" s="194"/>
      <c r="H1673" s="198">
        <v>51.4</v>
      </c>
      <c r="I1673" s="199"/>
      <c r="J1673" s="194"/>
      <c r="K1673" s="194"/>
      <c r="L1673" s="200"/>
      <c r="M1673" s="201"/>
      <c r="N1673" s="202"/>
      <c r="O1673" s="202"/>
      <c r="P1673" s="202"/>
      <c r="Q1673" s="202"/>
      <c r="R1673" s="202"/>
      <c r="S1673" s="202"/>
      <c r="T1673" s="203"/>
      <c r="AT1673" s="204" t="s">
        <v>203</v>
      </c>
      <c r="AU1673" s="204" t="s">
        <v>80</v>
      </c>
      <c r="AV1673" s="13" t="s">
        <v>80</v>
      </c>
      <c r="AW1673" s="13" t="s">
        <v>32</v>
      </c>
      <c r="AX1673" s="13" t="s">
        <v>70</v>
      </c>
      <c r="AY1673" s="204" t="s">
        <v>193</v>
      </c>
    </row>
    <row r="1674" spans="2:51" s="13" customFormat="1" ht="11.25">
      <c r="B1674" s="193"/>
      <c r="C1674" s="194"/>
      <c r="D1674" s="195" t="s">
        <v>203</v>
      </c>
      <c r="E1674" s="196" t="s">
        <v>19</v>
      </c>
      <c r="F1674" s="197" t="s">
        <v>2123</v>
      </c>
      <c r="G1674" s="194"/>
      <c r="H1674" s="198">
        <v>11.8</v>
      </c>
      <c r="I1674" s="199"/>
      <c r="J1674" s="194"/>
      <c r="K1674" s="194"/>
      <c r="L1674" s="200"/>
      <c r="M1674" s="201"/>
      <c r="N1674" s="202"/>
      <c r="O1674" s="202"/>
      <c r="P1674" s="202"/>
      <c r="Q1674" s="202"/>
      <c r="R1674" s="202"/>
      <c r="S1674" s="202"/>
      <c r="T1674" s="203"/>
      <c r="AT1674" s="204" t="s">
        <v>203</v>
      </c>
      <c r="AU1674" s="204" t="s">
        <v>80</v>
      </c>
      <c r="AV1674" s="13" t="s">
        <v>80</v>
      </c>
      <c r="AW1674" s="13" t="s">
        <v>32</v>
      </c>
      <c r="AX1674" s="13" t="s">
        <v>70</v>
      </c>
      <c r="AY1674" s="204" t="s">
        <v>193</v>
      </c>
    </row>
    <row r="1675" spans="2:51" s="13" customFormat="1" ht="11.25">
      <c r="B1675" s="193"/>
      <c r="C1675" s="194"/>
      <c r="D1675" s="195" t="s">
        <v>203</v>
      </c>
      <c r="E1675" s="196" t="s">
        <v>19</v>
      </c>
      <c r="F1675" s="197" t="s">
        <v>2124</v>
      </c>
      <c r="G1675" s="194"/>
      <c r="H1675" s="198">
        <v>15.6</v>
      </c>
      <c r="I1675" s="199"/>
      <c r="J1675" s="194"/>
      <c r="K1675" s="194"/>
      <c r="L1675" s="200"/>
      <c r="M1675" s="201"/>
      <c r="N1675" s="202"/>
      <c r="O1675" s="202"/>
      <c r="P1675" s="202"/>
      <c r="Q1675" s="202"/>
      <c r="R1675" s="202"/>
      <c r="S1675" s="202"/>
      <c r="T1675" s="203"/>
      <c r="AT1675" s="204" t="s">
        <v>203</v>
      </c>
      <c r="AU1675" s="204" t="s">
        <v>80</v>
      </c>
      <c r="AV1675" s="13" t="s">
        <v>80</v>
      </c>
      <c r="AW1675" s="13" t="s">
        <v>32</v>
      </c>
      <c r="AX1675" s="13" t="s">
        <v>70</v>
      </c>
      <c r="AY1675" s="204" t="s">
        <v>193</v>
      </c>
    </row>
    <row r="1676" spans="2:51" s="13" customFormat="1" ht="11.25">
      <c r="B1676" s="193"/>
      <c r="C1676" s="194"/>
      <c r="D1676" s="195" t="s">
        <v>203</v>
      </c>
      <c r="E1676" s="196" t="s">
        <v>19</v>
      </c>
      <c r="F1676" s="197" t="s">
        <v>2125</v>
      </c>
      <c r="G1676" s="194"/>
      <c r="H1676" s="198">
        <v>11.4</v>
      </c>
      <c r="I1676" s="199"/>
      <c r="J1676" s="194"/>
      <c r="K1676" s="194"/>
      <c r="L1676" s="200"/>
      <c r="M1676" s="201"/>
      <c r="N1676" s="202"/>
      <c r="O1676" s="202"/>
      <c r="P1676" s="202"/>
      <c r="Q1676" s="202"/>
      <c r="R1676" s="202"/>
      <c r="S1676" s="202"/>
      <c r="T1676" s="203"/>
      <c r="AT1676" s="204" t="s">
        <v>203</v>
      </c>
      <c r="AU1676" s="204" t="s">
        <v>80</v>
      </c>
      <c r="AV1676" s="13" t="s">
        <v>80</v>
      </c>
      <c r="AW1676" s="13" t="s">
        <v>32</v>
      </c>
      <c r="AX1676" s="13" t="s">
        <v>70</v>
      </c>
      <c r="AY1676" s="204" t="s">
        <v>193</v>
      </c>
    </row>
    <row r="1677" spans="2:51" s="13" customFormat="1" ht="11.25">
      <c r="B1677" s="193"/>
      <c r="C1677" s="194"/>
      <c r="D1677" s="195" t="s">
        <v>203</v>
      </c>
      <c r="E1677" s="196" t="s">
        <v>19</v>
      </c>
      <c r="F1677" s="197" t="s">
        <v>2126</v>
      </c>
      <c r="G1677" s="194"/>
      <c r="H1677" s="198">
        <v>78</v>
      </c>
      <c r="I1677" s="199"/>
      <c r="J1677" s="194"/>
      <c r="K1677" s="194"/>
      <c r="L1677" s="200"/>
      <c r="M1677" s="201"/>
      <c r="N1677" s="202"/>
      <c r="O1677" s="202"/>
      <c r="P1677" s="202"/>
      <c r="Q1677" s="202"/>
      <c r="R1677" s="202"/>
      <c r="S1677" s="202"/>
      <c r="T1677" s="203"/>
      <c r="AT1677" s="204" t="s">
        <v>203</v>
      </c>
      <c r="AU1677" s="204" t="s">
        <v>80</v>
      </c>
      <c r="AV1677" s="13" t="s">
        <v>80</v>
      </c>
      <c r="AW1677" s="13" t="s">
        <v>32</v>
      </c>
      <c r="AX1677" s="13" t="s">
        <v>70</v>
      </c>
      <c r="AY1677" s="204" t="s">
        <v>193</v>
      </c>
    </row>
    <row r="1678" spans="2:51" s="13" customFormat="1" ht="11.25">
      <c r="B1678" s="193"/>
      <c r="C1678" s="194"/>
      <c r="D1678" s="195" t="s">
        <v>203</v>
      </c>
      <c r="E1678" s="196" t="s">
        <v>19</v>
      </c>
      <c r="F1678" s="197" t="s">
        <v>2127</v>
      </c>
      <c r="G1678" s="194"/>
      <c r="H1678" s="198">
        <v>37.200000000000003</v>
      </c>
      <c r="I1678" s="199"/>
      <c r="J1678" s="194"/>
      <c r="K1678" s="194"/>
      <c r="L1678" s="200"/>
      <c r="M1678" s="201"/>
      <c r="N1678" s="202"/>
      <c r="O1678" s="202"/>
      <c r="P1678" s="202"/>
      <c r="Q1678" s="202"/>
      <c r="R1678" s="202"/>
      <c r="S1678" s="202"/>
      <c r="T1678" s="203"/>
      <c r="AT1678" s="204" t="s">
        <v>203</v>
      </c>
      <c r="AU1678" s="204" t="s">
        <v>80</v>
      </c>
      <c r="AV1678" s="13" t="s">
        <v>80</v>
      </c>
      <c r="AW1678" s="13" t="s">
        <v>32</v>
      </c>
      <c r="AX1678" s="13" t="s">
        <v>70</v>
      </c>
      <c r="AY1678" s="204" t="s">
        <v>193</v>
      </c>
    </row>
    <row r="1679" spans="2:51" s="13" customFormat="1" ht="11.25">
      <c r="B1679" s="193"/>
      <c r="C1679" s="194"/>
      <c r="D1679" s="195" t="s">
        <v>203</v>
      </c>
      <c r="E1679" s="196" t="s">
        <v>19</v>
      </c>
      <c r="F1679" s="197" t="s">
        <v>2128</v>
      </c>
      <c r="G1679" s="194"/>
      <c r="H1679" s="198">
        <v>10</v>
      </c>
      <c r="I1679" s="199"/>
      <c r="J1679" s="194"/>
      <c r="K1679" s="194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203</v>
      </c>
      <c r="AU1679" s="204" t="s">
        <v>80</v>
      </c>
      <c r="AV1679" s="13" t="s">
        <v>80</v>
      </c>
      <c r="AW1679" s="13" t="s">
        <v>32</v>
      </c>
      <c r="AX1679" s="13" t="s">
        <v>70</v>
      </c>
      <c r="AY1679" s="204" t="s">
        <v>193</v>
      </c>
    </row>
    <row r="1680" spans="2:51" s="13" customFormat="1" ht="11.25">
      <c r="B1680" s="193"/>
      <c r="C1680" s="194"/>
      <c r="D1680" s="195" t="s">
        <v>203</v>
      </c>
      <c r="E1680" s="196" t="s">
        <v>19</v>
      </c>
      <c r="F1680" s="197" t="s">
        <v>2129</v>
      </c>
      <c r="G1680" s="194"/>
      <c r="H1680" s="198">
        <v>2.6</v>
      </c>
      <c r="I1680" s="199"/>
      <c r="J1680" s="194"/>
      <c r="K1680" s="194"/>
      <c r="L1680" s="200"/>
      <c r="M1680" s="201"/>
      <c r="N1680" s="202"/>
      <c r="O1680" s="202"/>
      <c r="P1680" s="202"/>
      <c r="Q1680" s="202"/>
      <c r="R1680" s="202"/>
      <c r="S1680" s="202"/>
      <c r="T1680" s="203"/>
      <c r="AT1680" s="204" t="s">
        <v>203</v>
      </c>
      <c r="AU1680" s="204" t="s">
        <v>80</v>
      </c>
      <c r="AV1680" s="13" t="s">
        <v>80</v>
      </c>
      <c r="AW1680" s="13" t="s">
        <v>32</v>
      </c>
      <c r="AX1680" s="13" t="s">
        <v>70</v>
      </c>
      <c r="AY1680" s="204" t="s">
        <v>193</v>
      </c>
    </row>
    <row r="1681" spans="2:51" s="13" customFormat="1" ht="11.25">
      <c r="B1681" s="193"/>
      <c r="C1681" s="194"/>
      <c r="D1681" s="195" t="s">
        <v>203</v>
      </c>
      <c r="E1681" s="196" t="s">
        <v>19</v>
      </c>
      <c r="F1681" s="197" t="s">
        <v>2130</v>
      </c>
      <c r="G1681" s="194"/>
      <c r="H1681" s="198">
        <v>5.8</v>
      </c>
      <c r="I1681" s="199"/>
      <c r="J1681" s="194"/>
      <c r="K1681" s="194"/>
      <c r="L1681" s="200"/>
      <c r="M1681" s="201"/>
      <c r="N1681" s="202"/>
      <c r="O1681" s="202"/>
      <c r="P1681" s="202"/>
      <c r="Q1681" s="202"/>
      <c r="R1681" s="202"/>
      <c r="S1681" s="202"/>
      <c r="T1681" s="203"/>
      <c r="AT1681" s="204" t="s">
        <v>203</v>
      </c>
      <c r="AU1681" s="204" t="s">
        <v>80</v>
      </c>
      <c r="AV1681" s="13" t="s">
        <v>80</v>
      </c>
      <c r="AW1681" s="13" t="s">
        <v>32</v>
      </c>
      <c r="AX1681" s="13" t="s">
        <v>70</v>
      </c>
      <c r="AY1681" s="204" t="s">
        <v>193</v>
      </c>
    </row>
    <row r="1682" spans="2:51" s="13" customFormat="1" ht="11.25">
      <c r="B1682" s="193"/>
      <c r="C1682" s="194"/>
      <c r="D1682" s="195" t="s">
        <v>203</v>
      </c>
      <c r="E1682" s="196" t="s">
        <v>19</v>
      </c>
      <c r="F1682" s="197" t="s">
        <v>2131</v>
      </c>
      <c r="G1682" s="194"/>
      <c r="H1682" s="198">
        <v>271.2</v>
      </c>
      <c r="I1682" s="199"/>
      <c r="J1682" s="194"/>
      <c r="K1682" s="194"/>
      <c r="L1682" s="200"/>
      <c r="M1682" s="201"/>
      <c r="N1682" s="202"/>
      <c r="O1682" s="202"/>
      <c r="P1682" s="202"/>
      <c r="Q1682" s="202"/>
      <c r="R1682" s="202"/>
      <c r="S1682" s="202"/>
      <c r="T1682" s="203"/>
      <c r="AT1682" s="204" t="s">
        <v>203</v>
      </c>
      <c r="AU1682" s="204" t="s">
        <v>80</v>
      </c>
      <c r="AV1682" s="13" t="s">
        <v>80</v>
      </c>
      <c r="AW1682" s="13" t="s">
        <v>32</v>
      </c>
      <c r="AX1682" s="13" t="s">
        <v>70</v>
      </c>
      <c r="AY1682" s="204" t="s">
        <v>193</v>
      </c>
    </row>
    <row r="1683" spans="2:51" s="13" customFormat="1" ht="11.25">
      <c r="B1683" s="193"/>
      <c r="C1683" s="194"/>
      <c r="D1683" s="195" t="s">
        <v>203</v>
      </c>
      <c r="E1683" s="196" t="s">
        <v>19</v>
      </c>
      <c r="F1683" s="197" t="s">
        <v>2132</v>
      </c>
      <c r="G1683" s="194"/>
      <c r="H1683" s="198">
        <v>27.6</v>
      </c>
      <c r="I1683" s="199"/>
      <c r="J1683" s="194"/>
      <c r="K1683" s="194"/>
      <c r="L1683" s="200"/>
      <c r="M1683" s="201"/>
      <c r="N1683" s="202"/>
      <c r="O1683" s="202"/>
      <c r="P1683" s="202"/>
      <c r="Q1683" s="202"/>
      <c r="R1683" s="202"/>
      <c r="S1683" s="202"/>
      <c r="T1683" s="203"/>
      <c r="AT1683" s="204" t="s">
        <v>203</v>
      </c>
      <c r="AU1683" s="204" t="s">
        <v>80</v>
      </c>
      <c r="AV1683" s="13" t="s">
        <v>80</v>
      </c>
      <c r="AW1683" s="13" t="s">
        <v>32</v>
      </c>
      <c r="AX1683" s="13" t="s">
        <v>70</v>
      </c>
      <c r="AY1683" s="204" t="s">
        <v>193</v>
      </c>
    </row>
    <row r="1684" spans="2:51" s="13" customFormat="1" ht="11.25">
      <c r="B1684" s="193"/>
      <c r="C1684" s="194"/>
      <c r="D1684" s="195" t="s">
        <v>203</v>
      </c>
      <c r="E1684" s="196" t="s">
        <v>19</v>
      </c>
      <c r="F1684" s="197" t="s">
        <v>2133</v>
      </c>
      <c r="G1684" s="194"/>
      <c r="H1684" s="198">
        <v>25</v>
      </c>
      <c r="I1684" s="199"/>
      <c r="J1684" s="194"/>
      <c r="K1684" s="194"/>
      <c r="L1684" s="200"/>
      <c r="M1684" s="201"/>
      <c r="N1684" s="202"/>
      <c r="O1684" s="202"/>
      <c r="P1684" s="202"/>
      <c r="Q1684" s="202"/>
      <c r="R1684" s="202"/>
      <c r="S1684" s="202"/>
      <c r="T1684" s="203"/>
      <c r="AT1684" s="204" t="s">
        <v>203</v>
      </c>
      <c r="AU1684" s="204" t="s">
        <v>80</v>
      </c>
      <c r="AV1684" s="13" t="s">
        <v>80</v>
      </c>
      <c r="AW1684" s="13" t="s">
        <v>32</v>
      </c>
      <c r="AX1684" s="13" t="s">
        <v>70</v>
      </c>
      <c r="AY1684" s="204" t="s">
        <v>193</v>
      </c>
    </row>
    <row r="1685" spans="2:51" s="13" customFormat="1" ht="11.25">
      <c r="B1685" s="193"/>
      <c r="C1685" s="194"/>
      <c r="D1685" s="195" t="s">
        <v>203</v>
      </c>
      <c r="E1685" s="196" t="s">
        <v>19</v>
      </c>
      <c r="F1685" s="197" t="s">
        <v>2134</v>
      </c>
      <c r="G1685" s="194"/>
      <c r="H1685" s="198">
        <v>519.20000000000005</v>
      </c>
      <c r="I1685" s="199"/>
      <c r="J1685" s="194"/>
      <c r="K1685" s="194"/>
      <c r="L1685" s="200"/>
      <c r="M1685" s="201"/>
      <c r="N1685" s="202"/>
      <c r="O1685" s="202"/>
      <c r="P1685" s="202"/>
      <c r="Q1685" s="202"/>
      <c r="R1685" s="202"/>
      <c r="S1685" s="202"/>
      <c r="T1685" s="203"/>
      <c r="AT1685" s="204" t="s">
        <v>203</v>
      </c>
      <c r="AU1685" s="204" t="s">
        <v>80</v>
      </c>
      <c r="AV1685" s="13" t="s">
        <v>80</v>
      </c>
      <c r="AW1685" s="13" t="s">
        <v>32</v>
      </c>
      <c r="AX1685" s="13" t="s">
        <v>70</v>
      </c>
      <c r="AY1685" s="204" t="s">
        <v>193</v>
      </c>
    </row>
    <row r="1686" spans="2:51" s="13" customFormat="1" ht="11.25">
      <c r="B1686" s="193"/>
      <c r="C1686" s="194"/>
      <c r="D1686" s="195" t="s">
        <v>203</v>
      </c>
      <c r="E1686" s="196" t="s">
        <v>19</v>
      </c>
      <c r="F1686" s="197" t="s">
        <v>2135</v>
      </c>
      <c r="G1686" s="194"/>
      <c r="H1686" s="198">
        <v>198.4</v>
      </c>
      <c r="I1686" s="199"/>
      <c r="J1686" s="194"/>
      <c r="K1686" s="194"/>
      <c r="L1686" s="200"/>
      <c r="M1686" s="201"/>
      <c r="N1686" s="202"/>
      <c r="O1686" s="202"/>
      <c r="P1686" s="202"/>
      <c r="Q1686" s="202"/>
      <c r="R1686" s="202"/>
      <c r="S1686" s="202"/>
      <c r="T1686" s="203"/>
      <c r="AT1686" s="204" t="s">
        <v>203</v>
      </c>
      <c r="AU1686" s="204" t="s">
        <v>80</v>
      </c>
      <c r="AV1686" s="13" t="s">
        <v>80</v>
      </c>
      <c r="AW1686" s="13" t="s">
        <v>32</v>
      </c>
      <c r="AX1686" s="13" t="s">
        <v>70</v>
      </c>
      <c r="AY1686" s="204" t="s">
        <v>193</v>
      </c>
    </row>
    <row r="1687" spans="2:51" s="13" customFormat="1" ht="11.25">
      <c r="B1687" s="193"/>
      <c r="C1687" s="194"/>
      <c r="D1687" s="195" t="s">
        <v>203</v>
      </c>
      <c r="E1687" s="196" t="s">
        <v>19</v>
      </c>
      <c r="F1687" s="197" t="s">
        <v>2136</v>
      </c>
      <c r="G1687" s="194"/>
      <c r="H1687" s="198">
        <v>124.8</v>
      </c>
      <c r="I1687" s="199"/>
      <c r="J1687" s="194"/>
      <c r="K1687" s="194"/>
      <c r="L1687" s="200"/>
      <c r="M1687" s="201"/>
      <c r="N1687" s="202"/>
      <c r="O1687" s="202"/>
      <c r="P1687" s="202"/>
      <c r="Q1687" s="202"/>
      <c r="R1687" s="202"/>
      <c r="S1687" s="202"/>
      <c r="T1687" s="203"/>
      <c r="AT1687" s="204" t="s">
        <v>203</v>
      </c>
      <c r="AU1687" s="204" t="s">
        <v>80</v>
      </c>
      <c r="AV1687" s="13" t="s">
        <v>80</v>
      </c>
      <c r="AW1687" s="13" t="s">
        <v>32</v>
      </c>
      <c r="AX1687" s="13" t="s">
        <v>70</v>
      </c>
      <c r="AY1687" s="204" t="s">
        <v>193</v>
      </c>
    </row>
    <row r="1688" spans="2:51" s="13" customFormat="1" ht="11.25">
      <c r="B1688" s="193"/>
      <c r="C1688" s="194"/>
      <c r="D1688" s="195" t="s">
        <v>203</v>
      </c>
      <c r="E1688" s="196" t="s">
        <v>19</v>
      </c>
      <c r="F1688" s="197" t="s">
        <v>2137</v>
      </c>
      <c r="G1688" s="194"/>
      <c r="H1688" s="198">
        <v>46.8</v>
      </c>
      <c r="I1688" s="199"/>
      <c r="J1688" s="194"/>
      <c r="K1688" s="194"/>
      <c r="L1688" s="200"/>
      <c r="M1688" s="201"/>
      <c r="N1688" s="202"/>
      <c r="O1688" s="202"/>
      <c r="P1688" s="202"/>
      <c r="Q1688" s="202"/>
      <c r="R1688" s="202"/>
      <c r="S1688" s="202"/>
      <c r="T1688" s="203"/>
      <c r="AT1688" s="204" t="s">
        <v>203</v>
      </c>
      <c r="AU1688" s="204" t="s">
        <v>80</v>
      </c>
      <c r="AV1688" s="13" t="s">
        <v>80</v>
      </c>
      <c r="AW1688" s="13" t="s">
        <v>32</v>
      </c>
      <c r="AX1688" s="13" t="s">
        <v>70</v>
      </c>
      <c r="AY1688" s="204" t="s">
        <v>193</v>
      </c>
    </row>
    <row r="1689" spans="2:51" s="16" customFormat="1" ht="11.25">
      <c r="B1689" s="237"/>
      <c r="C1689" s="238"/>
      <c r="D1689" s="195" t="s">
        <v>203</v>
      </c>
      <c r="E1689" s="239" t="s">
        <v>19</v>
      </c>
      <c r="F1689" s="240" t="s">
        <v>568</v>
      </c>
      <c r="G1689" s="238"/>
      <c r="H1689" s="241">
        <v>1942.3</v>
      </c>
      <c r="I1689" s="242"/>
      <c r="J1689" s="238"/>
      <c r="K1689" s="238"/>
      <c r="L1689" s="243"/>
      <c r="M1689" s="244"/>
      <c r="N1689" s="245"/>
      <c r="O1689" s="245"/>
      <c r="P1689" s="245"/>
      <c r="Q1689" s="245"/>
      <c r="R1689" s="245"/>
      <c r="S1689" s="245"/>
      <c r="T1689" s="246"/>
      <c r="AT1689" s="247" t="s">
        <v>203</v>
      </c>
      <c r="AU1689" s="247" t="s">
        <v>80</v>
      </c>
      <c r="AV1689" s="16" t="s">
        <v>212</v>
      </c>
      <c r="AW1689" s="16" t="s">
        <v>32</v>
      </c>
      <c r="AX1689" s="16" t="s">
        <v>70</v>
      </c>
      <c r="AY1689" s="247" t="s">
        <v>193</v>
      </c>
    </row>
    <row r="1690" spans="2:51" s="15" customFormat="1" ht="11.25">
      <c r="B1690" s="217"/>
      <c r="C1690" s="218"/>
      <c r="D1690" s="195" t="s">
        <v>203</v>
      </c>
      <c r="E1690" s="219" t="s">
        <v>19</v>
      </c>
      <c r="F1690" s="220" t="s">
        <v>945</v>
      </c>
      <c r="G1690" s="218"/>
      <c r="H1690" s="219" t="s">
        <v>19</v>
      </c>
      <c r="I1690" s="221"/>
      <c r="J1690" s="218"/>
      <c r="K1690" s="218"/>
      <c r="L1690" s="222"/>
      <c r="M1690" s="223"/>
      <c r="N1690" s="224"/>
      <c r="O1690" s="224"/>
      <c r="P1690" s="224"/>
      <c r="Q1690" s="224"/>
      <c r="R1690" s="224"/>
      <c r="S1690" s="224"/>
      <c r="T1690" s="225"/>
      <c r="AT1690" s="226" t="s">
        <v>203</v>
      </c>
      <c r="AU1690" s="226" t="s">
        <v>80</v>
      </c>
      <c r="AV1690" s="15" t="s">
        <v>78</v>
      </c>
      <c r="AW1690" s="15" t="s">
        <v>32</v>
      </c>
      <c r="AX1690" s="15" t="s">
        <v>70</v>
      </c>
      <c r="AY1690" s="226" t="s">
        <v>193</v>
      </c>
    </row>
    <row r="1691" spans="2:51" s="13" customFormat="1" ht="11.25">
      <c r="B1691" s="193"/>
      <c r="C1691" s="194"/>
      <c r="D1691" s="195" t="s">
        <v>203</v>
      </c>
      <c r="E1691" s="196" t="s">
        <v>19</v>
      </c>
      <c r="F1691" s="197" t="s">
        <v>2138</v>
      </c>
      <c r="G1691" s="194"/>
      <c r="H1691" s="198">
        <v>36.4</v>
      </c>
      <c r="I1691" s="199"/>
      <c r="J1691" s="194"/>
      <c r="K1691" s="194"/>
      <c r="L1691" s="200"/>
      <c r="M1691" s="201"/>
      <c r="N1691" s="202"/>
      <c r="O1691" s="202"/>
      <c r="P1691" s="202"/>
      <c r="Q1691" s="202"/>
      <c r="R1691" s="202"/>
      <c r="S1691" s="202"/>
      <c r="T1691" s="203"/>
      <c r="AT1691" s="204" t="s">
        <v>203</v>
      </c>
      <c r="AU1691" s="204" t="s">
        <v>80</v>
      </c>
      <c r="AV1691" s="13" t="s">
        <v>80</v>
      </c>
      <c r="AW1691" s="13" t="s">
        <v>32</v>
      </c>
      <c r="AX1691" s="13" t="s">
        <v>70</v>
      </c>
      <c r="AY1691" s="204" t="s">
        <v>193</v>
      </c>
    </row>
    <row r="1692" spans="2:51" s="13" customFormat="1" ht="11.25">
      <c r="B1692" s="193"/>
      <c r="C1692" s="194"/>
      <c r="D1692" s="195" t="s">
        <v>203</v>
      </c>
      <c r="E1692" s="196" t="s">
        <v>19</v>
      </c>
      <c r="F1692" s="197" t="s">
        <v>2139</v>
      </c>
      <c r="G1692" s="194"/>
      <c r="H1692" s="198">
        <v>24</v>
      </c>
      <c r="I1692" s="199"/>
      <c r="J1692" s="194"/>
      <c r="K1692" s="194"/>
      <c r="L1692" s="200"/>
      <c r="M1692" s="201"/>
      <c r="N1692" s="202"/>
      <c r="O1692" s="202"/>
      <c r="P1692" s="202"/>
      <c r="Q1692" s="202"/>
      <c r="R1692" s="202"/>
      <c r="S1692" s="202"/>
      <c r="T1692" s="203"/>
      <c r="AT1692" s="204" t="s">
        <v>203</v>
      </c>
      <c r="AU1692" s="204" t="s">
        <v>80</v>
      </c>
      <c r="AV1692" s="13" t="s">
        <v>80</v>
      </c>
      <c r="AW1692" s="13" t="s">
        <v>32</v>
      </c>
      <c r="AX1692" s="13" t="s">
        <v>70</v>
      </c>
      <c r="AY1692" s="204" t="s">
        <v>193</v>
      </c>
    </row>
    <row r="1693" spans="2:51" s="13" customFormat="1" ht="11.25">
      <c r="B1693" s="193"/>
      <c r="C1693" s="194"/>
      <c r="D1693" s="195" t="s">
        <v>203</v>
      </c>
      <c r="E1693" s="196" t="s">
        <v>19</v>
      </c>
      <c r="F1693" s="197" t="s">
        <v>2140</v>
      </c>
      <c r="G1693" s="194"/>
      <c r="H1693" s="198">
        <v>24.4</v>
      </c>
      <c r="I1693" s="199"/>
      <c r="J1693" s="194"/>
      <c r="K1693" s="194"/>
      <c r="L1693" s="200"/>
      <c r="M1693" s="201"/>
      <c r="N1693" s="202"/>
      <c r="O1693" s="202"/>
      <c r="P1693" s="202"/>
      <c r="Q1693" s="202"/>
      <c r="R1693" s="202"/>
      <c r="S1693" s="202"/>
      <c r="T1693" s="203"/>
      <c r="AT1693" s="204" t="s">
        <v>203</v>
      </c>
      <c r="AU1693" s="204" t="s">
        <v>80</v>
      </c>
      <c r="AV1693" s="13" t="s">
        <v>80</v>
      </c>
      <c r="AW1693" s="13" t="s">
        <v>32</v>
      </c>
      <c r="AX1693" s="13" t="s">
        <v>70</v>
      </c>
      <c r="AY1693" s="204" t="s">
        <v>193</v>
      </c>
    </row>
    <row r="1694" spans="2:51" s="13" customFormat="1" ht="11.25">
      <c r="B1694" s="193"/>
      <c r="C1694" s="194"/>
      <c r="D1694" s="195" t="s">
        <v>203</v>
      </c>
      <c r="E1694" s="196" t="s">
        <v>19</v>
      </c>
      <c r="F1694" s="197" t="s">
        <v>2141</v>
      </c>
      <c r="G1694" s="194"/>
      <c r="H1694" s="198">
        <v>8</v>
      </c>
      <c r="I1694" s="199"/>
      <c r="J1694" s="194"/>
      <c r="K1694" s="194"/>
      <c r="L1694" s="200"/>
      <c r="M1694" s="201"/>
      <c r="N1694" s="202"/>
      <c r="O1694" s="202"/>
      <c r="P1694" s="202"/>
      <c r="Q1694" s="202"/>
      <c r="R1694" s="202"/>
      <c r="S1694" s="202"/>
      <c r="T1694" s="203"/>
      <c r="AT1694" s="204" t="s">
        <v>203</v>
      </c>
      <c r="AU1694" s="204" t="s">
        <v>80</v>
      </c>
      <c r="AV1694" s="13" t="s">
        <v>80</v>
      </c>
      <c r="AW1694" s="13" t="s">
        <v>32</v>
      </c>
      <c r="AX1694" s="13" t="s">
        <v>70</v>
      </c>
      <c r="AY1694" s="204" t="s">
        <v>193</v>
      </c>
    </row>
    <row r="1695" spans="2:51" s="13" customFormat="1" ht="11.25">
      <c r="B1695" s="193"/>
      <c r="C1695" s="194"/>
      <c r="D1695" s="195" t="s">
        <v>203</v>
      </c>
      <c r="E1695" s="196" t="s">
        <v>19</v>
      </c>
      <c r="F1695" s="197" t="s">
        <v>2142</v>
      </c>
      <c r="G1695" s="194"/>
      <c r="H1695" s="198">
        <v>17</v>
      </c>
      <c r="I1695" s="199"/>
      <c r="J1695" s="194"/>
      <c r="K1695" s="194"/>
      <c r="L1695" s="200"/>
      <c r="M1695" s="201"/>
      <c r="N1695" s="202"/>
      <c r="O1695" s="202"/>
      <c r="P1695" s="202"/>
      <c r="Q1695" s="202"/>
      <c r="R1695" s="202"/>
      <c r="S1695" s="202"/>
      <c r="T1695" s="203"/>
      <c r="AT1695" s="204" t="s">
        <v>203</v>
      </c>
      <c r="AU1695" s="204" t="s">
        <v>80</v>
      </c>
      <c r="AV1695" s="13" t="s">
        <v>80</v>
      </c>
      <c r="AW1695" s="13" t="s">
        <v>32</v>
      </c>
      <c r="AX1695" s="13" t="s">
        <v>70</v>
      </c>
      <c r="AY1695" s="204" t="s">
        <v>193</v>
      </c>
    </row>
    <row r="1696" spans="2:51" s="13" customFormat="1" ht="11.25">
      <c r="B1696" s="193"/>
      <c r="C1696" s="194"/>
      <c r="D1696" s="195" t="s">
        <v>203</v>
      </c>
      <c r="E1696" s="196" t="s">
        <v>19</v>
      </c>
      <c r="F1696" s="197" t="s">
        <v>2143</v>
      </c>
      <c r="G1696" s="194"/>
      <c r="H1696" s="198">
        <v>21.8</v>
      </c>
      <c r="I1696" s="199"/>
      <c r="J1696" s="194"/>
      <c r="K1696" s="194"/>
      <c r="L1696" s="200"/>
      <c r="M1696" s="201"/>
      <c r="N1696" s="202"/>
      <c r="O1696" s="202"/>
      <c r="P1696" s="202"/>
      <c r="Q1696" s="202"/>
      <c r="R1696" s="202"/>
      <c r="S1696" s="202"/>
      <c r="T1696" s="203"/>
      <c r="AT1696" s="204" t="s">
        <v>203</v>
      </c>
      <c r="AU1696" s="204" t="s">
        <v>80</v>
      </c>
      <c r="AV1696" s="13" t="s">
        <v>80</v>
      </c>
      <c r="AW1696" s="13" t="s">
        <v>32</v>
      </c>
      <c r="AX1696" s="13" t="s">
        <v>70</v>
      </c>
      <c r="AY1696" s="204" t="s">
        <v>193</v>
      </c>
    </row>
    <row r="1697" spans="2:51" s="13" customFormat="1" ht="11.25">
      <c r="B1697" s="193"/>
      <c r="C1697" s="194"/>
      <c r="D1697" s="195" t="s">
        <v>203</v>
      </c>
      <c r="E1697" s="196" t="s">
        <v>19</v>
      </c>
      <c r="F1697" s="197" t="s">
        <v>2144</v>
      </c>
      <c r="G1697" s="194"/>
      <c r="H1697" s="198">
        <v>18</v>
      </c>
      <c r="I1697" s="199"/>
      <c r="J1697" s="194"/>
      <c r="K1697" s="194"/>
      <c r="L1697" s="200"/>
      <c r="M1697" s="201"/>
      <c r="N1697" s="202"/>
      <c r="O1697" s="202"/>
      <c r="P1697" s="202"/>
      <c r="Q1697" s="202"/>
      <c r="R1697" s="202"/>
      <c r="S1697" s="202"/>
      <c r="T1697" s="203"/>
      <c r="AT1697" s="204" t="s">
        <v>203</v>
      </c>
      <c r="AU1697" s="204" t="s">
        <v>80</v>
      </c>
      <c r="AV1697" s="13" t="s">
        <v>80</v>
      </c>
      <c r="AW1697" s="13" t="s">
        <v>32</v>
      </c>
      <c r="AX1697" s="13" t="s">
        <v>70</v>
      </c>
      <c r="AY1697" s="204" t="s">
        <v>193</v>
      </c>
    </row>
    <row r="1698" spans="2:51" s="13" customFormat="1" ht="11.25">
      <c r="B1698" s="193"/>
      <c r="C1698" s="194"/>
      <c r="D1698" s="195" t="s">
        <v>203</v>
      </c>
      <c r="E1698" s="196" t="s">
        <v>19</v>
      </c>
      <c r="F1698" s="197" t="s">
        <v>2145</v>
      </c>
      <c r="G1698" s="194"/>
      <c r="H1698" s="198">
        <v>23.6</v>
      </c>
      <c r="I1698" s="199"/>
      <c r="J1698" s="194"/>
      <c r="K1698" s="194"/>
      <c r="L1698" s="200"/>
      <c r="M1698" s="201"/>
      <c r="N1698" s="202"/>
      <c r="O1698" s="202"/>
      <c r="P1698" s="202"/>
      <c r="Q1698" s="202"/>
      <c r="R1698" s="202"/>
      <c r="S1698" s="202"/>
      <c r="T1698" s="203"/>
      <c r="AT1698" s="204" t="s">
        <v>203</v>
      </c>
      <c r="AU1698" s="204" t="s">
        <v>80</v>
      </c>
      <c r="AV1698" s="13" t="s">
        <v>80</v>
      </c>
      <c r="AW1698" s="13" t="s">
        <v>32</v>
      </c>
      <c r="AX1698" s="13" t="s">
        <v>70</v>
      </c>
      <c r="AY1698" s="204" t="s">
        <v>193</v>
      </c>
    </row>
    <row r="1699" spans="2:51" s="13" customFormat="1" ht="11.25">
      <c r="B1699" s="193"/>
      <c r="C1699" s="194"/>
      <c r="D1699" s="195" t="s">
        <v>203</v>
      </c>
      <c r="E1699" s="196" t="s">
        <v>19</v>
      </c>
      <c r="F1699" s="197" t="s">
        <v>2146</v>
      </c>
      <c r="G1699" s="194"/>
      <c r="H1699" s="198">
        <v>18.8</v>
      </c>
      <c r="I1699" s="199"/>
      <c r="J1699" s="194"/>
      <c r="K1699" s="194"/>
      <c r="L1699" s="200"/>
      <c r="M1699" s="201"/>
      <c r="N1699" s="202"/>
      <c r="O1699" s="202"/>
      <c r="P1699" s="202"/>
      <c r="Q1699" s="202"/>
      <c r="R1699" s="202"/>
      <c r="S1699" s="202"/>
      <c r="T1699" s="203"/>
      <c r="AT1699" s="204" t="s">
        <v>203</v>
      </c>
      <c r="AU1699" s="204" t="s">
        <v>80</v>
      </c>
      <c r="AV1699" s="13" t="s">
        <v>80</v>
      </c>
      <c r="AW1699" s="13" t="s">
        <v>32</v>
      </c>
      <c r="AX1699" s="13" t="s">
        <v>70</v>
      </c>
      <c r="AY1699" s="204" t="s">
        <v>193</v>
      </c>
    </row>
    <row r="1700" spans="2:51" s="13" customFormat="1" ht="11.25">
      <c r="B1700" s="193"/>
      <c r="C1700" s="194"/>
      <c r="D1700" s="195" t="s">
        <v>203</v>
      </c>
      <c r="E1700" s="196" t="s">
        <v>19</v>
      </c>
      <c r="F1700" s="197" t="s">
        <v>2147</v>
      </c>
      <c r="G1700" s="194"/>
      <c r="H1700" s="198">
        <v>140.80000000000001</v>
      </c>
      <c r="I1700" s="199"/>
      <c r="J1700" s="194"/>
      <c r="K1700" s="194"/>
      <c r="L1700" s="200"/>
      <c r="M1700" s="201"/>
      <c r="N1700" s="202"/>
      <c r="O1700" s="202"/>
      <c r="P1700" s="202"/>
      <c r="Q1700" s="202"/>
      <c r="R1700" s="202"/>
      <c r="S1700" s="202"/>
      <c r="T1700" s="203"/>
      <c r="AT1700" s="204" t="s">
        <v>203</v>
      </c>
      <c r="AU1700" s="204" t="s">
        <v>80</v>
      </c>
      <c r="AV1700" s="13" t="s">
        <v>80</v>
      </c>
      <c r="AW1700" s="13" t="s">
        <v>32</v>
      </c>
      <c r="AX1700" s="13" t="s">
        <v>70</v>
      </c>
      <c r="AY1700" s="204" t="s">
        <v>193</v>
      </c>
    </row>
    <row r="1701" spans="2:51" s="13" customFormat="1" ht="11.25">
      <c r="B1701" s="193"/>
      <c r="C1701" s="194"/>
      <c r="D1701" s="195" t="s">
        <v>203</v>
      </c>
      <c r="E1701" s="196" t="s">
        <v>19</v>
      </c>
      <c r="F1701" s="197" t="s">
        <v>2148</v>
      </c>
      <c r="G1701" s="194"/>
      <c r="H1701" s="198">
        <v>24.8</v>
      </c>
      <c r="I1701" s="199"/>
      <c r="J1701" s="194"/>
      <c r="K1701" s="194"/>
      <c r="L1701" s="200"/>
      <c r="M1701" s="201"/>
      <c r="N1701" s="202"/>
      <c r="O1701" s="202"/>
      <c r="P1701" s="202"/>
      <c r="Q1701" s="202"/>
      <c r="R1701" s="202"/>
      <c r="S1701" s="202"/>
      <c r="T1701" s="203"/>
      <c r="AT1701" s="204" t="s">
        <v>203</v>
      </c>
      <c r="AU1701" s="204" t="s">
        <v>80</v>
      </c>
      <c r="AV1701" s="13" t="s">
        <v>80</v>
      </c>
      <c r="AW1701" s="13" t="s">
        <v>32</v>
      </c>
      <c r="AX1701" s="13" t="s">
        <v>70</v>
      </c>
      <c r="AY1701" s="204" t="s">
        <v>193</v>
      </c>
    </row>
    <row r="1702" spans="2:51" s="13" customFormat="1" ht="11.25">
      <c r="B1702" s="193"/>
      <c r="C1702" s="194"/>
      <c r="D1702" s="195" t="s">
        <v>203</v>
      </c>
      <c r="E1702" s="196" t="s">
        <v>19</v>
      </c>
      <c r="F1702" s="197" t="s">
        <v>2149</v>
      </c>
      <c r="G1702" s="194"/>
      <c r="H1702" s="198">
        <v>50</v>
      </c>
      <c r="I1702" s="199"/>
      <c r="J1702" s="194"/>
      <c r="K1702" s="194"/>
      <c r="L1702" s="200"/>
      <c r="M1702" s="201"/>
      <c r="N1702" s="202"/>
      <c r="O1702" s="202"/>
      <c r="P1702" s="202"/>
      <c r="Q1702" s="202"/>
      <c r="R1702" s="202"/>
      <c r="S1702" s="202"/>
      <c r="T1702" s="203"/>
      <c r="AT1702" s="204" t="s">
        <v>203</v>
      </c>
      <c r="AU1702" s="204" t="s">
        <v>80</v>
      </c>
      <c r="AV1702" s="13" t="s">
        <v>80</v>
      </c>
      <c r="AW1702" s="13" t="s">
        <v>32</v>
      </c>
      <c r="AX1702" s="13" t="s">
        <v>70</v>
      </c>
      <c r="AY1702" s="204" t="s">
        <v>193</v>
      </c>
    </row>
    <row r="1703" spans="2:51" s="13" customFormat="1" ht="11.25">
      <c r="B1703" s="193"/>
      <c r="C1703" s="194"/>
      <c r="D1703" s="195" t="s">
        <v>203</v>
      </c>
      <c r="E1703" s="196" t="s">
        <v>19</v>
      </c>
      <c r="F1703" s="197" t="s">
        <v>2150</v>
      </c>
      <c r="G1703" s="194"/>
      <c r="H1703" s="198">
        <v>19.2</v>
      </c>
      <c r="I1703" s="199"/>
      <c r="J1703" s="194"/>
      <c r="K1703" s="194"/>
      <c r="L1703" s="200"/>
      <c r="M1703" s="201"/>
      <c r="N1703" s="202"/>
      <c r="O1703" s="202"/>
      <c r="P1703" s="202"/>
      <c r="Q1703" s="202"/>
      <c r="R1703" s="202"/>
      <c r="S1703" s="202"/>
      <c r="T1703" s="203"/>
      <c r="AT1703" s="204" t="s">
        <v>203</v>
      </c>
      <c r="AU1703" s="204" t="s">
        <v>80</v>
      </c>
      <c r="AV1703" s="13" t="s">
        <v>80</v>
      </c>
      <c r="AW1703" s="13" t="s">
        <v>32</v>
      </c>
      <c r="AX1703" s="13" t="s">
        <v>70</v>
      </c>
      <c r="AY1703" s="204" t="s">
        <v>193</v>
      </c>
    </row>
    <row r="1704" spans="2:51" s="13" customFormat="1" ht="11.25">
      <c r="B1704" s="193"/>
      <c r="C1704" s="194"/>
      <c r="D1704" s="195" t="s">
        <v>203</v>
      </c>
      <c r="E1704" s="196" t="s">
        <v>19</v>
      </c>
      <c r="F1704" s="197" t="s">
        <v>2151</v>
      </c>
      <c r="G1704" s="194"/>
      <c r="H1704" s="198">
        <v>22.8</v>
      </c>
      <c r="I1704" s="199"/>
      <c r="J1704" s="194"/>
      <c r="K1704" s="194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203</v>
      </c>
      <c r="AU1704" s="204" t="s">
        <v>80</v>
      </c>
      <c r="AV1704" s="13" t="s">
        <v>80</v>
      </c>
      <c r="AW1704" s="13" t="s">
        <v>32</v>
      </c>
      <c r="AX1704" s="13" t="s">
        <v>70</v>
      </c>
      <c r="AY1704" s="204" t="s">
        <v>193</v>
      </c>
    </row>
    <row r="1705" spans="2:51" s="13" customFormat="1" ht="11.25">
      <c r="B1705" s="193"/>
      <c r="C1705" s="194"/>
      <c r="D1705" s="195" t="s">
        <v>203</v>
      </c>
      <c r="E1705" s="196" t="s">
        <v>19</v>
      </c>
      <c r="F1705" s="197" t="s">
        <v>2152</v>
      </c>
      <c r="G1705" s="194"/>
      <c r="H1705" s="198">
        <v>22.4</v>
      </c>
      <c r="I1705" s="199"/>
      <c r="J1705" s="194"/>
      <c r="K1705" s="194"/>
      <c r="L1705" s="200"/>
      <c r="M1705" s="201"/>
      <c r="N1705" s="202"/>
      <c r="O1705" s="202"/>
      <c r="P1705" s="202"/>
      <c r="Q1705" s="202"/>
      <c r="R1705" s="202"/>
      <c r="S1705" s="202"/>
      <c r="T1705" s="203"/>
      <c r="AT1705" s="204" t="s">
        <v>203</v>
      </c>
      <c r="AU1705" s="204" t="s">
        <v>80</v>
      </c>
      <c r="AV1705" s="13" t="s">
        <v>80</v>
      </c>
      <c r="AW1705" s="13" t="s">
        <v>32</v>
      </c>
      <c r="AX1705" s="13" t="s">
        <v>70</v>
      </c>
      <c r="AY1705" s="204" t="s">
        <v>193</v>
      </c>
    </row>
    <row r="1706" spans="2:51" s="13" customFormat="1" ht="11.25">
      <c r="B1706" s="193"/>
      <c r="C1706" s="194"/>
      <c r="D1706" s="195" t="s">
        <v>203</v>
      </c>
      <c r="E1706" s="196" t="s">
        <v>19</v>
      </c>
      <c r="F1706" s="197" t="s">
        <v>2153</v>
      </c>
      <c r="G1706" s="194"/>
      <c r="H1706" s="198">
        <v>10.6</v>
      </c>
      <c r="I1706" s="199"/>
      <c r="J1706" s="194"/>
      <c r="K1706" s="194"/>
      <c r="L1706" s="200"/>
      <c r="M1706" s="201"/>
      <c r="N1706" s="202"/>
      <c r="O1706" s="202"/>
      <c r="P1706" s="202"/>
      <c r="Q1706" s="202"/>
      <c r="R1706" s="202"/>
      <c r="S1706" s="202"/>
      <c r="T1706" s="203"/>
      <c r="AT1706" s="204" t="s">
        <v>203</v>
      </c>
      <c r="AU1706" s="204" t="s">
        <v>80</v>
      </c>
      <c r="AV1706" s="13" t="s">
        <v>80</v>
      </c>
      <c r="AW1706" s="13" t="s">
        <v>32</v>
      </c>
      <c r="AX1706" s="13" t="s">
        <v>70</v>
      </c>
      <c r="AY1706" s="204" t="s">
        <v>193</v>
      </c>
    </row>
    <row r="1707" spans="2:51" s="13" customFormat="1" ht="11.25">
      <c r="B1707" s="193"/>
      <c r="C1707" s="194"/>
      <c r="D1707" s="195" t="s">
        <v>203</v>
      </c>
      <c r="E1707" s="196" t="s">
        <v>19</v>
      </c>
      <c r="F1707" s="197" t="s">
        <v>2154</v>
      </c>
      <c r="G1707" s="194"/>
      <c r="H1707" s="198">
        <v>10.8</v>
      </c>
      <c r="I1707" s="199"/>
      <c r="J1707" s="194"/>
      <c r="K1707" s="194"/>
      <c r="L1707" s="200"/>
      <c r="M1707" s="201"/>
      <c r="N1707" s="202"/>
      <c r="O1707" s="202"/>
      <c r="P1707" s="202"/>
      <c r="Q1707" s="202"/>
      <c r="R1707" s="202"/>
      <c r="S1707" s="202"/>
      <c r="T1707" s="203"/>
      <c r="AT1707" s="204" t="s">
        <v>203</v>
      </c>
      <c r="AU1707" s="204" t="s">
        <v>80</v>
      </c>
      <c r="AV1707" s="13" t="s">
        <v>80</v>
      </c>
      <c r="AW1707" s="13" t="s">
        <v>32</v>
      </c>
      <c r="AX1707" s="13" t="s">
        <v>70</v>
      </c>
      <c r="AY1707" s="204" t="s">
        <v>193</v>
      </c>
    </row>
    <row r="1708" spans="2:51" s="13" customFormat="1" ht="11.25">
      <c r="B1708" s="193"/>
      <c r="C1708" s="194"/>
      <c r="D1708" s="195" t="s">
        <v>203</v>
      </c>
      <c r="E1708" s="196" t="s">
        <v>19</v>
      </c>
      <c r="F1708" s="197" t="s">
        <v>2155</v>
      </c>
      <c r="G1708" s="194"/>
      <c r="H1708" s="198">
        <v>5.2</v>
      </c>
      <c r="I1708" s="199"/>
      <c r="J1708" s="194"/>
      <c r="K1708" s="194"/>
      <c r="L1708" s="200"/>
      <c r="M1708" s="201"/>
      <c r="N1708" s="202"/>
      <c r="O1708" s="202"/>
      <c r="P1708" s="202"/>
      <c r="Q1708" s="202"/>
      <c r="R1708" s="202"/>
      <c r="S1708" s="202"/>
      <c r="T1708" s="203"/>
      <c r="AT1708" s="204" t="s">
        <v>203</v>
      </c>
      <c r="AU1708" s="204" t="s">
        <v>80</v>
      </c>
      <c r="AV1708" s="13" t="s">
        <v>80</v>
      </c>
      <c r="AW1708" s="13" t="s">
        <v>32</v>
      </c>
      <c r="AX1708" s="13" t="s">
        <v>70</v>
      </c>
      <c r="AY1708" s="204" t="s">
        <v>193</v>
      </c>
    </row>
    <row r="1709" spans="2:51" s="13" customFormat="1" ht="11.25">
      <c r="B1709" s="193"/>
      <c r="C1709" s="194"/>
      <c r="D1709" s="195" t="s">
        <v>203</v>
      </c>
      <c r="E1709" s="196" t="s">
        <v>19</v>
      </c>
      <c r="F1709" s="197" t="s">
        <v>2156</v>
      </c>
      <c r="G1709" s="194"/>
      <c r="H1709" s="198">
        <v>10</v>
      </c>
      <c r="I1709" s="199"/>
      <c r="J1709" s="194"/>
      <c r="K1709" s="194"/>
      <c r="L1709" s="200"/>
      <c r="M1709" s="201"/>
      <c r="N1709" s="202"/>
      <c r="O1709" s="202"/>
      <c r="P1709" s="202"/>
      <c r="Q1709" s="202"/>
      <c r="R1709" s="202"/>
      <c r="S1709" s="202"/>
      <c r="T1709" s="203"/>
      <c r="AT1709" s="204" t="s">
        <v>203</v>
      </c>
      <c r="AU1709" s="204" t="s">
        <v>80</v>
      </c>
      <c r="AV1709" s="13" t="s">
        <v>80</v>
      </c>
      <c r="AW1709" s="13" t="s">
        <v>32</v>
      </c>
      <c r="AX1709" s="13" t="s">
        <v>70</v>
      </c>
      <c r="AY1709" s="204" t="s">
        <v>193</v>
      </c>
    </row>
    <row r="1710" spans="2:51" s="13" customFormat="1" ht="11.25">
      <c r="B1710" s="193"/>
      <c r="C1710" s="194"/>
      <c r="D1710" s="195" t="s">
        <v>203</v>
      </c>
      <c r="E1710" s="196" t="s">
        <v>19</v>
      </c>
      <c r="F1710" s="197" t="s">
        <v>2157</v>
      </c>
      <c r="G1710" s="194"/>
      <c r="H1710" s="198">
        <v>131.6</v>
      </c>
      <c r="I1710" s="199"/>
      <c r="J1710" s="194"/>
      <c r="K1710" s="194"/>
      <c r="L1710" s="200"/>
      <c r="M1710" s="201"/>
      <c r="N1710" s="202"/>
      <c r="O1710" s="202"/>
      <c r="P1710" s="202"/>
      <c r="Q1710" s="202"/>
      <c r="R1710" s="202"/>
      <c r="S1710" s="202"/>
      <c r="T1710" s="203"/>
      <c r="AT1710" s="204" t="s">
        <v>203</v>
      </c>
      <c r="AU1710" s="204" t="s">
        <v>80</v>
      </c>
      <c r="AV1710" s="13" t="s">
        <v>80</v>
      </c>
      <c r="AW1710" s="13" t="s">
        <v>32</v>
      </c>
      <c r="AX1710" s="13" t="s">
        <v>70</v>
      </c>
      <c r="AY1710" s="204" t="s">
        <v>193</v>
      </c>
    </row>
    <row r="1711" spans="2:51" s="13" customFormat="1" ht="11.25">
      <c r="B1711" s="193"/>
      <c r="C1711" s="194"/>
      <c r="D1711" s="195" t="s">
        <v>203</v>
      </c>
      <c r="E1711" s="196" t="s">
        <v>19</v>
      </c>
      <c r="F1711" s="197" t="s">
        <v>2158</v>
      </c>
      <c r="G1711" s="194"/>
      <c r="H1711" s="198">
        <v>355.2</v>
      </c>
      <c r="I1711" s="199"/>
      <c r="J1711" s="194"/>
      <c r="K1711" s="194"/>
      <c r="L1711" s="200"/>
      <c r="M1711" s="201"/>
      <c r="N1711" s="202"/>
      <c r="O1711" s="202"/>
      <c r="P1711" s="202"/>
      <c r="Q1711" s="202"/>
      <c r="R1711" s="202"/>
      <c r="S1711" s="202"/>
      <c r="T1711" s="203"/>
      <c r="AT1711" s="204" t="s">
        <v>203</v>
      </c>
      <c r="AU1711" s="204" t="s">
        <v>80</v>
      </c>
      <c r="AV1711" s="13" t="s">
        <v>80</v>
      </c>
      <c r="AW1711" s="13" t="s">
        <v>32</v>
      </c>
      <c r="AX1711" s="13" t="s">
        <v>70</v>
      </c>
      <c r="AY1711" s="204" t="s">
        <v>193</v>
      </c>
    </row>
    <row r="1712" spans="2:51" s="13" customFormat="1" ht="11.25">
      <c r="B1712" s="193"/>
      <c r="C1712" s="194"/>
      <c r="D1712" s="195" t="s">
        <v>203</v>
      </c>
      <c r="E1712" s="196" t="s">
        <v>19</v>
      </c>
      <c r="F1712" s="197" t="s">
        <v>2159</v>
      </c>
      <c r="G1712" s="194"/>
      <c r="H1712" s="198">
        <v>31</v>
      </c>
      <c r="I1712" s="199"/>
      <c r="J1712" s="194"/>
      <c r="K1712" s="194"/>
      <c r="L1712" s="200"/>
      <c r="M1712" s="201"/>
      <c r="N1712" s="202"/>
      <c r="O1712" s="202"/>
      <c r="P1712" s="202"/>
      <c r="Q1712" s="202"/>
      <c r="R1712" s="202"/>
      <c r="S1712" s="202"/>
      <c r="T1712" s="203"/>
      <c r="AT1712" s="204" t="s">
        <v>203</v>
      </c>
      <c r="AU1712" s="204" t="s">
        <v>80</v>
      </c>
      <c r="AV1712" s="13" t="s">
        <v>80</v>
      </c>
      <c r="AW1712" s="13" t="s">
        <v>32</v>
      </c>
      <c r="AX1712" s="13" t="s">
        <v>70</v>
      </c>
      <c r="AY1712" s="204" t="s">
        <v>193</v>
      </c>
    </row>
    <row r="1713" spans="2:51" s="13" customFormat="1" ht="11.25">
      <c r="B1713" s="193"/>
      <c r="C1713" s="194"/>
      <c r="D1713" s="195" t="s">
        <v>203</v>
      </c>
      <c r="E1713" s="196" t="s">
        <v>19</v>
      </c>
      <c r="F1713" s="197" t="s">
        <v>2160</v>
      </c>
      <c r="G1713" s="194"/>
      <c r="H1713" s="198">
        <v>211.2</v>
      </c>
      <c r="I1713" s="199"/>
      <c r="J1713" s="194"/>
      <c r="K1713" s="194"/>
      <c r="L1713" s="200"/>
      <c r="M1713" s="201"/>
      <c r="N1713" s="202"/>
      <c r="O1713" s="202"/>
      <c r="P1713" s="202"/>
      <c r="Q1713" s="202"/>
      <c r="R1713" s="202"/>
      <c r="S1713" s="202"/>
      <c r="T1713" s="203"/>
      <c r="AT1713" s="204" t="s">
        <v>203</v>
      </c>
      <c r="AU1713" s="204" t="s">
        <v>80</v>
      </c>
      <c r="AV1713" s="13" t="s">
        <v>80</v>
      </c>
      <c r="AW1713" s="13" t="s">
        <v>32</v>
      </c>
      <c r="AX1713" s="13" t="s">
        <v>70</v>
      </c>
      <c r="AY1713" s="204" t="s">
        <v>193</v>
      </c>
    </row>
    <row r="1714" spans="2:51" s="13" customFormat="1" ht="11.25">
      <c r="B1714" s="193"/>
      <c r="C1714" s="194"/>
      <c r="D1714" s="195" t="s">
        <v>203</v>
      </c>
      <c r="E1714" s="196" t="s">
        <v>19</v>
      </c>
      <c r="F1714" s="197" t="s">
        <v>2161</v>
      </c>
      <c r="G1714" s="194"/>
      <c r="H1714" s="198">
        <v>212.8</v>
      </c>
      <c r="I1714" s="199"/>
      <c r="J1714" s="194"/>
      <c r="K1714" s="194"/>
      <c r="L1714" s="200"/>
      <c r="M1714" s="201"/>
      <c r="N1714" s="202"/>
      <c r="O1714" s="202"/>
      <c r="P1714" s="202"/>
      <c r="Q1714" s="202"/>
      <c r="R1714" s="202"/>
      <c r="S1714" s="202"/>
      <c r="T1714" s="203"/>
      <c r="AT1714" s="204" t="s">
        <v>203</v>
      </c>
      <c r="AU1714" s="204" t="s">
        <v>80</v>
      </c>
      <c r="AV1714" s="13" t="s">
        <v>80</v>
      </c>
      <c r="AW1714" s="13" t="s">
        <v>32</v>
      </c>
      <c r="AX1714" s="13" t="s">
        <v>70</v>
      </c>
      <c r="AY1714" s="204" t="s">
        <v>193</v>
      </c>
    </row>
    <row r="1715" spans="2:51" s="13" customFormat="1" ht="11.25">
      <c r="B1715" s="193"/>
      <c r="C1715" s="194"/>
      <c r="D1715" s="195" t="s">
        <v>203</v>
      </c>
      <c r="E1715" s="196" t="s">
        <v>19</v>
      </c>
      <c r="F1715" s="197" t="s">
        <v>2162</v>
      </c>
      <c r="G1715" s="194"/>
      <c r="H1715" s="198">
        <v>519.20000000000005</v>
      </c>
      <c r="I1715" s="199"/>
      <c r="J1715" s="194"/>
      <c r="K1715" s="194"/>
      <c r="L1715" s="200"/>
      <c r="M1715" s="201"/>
      <c r="N1715" s="202"/>
      <c r="O1715" s="202"/>
      <c r="P1715" s="202"/>
      <c r="Q1715" s="202"/>
      <c r="R1715" s="202"/>
      <c r="S1715" s="202"/>
      <c r="T1715" s="203"/>
      <c r="AT1715" s="204" t="s">
        <v>203</v>
      </c>
      <c r="AU1715" s="204" t="s">
        <v>80</v>
      </c>
      <c r="AV1715" s="13" t="s">
        <v>80</v>
      </c>
      <c r="AW1715" s="13" t="s">
        <v>32</v>
      </c>
      <c r="AX1715" s="13" t="s">
        <v>70</v>
      </c>
      <c r="AY1715" s="204" t="s">
        <v>193</v>
      </c>
    </row>
    <row r="1716" spans="2:51" s="13" customFormat="1" ht="11.25">
      <c r="B1716" s="193"/>
      <c r="C1716" s="194"/>
      <c r="D1716" s="195" t="s">
        <v>203</v>
      </c>
      <c r="E1716" s="196" t="s">
        <v>19</v>
      </c>
      <c r="F1716" s="197" t="s">
        <v>2135</v>
      </c>
      <c r="G1716" s="194"/>
      <c r="H1716" s="198">
        <v>198.4</v>
      </c>
      <c r="I1716" s="199"/>
      <c r="J1716" s="194"/>
      <c r="K1716" s="194"/>
      <c r="L1716" s="200"/>
      <c r="M1716" s="201"/>
      <c r="N1716" s="202"/>
      <c r="O1716" s="202"/>
      <c r="P1716" s="202"/>
      <c r="Q1716" s="202"/>
      <c r="R1716" s="202"/>
      <c r="S1716" s="202"/>
      <c r="T1716" s="203"/>
      <c r="AT1716" s="204" t="s">
        <v>203</v>
      </c>
      <c r="AU1716" s="204" t="s">
        <v>80</v>
      </c>
      <c r="AV1716" s="13" t="s">
        <v>80</v>
      </c>
      <c r="AW1716" s="13" t="s">
        <v>32</v>
      </c>
      <c r="AX1716" s="13" t="s">
        <v>70</v>
      </c>
      <c r="AY1716" s="204" t="s">
        <v>193</v>
      </c>
    </row>
    <row r="1717" spans="2:51" s="13" customFormat="1" ht="11.25">
      <c r="B1717" s="193"/>
      <c r="C1717" s="194"/>
      <c r="D1717" s="195" t="s">
        <v>203</v>
      </c>
      <c r="E1717" s="196" t="s">
        <v>19</v>
      </c>
      <c r="F1717" s="197" t="s">
        <v>2163</v>
      </c>
      <c r="G1717" s="194"/>
      <c r="H1717" s="198">
        <v>326.39999999999998</v>
      </c>
      <c r="I1717" s="199"/>
      <c r="J1717" s="194"/>
      <c r="K1717" s="194"/>
      <c r="L1717" s="200"/>
      <c r="M1717" s="201"/>
      <c r="N1717" s="202"/>
      <c r="O1717" s="202"/>
      <c r="P1717" s="202"/>
      <c r="Q1717" s="202"/>
      <c r="R1717" s="202"/>
      <c r="S1717" s="202"/>
      <c r="T1717" s="203"/>
      <c r="AT1717" s="204" t="s">
        <v>203</v>
      </c>
      <c r="AU1717" s="204" t="s">
        <v>80</v>
      </c>
      <c r="AV1717" s="13" t="s">
        <v>80</v>
      </c>
      <c r="AW1717" s="13" t="s">
        <v>32</v>
      </c>
      <c r="AX1717" s="13" t="s">
        <v>70</v>
      </c>
      <c r="AY1717" s="204" t="s">
        <v>193</v>
      </c>
    </row>
    <row r="1718" spans="2:51" s="13" customFormat="1" ht="11.25">
      <c r="B1718" s="193"/>
      <c r="C1718" s="194"/>
      <c r="D1718" s="195" t="s">
        <v>203</v>
      </c>
      <c r="E1718" s="196" t="s">
        <v>19</v>
      </c>
      <c r="F1718" s="197" t="s">
        <v>2137</v>
      </c>
      <c r="G1718" s="194"/>
      <c r="H1718" s="198">
        <v>46.8</v>
      </c>
      <c r="I1718" s="199"/>
      <c r="J1718" s="194"/>
      <c r="K1718" s="194"/>
      <c r="L1718" s="200"/>
      <c r="M1718" s="201"/>
      <c r="N1718" s="202"/>
      <c r="O1718" s="202"/>
      <c r="P1718" s="202"/>
      <c r="Q1718" s="202"/>
      <c r="R1718" s="202"/>
      <c r="S1718" s="202"/>
      <c r="T1718" s="203"/>
      <c r="AT1718" s="204" t="s">
        <v>203</v>
      </c>
      <c r="AU1718" s="204" t="s">
        <v>80</v>
      </c>
      <c r="AV1718" s="13" t="s">
        <v>80</v>
      </c>
      <c r="AW1718" s="13" t="s">
        <v>32</v>
      </c>
      <c r="AX1718" s="13" t="s">
        <v>70</v>
      </c>
      <c r="AY1718" s="204" t="s">
        <v>193</v>
      </c>
    </row>
    <row r="1719" spans="2:51" s="16" customFormat="1" ht="11.25">
      <c r="B1719" s="237"/>
      <c r="C1719" s="238"/>
      <c r="D1719" s="195" t="s">
        <v>203</v>
      </c>
      <c r="E1719" s="239" t="s">
        <v>19</v>
      </c>
      <c r="F1719" s="240" t="s">
        <v>568</v>
      </c>
      <c r="G1719" s="238"/>
      <c r="H1719" s="241">
        <v>2541.1999999999998</v>
      </c>
      <c r="I1719" s="242"/>
      <c r="J1719" s="238"/>
      <c r="K1719" s="238"/>
      <c r="L1719" s="243"/>
      <c r="M1719" s="244"/>
      <c r="N1719" s="245"/>
      <c r="O1719" s="245"/>
      <c r="P1719" s="245"/>
      <c r="Q1719" s="245"/>
      <c r="R1719" s="245"/>
      <c r="S1719" s="245"/>
      <c r="T1719" s="246"/>
      <c r="AT1719" s="247" t="s">
        <v>203</v>
      </c>
      <c r="AU1719" s="247" t="s">
        <v>80</v>
      </c>
      <c r="AV1719" s="16" t="s">
        <v>212</v>
      </c>
      <c r="AW1719" s="16" t="s">
        <v>32</v>
      </c>
      <c r="AX1719" s="16" t="s">
        <v>70</v>
      </c>
      <c r="AY1719" s="247" t="s">
        <v>193</v>
      </c>
    </row>
    <row r="1720" spans="2:51" s="15" customFormat="1" ht="11.25">
      <c r="B1720" s="217"/>
      <c r="C1720" s="218"/>
      <c r="D1720" s="195" t="s">
        <v>203</v>
      </c>
      <c r="E1720" s="219" t="s">
        <v>19</v>
      </c>
      <c r="F1720" s="220" t="s">
        <v>971</v>
      </c>
      <c r="G1720" s="218"/>
      <c r="H1720" s="219" t="s">
        <v>19</v>
      </c>
      <c r="I1720" s="221"/>
      <c r="J1720" s="218"/>
      <c r="K1720" s="218"/>
      <c r="L1720" s="222"/>
      <c r="M1720" s="223"/>
      <c r="N1720" s="224"/>
      <c r="O1720" s="224"/>
      <c r="P1720" s="224"/>
      <c r="Q1720" s="224"/>
      <c r="R1720" s="224"/>
      <c r="S1720" s="224"/>
      <c r="T1720" s="225"/>
      <c r="AT1720" s="226" t="s">
        <v>203</v>
      </c>
      <c r="AU1720" s="226" t="s">
        <v>80</v>
      </c>
      <c r="AV1720" s="15" t="s">
        <v>78</v>
      </c>
      <c r="AW1720" s="15" t="s">
        <v>32</v>
      </c>
      <c r="AX1720" s="15" t="s">
        <v>70</v>
      </c>
      <c r="AY1720" s="226" t="s">
        <v>193</v>
      </c>
    </row>
    <row r="1721" spans="2:51" s="13" customFormat="1" ht="22.5">
      <c r="B1721" s="193"/>
      <c r="C1721" s="194"/>
      <c r="D1721" s="195" t="s">
        <v>203</v>
      </c>
      <c r="E1721" s="196" t="s">
        <v>19</v>
      </c>
      <c r="F1721" s="197" t="s">
        <v>2164</v>
      </c>
      <c r="G1721" s="194"/>
      <c r="H1721" s="198">
        <v>42.8</v>
      </c>
      <c r="I1721" s="199"/>
      <c r="J1721" s="194"/>
      <c r="K1721" s="194"/>
      <c r="L1721" s="200"/>
      <c r="M1721" s="201"/>
      <c r="N1721" s="202"/>
      <c r="O1721" s="202"/>
      <c r="P1721" s="202"/>
      <c r="Q1721" s="202"/>
      <c r="R1721" s="202"/>
      <c r="S1721" s="202"/>
      <c r="T1721" s="203"/>
      <c r="AT1721" s="204" t="s">
        <v>203</v>
      </c>
      <c r="AU1721" s="204" t="s">
        <v>80</v>
      </c>
      <c r="AV1721" s="13" t="s">
        <v>80</v>
      </c>
      <c r="AW1721" s="13" t="s">
        <v>32</v>
      </c>
      <c r="AX1721" s="13" t="s">
        <v>70</v>
      </c>
      <c r="AY1721" s="204" t="s">
        <v>193</v>
      </c>
    </row>
    <row r="1722" spans="2:51" s="13" customFormat="1" ht="33.75">
      <c r="B1722" s="193"/>
      <c r="C1722" s="194"/>
      <c r="D1722" s="195" t="s">
        <v>203</v>
      </c>
      <c r="E1722" s="196" t="s">
        <v>19</v>
      </c>
      <c r="F1722" s="197" t="s">
        <v>2165</v>
      </c>
      <c r="G1722" s="194"/>
      <c r="H1722" s="198">
        <v>529.6</v>
      </c>
      <c r="I1722" s="199"/>
      <c r="J1722" s="194"/>
      <c r="K1722" s="194"/>
      <c r="L1722" s="200"/>
      <c r="M1722" s="201"/>
      <c r="N1722" s="202"/>
      <c r="O1722" s="202"/>
      <c r="P1722" s="202"/>
      <c r="Q1722" s="202"/>
      <c r="R1722" s="202"/>
      <c r="S1722" s="202"/>
      <c r="T1722" s="203"/>
      <c r="AT1722" s="204" t="s">
        <v>203</v>
      </c>
      <c r="AU1722" s="204" t="s">
        <v>80</v>
      </c>
      <c r="AV1722" s="13" t="s">
        <v>80</v>
      </c>
      <c r="AW1722" s="13" t="s">
        <v>32</v>
      </c>
      <c r="AX1722" s="13" t="s">
        <v>70</v>
      </c>
      <c r="AY1722" s="204" t="s">
        <v>193</v>
      </c>
    </row>
    <row r="1723" spans="2:51" s="13" customFormat="1" ht="11.25">
      <c r="B1723" s="193"/>
      <c r="C1723" s="194"/>
      <c r="D1723" s="195" t="s">
        <v>203</v>
      </c>
      <c r="E1723" s="196" t="s">
        <v>19</v>
      </c>
      <c r="F1723" s="197" t="s">
        <v>2166</v>
      </c>
      <c r="G1723" s="194"/>
      <c r="H1723" s="198">
        <v>137.4</v>
      </c>
      <c r="I1723" s="199"/>
      <c r="J1723" s="194"/>
      <c r="K1723" s="194"/>
      <c r="L1723" s="200"/>
      <c r="M1723" s="201"/>
      <c r="N1723" s="202"/>
      <c r="O1723" s="202"/>
      <c r="P1723" s="202"/>
      <c r="Q1723" s="202"/>
      <c r="R1723" s="202"/>
      <c r="S1723" s="202"/>
      <c r="T1723" s="203"/>
      <c r="AT1723" s="204" t="s">
        <v>203</v>
      </c>
      <c r="AU1723" s="204" t="s">
        <v>80</v>
      </c>
      <c r="AV1723" s="13" t="s">
        <v>80</v>
      </c>
      <c r="AW1723" s="13" t="s">
        <v>32</v>
      </c>
      <c r="AX1723" s="13" t="s">
        <v>70</v>
      </c>
      <c r="AY1723" s="204" t="s">
        <v>193</v>
      </c>
    </row>
    <row r="1724" spans="2:51" s="13" customFormat="1" ht="11.25">
      <c r="B1724" s="193"/>
      <c r="C1724" s="194"/>
      <c r="D1724" s="195" t="s">
        <v>203</v>
      </c>
      <c r="E1724" s="196" t="s">
        <v>19</v>
      </c>
      <c r="F1724" s="197" t="s">
        <v>2167</v>
      </c>
      <c r="G1724" s="194"/>
      <c r="H1724" s="198">
        <v>151.6</v>
      </c>
      <c r="I1724" s="199"/>
      <c r="J1724" s="194"/>
      <c r="K1724" s="194"/>
      <c r="L1724" s="200"/>
      <c r="M1724" s="201"/>
      <c r="N1724" s="202"/>
      <c r="O1724" s="202"/>
      <c r="P1724" s="202"/>
      <c r="Q1724" s="202"/>
      <c r="R1724" s="202"/>
      <c r="S1724" s="202"/>
      <c r="T1724" s="203"/>
      <c r="AT1724" s="204" t="s">
        <v>203</v>
      </c>
      <c r="AU1724" s="204" t="s">
        <v>80</v>
      </c>
      <c r="AV1724" s="13" t="s">
        <v>80</v>
      </c>
      <c r="AW1724" s="13" t="s">
        <v>32</v>
      </c>
      <c r="AX1724" s="13" t="s">
        <v>70</v>
      </c>
      <c r="AY1724" s="204" t="s">
        <v>193</v>
      </c>
    </row>
    <row r="1725" spans="2:51" s="13" customFormat="1" ht="11.25">
      <c r="B1725" s="193"/>
      <c r="C1725" s="194"/>
      <c r="D1725" s="195" t="s">
        <v>203</v>
      </c>
      <c r="E1725" s="196" t="s">
        <v>19</v>
      </c>
      <c r="F1725" s="197" t="s">
        <v>2168</v>
      </c>
      <c r="G1725" s="194"/>
      <c r="H1725" s="198">
        <v>287.2</v>
      </c>
      <c r="I1725" s="199"/>
      <c r="J1725" s="194"/>
      <c r="K1725" s="194"/>
      <c r="L1725" s="200"/>
      <c r="M1725" s="201"/>
      <c r="N1725" s="202"/>
      <c r="O1725" s="202"/>
      <c r="P1725" s="202"/>
      <c r="Q1725" s="202"/>
      <c r="R1725" s="202"/>
      <c r="S1725" s="202"/>
      <c r="T1725" s="203"/>
      <c r="AT1725" s="204" t="s">
        <v>203</v>
      </c>
      <c r="AU1725" s="204" t="s">
        <v>80</v>
      </c>
      <c r="AV1725" s="13" t="s">
        <v>80</v>
      </c>
      <c r="AW1725" s="13" t="s">
        <v>32</v>
      </c>
      <c r="AX1725" s="13" t="s">
        <v>70</v>
      </c>
      <c r="AY1725" s="204" t="s">
        <v>193</v>
      </c>
    </row>
    <row r="1726" spans="2:51" s="13" customFormat="1" ht="11.25">
      <c r="B1726" s="193"/>
      <c r="C1726" s="194"/>
      <c r="D1726" s="195" t="s">
        <v>203</v>
      </c>
      <c r="E1726" s="196" t="s">
        <v>19</v>
      </c>
      <c r="F1726" s="197" t="s">
        <v>2169</v>
      </c>
      <c r="G1726" s="194"/>
      <c r="H1726" s="198">
        <v>31</v>
      </c>
      <c r="I1726" s="199"/>
      <c r="J1726" s="194"/>
      <c r="K1726" s="194"/>
      <c r="L1726" s="200"/>
      <c r="M1726" s="201"/>
      <c r="N1726" s="202"/>
      <c r="O1726" s="202"/>
      <c r="P1726" s="202"/>
      <c r="Q1726" s="202"/>
      <c r="R1726" s="202"/>
      <c r="S1726" s="202"/>
      <c r="T1726" s="203"/>
      <c r="AT1726" s="204" t="s">
        <v>203</v>
      </c>
      <c r="AU1726" s="204" t="s">
        <v>80</v>
      </c>
      <c r="AV1726" s="13" t="s">
        <v>80</v>
      </c>
      <c r="AW1726" s="13" t="s">
        <v>32</v>
      </c>
      <c r="AX1726" s="13" t="s">
        <v>70</v>
      </c>
      <c r="AY1726" s="204" t="s">
        <v>193</v>
      </c>
    </row>
    <row r="1727" spans="2:51" s="13" customFormat="1" ht="11.25">
      <c r="B1727" s="193"/>
      <c r="C1727" s="194"/>
      <c r="D1727" s="195" t="s">
        <v>203</v>
      </c>
      <c r="E1727" s="196" t="s">
        <v>19</v>
      </c>
      <c r="F1727" s="197" t="s">
        <v>2134</v>
      </c>
      <c r="G1727" s="194"/>
      <c r="H1727" s="198">
        <v>519.20000000000005</v>
      </c>
      <c r="I1727" s="199"/>
      <c r="J1727" s="194"/>
      <c r="K1727" s="194"/>
      <c r="L1727" s="200"/>
      <c r="M1727" s="201"/>
      <c r="N1727" s="202"/>
      <c r="O1727" s="202"/>
      <c r="P1727" s="202"/>
      <c r="Q1727" s="202"/>
      <c r="R1727" s="202"/>
      <c r="S1727" s="202"/>
      <c r="T1727" s="203"/>
      <c r="AT1727" s="204" t="s">
        <v>203</v>
      </c>
      <c r="AU1727" s="204" t="s">
        <v>80</v>
      </c>
      <c r="AV1727" s="13" t="s">
        <v>80</v>
      </c>
      <c r="AW1727" s="13" t="s">
        <v>32</v>
      </c>
      <c r="AX1727" s="13" t="s">
        <v>70</v>
      </c>
      <c r="AY1727" s="204" t="s">
        <v>193</v>
      </c>
    </row>
    <row r="1728" spans="2:51" s="13" customFormat="1" ht="11.25">
      <c r="B1728" s="193"/>
      <c r="C1728" s="194"/>
      <c r="D1728" s="195" t="s">
        <v>203</v>
      </c>
      <c r="E1728" s="196" t="s">
        <v>19</v>
      </c>
      <c r="F1728" s="197" t="s">
        <v>2135</v>
      </c>
      <c r="G1728" s="194"/>
      <c r="H1728" s="198">
        <v>198.4</v>
      </c>
      <c r="I1728" s="199"/>
      <c r="J1728" s="194"/>
      <c r="K1728" s="194"/>
      <c r="L1728" s="200"/>
      <c r="M1728" s="201"/>
      <c r="N1728" s="202"/>
      <c r="O1728" s="202"/>
      <c r="P1728" s="202"/>
      <c r="Q1728" s="202"/>
      <c r="R1728" s="202"/>
      <c r="S1728" s="202"/>
      <c r="T1728" s="203"/>
      <c r="AT1728" s="204" t="s">
        <v>203</v>
      </c>
      <c r="AU1728" s="204" t="s">
        <v>80</v>
      </c>
      <c r="AV1728" s="13" t="s">
        <v>80</v>
      </c>
      <c r="AW1728" s="13" t="s">
        <v>32</v>
      </c>
      <c r="AX1728" s="13" t="s">
        <v>70</v>
      </c>
      <c r="AY1728" s="204" t="s">
        <v>193</v>
      </c>
    </row>
    <row r="1729" spans="1:65" s="13" customFormat="1" ht="11.25">
      <c r="B1729" s="193"/>
      <c r="C1729" s="194"/>
      <c r="D1729" s="195" t="s">
        <v>203</v>
      </c>
      <c r="E1729" s="196" t="s">
        <v>19</v>
      </c>
      <c r="F1729" s="197" t="s">
        <v>2170</v>
      </c>
      <c r="G1729" s="194"/>
      <c r="H1729" s="198">
        <v>604.79999999999995</v>
      </c>
      <c r="I1729" s="199"/>
      <c r="J1729" s="194"/>
      <c r="K1729" s="194"/>
      <c r="L1729" s="200"/>
      <c r="M1729" s="201"/>
      <c r="N1729" s="202"/>
      <c r="O1729" s="202"/>
      <c r="P1729" s="202"/>
      <c r="Q1729" s="202"/>
      <c r="R1729" s="202"/>
      <c r="S1729" s="202"/>
      <c r="T1729" s="203"/>
      <c r="AT1729" s="204" t="s">
        <v>203</v>
      </c>
      <c r="AU1729" s="204" t="s">
        <v>80</v>
      </c>
      <c r="AV1729" s="13" t="s">
        <v>80</v>
      </c>
      <c r="AW1729" s="13" t="s">
        <v>32</v>
      </c>
      <c r="AX1729" s="13" t="s">
        <v>70</v>
      </c>
      <c r="AY1729" s="204" t="s">
        <v>193</v>
      </c>
    </row>
    <row r="1730" spans="1:65" s="13" customFormat="1" ht="11.25">
      <c r="B1730" s="193"/>
      <c r="C1730" s="194"/>
      <c r="D1730" s="195" t="s">
        <v>203</v>
      </c>
      <c r="E1730" s="196" t="s">
        <v>19</v>
      </c>
      <c r="F1730" s="197" t="s">
        <v>2137</v>
      </c>
      <c r="G1730" s="194"/>
      <c r="H1730" s="198">
        <v>46.8</v>
      </c>
      <c r="I1730" s="199"/>
      <c r="J1730" s="194"/>
      <c r="K1730" s="194"/>
      <c r="L1730" s="200"/>
      <c r="M1730" s="201"/>
      <c r="N1730" s="202"/>
      <c r="O1730" s="202"/>
      <c r="P1730" s="202"/>
      <c r="Q1730" s="202"/>
      <c r="R1730" s="202"/>
      <c r="S1730" s="202"/>
      <c r="T1730" s="203"/>
      <c r="AT1730" s="204" t="s">
        <v>203</v>
      </c>
      <c r="AU1730" s="204" t="s">
        <v>80</v>
      </c>
      <c r="AV1730" s="13" t="s">
        <v>80</v>
      </c>
      <c r="AW1730" s="13" t="s">
        <v>32</v>
      </c>
      <c r="AX1730" s="13" t="s">
        <v>70</v>
      </c>
      <c r="AY1730" s="204" t="s">
        <v>193</v>
      </c>
    </row>
    <row r="1731" spans="1:65" s="16" customFormat="1" ht="11.25">
      <c r="B1731" s="237"/>
      <c r="C1731" s="238"/>
      <c r="D1731" s="195" t="s">
        <v>203</v>
      </c>
      <c r="E1731" s="239" t="s">
        <v>19</v>
      </c>
      <c r="F1731" s="240" t="s">
        <v>568</v>
      </c>
      <c r="G1731" s="238"/>
      <c r="H1731" s="241">
        <v>2548.8000000000002</v>
      </c>
      <c r="I1731" s="242"/>
      <c r="J1731" s="238"/>
      <c r="K1731" s="238"/>
      <c r="L1731" s="243"/>
      <c r="M1731" s="244"/>
      <c r="N1731" s="245"/>
      <c r="O1731" s="245"/>
      <c r="P1731" s="245"/>
      <c r="Q1731" s="245"/>
      <c r="R1731" s="245"/>
      <c r="S1731" s="245"/>
      <c r="T1731" s="246"/>
      <c r="AT1731" s="247" t="s">
        <v>203</v>
      </c>
      <c r="AU1731" s="247" t="s">
        <v>80</v>
      </c>
      <c r="AV1731" s="16" t="s">
        <v>212</v>
      </c>
      <c r="AW1731" s="16" t="s">
        <v>32</v>
      </c>
      <c r="AX1731" s="16" t="s">
        <v>70</v>
      </c>
      <c r="AY1731" s="247" t="s">
        <v>193</v>
      </c>
    </row>
    <row r="1732" spans="1:65" s="13" customFormat="1" ht="11.25">
      <c r="B1732" s="193"/>
      <c r="C1732" s="194"/>
      <c r="D1732" s="195" t="s">
        <v>203</v>
      </c>
      <c r="E1732" s="196" t="s">
        <v>19</v>
      </c>
      <c r="F1732" s="197" t="s">
        <v>2171</v>
      </c>
      <c r="G1732" s="194"/>
      <c r="H1732" s="198">
        <v>672</v>
      </c>
      <c r="I1732" s="199"/>
      <c r="J1732" s="194"/>
      <c r="K1732" s="194"/>
      <c r="L1732" s="200"/>
      <c r="M1732" s="201"/>
      <c r="N1732" s="202"/>
      <c r="O1732" s="202"/>
      <c r="P1732" s="202"/>
      <c r="Q1732" s="202"/>
      <c r="R1732" s="202"/>
      <c r="S1732" s="202"/>
      <c r="T1732" s="203"/>
      <c r="AT1732" s="204" t="s">
        <v>203</v>
      </c>
      <c r="AU1732" s="204" t="s">
        <v>80</v>
      </c>
      <c r="AV1732" s="13" t="s">
        <v>80</v>
      </c>
      <c r="AW1732" s="13" t="s">
        <v>32</v>
      </c>
      <c r="AX1732" s="13" t="s">
        <v>70</v>
      </c>
      <c r="AY1732" s="204" t="s">
        <v>193</v>
      </c>
    </row>
    <row r="1733" spans="1:65" s="16" customFormat="1" ht="11.25">
      <c r="B1733" s="237"/>
      <c r="C1733" s="238"/>
      <c r="D1733" s="195" t="s">
        <v>203</v>
      </c>
      <c r="E1733" s="239" t="s">
        <v>19</v>
      </c>
      <c r="F1733" s="240" t="s">
        <v>568</v>
      </c>
      <c r="G1733" s="238"/>
      <c r="H1733" s="241">
        <v>672</v>
      </c>
      <c r="I1733" s="242"/>
      <c r="J1733" s="238"/>
      <c r="K1733" s="238"/>
      <c r="L1733" s="243"/>
      <c r="M1733" s="244"/>
      <c r="N1733" s="245"/>
      <c r="O1733" s="245"/>
      <c r="P1733" s="245"/>
      <c r="Q1733" s="245"/>
      <c r="R1733" s="245"/>
      <c r="S1733" s="245"/>
      <c r="T1733" s="246"/>
      <c r="AT1733" s="247" t="s">
        <v>203</v>
      </c>
      <c r="AU1733" s="247" t="s">
        <v>80</v>
      </c>
      <c r="AV1733" s="16" t="s">
        <v>212</v>
      </c>
      <c r="AW1733" s="16" t="s">
        <v>32</v>
      </c>
      <c r="AX1733" s="16" t="s">
        <v>70</v>
      </c>
      <c r="AY1733" s="247" t="s">
        <v>193</v>
      </c>
    </row>
    <row r="1734" spans="1:65" s="14" customFormat="1" ht="11.25">
      <c r="B1734" s="205"/>
      <c r="C1734" s="206"/>
      <c r="D1734" s="195" t="s">
        <v>203</v>
      </c>
      <c r="E1734" s="207" t="s">
        <v>19</v>
      </c>
      <c r="F1734" s="208" t="s">
        <v>205</v>
      </c>
      <c r="G1734" s="206"/>
      <c r="H1734" s="209">
        <v>8771.7000000000007</v>
      </c>
      <c r="I1734" s="210"/>
      <c r="J1734" s="206"/>
      <c r="K1734" s="206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203</v>
      </c>
      <c r="AU1734" s="215" t="s">
        <v>80</v>
      </c>
      <c r="AV1734" s="14" t="s">
        <v>200</v>
      </c>
      <c r="AW1734" s="14" t="s">
        <v>32</v>
      </c>
      <c r="AX1734" s="14" t="s">
        <v>78</v>
      </c>
      <c r="AY1734" s="215" t="s">
        <v>193</v>
      </c>
    </row>
    <row r="1735" spans="1:65" s="2" customFormat="1" ht="24.2" customHeight="1">
      <c r="A1735" s="36"/>
      <c r="B1735" s="37"/>
      <c r="C1735" s="175" t="s">
        <v>977</v>
      </c>
      <c r="D1735" s="175" t="s">
        <v>195</v>
      </c>
      <c r="E1735" s="176" t="s">
        <v>2172</v>
      </c>
      <c r="F1735" s="177" t="s">
        <v>2173</v>
      </c>
      <c r="G1735" s="178" t="s">
        <v>273</v>
      </c>
      <c r="H1735" s="179">
        <v>1055.5999999999999</v>
      </c>
      <c r="I1735" s="180"/>
      <c r="J1735" s="181">
        <f>ROUND(I1735*H1735,2)</f>
        <v>0</v>
      </c>
      <c r="K1735" s="177" t="s">
        <v>199</v>
      </c>
      <c r="L1735" s="41"/>
      <c r="M1735" s="182" t="s">
        <v>19</v>
      </c>
      <c r="N1735" s="183" t="s">
        <v>41</v>
      </c>
      <c r="O1735" s="66"/>
      <c r="P1735" s="184">
        <f>O1735*H1735</f>
        <v>0</v>
      </c>
      <c r="Q1735" s="184">
        <v>2.3000000000000001E-4</v>
      </c>
      <c r="R1735" s="184">
        <f>Q1735*H1735</f>
        <v>0.24278799999999998</v>
      </c>
      <c r="S1735" s="184">
        <v>0</v>
      </c>
      <c r="T1735" s="185">
        <f>S1735*H1735</f>
        <v>0</v>
      </c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R1735" s="186" t="s">
        <v>200</v>
      </c>
      <c r="AT1735" s="186" t="s">
        <v>195</v>
      </c>
      <c r="AU1735" s="186" t="s">
        <v>80</v>
      </c>
      <c r="AY1735" s="19" t="s">
        <v>193</v>
      </c>
      <c r="BE1735" s="187">
        <f>IF(N1735="základní",J1735,0)</f>
        <v>0</v>
      </c>
      <c r="BF1735" s="187">
        <f>IF(N1735="snížená",J1735,0)</f>
        <v>0</v>
      </c>
      <c r="BG1735" s="187">
        <f>IF(N1735="zákl. přenesená",J1735,0)</f>
        <v>0</v>
      </c>
      <c r="BH1735" s="187">
        <f>IF(N1735="sníž. přenesená",J1735,0)</f>
        <v>0</v>
      </c>
      <c r="BI1735" s="187">
        <f>IF(N1735="nulová",J1735,0)</f>
        <v>0</v>
      </c>
      <c r="BJ1735" s="19" t="s">
        <v>78</v>
      </c>
      <c r="BK1735" s="187">
        <f>ROUND(I1735*H1735,2)</f>
        <v>0</v>
      </c>
      <c r="BL1735" s="19" t="s">
        <v>200</v>
      </c>
      <c r="BM1735" s="186" t="s">
        <v>2174</v>
      </c>
    </row>
    <row r="1736" spans="1:65" s="2" customFormat="1" ht="11.25">
      <c r="A1736" s="36"/>
      <c r="B1736" s="37"/>
      <c r="C1736" s="38"/>
      <c r="D1736" s="188" t="s">
        <v>201</v>
      </c>
      <c r="E1736" s="38"/>
      <c r="F1736" s="189" t="s">
        <v>2175</v>
      </c>
      <c r="G1736" s="38"/>
      <c r="H1736" s="38"/>
      <c r="I1736" s="190"/>
      <c r="J1736" s="38"/>
      <c r="K1736" s="38"/>
      <c r="L1736" s="41"/>
      <c r="M1736" s="191"/>
      <c r="N1736" s="192"/>
      <c r="O1736" s="66"/>
      <c r="P1736" s="66"/>
      <c r="Q1736" s="66"/>
      <c r="R1736" s="66"/>
      <c r="S1736" s="66"/>
      <c r="T1736" s="67"/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T1736" s="19" t="s">
        <v>201</v>
      </c>
      <c r="AU1736" s="19" t="s">
        <v>80</v>
      </c>
    </row>
    <row r="1737" spans="1:65" s="13" customFormat="1" ht="33.75">
      <c r="B1737" s="193"/>
      <c r="C1737" s="194"/>
      <c r="D1737" s="195" t="s">
        <v>203</v>
      </c>
      <c r="E1737" s="196" t="s">
        <v>19</v>
      </c>
      <c r="F1737" s="197" t="s">
        <v>2176</v>
      </c>
      <c r="G1737" s="194"/>
      <c r="H1737" s="198">
        <v>155.80000000000001</v>
      </c>
      <c r="I1737" s="199"/>
      <c r="J1737" s="194"/>
      <c r="K1737" s="194"/>
      <c r="L1737" s="200"/>
      <c r="M1737" s="201"/>
      <c r="N1737" s="202"/>
      <c r="O1737" s="202"/>
      <c r="P1737" s="202"/>
      <c r="Q1737" s="202"/>
      <c r="R1737" s="202"/>
      <c r="S1737" s="202"/>
      <c r="T1737" s="203"/>
      <c r="AT1737" s="204" t="s">
        <v>203</v>
      </c>
      <c r="AU1737" s="204" t="s">
        <v>80</v>
      </c>
      <c r="AV1737" s="13" t="s">
        <v>80</v>
      </c>
      <c r="AW1737" s="13" t="s">
        <v>32</v>
      </c>
      <c r="AX1737" s="13" t="s">
        <v>70</v>
      </c>
      <c r="AY1737" s="204" t="s">
        <v>193</v>
      </c>
    </row>
    <row r="1738" spans="1:65" s="13" customFormat="1" ht="45">
      <c r="B1738" s="193"/>
      <c r="C1738" s="194"/>
      <c r="D1738" s="195" t="s">
        <v>203</v>
      </c>
      <c r="E1738" s="196" t="s">
        <v>19</v>
      </c>
      <c r="F1738" s="197" t="s">
        <v>2177</v>
      </c>
      <c r="G1738" s="194"/>
      <c r="H1738" s="198">
        <v>333.8</v>
      </c>
      <c r="I1738" s="199"/>
      <c r="J1738" s="194"/>
      <c r="K1738" s="194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203</v>
      </c>
      <c r="AU1738" s="204" t="s">
        <v>80</v>
      </c>
      <c r="AV1738" s="13" t="s">
        <v>80</v>
      </c>
      <c r="AW1738" s="13" t="s">
        <v>32</v>
      </c>
      <c r="AX1738" s="13" t="s">
        <v>70</v>
      </c>
      <c r="AY1738" s="204" t="s">
        <v>193</v>
      </c>
    </row>
    <row r="1739" spans="1:65" s="13" customFormat="1" ht="45">
      <c r="B1739" s="193"/>
      <c r="C1739" s="194"/>
      <c r="D1739" s="195" t="s">
        <v>203</v>
      </c>
      <c r="E1739" s="196" t="s">
        <v>19</v>
      </c>
      <c r="F1739" s="197" t="s">
        <v>2178</v>
      </c>
      <c r="G1739" s="194"/>
      <c r="H1739" s="198">
        <v>288</v>
      </c>
      <c r="I1739" s="199"/>
      <c r="J1739" s="194"/>
      <c r="K1739" s="194"/>
      <c r="L1739" s="200"/>
      <c r="M1739" s="201"/>
      <c r="N1739" s="202"/>
      <c r="O1739" s="202"/>
      <c r="P1739" s="202"/>
      <c r="Q1739" s="202"/>
      <c r="R1739" s="202"/>
      <c r="S1739" s="202"/>
      <c r="T1739" s="203"/>
      <c r="AT1739" s="204" t="s">
        <v>203</v>
      </c>
      <c r="AU1739" s="204" t="s">
        <v>80</v>
      </c>
      <c r="AV1739" s="13" t="s">
        <v>80</v>
      </c>
      <c r="AW1739" s="13" t="s">
        <v>32</v>
      </c>
      <c r="AX1739" s="13" t="s">
        <v>70</v>
      </c>
      <c r="AY1739" s="204" t="s">
        <v>193</v>
      </c>
    </row>
    <row r="1740" spans="1:65" s="13" customFormat="1" ht="45">
      <c r="B1740" s="193"/>
      <c r="C1740" s="194"/>
      <c r="D1740" s="195" t="s">
        <v>203</v>
      </c>
      <c r="E1740" s="196" t="s">
        <v>19</v>
      </c>
      <c r="F1740" s="197" t="s">
        <v>2179</v>
      </c>
      <c r="G1740" s="194"/>
      <c r="H1740" s="198">
        <v>278</v>
      </c>
      <c r="I1740" s="199"/>
      <c r="J1740" s="194"/>
      <c r="K1740" s="194"/>
      <c r="L1740" s="200"/>
      <c r="M1740" s="201"/>
      <c r="N1740" s="202"/>
      <c r="O1740" s="202"/>
      <c r="P1740" s="202"/>
      <c r="Q1740" s="202"/>
      <c r="R1740" s="202"/>
      <c r="S1740" s="202"/>
      <c r="T1740" s="203"/>
      <c r="AT1740" s="204" t="s">
        <v>203</v>
      </c>
      <c r="AU1740" s="204" t="s">
        <v>80</v>
      </c>
      <c r="AV1740" s="13" t="s">
        <v>80</v>
      </c>
      <c r="AW1740" s="13" t="s">
        <v>32</v>
      </c>
      <c r="AX1740" s="13" t="s">
        <v>70</v>
      </c>
      <c r="AY1740" s="204" t="s">
        <v>193</v>
      </c>
    </row>
    <row r="1741" spans="1:65" s="14" customFormat="1" ht="11.25">
      <c r="B1741" s="205"/>
      <c r="C1741" s="206"/>
      <c r="D1741" s="195" t="s">
        <v>203</v>
      </c>
      <c r="E1741" s="207" t="s">
        <v>19</v>
      </c>
      <c r="F1741" s="208" t="s">
        <v>205</v>
      </c>
      <c r="G1741" s="206"/>
      <c r="H1741" s="209">
        <v>1055.5999999999999</v>
      </c>
      <c r="I1741" s="210"/>
      <c r="J1741" s="206"/>
      <c r="K1741" s="206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203</v>
      </c>
      <c r="AU1741" s="215" t="s">
        <v>80</v>
      </c>
      <c r="AV1741" s="14" t="s">
        <v>200</v>
      </c>
      <c r="AW1741" s="14" t="s">
        <v>32</v>
      </c>
      <c r="AX1741" s="14" t="s">
        <v>78</v>
      </c>
      <c r="AY1741" s="215" t="s">
        <v>193</v>
      </c>
    </row>
    <row r="1742" spans="1:65" s="2" customFormat="1" ht="37.9" customHeight="1">
      <c r="A1742" s="36"/>
      <c r="B1742" s="37"/>
      <c r="C1742" s="175" t="s">
        <v>2180</v>
      </c>
      <c r="D1742" s="175" t="s">
        <v>195</v>
      </c>
      <c r="E1742" s="176" t="s">
        <v>2181</v>
      </c>
      <c r="F1742" s="177" t="s">
        <v>2182</v>
      </c>
      <c r="G1742" s="178" t="s">
        <v>273</v>
      </c>
      <c r="H1742" s="179">
        <v>1055.5999999999999</v>
      </c>
      <c r="I1742" s="180"/>
      <c r="J1742" s="181">
        <f>ROUND(I1742*H1742,2)</f>
        <v>0</v>
      </c>
      <c r="K1742" s="177" t="s">
        <v>199</v>
      </c>
      <c r="L1742" s="41"/>
      <c r="M1742" s="182" t="s">
        <v>19</v>
      </c>
      <c r="N1742" s="183" t="s">
        <v>41</v>
      </c>
      <c r="O1742" s="66"/>
      <c r="P1742" s="184">
        <f>O1742*H1742</f>
        <v>0</v>
      </c>
      <c r="Q1742" s="184">
        <v>1.0000000000000001E-5</v>
      </c>
      <c r="R1742" s="184">
        <f>Q1742*H1742</f>
        <v>1.0555999999999999E-2</v>
      </c>
      <c r="S1742" s="184">
        <v>0</v>
      </c>
      <c r="T1742" s="185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200</v>
      </c>
      <c r="AT1742" s="186" t="s">
        <v>195</v>
      </c>
      <c r="AU1742" s="186" t="s">
        <v>80</v>
      </c>
      <c r="AY1742" s="19" t="s">
        <v>193</v>
      </c>
      <c r="BE1742" s="187">
        <f>IF(N1742="základní",J1742,0)</f>
        <v>0</v>
      </c>
      <c r="BF1742" s="187">
        <f>IF(N1742="snížená",J1742,0)</f>
        <v>0</v>
      </c>
      <c r="BG1742" s="187">
        <f>IF(N1742="zákl. přenesená",J1742,0)</f>
        <v>0</v>
      </c>
      <c r="BH1742" s="187">
        <f>IF(N1742="sníž. přenesená",J1742,0)</f>
        <v>0</v>
      </c>
      <c r="BI1742" s="187">
        <f>IF(N1742="nulová",J1742,0)</f>
        <v>0</v>
      </c>
      <c r="BJ1742" s="19" t="s">
        <v>78</v>
      </c>
      <c r="BK1742" s="187">
        <f>ROUND(I1742*H1742,2)</f>
        <v>0</v>
      </c>
      <c r="BL1742" s="19" t="s">
        <v>200</v>
      </c>
      <c r="BM1742" s="186" t="s">
        <v>2183</v>
      </c>
    </row>
    <row r="1743" spans="1:65" s="2" customFormat="1" ht="11.25">
      <c r="A1743" s="36"/>
      <c r="B1743" s="37"/>
      <c r="C1743" s="38"/>
      <c r="D1743" s="188" t="s">
        <v>201</v>
      </c>
      <c r="E1743" s="38"/>
      <c r="F1743" s="189" t="s">
        <v>2184</v>
      </c>
      <c r="G1743" s="38"/>
      <c r="H1743" s="38"/>
      <c r="I1743" s="190"/>
      <c r="J1743" s="38"/>
      <c r="K1743" s="38"/>
      <c r="L1743" s="41"/>
      <c r="M1743" s="191"/>
      <c r="N1743" s="192"/>
      <c r="O1743" s="66"/>
      <c r="P1743" s="66"/>
      <c r="Q1743" s="66"/>
      <c r="R1743" s="66"/>
      <c r="S1743" s="66"/>
      <c r="T1743" s="67"/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T1743" s="19" t="s">
        <v>201</v>
      </c>
      <c r="AU1743" s="19" t="s">
        <v>80</v>
      </c>
    </row>
    <row r="1744" spans="1:65" s="13" customFormat="1" ht="33.75">
      <c r="B1744" s="193"/>
      <c r="C1744" s="194"/>
      <c r="D1744" s="195" t="s">
        <v>203</v>
      </c>
      <c r="E1744" s="196" t="s">
        <v>19</v>
      </c>
      <c r="F1744" s="197" t="s">
        <v>2176</v>
      </c>
      <c r="G1744" s="194"/>
      <c r="H1744" s="198">
        <v>155.80000000000001</v>
      </c>
      <c r="I1744" s="199"/>
      <c r="J1744" s="194"/>
      <c r="K1744" s="194"/>
      <c r="L1744" s="200"/>
      <c r="M1744" s="201"/>
      <c r="N1744" s="202"/>
      <c r="O1744" s="202"/>
      <c r="P1744" s="202"/>
      <c r="Q1744" s="202"/>
      <c r="R1744" s="202"/>
      <c r="S1744" s="202"/>
      <c r="T1744" s="203"/>
      <c r="AT1744" s="204" t="s">
        <v>203</v>
      </c>
      <c r="AU1744" s="204" t="s">
        <v>80</v>
      </c>
      <c r="AV1744" s="13" t="s">
        <v>80</v>
      </c>
      <c r="AW1744" s="13" t="s">
        <v>32</v>
      </c>
      <c r="AX1744" s="13" t="s">
        <v>70</v>
      </c>
      <c r="AY1744" s="204" t="s">
        <v>193</v>
      </c>
    </row>
    <row r="1745" spans="1:65" s="13" customFormat="1" ht="45">
      <c r="B1745" s="193"/>
      <c r="C1745" s="194"/>
      <c r="D1745" s="195" t="s">
        <v>203</v>
      </c>
      <c r="E1745" s="196" t="s">
        <v>19</v>
      </c>
      <c r="F1745" s="197" t="s">
        <v>2177</v>
      </c>
      <c r="G1745" s="194"/>
      <c r="H1745" s="198">
        <v>333.8</v>
      </c>
      <c r="I1745" s="199"/>
      <c r="J1745" s="194"/>
      <c r="K1745" s="194"/>
      <c r="L1745" s="200"/>
      <c r="M1745" s="201"/>
      <c r="N1745" s="202"/>
      <c r="O1745" s="202"/>
      <c r="P1745" s="202"/>
      <c r="Q1745" s="202"/>
      <c r="R1745" s="202"/>
      <c r="S1745" s="202"/>
      <c r="T1745" s="203"/>
      <c r="AT1745" s="204" t="s">
        <v>203</v>
      </c>
      <c r="AU1745" s="204" t="s">
        <v>80</v>
      </c>
      <c r="AV1745" s="13" t="s">
        <v>80</v>
      </c>
      <c r="AW1745" s="13" t="s">
        <v>32</v>
      </c>
      <c r="AX1745" s="13" t="s">
        <v>70</v>
      </c>
      <c r="AY1745" s="204" t="s">
        <v>193</v>
      </c>
    </row>
    <row r="1746" spans="1:65" s="13" customFormat="1" ht="45">
      <c r="B1746" s="193"/>
      <c r="C1746" s="194"/>
      <c r="D1746" s="195" t="s">
        <v>203</v>
      </c>
      <c r="E1746" s="196" t="s">
        <v>19</v>
      </c>
      <c r="F1746" s="197" t="s">
        <v>2178</v>
      </c>
      <c r="G1746" s="194"/>
      <c r="H1746" s="198">
        <v>288</v>
      </c>
      <c r="I1746" s="199"/>
      <c r="J1746" s="194"/>
      <c r="K1746" s="194"/>
      <c r="L1746" s="200"/>
      <c r="M1746" s="201"/>
      <c r="N1746" s="202"/>
      <c r="O1746" s="202"/>
      <c r="P1746" s="202"/>
      <c r="Q1746" s="202"/>
      <c r="R1746" s="202"/>
      <c r="S1746" s="202"/>
      <c r="T1746" s="203"/>
      <c r="AT1746" s="204" t="s">
        <v>203</v>
      </c>
      <c r="AU1746" s="204" t="s">
        <v>80</v>
      </c>
      <c r="AV1746" s="13" t="s">
        <v>80</v>
      </c>
      <c r="AW1746" s="13" t="s">
        <v>32</v>
      </c>
      <c r="AX1746" s="13" t="s">
        <v>70</v>
      </c>
      <c r="AY1746" s="204" t="s">
        <v>193</v>
      </c>
    </row>
    <row r="1747" spans="1:65" s="13" customFormat="1" ht="45">
      <c r="B1747" s="193"/>
      <c r="C1747" s="194"/>
      <c r="D1747" s="195" t="s">
        <v>203</v>
      </c>
      <c r="E1747" s="196" t="s">
        <v>19</v>
      </c>
      <c r="F1747" s="197" t="s">
        <v>2179</v>
      </c>
      <c r="G1747" s="194"/>
      <c r="H1747" s="198">
        <v>278</v>
      </c>
      <c r="I1747" s="199"/>
      <c r="J1747" s="194"/>
      <c r="K1747" s="194"/>
      <c r="L1747" s="200"/>
      <c r="M1747" s="201"/>
      <c r="N1747" s="202"/>
      <c r="O1747" s="202"/>
      <c r="P1747" s="202"/>
      <c r="Q1747" s="202"/>
      <c r="R1747" s="202"/>
      <c r="S1747" s="202"/>
      <c r="T1747" s="203"/>
      <c r="AT1747" s="204" t="s">
        <v>203</v>
      </c>
      <c r="AU1747" s="204" t="s">
        <v>80</v>
      </c>
      <c r="AV1747" s="13" t="s">
        <v>80</v>
      </c>
      <c r="AW1747" s="13" t="s">
        <v>32</v>
      </c>
      <c r="AX1747" s="13" t="s">
        <v>70</v>
      </c>
      <c r="AY1747" s="204" t="s">
        <v>193</v>
      </c>
    </row>
    <row r="1748" spans="1:65" s="14" customFormat="1" ht="11.25">
      <c r="B1748" s="205"/>
      <c r="C1748" s="206"/>
      <c r="D1748" s="195" t="s">
        <v>203</v>
      </c>
      <c r="E1748" s="207" t="s">
        <v>19</v>
      </c>
      <c r="F1748" s="208" t="s">
        <v>205</v>
      </c>
      <c r="G1748" s="206"/>
      <c r="H1748" s="209">
        <v>1055.5999999999999</v>
      </c>
      <c r="I1748" s="210"/>
      <c r="J1748" s="206"/>
      <c r="K1748" s="206"/>
      <c r="L1748" s="211"/>
      <c r="M1748" s="212"/>
      <c r="N1748" s="213"/>
      <c r="O1748" s="213"/>
      <c r="P1748" s="213"/>
      <c r="Q1748" s="213"/>
      <c r="R1748" s="213"/>
      <c r="S1748" s="213"/>
      <c r="T1748" s="214"/>
      <c r="AT1748" s="215" t="s">
        <v>203</v>
      </c>
      <c r="AU1748" s="215" t="s">
        <v>80</v>
      </c>
      <c r="AV1748" s="14" t="s">
        <v>200</v>
      </c>
      <c r="AW1748" s="14" t="s">
        <v>32</v>
      </c>
      <c r="AX1748" s="14" t="s">
        <v>78</v>
      </c>
      <c r="AY1748" s="215" t="s">
        <v>193</v>
      </c>
    </row>
    <row r="1749" spans="1:65" s="12" customFormat="1" ht="22.9" customHeight="1">
      <c r="B1749" s="159"/>
      <c r="C1749" s="160"/>
      <c r="D1749" s="161" t="s">
        <v>69</v>
      </c>
      <c r="E1749" s="173" t="s">
        <v>369</v>
      </c>
      <c r="F1749" s="173" t="s">
        <v>2185</v>
      </c>
      <c r="G1749" s="160"/>
      <c r="H1749" s="160"/>
      <c r="I1749" s="163"/>
      <c r="J1749" s="174">
        <f>BK1749</f>
        <v>0</v>
      </c>
      <c r="K1749" s="160"/>
      <c r="L1749" s="165"/>
      <c r="M1749" s="166"/>
      <c r="N1749" s="167"/>
      <c r="O1749" s="167"/>
      <c r="P1749" s="168">
        <f>SUM(P1750:P1769)</f>
        <v>0</v>
      </c>
      <c r="Q1749" s="167"/>
      <c r="R1749" s="168">
        <f>SUM(R1750:R1769)</f>
        <v>70.475819999999999</v>
      </c>
      <c r="S1749" s="167"/>
      <c r="T1749" s="169">
        <f>SUM(T1750:T1769)</f>
        <v>0</v>
      </c>
      <c r="AR1749" s="170" t="s">
        <v>78</v>
      </c>
      <c r="AT1749" s="171" t="s">
        <v>69</v>
      </c>
      <c r="AU1749" s="171" t="s">
        <v>78</v>
      </c>
      <c r="AY1749" s="170" t="s">
        <v>193</v>
      </c>
      <c r="BK1749" s="172">
        <f>SUM(BK1750:BK1769)</f>
        <v>0</v>
      </c>
    </row>
    <row r="1750" spans="1:65" s="2" customFormat="1" ht="37.9" customHeight="1">
      <c r="A1750" s="36"/>
      <c r="B1750" s="37"/>
      <c r="C1750" s="175" t="s">
        <v>983</v>
      </c>
      <c r="D1750" s="175" t="s">
        <v>195</v>
      </c>
      <c r="E1750" s="176" t="s">
        <v>2186</v>
      </c>
      <c r="F1750" s="177" t="s">
        <v>2187</v>
      </c>
      <c r="G1750" s="178" t="s">
        <v>215</v>
      </c>
      <c r="H1750" s="179">
        <v>175</v>
      </c>
      <c r="I1750" s="180"/>
      <c r="J1750" s="181">
        <f>ROUND(I1750*H1750,2)</f>
        <v>0</v>
      </c>
      <c r="K1750" s="177" t="s">
        <v>199</v>
      </c>
      <c r="L1750" s="41"/>
      <c r="M1750" s="182" t="s">
        <v>19</v>
      </c>
      <c r="N1750" s="183" t="s">
        <v>41</v>
      </c>
      <c r="O1750" s="66"/>
      <c r="P1750" s="184">
        <f>O1750*H1750</f>
        <v>0</v>
      </c>
      <c r="Q1750" s="184">
        <v>1.7770000000000001E-2</v>
      </c>
      <c r="R1750" s="184">
        <f>Q1750*H1750</f>
        <v>3.10975</v>
      </c>
      <c r="S1750" s="184">
        <v>0</v>
      </c>
      <c r="T1750" s="185">
        <f>S1750*H1750</f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200</v>
      </c>
      <c r="AT1750" s="186" t="s">
        <v>195</v>
      </c>
      <c r="AU1750" s="186" t="s">
        <v>80</v>
      </c>
      <c r="AY1750" s="19" t="s">
        <v>193</v>
      </c>
      <c r="BE1750" s="187">
        <f>IF(N1750="základní",J1750,0)</f>
        <v>0</v>
      </c>
      <c r="BF1750" s="187">
        <f>IF(N1750="snížená",J1750,0)</f>
        <v>0</v>
      </c>
      <c r="BG1750" s="187">
        <f>IF(N1750="zákl. přenesená",J1750,0)</f>
        <v>0</v>
      </c>
      <c r="BH1750" s="187">
        <f>IF(N1750="sníž. přenesená",J1750,0)</f>
        <v>0</v>
      </c>
      <c r="BI1750" s="187">
        <f>IF(N1750="nulová",J1750,0)</f>
        <v>0</v>
      </c>
      <c r="BJ1750" s="19" t="s">
        <v>78</v>
      </c>
      <c r="BK1750" s="187">
        <f>ROUND(I1750*H1750,2)</f>
        <v>0</v>
      </c>
      <c r="BL1750" s="19" t="s">
        <v>200</v>
      </c>
      <c r="BM1750" s="186" t="s">
        <v>2188</v>
      </c>
    </row>
    <row r="1751" spans="1:65" s="2" customFormat="1" ht="11.25">
      <c r="A1751" s="36"/>
      <c r="B1751" s="37"/>
      <c r="C1751" s="38"/>
      <c r="D1751" s="188" t="s">
        <v>201</v>
      </c>
      <c r="E1751" s="38"/>
      <c r="F1751" s="189" t="s">
        <v>2189</v>
      </c>
      <c r="G1751" s="38"/>
      <c r="H1751" s="38"/>
      <c r="I1751" s="190"/>
      <c r="J1751" s="38"/>
      <c r="K1751" s="38"/>
      <c r="L1751" s="41"/>
      <c r="M1751" s="191"/>
      <c r="N1751" s="192"/>
      <c r="O1751" s="66"/>
      <c r="P1751" s="66"/>
      <c r="Q1751" s="66"/>
      <c r="R1751" s="66"/>
      <c r="S1751" s="66"/>
      <c r="T1751" s="67"/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T1751" s="19" t="s">
        <v>201</v>
      </c>
      <c r="AU1751" s="19" t="s">
        <v>80</v>
      </c>
    </row>
    <row r="1752" spans="1:65" s="13" customFormat="1" ht="11.25">
      <c r="B1752" s="193"/>
      <c r="C1752" s="194"/>
      <c r="D1752" s="195" t="s">
        <v>203</v>
      </c>
      <c r="E1752" s="196" t="s">
        <v>19</v>
      </c>
      <c r="F1752" s="197" t="s">
        <v>2190</v>
      </c>
      <c r="G1752" s="194"/>
      <c r="H1752" s="198">
        <v>175</v>
      </c>
      <c r="I1752" s="199"/>
      <c r="J1752" s="194"/>
      <c r="K1752" s="194"/>
      <c r="L1752" s="200"/>
      <c r="M1752" s="201"/>
      <c r="N1752" s="202"/>
      <c r="O1752" s="202"/>
      <c r="P1752" s="202"/>
      <c r="Q1752" s="202"/>
      <c r="R1752" s="202"/>
      <c r="S1752" s="202"/>
      <c r="T1752" s="203"/>
      <c r="AT1752" s="204" t="s">
        <v>203</v>
      </c>
      <c r="AU1752" s="204" t="s">
        <v>80</v>
      </c>
      <c r="AV1752" s="13" t="s">
        <v>80</v>
      </c>
      <c r="AW1752" s="13" t="s">
        <v>32</v>
      </c>
      <c r="AX1752" s="13" t="s">
        <v>70</v>
      </c>
      <c r="AY1752" s="204" t="s">
        <v>193</v>
      </c>
    </row>
    <row r="1753" spans="1:65" s="14" customFormat="1" ht="11.25">
      <c r="B1753" s="205"/>
      <c r="C1753" s="206"/>
      <c r="D1753" s="195" t="s">
        <v>203</v>
      </c>
      <c r="E1753" s="207" t="s">
        <v>19</v>
      </c>
      <c r="F1753" s="208" t="s">
        <v>205</v>
      </c>
      <c r="G1753" s="206"/>
      <c r="H1753" s="209">
        <v>175</v>
      </c>
      <c r="I1753" s="210"/>
      <c r="J1753" s="206"/>
      <c r="K1753" s="206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203</v>
      </c>
      <c r="AU1753" s="215" t="s">
        <v>80</v>
      </c>
      <c r="AV1753" s="14" t="s">
        <v>200</v>
      </c>
      <c r="AW1753" s="14" t="s">
        <v>32</v>
      </c>
      <c r="AX1753" s="14" t="s">
        <v>78</v>
      </c>
      <c r="AY1753" s="215" t="s">
        <v>193</v>
      </c>
    </row>
    <row r="1754" spans="1:65" s="2" customFormat="1" ht="37.9" customHeight="1">
      <c r="A1754" s="36"/>
      <c r="B1754" s="37"/>
      <c r="C1754" s="227" t="s">
        <v>2191</v>
      </c>
      <c r="D1754" s="227" t="s">
        <v>443</v>
      </c>
      <c r="E1754" s="228" t="s">
        <v>2192</v>
      </c>
      <c r="F1754" s="229" t="s">
        <v>2193</v>
      </c>
      <c r="G1754" s="230" t="s">
        <v>215</v>
      </c>
      <c r="H1754" s="231">
        <v>175</v>
      </c>
      <c r="I1754" s="232"/>
      <c r="J1754" s="233">
        <f>ROUND(I1754*H1754,2)</f>
        <v>0</v>
      </c>
      <c r="K1754" s="229" t="s">
        <v>477</v>
      </c>
      <c r="L1754" s="234"/>
      <c r="M1754" s="235" t="s">
        <v>19</v>
      </c>
      <c r="N1754" s="236" t="s">
        <v>41</v>
      </c>
      <c r="O1754" s="66"/>
      <c r="P1754" s="184">
        <f>O1754*H1754</f>
        <v>0</v>
      </c>
      <c r="Q1754" s="184">
        <v>0</v>
      </c>
      <c r="R1754" s="184">
        <f>Q1754*H1754</f>
        <v>0</v>
      </c>
      <c r="S1754" s="184">
        <v>0</v>
      </c>
      <c r="T1754" s="185">
        <f>S1754*H1754</f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237</v>
      </c>
      <c r="AT1754" s="186" t="s">
        <v>443</v>
      </c>
      <c r="AU1754" s="186" t="s">
        <v>80</v>
      </c>
      <c r="AY1754" s="19" t="s">
        <v>193</v>
      </c>
      <c r="BE1754" s="187">
        <f>IF(N1754="základní",J1754,0)</f>
        <v>0</v>
      </c>
      <c r="BF1754" s="187">
        <f>IF(N1754="snížená",J1754,0)</f>
        <v>0</v>
      </c>
      <c r="BG1754" s="187">
        <f>IF(N1754="zákl. přenesená",J1754,0)</f>
        <v>0</v>
      </c>
      <c r="BH1754" s="187">
        <f>IF(N1754="sníž. přenesená",J1754,0)</f>
        <v>0</v>
      </c>
      <c r="BI1754" s="187">
        <f>IF(N1754="nulová",J1754,0)</f>
        <v>0</v>
      </c>
      <c r="BJ1754" s="19" t="s">
        <v>78</v>
      </c>
      <c r="BK1754" s="187">
        <f>ROUND(I1754*H1754,2)</f>
        <v>0</v>
      </c>
      <c r="BL1754" s="19" t="s">
        <v>200</v>
      </c>
      <c r="BM1754" s="186" t="s">
        <v>2194</v>
      </c>
    </row>
    <row r="1755" spans="1:65" s="2" customFormat="1" ht="44.25" customHeight="1">
      <c r="A1755" s="36"/>
      <c r="B1755" s="37"/>
      <c r="C1755" s="175" t="s">
        <v>988</v>
      </c>
      <c r="D1755" s="175" t="s">
        <v>195</v>
      </c>
      <c r="E1755" s="176" t="s">
        <v>2195</v>
      </c>
      <c r="F1755" s="177" t="s">
        <v>2196</v>
      </c>
      <c r="G1755" s="178" t="s">
        <v>215</v>
      </c>
      <c r="H1755" s="179">
        <v>10</v>
      </c>
      <c r="I1755" s="180"/>
      <c r="J1755" s="181">
        <f>ROUND(I1755*H1755,2)</f>
        <v>0</v>
      </c>
      <c r="K1755" s="177" t="s">
        <v>199</v>
      </c>
      <c r="L1755" s="41"/>
      <c r="M1755" s="182" t="s">
        <v>19</v>
      </c>
      <c r="N1755" s="183" t="s">
        <v>41</v>
      </c>
      <c r="O1755" s="66"/>
      <c r="P1755" s="184">
        <f>O1755*H1755</f>
        <v>0</v>
      </c>
      <c r="Q1755" s="184">
        <v>3.5319999999999997E-2</v>
      </c>
      <c r="R1755" s="184">
        <f>Q1755*H1755</f>
        <v>0.35319999999999996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200</v>
      </c>
      <c r="AT1755" s="186" t="s">
        <v>195</v>
      </c>
      <c r="AU1755" s="186" t="s">
        <v>80</v>
      </c>
      <c r="AY1755" s="19" t="s">
        <v>193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78</v>
      </c>
      <c r="BK1755" s="187">
        <f>ROUND(I1755*H1755,2)</f>
        <v>0</v>
      </c>
      <c r="BL1755" s="19" t="s">
        <v>200</v>
      </c>
      <c r="BM1755" s="186" t="s">
        <v>2197</v>
      </c>
    </row>
    <row r="1756" spans="1:65" s="2" customFormat="1" ht="11.25">
      <c r="A1756" s="36"/>
      <c r="B1756" s="37"/>
      <c r="C1756" s="38"/>
      <c r="D1756" s="188" t="s">
        <v>201</v>
      </c>
      <c r="E1756" s="38"/>
      <c r="F1756" s="189" t="s">
        <v>2198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201</v>
      </c>
      <c r="AU1756" s="19" t="s">
        <v>80</v>
      </c>
    </row>
    <row r="1757" spans="1:65" s="13" customFormat="1" ht="11.25">
      <c r="B1757" s="193"/>
      <c r="C1757" s="194"/>
      <c r="D1757" s="195" t="s">
        <v>203</v>
      </c>
      <c r="E1757" s="196" t="s">
        <v>19</v>
      </c>
      <c r="F1757" s="197" t="s">
        <v>2199</v>
      </c>
      <c r="G1757" s="194"/>
      <c r="H1757" s="198">
        <v>10</v>
      </c>
      <c r="I1757" s="199"/>
      <c r="J1757" s="194"/>
      <c r="K1757" s="194"/>
      <c r="L1757" s="200"/>
      <c r="M1757" s="201"/>
      <c r="N1757" s="202"/>
      <c r="O1757" s="202"/>
      <c r="P1757" s="202"/>
      <c r="Q1757" s="202"/>
      <c r="R1757" s="202"/>
      <c r="S1757" s="202"/>
      <c r="T1757" s="203"/>
      <c r="AT1757" s="204" t="s">
        <v>203</v>
      </c>
      <c r="AU1757" s="204" t="s">
        <v>80</v>
      </c>
      <c r="AV1757" s="13" t="s">
        <v>80</v>
      </c>
      <c r="AW1757" s="13" t="s">
        <v>32</v>
      </c>
      <c r="AX1757" s="13" t="s">
        <v>70</v>
      </c>
      <c r="AY1757" s="204" t="s">
        <v>193</v>
      </c>
    </row>
    <row r="1758" spans="1:65" s="14" customFormat="1" ht="11.25">
      <c r="B1758" s="205"/>
      <c r="C1758" s="206"/>
      <c r="D1758" s="195" t="s">
        <v>203</v>
      </c>
      <c r="E1758" s="207" t="s">
        <v>19</v>
      </c>
      <c r="F1758" s="208" t="s">
        <v>205</v>
      </c>
      <c r="G1758" s="206"/>
      <c r="H1758" s="209">
        <v>10</v>
      </c>
      <c r="I1758" s="210"/>
      <c r="J1758" s="206"/>
      <c r="K1758" s="206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203</v>
      </c>
      <c r="AU1758" s="215" t="s">
        <v>80</v>
      </c>
      <c r="AV1758" s="14" t="s">
        <v>200</v>
      </c>
      <c r="AW1758" s="14" t="s">
        <v>32</v>
      </c>
      <c r="AX1758" s="14" t="s">
        <v>78</v>
      </c>
      <c r="AY1758" s="215" t="s">
        <v>193</v>
      </c>
    </row>
    <row r="1759" spans="1:65" s="2" customFormat="1" ht="37.9" customHeight="1">
      <c r="A1759" s="36"/>
      <c r="B1759" s="37"/>
      <c r="C1759" s="227" t="s">
        <v>2200</v>
      </c>
      <c r="D1759" s="227" t="s">
        <v>443</v>
      </c>
      <c r="E1759" s="228" t="s">
        <v>2201</v>
      </c>
      <c r="F1759" s="229" t="s">
        <v>2202</v>
      </c>
      <c r="G1759" s="230" t="s">
        <v>215</v>
      </c>
      <c r="H1759" s="231">
        <v>21</v>
      </c>
      <c r="I1759" s="232"/>
      <c r="J1759" s="233">
        <f>ROUND(I1759*H1759,2)</f>
        <v>0</v>
      </c>
      <c r="K1759" s="229" t="s">
        <v>477</v>
      </c>
      <c r="L1759" s="234"/>
      <c r="M1759" s="235" t="s">
        <v>19</v>
      </c>
      <c r="N1759" s="236" t="s">
        <v>41</v>
      </c>
      <c r="O1759" s="66"/>
      <c r="P1759" s="184">
        <f>O1759*H1759</f>
        <v>0</v>
      </c>
      <c r="Q1759" s="184">
        <v>0</v>
      </c>
      <c r="R1759" s="184">
        <f>Q1759*H1759</f>
        <v>0</v>
      </c>
      <c r="S1759" s="184">
        <v>0</v>
      </c>
      <c r="T1759" s="185">
        <f>S1759*H1759</f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237</v>
      </c>
      <c r="AT1759" s="186" t="s">
        <v>443</v>
      </c>
      <c r="AU1759" s="186" t="s">
        <v>80</v>
      </c>
      <c r="AY1759" s="19" t="s">
        <v>193</v>
      </c>
      <c r="BE1759" s="187">
        <f>IF(N1759="základní",J1759,0)</f>
        <v>0</v>
      </c>
      <c r="BF1759" s="187">
        <f>IF(N1759="snížená",J1759,0)</f>
        <v>0</v>
      </c>
      <c r="BG1759" s="187">
        <f>IF(N1759="zákl. přenesená",J1759,0)</f>
        <v>0</v>
      </c>
      <c r="BH1759" s="187">
        <f>IF(N1759="sníž. přenesená",J1759,0)</f>
        <v>0</v>
      </c>
      <c r="BI1759" s="187">
        <f>IF(N1759="nulová",J1759,0)</f>
        <v>0</v>
      </c>
      <c r="BJ1759" s="19" t="s">
        <v>78</v>
      </c>
      <c r="BK1759" s="187">
        <f>ROUND(I1759*H1759,2)</f>
        <v>0</v>
      </c>
      <c r="BL1759" s="19" t="s">
        <v>200</v>
      </c>
      <c r="BM1759" s="186" t="s">
        <v>2203</v>
      </c>
    </row>
    <row r="1760" spans="1:65" s="2" customFormat="1" ht="37.9" customHeight="1">
      <c r="A1760" s="36"/>
      <c r="B1760" s="37"/>
      <c r="C1760" s="175" t="s">
        <v>994</v>
      </c>
      <c r="D1760" s="175" t="s">
        <v>195</v>
      </c>
      <c r="E1760" s="176" t="s">
        <v>2204</v>
      </c>
      <c r="F1760" s="177" t="s">
        <v>2205</v>
      </c>
      <c r="G1760" s="178" t="s">
        <v>215</v>
      </c>
      <c r="H1760" s="179">
        <v>24</v>
      </c>
      <c r="I1760" s="180"/>
      <c r="J1760" s="181">
        <f>ROUND(I1760*H1760,2)</f>
        <v>0</v>
      </c>
      <c r="K1760" s="177" t="s">
        <v>199</v>
      </c>
      <c r="L1760" s="41"/>
      <c r="M1760" s="182" t="s">
        <v>19</v>
      </c>
      <c r="N1760" s="183" t="s">
        <v>41</v>
      </c>
      <c r="O1760" s="66"/>
      <c r="P1760" s="184">
        <f>O1760*H1760</f>
        <v>0</v>
      </c>
      <c r="Q1760" s="184">
        <v>0.44169999999999998</v>
      </c>
      <c r="R1760" s="184">
        <f>Q1760*H1760</f>
        <v>10.6008</v>
      </c>
      <c r="S1760" s="184">
        <v>0</v>
      </c>
      <c r="T1760" s="185">
        <f>S1760*H1760</f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200</v>
      </c>
      <c r="AT1760" s="186" t="s">
        <v>195</v>
      </c>
      <c r="AU1760" s="186" t="s">
        <v>80</v>
      </c>
      <c r="AY1760" s="19" t="s">
        <v>193</v>
      </c>
      <c r="BE1760" s="187">
        <f>IF(N1760="základní",J1760,0)</f>
        <v>0</v>
      </c>
      <c r="BF1760" s="187">
        <f>IF(N1760="snížená",J1760,0)</f>
        <v>0</v>
      </c>
      <c r="BG1760" s="187">
        <f>IF(N1760="zákl. přenesená",J1760,0)</f>
        <v>0</v>
      </c>
      <c r="BH1760" s="187">
        <f>IF(N1760="sníž. přenesená",J1760,0)</f>
        <v>0</v>
      </c>
      <c r="BI1760" s="187">
        <f>IF(N1760="nulová",J1760,0)</f>
        <v>0</v>
      </c>
      <c r="BJ1760" s="19" t="s">
        <v>78</v>
      </c>
      <c r="BK1760" s="187">
        <f>ROUND(I1760*H1760,2)</f>
        <v>0</v>
      </c>
      <c r="BL1760" s="19" t="s">
        <v>200</v>
      </c>
      <c r="BM1760" s="186" t="s">
        <v>2206</v>
      </c>
    </row>
    <row r="1761" spans="1:65" s="2" customFormat="1" ht="11.25">
      <c r="A1761" s="36"/>
      <c r="B1761" s="37"/>
      <c r="C1761" s="38"/>
      <c r="D1761" s="188" t="s">
        <v>201</v>
      </c>
      <c r="E1761" s="38"/>
      <c r="F1761" s="189" t="s">
        <v>2207</v>
      </c>
      <c r="G1761" s="38"/>
      <c r="H1761" s="38"/>
      <c r="I1761" s="190"/>
      <c r="J1761" s="38"/>
      <c r="K1761" s="38"/>
      <c r="L1761" s="41"/>
      <c r="M1761" s="191"/>
      <c r="N1761" s="192"/>
      <c r="O1761" s="66"/>
      <c r="P1761" s="66"/>
      <c r="Q1761" s="66"/>
      <c r="R1761" s="66"/>
      <c r="S1761" s="66"/>
      <c r="T1761" s="67"/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T1761" s="19" t="s">
        <v>201</v>
      </c>
      <c r="AU1761" s="19" t="s">
        <v>80</v>
      </c>
    </row>
    <row r="1762" spans="1:65" s="13" customFormat="1" ht="11.25">
      <c r="B1762" s="193"/>
      <c r="C1762" s="194"/>
      <c r="D1762" s="195" t="s">
        <v>203</v>
      </c>
      <c r="E1762" s="196" t="s">
        <v>19</v>
      </c>
      <c r="F1762" s="197" t="s">
        <v>2208</v>
      </c>
      <c r="G1762" s="194"/>
      <c r="H1762" s="198">
        <v>24</v>
      </c>
      <c r="I1762" s="199"/>
      <c r="J1762" s="194"/>
      <c r="K1762" s="194"/>
      <c r="L1762" s="200"/>
      <c r="M1762" s="201"/>
      <c r="N1762" s="202"/>
      <c r="O1762" s="202"/>
      <c r="P1762" s="202"/>
      <c r="Q1762" s="202"/>
      <c r="R1762" s="202"/>
      <c r="S1762" s="202"/>
      <c r="T1762" s="203"/>
      <c r="AT1762" s="204" t="s">
        <v>203</v>
      </c>
      <c r="AU1762" s="204" t="s">
        <v>80</v>
      </c>
      <c r="AV1762" s="13" t="s">
        <v>80</v>
      </c>
      <c r="AW1762" s="13" t="s">
        <v>32</v>
      </c>
      <c r="AX1762" s="13" t="s">
        <v>70</v>
      </c>
      <c r="AY1762" s="204" t="s">
        <v>193</v>
      </c>
    </row>
    <row r="1763" spans="1:65" s="14" customFormat="1" ht="11.25">
      <c r="B1763" s="205"/>
      <c r="C1763" s="206"/>
      <c r="D1763" s="195" t="s">
        <v>203</v>
      </c>
      <c r="E1763" s="207" t="s">
        <v>19</v>
      </c>
      <c r="F1763" s="208" t="s">
        <v>205</v>
      </c>
      <c r="G1763" s="206"/>
      <c r="H1763" s="209">
        <v>24</v>
      </c>
      <c r="I1763" s="210"/>
      <c r="J1763" s="206"/>
      <c r="K1763" s="206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203</v>
      </c>
      <c r="AU1763" s="215" t="s">
        <v>80</v>
      </c>
      <c r="AV1763" s="14" t="s">
        <v>200</v>
      </c>
      <c r="AW1763" s="14" t="s">
        <v>32</v>
      </c>
      <c r="AX1763" s="14" t="s">
        <v>78</v>
      </c>
      <c r="AY1763" s="215" t="s">
        <v>193</v>
      </c>
    </row>
    <row r="1764" spans="1:65" s="2" customFormat="1" ht="37.9" customHeight="1">
      <c r="A1764" s="36"/>
      <c r="B1764" s="37"/>
      <c r="C1764" s="227" t="s">
        <v>2209</v>
      </c>
      <c r="D1764" s="227" t="s">
        <v>443</v>
      </c>
      <c r="E1764" s="228" t="s">
        <v>2210</v>
      </c>
      <c r="F1764" s="229" t="s">
        <v>2211</v>
      </c>
      <c r="G1764" s="230" t="s">
        <v>215</v>
      </c>
      <c r="H1764" s="231">
        <v>24</v>
      </c>
      <c r="I1764" s="232"/>
      <c r="J1764" s="233">
        <f>ROUND(I1764*H1764,2)</f>
        <v>0</v>
      </c>
      <c r="K1764" s="229" t="s">
        <v>477</v>
      </c>
      <c r="L1764" s="234"/>
      <c r="M1764" s="235" t="s">
        <v>19</v>
      </c>
      <c r="N1764" s="236" t="s">
        <v>41</v>
      </c>
      <c r="O1764" s="66"/>
      <c r="P1764" s="184">
        <f>O1764*H1764</f>
        <v>0</v>
      </c>
      <c r="Q1764" s="184">
        <v>0</v>
      </c>
      <c r="R1764" s="184">
        <f>Q1764*H1764</f>
        <v>0</v>
      </c>
      <c r="S1764" s="184">
        <v>0</v>
      </c>
      <c r="T1764" s="185">
        <f>S1764*H1764</f>
        <v>0</v>
      </c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R1764" s="186" t="s">
        <v>237</v>
      </c>
      <c r="AT1764" s="186" t="s">
        <v>443</v>
      </c>
      <c r="AU1764" s="186" t="s">
        <v>80</v>
      </c>
      <c r="AY1764" s="19" t="s">
        <v>193</v>
      </c>
      <c r="BE1764" s="187">
        <f>IF(N1764="základní",J1764,0)</f>
        <v>0</v>
      </c>
      <c r="BF1764" s="187">
        <f>IF(N1764="snížená",J1764,0)</f>
        <v>0</v>
      </c>
      <c r="BG1764" s="187">
        <f>IF(N1764="zákl. přenesená",J1764,0)</f>
        <v>0</v>
      </c>
      <c r="BH1764" s="187">
        <f>IF(N1764="sníž. přenesená",J1764,0)</f>
        <v>0</v>
      </c>
      <c r="BI1764" s="187">
        <f>IF(N1764="nulová",J1764,0)</f>
        <v>0</v>
      </c>
      <c r="BJ1764" s="19" t="s">
        <v>78</v>
      </c>
      <c r="BK1764" s="187">
        <f>ROUND(I1764*H1764,2)</f>
        <v>0</v>
      </c>
      <c r="BL1764" s="19" t="s">
        <v>200</v>
      </c>
      <c r="BM1764" s="186" t="s">
        <v>2212</v>
      </c>
    </row>
    <row r="1765" spans="1:65" s="2" customFormat="1" ht="44.25" customHeight="1">
      <c r="A1765" s="36"/>
      <c r="B1765" s="37"/>
      <c r="C1765" s="175" t="s">
        <v>999</v>
      </c>
      <c r="D1765" s="175" t="s">
        <v>195</v>
      </c>
      <c r="E1765" s="176" t="s">
        <v>2213</v>
      </c>
      <c r="F1765" s="177" t="s">
        <v>2214</v>
      </c>
      <c r="G1765" s="178" t="s">
        <v>215</v>
      </c>
      <c r="H1765" s="179">
        <v>103</v>
      </c>
      <c r="I1765" s="180"/>
      <c r="J1765" s="181">
        <f>ROUND(I1765*H1765,2)</f>
        <v>0</v>
      </c>
      <c r="K1765" s="177" t="s">
        <v>199</v>
      </c>
      <c r="L1765" s="41"/>
      <c r="M1765" s="182" t="s">
        <v>19</v>
      </c>
      <c r="N1765" s="183" t="s">
        <v>41</v>
      </c>
      <c r="O1765" s="66"/>
      <c r="P1765" s="184">
        <f>O1765*H1765</f>
        <v>0</v>
      </c>
      <c r="Q1765" s="184">
        <v>0.54769000000000001</v>
      </c>
      <c r="R1765" s="184">
        <f>Q1765*H1765</f>
        <v>56.41207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200</v>
      </c>
      <c r="AT1765" s="186" t="s">
        <v>195</v>
      </c>
      <c r="AU1765" s="186" t="s">
        <v>80</v>
      </c>
      <c r="AY1765" s="19" t="s">
        <v>193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78</v>
      </c>
      <c r="BK1765" s="187">
        <f>ROUND(I1765*H1765,2)</f>
        <v>0</v>
      </c>
      <c r="BL1765" s="19" t="s">
        <v>200</v>
      </c>
      <c r="BM1765" s="186" t="s">
        <v>2215</v>
      </c>
    </row>
    <row r="1766" spans="1:65" s="2" customFormat="1" ht="11.25">
      <c r="A1766" s="36"/>
      <c r="B1766" s="37"/>
      <c r="C1766" s="38"/>
      <c r="D1766" s="188" t="s">
        <v>201</v>
      </c>
      <c r="E1766" s="38"/>
      <c r="F1766" s="189" t="s">
        <v>2216</v>
      </c>
      <c r="G1766" s="38"/>
      <c r="H1766" s="38"/>
      <c r="I1766" s="190"/>
      <c r="J1766" s="38"/>
      <c r="K1766" s="38"/>
      <c r="L1766" s="41"/>
      <c r="M1766" s="191"/>
      <c r="N1766" s="19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201</v>
      </c>
      <c r="AU1766" s="19" t="s">
        <v>80</v>
      </c>
    </row>
    <row r="1767" spans="1:65" s="13" customFormat="1" ht="11.25">
      <c r="B1767" s="193"/>
      <c r="C1767" s="194"/>
      <c r="D1767" s="195" t="s">
        <v>203</v>
      </c>
      <c r="E1767" s="196" t="s">
        <v>19</v>
      </c>
      <c r="F1767" s="197" t="s">
        <v>2217</v>
      </c>
      <c r="G1767" s="194"/>
      <c r="H1767" s="198">
        <v>103</v>
      </c>
      <c r="I1767" s="199"/>
      <c r="J1767" s="194"/>
      <c r="K1767" s="194"/>
      <c r="L1767" s="200"/>
      <c r="M1767" s="201"/>
      <c r="N1767" s="202"/>
      <c r="O1767" s="202"/>
      <c r="P1767" s="202"/>
      <c r="Q1767" s="202"/>
      <c r="R1767" s="202"/>
      <c r="S1767" s="202"/>
      <c r="T1767" s="203"/>
      <c r="AT1767" s="204" t="s">
        <v>203</v>
      </c>
      <c r="AU1767" s="204" t="s">
        <v>80</v>
      </c>
      <c r="AV1767" s="13" t="s">
        <v>80</v>
      </c>
      <c r="AW1767" s="13" t="s">
        <v>32</v>
      </c>
      <c r="AX1767" s="13" t="s">
        <v>70</v>
      </c>
      <c r="AY1767" s="204" t="s">
        <v>193</v>
      </c>
    </row>
    <row r="1768" spans="1:65" s="14" customFormat="1" ht="11.25">
      <c r="B1768" s="205"/>
      <c r="C1768" s="206"/>
      <c r="D1768" s="195" t="s">
        <v>203</v>
      </c>
      <c r="E1768" s="207" t="s">
        <v>19</v>
      </c>
      <c r="F1768" s="208" t="s">
        <v>205</v>
      </c>
      <c r="G1768" s="206"/>
      <c r="H1768" s="209">
        <v>103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203</v>
      </c>
      <c r="AU1768" s="215" t="s">
        <v>80</v>
      </c>
      <c r="AV1768" s="14" t="s">
        <v>200</v>
      </c>
      <c r="AW1768" s="14" t="s">
        <v>32</v>
      </c>
      <c r="AX1768" s="14" t="s">
        <v>78</v>
      </c>
      <c r="AY1768" s="215" t="s">
        <v>193</v>
      </c>
    </row>
    <row r="1769" spans="1:65" s="2" customFormat="1" ht="37.9" customHeight="1">
      <c r="A1769" s="36"/>
      <c r="B1769" s="37"/>
      <c r="C1769" s="227" t="s">
        <v>2218</v>
      </c>
      <c r="D1769" s="227" t="s">
        <v>443</v>
      </c>
      <c r="E1769" s="228" t="s">
        <v>2219</v>
      </c>
      <c r="F1769" s="229" t="s">
        <v>2220</v>
      </c>
      <c r="G1769" s="230" t="s">
        <v>215</v>
      </c>
      <c r="H1769" s="231">
        <v>92</v>
      </c>
      <c r="I1769" s="232"/>
      <c r="J1769" s="233">
        <f>ROUND(I1769*H1769,2)</f>
        <v>0</v>
      </c>
      <c r="K1769" s="229" t="s">
        <v>477</v>
      </c>
      <c r="L1769" s="234"/>
      <c r="M1769" s="235" t="s">
        <v>19</v>
      </c>
      <c r="N1769" s="236" t="s">
        <v>41</v>
      </c>
      <c r="O1769" s="66"/>
      <c r="P1769" s="184">
        <f>O1769*H1769</f>
        <v>0</v>
      </c>
      <c r="Q1769" s="184">
        <v>0</v>
      </c>
      <c r="R1769" s="184">
        <f>Q1769*H1769</f>
        <v>0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237</v>
      </c>
      <c r="AT1769" s="186" t="s">
        <v>443</v>
      </c>
      <c r="AU1769" s="186" t="s">
        <v>80</v>
      </c>
      <c r="AY1769" s="19" t="s">
        <v>193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78</v>
      </c>
      <c r="BK1769" s="187">
        <f>ROUND(I1769*H1769,2)</f>
        <v>0</v>
      </c>
      <c r="BL1769" s="19" t="s">
        <v>200</v>
      </c>
      <c r="BM1769" s="186" t="s">
        <v>2221</v>
      </c>
    </row>
    <row r="1770" spans="1:65" s="12" customFormat="1" ht="22.9" customHeight="1">
      <c r="B1770" s="159"/>
      <c r="C1770" s="160"/>
      <c r="D1770" s="161" t="s">
        <v>69</v>
      </c>
      <c r="E1770" s="173" t="s">
        <v>2222</v>
      </c>
      <c r="F1770" s="173" t="s">
        <v>2223</v>
      </c>
      <c r="G1770" s="160"/>
      <c r="H1770" s="160"/>
      <c r="I1770" s="163"/>
      <c r="J1770" s="174">
        <f>BK1770</f>
        <v>0</v>
      </c>
      <c r="K1770" s="160"/>
      <c r="L1770" s="165"/>
      <c r="M1770" s="166"/>
      <c r="N1770" s="167"/>
      <c r="O1770" s="167"/>
      <c r="P1770" s="168">
        <f>SUM(P1771:P1820)</f>
        <v>0</v>
      </c>
      <c r="Q1770" s="167"/>
      <c r="R1770" s="168">
        <f>SUM(R1771:R1820)</f>
        <v>11.18877</v>
      </c>
      <c r="S1770" s="167"/>
      <c r="T1770" s="169">
        <f>SUM(T1771:T1820)</f>
        <v>0</v>
      </c>
      <c r="AR1770" s="170" t="s">
        <v>78</v>
      </c>
      <c r="AT1770" s="171" t="s">
        <v>69</v>
      </c>
      <c r="AU1770" s="171" t="s">
        <v>78</v>
      </c>
      <c r="AY1770" s="170" t="s">
        <v>193</v>
      </c>
      <c r="BK1770" s="172">
        <f>SUM(BK1771:BK1820)</f>
        <v>0</v>
      </c>
    </row>
    <row r="1771" spans="1:65" s="2" customFormat="1" ht="37.9" customHeight="1">
      <c r="A1771" s="36"/>
      <c r="B1771" s="37"/>
      <c r="C1771" s="175" t="s">
        <v>1004</v>
      </c>
      <c r="D1771" s="175" t="s">
        <v>195</v>
      </c>
      <c r="E1771" s="176" t="s">
        <v>2224</v>
      </c>
      <c r="F1771" s="177" t="s">
        <v>2225</v>
      </c>
      <c r="G1771" s="178" t="s">
        <v>198</v>
      </c>
      <c r="H1771" s="179">
        <v>4219</v>
      </c>
      <c r="I1771" s="180"/>
      <c r="J1771" s="181">
        <f>ROUND(I1771*H1771,2)</f>
        <v>0</v>
      </c>
      <c r="K1771" s="177" t="s">
        <v>199</v>
      </c>
      <c r="L1771" s="41"/>
      <c r="M1771" s="182" t="s">
        <v>19</v>
      </c>
      <c r="N1771" s="183" t="s">
        <v>41</v>
      </c>
      <c r="O1771" s="66"/>
      <c r="P1771" s="184">
        <f>O1771*H1771</f>
        <v>0</v>
      </c>
      <c r="Q1771" s="184">
        <v>0</v>
      </c>
      <c r="R1771" s="184">
        <f>Q1771*H1771</f>
        <v>0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200</v>
      </c>
      <c r="AT1771" s="186" t="s">
        <v>195</v>
      </c>
      <c r="AU1771" s="186" t="s">
        <v>80</v>
      </c>
      <c r="AY1771" s="19" t="s">
        <v>193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78</v>
      </c>
      <c r="BK1771" s="187">
        <f>ROUND(I1771*H1771,2)</f>
        <v>0</v>
      </c>
      <c r="BL1771" s="19" t="s">
        <v>200</v>
      </c>
      <c r="BM1771" s="186" t="s">
        <v>2226</v>
      </c>
    </row>
    <row r="1772" spans="1:65" s="2" customFormat="1" ht="11.25">
      <c r="A1772" s="36"/>
      <c r="B1772" s="37"/>
      <c r="C1772" s="38"/>
      <c r="D1772" s="188" t="s">
        <v>201</v>
      </c>
      <c r="E1772" s="38"/>
      <c r="F1772" s="189" t="s">
        <v>2227</v>
      </c>
      <c r="G1772" s="38"/>
      <c r="H1772" s="38"/>
      <c r="I1772" s="190"/>
      <c r="J1772" s="38"/>
      <c r="K1772" s="38"/>
      <c r="L1772" s="41"/>
      <c r="M1772" s="191"/>
      <c r="N1772" s="192"/>
      <c r="O1772" s="66"/>
      <c r="P1772" s="66"/>
      <c r="Q1772" s="66"/>
      <c r="R1772" s="66"/>
      <c r="S1772" s="66"/>
      <c r="T1772" s="67"/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T1772" s="19" t="s">
        <v>201</v>
      </c>
      <c r="AU1772" s="19" t="s">
        <v>80</v>
      </c>
    </row>
    <row r="1773" spans="1:65" s="13" customFormat="1" ht="11.25">
      <c r="B1773" s="193"/>
      <c r="C1773" s="194"/>
      <c r="D1773" s="195" t="s">
        <v>203</v>
      </c>
      <c r="E1773" s="196" t="s">
        <v>19</v>
      </c>
      <c r="F1773" s="197" t="s">
        <v>484</v>
      </c>
      <c r="G1773" s="194"/>
      <c r="H1773" s="198">
        <v>4080</v>
      </c>
      <c r="I1773" s="199"/>
      <c r="J1773" s="194"/>
      <c r="K1773" s="194"/>
      <c r="L1773" s="200"/>
      <c r="M1773" s="201"/>
      <c r="N1773" s="202"/>
      <c r="O1773" s="202"/>
      <c r="P1773" s="202"/>
      <c r="Q1773" s="202"/>
      <c r="R1773" s="202"/>
      <c r="S1773" s="202"/>
      <c r="T1773" s="203"/>
      <c r="AT1773" s="204" t="s">
        <v>203</v>
      </c>
      <c r="AU1773" s="204" t="s">
        <v>80</v>
      </c>
      <c r="AV1773" s="13" t="s">
        <v>80</v>
      </c>
      <c r="AW1773" s="13" t="s">
        <v>32</v>
      </c>
      <c r="AX1773" s="13" t="s">
        <v>70</v>
      </c>
      <c r="AY1773" s="204" t="s">
        <v>193</v>
      </c>
    </row>
    <row r="1774" spans="1:65" s="13" customFormat="1" ht="11.25">
      <c r="B1774" s="193"/>
      <c r="C1774" s="194"/>
      <c r="D1774" s="195" t="s">
        <v>203</v>
      </c>
      <c r="E1774" s="196" t="s">
        <v>19</v>
      </c>
      <c r="F1774" s="197" t="s">
        <v>485</v>
      </c>
      <c r="G1774" s="194"/>
      <c r="H1774" s="198">
        <v>139</v>
      </c>
      <c r="I1774" s="199"/>
      <c r="J1774" s="194"/>
      <c r="K1774" s="194"/>
      <c r="L1774" s="200"/>
      <c r="M1774" s="201"/>
      <c r="N1774" s="202"/>
      <c r="O1774" s="202"/>
      <c r="P1774" s="202"/>
      <c r="Q1774" s="202"/>
      <c r="R1774" s="202"/>
      <c r="S1774" s="202"/>
      <c r="T1774" s="203"/>
      <c r="AT1774" s="204" t="s">
        <v>203</v>
      </c>
      <c r="AU1774" s="204" t="s">
        <v>80</v>
      </c>
      <c r="AV1774" s="13" t="s">
        <v>80</v>
      </c>
      <c r="AW1774" s="13" t="s">
        <v>32</v>
      </c>
      <c r="AX1774" s="13" t="s">
        <v>70</v>
      </c>
      <c r="AY1774" s="204" t="s">
        <v>193</v>
      </c>
    </row>
    <row r="1775" spans="1:65" s="14" customFormat="1" ht="11.25">
      <c r="B1775" s="205"/>
      <c r="C1775" s="206"/>
      <c r="D1775" s="195" t="s">
        <v>203</v>
      </c>
      <c r="E1775" s="207" t="s">
        <v>19</v>
      </c>
      <c r="F1775" s="208" t="s">
        <v>205</v>
      </c>
      <c r="G1775" s="206"/>
      <c r="H1775" s="209">
        <v>4219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203</v>
      </c>
      <c r="AU1775" s="215" t="s">
        <v>80</v>
      </c>
      <c r="AV1775" s="14" t="s">
        <v>200</v>
      </c>
      <c r="AW1775" s="14" t="s">
        <v>32</v>
      </c>
      <c r="AX1775" s="14" t="s">
        <v>78</v>
      </c>
      <c r="AY1775" s="215" t="s">
        <v>193</v>
      </c>
    </row>
    <row r="1776" spans="1:65" s="2" customFormat="1" ht="33" customHeight="1">
      <c r="A1776" s="36"/>
      <c r="B1776" s="37"/>
      <c r="C1776" s="175" t="s">
        <v>2228</v>
      </c>
      <c r="D1776" s="175" t="s">
        <v>195</v>
      </c>
      <c r="E1776" s="176" t="s">
        <v>2229</v>
      </c>
      <c r="F1776" s="177" t="s">
        <v>2230</v>
      </c>
      <c r="G1776" s="178" t="s">
        <v>215</v>
      </c>
      <c r="H1776" s="179">
        <v>2148</v>
      </c>
      <c r="I1776" s="180"/>
      <c r="J1776" s="181">
        <f>ROUND(I1776*H1776,2)</f>
        <v>0</v>
      </c>
      <c r="K1776" s="177" t="s">
        <v>199</v>
      </c>
      <c r="L1776" s="41"/>
      <c r="M1776" s="182" t="s">
        <v>19</v>
      </c>
      <c r="N1776" s="183" t="s">
        <v>41</v>
      </c>
      <c r="O1776" s="66"/>
      <c r="P1776" s="184">
        <f>O1776*H1776</f>
        <v>0</v>
      </c>
      <c r="Q1776" s="184">
        <v>0</v>
      </c>
      <c r="R1776" s="184">
        <f>Q1776*H1776</f>
        <v>0</v>
      </c>
      <c r="S1776" s="184">
        <v>0</v>
      </c>
      <c r="T1776" s="185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200</v>
      </c>
      <c r="AT1776" s="186" t="s">
        <v>195</v>
      </c>
      <c r="AU1776" s="186" t="s">
        <v>80</v>
      </c>
      <c r="AY1776" s="19" t="s">
        <v>193</v>
      </c>
      <c r="BE1776" s="187">
        <f>IF(N1776="základní",J1776,0)</f>
        <v>0</v>
      </c>
      <c r="BF1776" s="187">
        <f>IF(N1776="snížená",J1776,0)</f>
        <v>0</v>
      </c>
      <c r="BG1776" s="187">
        <f>IF(N1776="zákl. přenesená",J1776,0)</f>
        <v>0</v>
      </c>
      <c r="BH1776" s="187">
        <f>IF(N1776="sníž. přenesená",J1776,0)</f>
        <v>0</v>
      </c>
      <c r="BI1776" s="187">
        <f>IF(N1776="nulová",J1776,0)</f>
        <v>0</v>
      </c>
      <c r="BJ1776" s="19" t="s">
        <v>78</v>
      </c>
      <c r="BK1776" s="187">
        <f>ROUND(I1776*H1776,2)</f>
        <v>0</v>
      </c>
      <c r="BL1776" s="19" t="s">
        <v>200</v>
      </c>
      <c r="BM1776" s="186" t="s">
        <v>2231</v>
      </c>
    </row>
    <row r="1777" spans="1:65" s="2" customFormat="1" ht="11.25">
      <c r="A1777" s="36"/>
      <c r="B1777" s="37"/>
      <c r="C1777" s="38"/>
      <c r="D1777" s="188" t="s">
        <v>201</v>
      </c>
      <c r="E1777" s="38"/>
      <c r="F1777" s="189" t="s">
        <v>2232</v>
      </c>
      <c r="G1777" s="38"/>
      <c r="H1777" s="38"/>
      <c r="I1777" s="190"/>
      <c r="J1777" s="38"/>
      <c r="K1777" s="38"/>
      <c r="L1777" s="41"/>
      <c r="M1777" s="191"/>
      <c r="N1777" s="192"/>
      <c r="O1777" s="66"/>
      <c r="P1777" s="66"/>
      <c r="Q1777" s="66"/>
      <c r="R1777" s="66"/>
      <c r="S1777" s="66"/>
      <c r="T1777" s="67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T1777" s="19" t="s">
        <v>201</v>
      </c>
      <c r="AU1777" s="19" t="s">
        <v>80</v>
      </c>
    </row>
    <row r="1778" spans="1:65" s="13" customFormat="1" ht="11.25">
      <c r="B1778" s="193"/>
      <c r="C1778" s="194"/>
      <c r="D1778" s="195" t="s">
        <v>203</v>
      </c>
      <c r="E1778" s="196" t="s">
        <v>19</v>
      </c>
      <c r="F1778" s="197" t="s">
        <v>2233</v>
      </c>
      <c r="G1778" s="194"/>
      <c r="H1778" s="198">
        <v>2148</v>
      </c>
      <c r="I1778" s="199"/>
      <c r="J1778" s="194"/>
      <c r="K1778" s="194"/>
      <c r="L1778" s="200"/>
      <c r="M1778" s="201"/>
      <c r="N1778" s="202"/>
      <c r="O1778" s="202"/>
      <c r="P1778" s="202"/>
      <c r="Q1778" s="202"/>
      <c r="R1778" s="202"/>
      <c r="S1778" s="202"/>
      <c r="T1778" s="203"/>
      <c r="AT1778" s="204" t="s">
        <v>203</v>
      </c>
      <c r="AU1778" s="204" t="s">
        <v>80</v>
      </c>
      <c r="AV1778" s="13" t="s">
        <v>80</v>
      </c>
      <c r="AW1778" s="13" t="s">
        <v>32</v>
      </c>
      <c r="AX1778" s="13" t="s">
        <v>70</v>
      </c>
      <c r="AY1778" s="204" t="s">
        <v>193</v>
      </c>
    </row>
    <row r="1779" spans="1:65" s="14" customFormat="1" ht="11.25">
      <c r="B1779" s="205"/>
      <c r="C1779" s="206"/>
      <c r="D1779" s="195" t="s">
        <v>203</v>
      </c>
      <c r="E1779" s="207" t="s">
        <v>19</v>
      </c>
      <c r="F1779" s="208" t="s">
        <v>205</v>
      </c>
      <c r="G1779" s="206"/>
      <c r="H1779" s="209">
        <v>2148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203</v>
      </c>
      <c r="AU1779" s="215" t="s">
        <v>80</v>
      </c>
      <c r="AV1779" s="14" t="s">
        <v>200</v>
      </c>
      <c r="AW1779" s="14" t="s">
        <v>32</v>
      </c>
      <c r="AX1779" s="14" t="s">
        <v>78</v>
      </c>
      <c r="AY1779" s="215" t="s">
        <v>193</v>
      </c>
    </row>
    <row r="1780" spans="1:65" s="2" customFormat="1" ht="33" customHeight="1">
      <c r="A1780" s="36"/>
      <c r="B1780" s="37"/>
      <c r="C1780" s="175" t="s">
        <v>1012</v>
      </c>
      <c r="D1780" s="175" t="s">
        <v>195</v>
      </c>
      <c r="E1780" s="176" t="s">
        <v>2234</v>
      </c>
      <c r="F1780" s="177" t="s">
        <v>2235</v>
      </c>
      <c r="G1780" s="178" t="s">
        <v>215</v>
      </c>
      <c r="H1780" s="179">
        <v>40</v>
      </c>
      <c r="I1780" s="180"/>
      <c r="J1780" s="181">
        <f>ROUND(I1780*H1780,2)</f>
        <v>0</v>
      </c>
      <c r="K1780" s="177" t="s">
        <v>199</v>
      </c>
      <c r="L1780" s="41"/>
      <c r="M1780" s="182" t="s">
        <v>19</v>
      </c>
      <c r="N1780" s="183" t="s">
        <v>41</v>
      </c>
      <c r="O1780" s="66"/>
      <c r="P1780" s="184">
        <f>O1780*H1780</f>
        <v>0</v>
      </c>
      <c r="Q1780" s="184">
        <v>0</v>
      </c>
      <c r="R1780" s="184">
        <f>Q1780*H1780</f>
        <v>0</v>
      </c>
      <c r="S1780" s="184">
        <v>0</v>
      </c>
      <c r="T1780" s="185">
        <f>S1780*H1780</f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200</v>
      </c>
      <c r="AT1780" s="186" t="s">
        <v>195</v>
      </c>
      <c r="AU1780" s="186" t="s">
        <v>80</v>
      </c>
      <c r="AY1780" s="19" t="s">
        <v>193</v>
      </c>
      <c r="BE1780" s="187">
        <f>IF(N1780="základní",J1780,0)</f>
        <v>0</v>
      </c>
      <c r="BF1780" s="187">
        <f>IF(N1780="snížená",J1780,0)</f>
        <v>0</v>
      </c>
      <c r="BG1780" s="187">
        <f>IF(N1780="zákl. přenesená",J1780,0)</f>
        <v>0</v>
      </c>
      <c r="BH1780" s="187">
        <f>IF(N1780="sníž. přenesená",J1780,0)</f>
        <v>0</v>
      </c>
      <c r="BI1780" s="187">
        <f>IF(N1780="nulová",J1780,0)</f>
        <v>0</v>
      </c>
      <c r="BJ1780" s="19" t="s">
        <v>78</v>
      </c>
      <c r="BK1780" s="187">
        <f>ROUND(I1780*H1780,2)</f>
        <v>0</v>
      </c>
      <c r="BL1780" s="19" t="s">
        <v>200</v>
      </c>
      <c r="BM1780" s="186" t="s">
        <v>2236</v>
      </c>
    </row>
    <row r="1781" spans="1:65" s="2" customFormat="1" ht="11.25">
      <c r="A1781" s="36"/>
      <c r="B1781" s="37"/>
      <c r="C1781" s="38"/>
      <c r="D1781" s="188" t="s">
        <v>201</v>
      </c>
      <c r="E1781" s="38"/>
      <c r="F1781" s="189" t="s">
        <v>2237</v>
      </c>
      <c r="G1781" s="38"/>
      <c r="H1781" s="38"/>
      <c r="I1781" s="190"/>
      <c r="J1781" s="38"/>
      <c r="K1781" s="38"/>
      <c r="L1781" s="41"/>
      <c r="M1781" s="191"/>
      <c r="N1781" s="192"/>
      <c r="O1781" s="66"/>
      <c r="P1781" s="66"/>
      <c r="Q1781" s="66"/>
      <c r="R1781" s="66"/>
      <c r="S1781" s="66"/>
      <c r="T1781" s="67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T1781" s="19" t="s">
        <v>201</v>
      </c>
      <c r="AU1781" s="19" t="s">
        <v>80</v>
      </c>
    </row>
    <row r="1782" spans="1:65" s="13" customFormat="1" ht="11.25">
      <c r="B1782" s="193"/>
      <c r="C1782" s="194"/>
      <c r="D1782" s="195" t="s">
        <v>203</v>
      </c>
      <c r="E1782" s="196" t="s">
        <v>19</v>
      </c>
      <c r="F1782" s="197" t="s">
        <v>2238</v>
      </c>
      <c r="G1782" s="194"/>
      <c r="H1782" s="198">
        <v>40</v>
      </c>
      <c r="I1782" s="199"/>
      <c r="J1782" s="194"/>
      <c r="K1782" s="194"/>
      <c r="L1782" s="200"/>
      <c r="M1782" s="201"/>
      <c r="N1782" s="202"/>
      <c r="O1782" s="202"/>
      <c r="P1782" s="202"/>
      <c r="Q1782" s="202"/>
      <c r="R1782" s="202"/>
      <c r="S1782" s="202"/>
      <c r="T1782" s="203"/>
      <c r="AT1782" s="204" t="s">
        <v>203</v>
      </c>
      <c r="AU1782" s="204" t="s">
        <v>80</v>
      </c>
      <c r="AV1782" s="13" t="s">
        <v>80</v>
      </c>
      <c r="AW1782" s="13" t="s">
        <v>32</v>
      </c>
      <c r="AX1782" s="13" t="s">
        <v>70</v>
      </c>
      <c r="AY1782" s="204" t="s">
        <v>193</v>
      </c>
    </row>
    <row r="1783" spans="1:65" s="14" customFormat="1" ht="11.25">
      <c r="B1783" s="205"/>
      <c r="C1783" s="206"/>
      <c r="D1783" s="195" t="s">
        <v>203</v>
      </c>
      <c r="E1783" s="207" t="s">
        <v>19</v>
      </c>
      <c r="F1783" s="208" t="s">
        <v>205</v>
      </c>
      <c r="G1783" s="206"/>
      <c r="H1783" s="209">
        <v>40</v>
      </c>
      <c r="I1783" s="210"/>
      <c r="J1783" s="206"/>
      <c r="K1783" s="206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203</v>
      </c>
      <c r="AU1783" s="215" t="s">
        <v>80</v>
      </c>
      <c r="AV1783" s="14" t="s">
        <v>200</v>
      </c>
      <c r="AW1783" s="14" t="s">
        <v>32</v>
      </c>
      <c r="AX1783" s="14" t="s">
        <v>78</v>
      </c>
      <c r="AY1783" s="215" t="s">
        <v>193</v>
      </c>
    </row>
    <row r="1784" spans="1:65" s="2" customFormat="1" ht="24.2" customHeight="1">
      <c r="A1784" s="36"/>
      <c r="B1784" s="37"/>
      <c r="C1784" s="175" t="s">
        <v>2239</v>
      </c>
      <c r="D1784" s="175" t="s">
        <v>195</v>
      </c>
      <c r="E1784" s="176" t="s">
        <v>2240</v>
      </c>
      <c r="F1784" s="177" t="s">
        <v>2241</v>
      </c>
      <c r="G1784" s="178" t="s">
        <v>198</v>
      </c>
      <c r="H1784" s="179">
        <v>537</v>
      </c>
      <c r="I1784" s="180"/>
      <c r="J1784" s="181">
        <f>ROUND(I1784*H1784,2)</f>
        <v>0</v>
      </c>
      <c r="K1784" s="177" t="s">
        <v>199</v>
      </c>
      <c r="L1784" s="41"/>
      <c r="M1784" s="182" t="s">
        <v>19</v>
      </c>
      <c r="N1784" s="183" t="s">
        <v>41</v>
      </c>
      <c r="O1784" s="66"/>
      <c r="P1784" s="184">
        <f>O1784*H1784</f>
        <v>0</v>
      </c>
      <c r="Q1784" s="184">
        <v>0</v>
      </c>
      <c r="R1784" s="184">
        <f>Q1784*H1784</f>
        <v>0</v>
      </c>
      <c r="S1784" s="184">
        <v>0</v>
      </c>
      <c r="T1784" s="185">
        <f>S1784*H1784</f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200</v>
      </c>
      <c r="AT1784" s="186" t="s">
        <v>195</v>
      </c>
      <c r="AU1784" s="186" t="s">
        <v>80</v>
      </c>
      <c r="AY1784" s="19" t="s">
        <v>193</v>
      </c>
      <c r="BE1784" s="187">
        <f>IF(N1784="základní",J1784,0)</f>
        <v>0</v>
      </c>
      <c r="BF1784" s="187">
        <f>IF(N1784="snížená",J1784,0)</f>
        <v>0</v>
      </c>
      <c r="BG1784" s="187">
        <f>IF(N1784="zákl. přenesená",J1784,0)</f>
        <v>0</v>
      </c>
      <c r="BH1784" s="187">
        <f>IF(N1784="sníž. přenesená",J1784,0)</f>
        <v>0</v>
      </c>
      <c r="BI1784" s="187">
        <f>IF(N1784="nulová",J1784,0)</f>
        <v>0</v>
      </c>
      <c r="BJ1784" s="19" t="s">
        <v>78</v>
      </c>
      <c r="BK1784" s="187">
        <f>ROUND(I1784*H1784,2)</f>
        <v>0</v>
      </c>
      <c r="BL1784" s="19" t="s">
        <v>200</v>
      </c>
      <c r="BM1784" s="186" t="s">
        <v>2242</v>
      </c>
    </row>
    <row r="1785" spans="1:65" s="2" customFormat="1" ht="11.25">
      <c r="A1785" s="36"/>
      <c r="B1785" s="37"/>
      <c r="C1785" s="38"/>
      <c r="D1785" s="188" t="s">
        <v>201</v>
      </c>
      <c r="E1785" s="38"/>
      <c r="F1785" s="189" t="s">
        <v>2243</v>
      </c>
      <c r="G1785" s="38"/>
      <c r="H1785" s="38"/>
      <c r="I1785" s="190"/>
      <c r="J1785" s="38"/>
      <c r="K1785" s="38"/>
      <c r="L1785" s="41"/>
      <c r="M1785" s="191"/>
      <c r="N1785" s="192"/>
      <c r="O1785" s="66"/>
      <c r="P1785" s="66"/>
      <c r="Q1785" s="66"/>
      <c r="R1785" s="66"/>
      <c r="S1785" s="66"/>
      <c r="T1785" s="67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T1785" s="19" t="s">
        <v>201</v>
      </c>
      <c r="AU1785" s="19" t="s">
        <v>80</v>
      </c>
    </row>
    <row r="1786" spans="1:65" s="13" customFormat="1" ht="11.25">
      <c r="B1786" s="193"/>
      <c r="C1786" s="194"/>
      <c r="D1786" s="195" t="s">
        <v>203</v>
      </c>
      <c r="E1786" s="196" t="s">
        <v>19</v>
      </c>
      <c r="F1786" s="197" t="s">
        <v>2244</v>
      </c>
      <c r="G1786" s="194"/>
      <c r="H1786" s="198">
        <v>537</v>
      </c>
      <c r="I1786" s="199"/>
      <c r="J1786" s="194"/>
      <c r="K1786" s="194"/>
      <c r="L1786" s="200"/>
      <c r="M1786" s="201"/>
      <c r="N1786" s="202"/>
      <c r="O1786" s="202"/>
      <c r="P1786" s="202"/>
      <c r="Q1786" s="202"/>
      <c r="R1786" s="202"/>
      <c r="S1786" s="202"/>
      <c r="T1786" s="203"/>
      <c r="AT1786" s="204" t="s">
        <v>203</v>
      </c>
      <c r="AU1786" s="204" t="s">
        <v>80</v>
      </c>
      <c r="AV1786" s="13" t="s">
        <v>80</v>
      </c>
      <c r="AW1786" s="13" t="s">
        <v>32</v>
      </c>
      <c r="AX1786" s="13" t="s">
        <v>70</v>
      </c>
      <c r="AY1786" s="204" t="s">
        <v>193</v>
      </c>
    </row>
    <row r="1787" spans="1:65" s="14" customFormat="1" ht="11.25">
      <c r="B1787" s="205"/>
      <c r="C1787" s="206"/>
      <c r="D1787" s="195" t="s">
        <v>203</v>
      </c>
      <c r="E1787" s="207" t="s">
        <v>19</v>
      </c>
      <c r="F1787" s="208" t="s">
        <v>205</v>
      </c>
      <c r="G1787" s="206"/>
      <c r="H1787" s="209">
        <v>537</v>
      </c>
      <c r="I1787" s="210"/>
      <c r="J1787" s="206"/>
      <c r="K1787" s="206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203</v>
      </c>
      <c r="AU1787" s="215" t="s">
        <v>80</v>
      </c>
      <c r="AV1787" s="14" t="s">
        <v>200</v>
      </c>
      <c r="AW1787" s="14" t="s">
        <v>32</v>
      </c>
      <c r="AX1787" s="14" t="s">
        <v>78</v>
      </c>
      <c r="AY1787" s="215" t="s">
        <v>193</v>
      </c>
    </row>
    <row r="1788" spans="1:65" s="2" customFormat="1" ht="16.5" customHeight="1">
      <c r="A1788" s="36"/>
      <c r="B1788" s="37"/>
      <c r="C1788" s="227" t="s">
        <v>1018</v>
      </c>
      <c r="D1788" s="227" t="s">
        <v>443</v>
      </c>
      <c r="E1788" s="228" t="s">
        <v>2245</v>
      </c>
      <c r="F1788" s="229" t="s">
        <v>2246</v>
      </c>
      <c r="G1788" s="230" t="s">
        <v>300</v>
      </c>
      <c r="H1788" s="231">
        <v>55.311</v>
      </c>
      <c r="I1788" s="232"/>
      <c r="J1788" s="233">
        <f>ROUND(I1788*H1788,2)</f>
        <v>0</v>
      </c>
      <c r="K1788" s="229" t="s">
        <v>199</v>
      </c>
      <c r="L1788" s="234"/>
      <c r="M1788" s="235" t="s">
        <v>19</v>
      </c>
      <c r="N1788" s="236" t="s">
        <v>41</v>
      </c>
      <c r="O1788" s="66"/>
      <c r="P1788" s="184">
        <f>O1788*H1788</f>
        <v>0</v>
      </c>
      <c r="Q1788" s="184">
        <v>0.2</v>
      </c>
      <c r="R1788" s="184">
        <f>Q1788*H1788</f>
        <v>11.062200000000001</v>
      </c>
      <c r="S1788" s="184">
        <v>0</v>
      </c>
      <c r="T1788" s="185">
        <f>S1788*H1788</f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86" t="s">
        <v>237</v>
      </c>
      <c r="AT1788" s="186" t="s">
        <v>443</v>
      </c>
      <c r="AU1788" s="186" t="s">
        <v>80</v>
      </c>
      <c r="AY1788" s="19" t="s">
        <v>193</v>
      </c>
      <c r="BE1788" s="187">
        <f>IF(N1788="základní",J1788,0)</f>
        <v>0</v>
      </c>
      <c r="BF1788" s="187">
        <f>IF(N1788="snížená",J1788,0)</f>
        <v>0</v>
      </c>
      <c r="BG1788" s="187">
        <f>IF(N1788="zákl. přenesená",J1788,0)</f>
        <v>0</v>
      </c>
      <c r="BH1788" s="187">
        <f>IF(N1788="sníž. přenesená",J1788,0)</f>
        <v>0</v>
      </c>
      <c r="BI1788" s="187">
        <f>IF(N1788="nulová",J1788,0)</f>
        <v>0</v>
      </c>
      <c r="BJ1788" s="19" t="s">
        <v>78</v>
      </c>
      <c r="BK1788" s="187">
        <f>ROUND(I1788*H1788,2)</f>
        <v>0</v>
      </c>
      <c r="BL1788" s="19" t="s">
        <v>200</v>
      </c>
      <c r="BM1788" s="186" t="s">
        <v>2247</v>
      </c>
    </row>
    <row r="1789" spans="1:65" s="13" customFormat="1" ht="11.25">
      <c r="B1789" s="193"/>
      <c r="C1789" s="194"/>
      <c r="D1789" s="195" t="s">
        <v>203</v>
      </c>
      <c r="E1789" s="196" t="s">
        <v>19</v>
      </c>
      <c r="F1789" s="197" t="s">
        <v>2248</v>
      </c>
      <c r="G1789" s="194"/>
      <c r="H1789" s="198">
        <v>55.311</v>
      </c>
      <c r="I1789" s="199"/>
      <c r="J1789" s="194"/>
      <c r="K1789" s="194"/>
      <c r="L1789" s="200"/>
      <c r="M1789" s="201"/>
      <c r="N1789" s="202"/>
      <c r="O1789" s="202"/>
      <c r="P1789" s="202"/>
      <c r="Q1789" s="202"/>
      <c r="R1789" s="202"/>
      <c r="S1789" s="202"/>
      <c r="T1789" s="203"/>
      <c r="AT1789" s="204" t="s">
        <v>203</v>
      </c>
      <c r="AU1789" s="204" t="s">
        <v>80</v>
      </c>
      <c r="AV1789" s="13" t="s">
        <v>80</v>
      </c>
      <c r="AW1789" s="13" t="s">
        <v>32</v>
      </c>
      <c r="AX1789" s="13" t="s">
        <v>70</v>
      </c>
      <c r="AY1789" s="204" t="s">
        <v>193</v>
      </c>
    </row>
    <row r="1790" spans="1:65" s="14" customFormat="1" ht="11.25">
      <c r="B1790" s="205"/>
      <c r="C1790" s="206"/>
      <c r="D1790" s="195" t="s">
        <v>203</v>
      </c>
      <c r="E1790" s="207" t="s">
        <v>19</v>
      </c>
      <c r="F1790" s="208" t="s">
        <v>205</v>
      </c>
      <c r="G1790" s="206"/>
      <c r="H1790" s="209">
        <v>55.311</v>
      </c>
      <c r="I1790" s="210"/>
      <c r="J1790" s="206"/>
      <c r="K1790" s="206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203</v>
      </c>
      <c r="AU1790" s="215" t="s">
        <v>80</v>
      </c>
      <c r="AV1790" s="14" t="s">
        <v>200</v>
      </c>
      <c r="AW1790" s="14" t="s">
        <v>32</v>
      </c>
      <c r="AX1790" s="14" t="s">
        <v>78</v>
      </c>
      <c r="AY1790" s="215" t="s">
        <v>193</v>
      </c>
    </row>
    <row r="1791" spans="1:65" s="2" customFormat="1" ht="21.75" customHeight="1">
      <c r="A1791" s="36"/>
      <c r="B1791" s="37"/>
      <c r="C1791" s="175" t="s">
        <v>2249</v>
      </c>
      <c r="D1791" s="175" t="s">
        <v>195</v>
      </c>
      <c r="E1791" s="176" t="s">
        <v>2250</v>
      </c>
      <c r="F1791" s="177" t="s">
        <v>2251</v>
      </c>
      <c r="G1791" s="178" t="s">
        <v>198</v>
      </c>
      <c r="H1791" s="179">
        <v>4219</v>
      </c>
      <c r="I1791" s="180"/>
      <c r="J1791" s="181">
        <f>ROUND(I1791*H1791,2)</f>
        <v>0</v>
      </c>
      <c r="K1791" s="177" t="s">
        <v>199</v>
      </c>
      <c r="L1791" s="41"/>
      <c r="M1791" s="182" t="s">
        <v>19</v>
      </c>
      <c r="N1791" s="183" t="s">
        <v>41</v>
      </c>
      <c r="O1791" s="66"/>
      <c r="P1791" s="184">
        <f>O1791*H1791</f>
        <v>0</v>
      </c>
      <c r="Q1791" s="184">
        <v>0</v>
      </c>
      <c r="R1791" s="184">
        <f>Q1791*H1791</f>
        <v>0</v>
      </c>
      <c r="S1791" s="184">
        <v>0</v>
      </c>
      <c r="T1791" s="185">
        <f>S1791*H1791</f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200</v>
      </c>
      <c r="AT1791" s="186" t="s">
        <v>195</v>
      </c>
      <c r="AU1791" s="186" t="s">
        <v>80</v>
      </c>
      <c r="AY1791" s="19" t="s">
        <v>193</v>
      </c>
      <c r="BE1791" s="187">
        <f>IF(N1791="základní",J1791,0)</f>
        <v>0</v>
      </c>
      <c r="BF1791" s="187">
        <f>IF(N1791="snížená",J1791,0)</f>
        <v>0</v>
      </c>
      <c r="BG1791" s="187">
        <f>IF(N1791="zákl. přenesená",J1791,0)</f>
        <v>0</v>
      </c>
      <c r="BH1791" s="187">
        <f>IF(N1791="sníž. přenesená",J1791,0)</f>
        <v>0</v>
      </c>
      <c r="BI1791" s="187">
        <f>IF(N1791="nulová",J1791,0)</f>
        <v>0</v>
      </c>
      <c r="BJ1791" s="19" t="s">
        <v>78</v>
      </c>
      <c r="BK1791" s="187">
        <f>ROUND(I1791*H1791,2)</f>
        <v>0</v>
      </c>
      <c r="BL1791" s="19" t="s">
        <v>200</v>
      </c>
      <c r="BM1791" s="186" t="s">
        <v>2252</v>
      </c>
    </row>
    <row r="1792" spans="1:65" s="2" customFormat="1" ht="11.25">
      <c r="A1792" s="36"/>
      <c r="B1792" s="37"/>
      <c r="C1792" s="38"/>
      <c r="D1792" s="188" t="s">
        <v>201</v>
      </c>
      <c r="E1792" s="38"/>
      <c r="F1792" s="189" t="s">
        <v>2253</v>
      </c>
      <c r="G1792" s="38"/>
      <c r="H1792" s="38"/>
      <c r="I1792" s="190"/>
      <c r="J1792" s="38"/>
      <c r="K1792" s="38"/>
      <c r="L1792" s="41"/>
      <c r="M1792" s="191"/>
      <c r="N1792" s="192"/>
      <c r="O1792" s="66"/>
      <c r="P1792" s="66"/>
      <c r="Q1792" s="66"/>
      <c r="R1792" s="66"/>
      <c r="S1792" s="66"/>
      <c r="T1792" s="67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T1792" s="19" t="s">
        <v>201</v>
      </c>
      <c r="AU1792" s="19" t="s">
        <v>80</v>
      </c>
    </row>
    <row r="1793" spans="1:65" s="13" customFormat="1" ht="11.25">
      <c r="B1793" s="193"/>
      <c r="C1793" s="194"/>
      <c r="D1793" s="195" t="s">
        <v>203</v>
      </c>
      <c r="E1793" s="196" t="s">
        <v>19</v>
      </c>
      <c r="F1793" s="197" t="s">
        <v>484</v>
      </c>
      <c r="G1793" s="194"/>
      <c r="H1793" s="198">
        <v>4080</v>
      </c>
      <c r="I1793" s="199"/>
      <c r="J1793" s="194"/>
      <c r="K1793" s="194"/>
      <c r="L1793" s="200"/>
      <c r="M1793" s="201"/>
      <c r="N1793" s="202"/>
      <c r="O1793" s="202"/>
      <c r="P1793" s="202"/>
      <c r="Q1793" s="202"/>
      <c r="R1793" s="202"/>
      <c r="S1793" s="202"/>
      <c r="T1793" s="203"/>
      <c r="AT1793" s="204" t="s">
        <v>203</v>
      </c>
      <c r="AU1793" s="204" t="s">
        <v>80</v>
      </c>
      <c r="AV1793" s="13" t="s">
        <v>80</v>
      </c>
      <c r="AW1793" s="13" t="s">
        <v>32</v>
      </c>
      <c r="AX1793" s="13" t="s">
        <v>70</v>
      </c>
      <c r="AY1793" s="204" t="s">
        <v>193</v>
      </c>
    </row>
    <row r="1794" spans="1:65" s="13" customFormat="1" ht="11.25">
      <c r="B1794" s="193"/>
      <c r="C1794" s="194"/>
      <c r="D1794" s="195" t="s">
        <v>203</v>
      </c>
      <c r="E1794" s="196" t="s">
        <v>19</v>
      </c>
      <c r="F1794" s="197" t="s">
        <v>485</v>
      </c>
      <c r="G1794" s="194"/>
      <c r="H1794" s="198">
        <v>139</v>
      </c>
      <c r="I1794" s="199"/>
      <c r="J1794" s="194"/>
      <c r="K1794" s="194"/>
      <c r="L1794" s="200"/>
      <c r="M1794" s="201"/>
      <c r="N1794" s="202"/>
      <c r="O1794" s="202"/>
      <c r="P1794" s="202"/>
      <c r="Q1794" s="202"/>
      <c r="R1794" s="202"/>
      <c r="S1794" s="202"/>
      <c r="T1794" s="203"/>
      <c r="AT1794" s="204" t="s">
        <v>203</v>
      </c>
      <c r="AU1794" s="204" t="s">
        <v>80</v>
      </c>
      <c r="AV1794" s="13" t="s">
        <v>80</v>
      </c>
      <c r="AW1794" s="13" t="s">
        <v>32</v>
      </c>
      <c r="AX1794" s="13" t="s">
        <v>70</v>
      </c>
      <c r="AY1794" s="204" t="s">
        <v>193</v>
      </c>
    </row>
    <row r="1795" spans="1:65" s="14" customFormat="1" ht="11.25">
      <c r="B1795" s="205"/>
      <c r="C1795" s="206"/>
      <c r="D1795" s="195" t="s">
        <v>203</v>
      </c>
      <c r="E1795" s="207" t="s">
        <v>19</v>
      </c>
      <c r="F1795" s="208" t="s">
        <v>205</v>
      </c>
      <c r="G1795" s="206"/>
      <c r="H1795" s="209">
        <v>4219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203</v>
      </c>
      <c r="AU1795" s="215" t="s">
        <v>80</v>
      </c>
      <c r="AV1795" s="14" t="s">
        <v>200</v>
      </c>
      <c r="AW1795" s="14" t="s">
        <v>32</v>
      </c>
      <c r="AX1795" s="14" t="s">
        <v>78</v>
      </c>
      <c r="AY1795" s="215" t="s">
        <v>193</v>
      </c>
    </row>
    <row r="1796" spans="1:65" s="2" customFormat="1" ht="16.5" customHeight="1">
      <c r="A1796" s="36"/>
      <c r="B1796" s="37"/>
      <c r="C1796" s="227" t="s">
        <v>1025</v>
      </c>
      <c r="D1796" s="227" t="s">
        <v>443</v>
      </c>
      <c r="E1796" s="228" t="s">
        <v>2254</v>
      </c>
      <c r="F1796" s="229" t="s">
        <v>2255</v>
      </c>
      <c r="G1796" s="230" t="s">
        <v>2256</v>
      </c>
      <c r="H1796" s="231">
        <v>126.57</v>
      </c>
      <c r="I1796" s="232"/>
      <c r="J1796" s="233">
        <f>ROUND(I1796*H1796,2)</f>
        <v>0</v>
      </c>
      <c r="K1796" s="229" t="s">
        <v>199</v>
      </c>
      <c r="L1796" s="234"/>
      <c r="M1796" s="235" t="s">
        <v>19</v>
      </c>
      <c r="N1796" s="236" t="s">
        <v>41</v>
      </c>
      <c r="O1796" s="66"/>
      <c r="P1796" s="184">
        <f>O1796*H1796</f>
        <v>0</v>
      </c>
      <c r="Q1796" s="184">
        <v>1E-3</v>
      </c>
      <c r="R1796" s="184">
        <f>Q1796*H1796</f>
        <v>0.12656999999999999</v>
      </c>
      <c r="S1796" s="184">
        <v>0</v>
      </c>
      <c r="T1796" s="185">
        <f>S1796*H1796</f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86" t="s">
        <v>237</v>
      </c>
      <c r="AT1796" s="186" t="s">
        <v>443</v>
      </c>
      <c r="AU1796" s="186" t="s">
        <v>80</v>
      </c>
      <c r="AY1796" s="19" t="s">
        <v>193</v>
      </c>
      <c r="BE1796" s="187">
        <f>IF(N1796="základní",J1796,0)</f>
        <v>0</v>
      </c>
      <c r="BF1796" s="187">
        <f>IF(N1796="snížená",J1796,0)</f>
        <v>0</v>
      </c>
      <c r="BG1796" s="187">
        <f>IF(N1796="zákl. přenesená",J1796,0)</f>
        <v>0</v>
      </c>
      <c r="BH1796" s="187">
        <f>IF(N1796="sníž. přenesená",J1796,0)</f>
        <v>0</v>
      </c>
      <c r="BI1796" s="187">
        <f>IF(N1796="nulová",J1796,0)</f>
        <v>0</v>
      </c>
      <c r="BJ1796" s="19" t="s">
        <v>78</v>
      </c>
      <c r="BK1796" s="187">
        <f>ROUND(I1796*H1796,2)</f>
        <v>0</v>
      </c>
      <c r="BL1796" s="19" t="s">
        <v>200</v>
      </c>
      <c r="BM1796" s="186" t="s">
        <v>2257</v>
      </c>
    </row>
    <row r="1797" spans="1:65" s="13" customFormat="1" ht="11.25">
      <c r="B1797" s="193"/>
      <c r="C1797" s="194"/>
      <c r="D1797" s="195" t="s">
        <v>203</v>
      </c>
      <c r="E1797" s="196" t="s">
        <v>19</v>
      </c>
      <c r="F1797" s="197" t="s">
        <v>2258</v>
      </c>
      <c r="G1797" s="194"/>
      <c r="H1797" s="198">
        <v>126.57</v>
      </c>
      <c r="I1797" s="199"/>
      <c r="J1797" s="194"/>
      <c r="K1797" s="194"/>
      <c r="L1797" s="200"/>
      <c r="M1797" s="201"/>
      <c r="N1797" s="202"/>
      <c r="O1797" s="202"/>
      <c r="P1797" s="202"/>
      <c r="Q1797" s="202"/>
      <c r="R1797" s="202"/>
      <c r="S1797" s="202"/>
      <c r="T1797" s="203"/>
      <c r="AT1797" s="204" t="s">
        <v>203</v>
      </c>
      <c r="AU1797" s="204" t="s">
        <v>80</v>
      </c>
      <c r="AV1797" s="13" t="s">
        <v>80</v>
      </c>
      <c r="AW1797" s="13" t="s">
        <v>32</v>
      </c>
      <c r="AX1797" s="13" t="s">
        <v>70</v>
      </c>
      <c r="AY1797" s="204" t="s">
        <v>193</v>
      </c>
    </row>
    <row r="1798" spans="1:65" s="14" customFormat="1" ht="11.25">
      <c r="B1798" s="205"/>
      <c r="C1798" s="206"/>
      <c r="D1798" s="195" t="s">
        <v>203</v>
      </c>
      <c r="E1798" s="207" t="s">
        <v>19</v>
      </c>
      <c r="F1798" s="208" t="s">
        <v>205</v>
      </c>
      <c r="G1798" s="206"/>
      <c r="H1798" s="209">
        <v>126.57</v>
      </c>
      <c r="I1798" s="210"/>
      <c r="J1798" s="206"/>
      <c r="K1798" s="206"/>
      <c r="L1798" s="211"/>
      <c r="M1798" s="212"/>
      <c r="N1798" s="213"/>
      <c r="O1798" s="213"/>
      <c r="P1798" s="213"/>
      <c r="Q1798" s="213"/>
      <c r="R1798" s="213"/>
      <c r="S1798" s="213"/>
      <c r="T1798" s="214"/>
      <c r="AT1798" s="215" t="s">
        <v>203</v>
      </c>
      <c r="AU1798" s="215" t="s">
        <v>80</v>
      </c>
      <c r="AV1798" s="14" t="s">
        <v>200</v>
      </c>
      <c r="AW1798" s="14" t="s">
        <v>32</v>
      </c>
      <c r="AX1798" s="14" t="s">
        <v>78</v>
      </c>
      <c r="AY1798" s="215" t="s">
        <v>193</v>
      </c>
    </row>
    <row r="1799" spans="1:65" s="2" customFormat="1" ht="21.75" customHeight="1">
      <c r="A1799" s="36"/>
      <c r="B1799" s="37"/>
      <c r="C1799" s="175" t="s">
        <v>2259</v>
      </c>
      <c r="D1799" s="175" t="s">
        <v>195</v>
      </c>
      <c r="E1799" s="176" t="s">
        <v>2260</v>
      </c>
      <c r="F1799" s="177" t="s">
        <v>2261</v>
      </c>
      <c r="G1799" s="178" t="s">
        <v>198</v>
      </c>
      <c r="H1799" s="179">
        <v>4080</v>
      </c>
      <c r="I1799" s="180"/>
      <c r="J1799" s="181">
        <f>ROUND(I1799*H1799,2)</f>
        <v>0</v>
      </c>
      <c r="K1799" s="177" t="s">
        <v>477</v>
      </c>
      <c r="L1799" s="41"/>
      <c r="M1799" s="182" t="s">
        <v>19</v>
      </c>
      <c r="N1799" s="183" t="s">
        <v>41</v>
      </c>
      <c r="O1799" s="66"/>
      <c r="P1799" s="184">
        <f>O1799*H1799</f>
        <v>0</v>
      </c>
      <c r="Q1799" s="184">
        <v>0</v>
      </c>
      <c r="R1799" s="184">
        <f>Q1799*H1799</f>
        <v>0</v>
      </c>
      <c r="S1799" s="184">
        <v>0</v>
      </c>
      <c r="T1799" s="185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200</v>
      </c>
      <c r="AT1799" s="186" t="s">
        <v>195</v>
      </c>
      <c r="AU1799" s="186" t="s">
        <v>80</v>
      </c>
      <c r="AY1799" s="19" t="s">
        <v>193</v>
      </c>
      <c r="BE1799" s="187">
        <f>IF(N1799="základní",J1799,0)</f>
        <v>0</v>
      </c>
      <c r="BF1799" s="187">
        <f>IF(N1799="snížená",J1799,0)</f>
        <v>0</v>
      </c>
      <c r="BG1799" s="187">
        <f>IF(N1799="zákl. přenesená",J1799,0)</f>
        <v>0</v>
      </c>
      <c r="BH1799" s="187">
        <f>IF(N1799="sníž. přenesená",J1799,0)</f>
        <v>0</v>
      </c>
      <c r="BI1799" s="187">
        <f>IF(N1799="nulová",J1799,0)</f>
        <v>0</v>
      </c>
      <c r="BJ1799" s="19" t="s">
        <v>78</v>
      </c>
      <c r="BK1799" s="187">
        <f>ROUND(I1799*H1799,2)</f>
        <v>0</v>
      </c>
      <c r="BL1799" s="19" t="s">
        <v>200</v>
      </c>
      <c r="BM1799" s="186" t="s">
        <v>2262</v>
      </c>
    </row>
    <row r="1800" spans="1:65" s="13" customFormat="1" ht="11.25">
      <c r="B1800" s="193"/>
      <c r="C1800" s="194"/>
      <c r="D1800" s="195" t="s">
        <v>203</v>
      </c>
      <c r="E1800" s="196" t="s">
        <v>19</v>
      </c>
      <c r="F1800" s="197" t="s">
        <v>484</v>
      </c>
      <c r="G1800" s="194"/>
      <c r="H1800" s="198">
        <v>4080</v>
      </c>
      <c r="I1800" s="199"/>
      <c r="J1800" s="194"/>
      <c r="K1800" s="194"/>
      <c r="L1800" s="200"/>
      <c r="M1800" s="201"/>
      <c r="N1800" s="202"/>
      <c r="O1800" s="202"/>
      <c r="P1800" s="202"/>
      <c r="Q1800" s="202"/>
      <c r="R1800" s="202"/>
      <c r="S1800" s="202"/>
      <c r="T1800" s="203"/>
      <c r="AT1800" s="204" t="s">
        <v>203</v>
      </c>
      <c r="AU1800" s="204" t="s">
        <v>80</v>
      </c>
      <c r="AV1800" s="13" t="s">
        <v>80</v>
      </c>
      <c r="AW1800" s="13" t="s">
        <v>32</v>
      </c>
      <c r="AX1800" s="13" t="s">
        <v>70</v>
      </c>
      <c r="AY1800" s="204" t="s">
        <v>193</v>
      </c>
    </row>
    <row r="1801" spans="1:65" s="14" customFormat="1" ht="11.25">
      <c r="B1801" s="205"/>
      <c r="C1801" s="206"/>
      <c r="D1801" s="195" t="s">
        <v>203</v>
      </c>
      <c r="E1801" s="207" t="s">
        <v>19</v>
      </c>
      <c r="F1801" s="208" t="s">
        <v>205</v>
      </c>
      <c r="G1801" s="206"/>
      <c r="H1801" s="209">
        <v>4080</v>
      </c>
      <c r="I1801" s="210"/>
      <c r="J1801" s="206"/>
      <c r="K1801" s="206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203</v>
      </c>
      <c r="AU1801" s="215" t="s">
        <v>80</v>
      </c>
      <c r="AV1801" s="14" t="s">
        <v>200</v>
      </c>
      <c r="AW1801" s="14" t="s">
        <v>32</v>
      </c>
      <c r="AX1801" s="14" t="s">
        <v>78</v>
      </c>
      <c r="AY1801" s="215" t="s">
        <v>193</v>
      </c>
    </row>
    <row r="1802" spans="1:65" s="2" customFormat="1" ht="62.65" customHeight="1">
      <c r="A1802" s="36"/>
      <c r="B1802" s="37"/>
      <c r="C1802" s="175" t="s">
        <v>1034</v>
      </c>
      <c r="D1802" s="175" t="s">
        <v>195</v>
      </c>
      <c r="E1802" s="176" t="s">
        <v>2263</v>
      </c>
      <c r="F1802" s="177" t="s">
        <v>2264</v>
      </c>
      <c r="G1802" s="178" t="s">
        <v>702</v>
      </c>
      <c r="H1802" s="179">
        <v>2</v>
      </c>
      <c r="I1802" s="180"/>
      <c r="J1802" s="181">
        <f>ROUND(I1802*H1802,2)</f>
        <v>0</v>
      </c>
      <c r="K1802" s="177" t="s">
        <v>477</v>
      </c>
      <c r="L1802" s="41"/>
      <c r="M1802" s="182" t="s">
        <v>19</v>
      </c>
      <c r="N1802" s="183" t="s">
        <v>41</v>
      </c>
      <c r="O1802" s="66"/>
      <c r="P1802" s="184">
        <f>O1802*H1802</f>
        <v>0</v>
      </c>
      <c r="Q1802" s="184">
        <v>0</v>
      </c>
      <c r="R1802" s="184">
        <f>Q1802*H1802</f>
        <v>0</v>
      </c>
      <c r="S1802" s="184">
        <v>0</v>
      </c>
      <c r="T1802" s="185">
        <f>S1802*H1802</f>
        <v>0</v>
      </c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R1802" s="186" t="s">
        <v>200</v>
      </c>
      <c r="AT1802" s="186" t="s">
        <v>195</v>
      </c>
      <c r="AU1802" s="186" t="s">
        <v>80</v>
      </c>
      <c r="AY1802" s="19" t="s">
        <v>193</v>
      </c>
      <c r="BE1802" s="187">
        <f>IF(N1802="základní",J1802,0)</f>
        <v>0</v>
      </c>
      <c r="BF1802" s="187">
        <f>IF(N1802="snížená",J1802,0)</f>
        <v>0</v>
      </c>
      <c r="BG1802" s="187">
        <f>IF(N1802="zákl. přenesená",J1802,0)</f>
        <v>0</v>
      </c>
      <c r="BH1802" s="187">
        <f>IF(N1802="sníž. přenesená",J1802,0)</f>
        <v>0</v>
      </c>
      <c r="BI1802" s="187">
        <f>IF(N1802="nulová",J1802,0)</f>
        <v>0</v>
      </c>
      <c r="BJ1802" s="19" t="s">
        <v>78</v>
      </c>
      <c r="BK1802" s="187">
        <f>ROUND(I1802*H1802,2)</f>
        <v>0</v>
      </c>
      <c r="BL1802" s="19" t="s">
        <v>200</v>
      </c>
      <c r="BM1802" s="186" t="s">
        <v>2265</v>
      </c>
    </row>
    <row r="1803" spans="1:65" s="2" customFormat="1" ht="62.65" customHeight="1">
      <c r="A1803" s="36"/>
      <c r="B1803" s="37"/>
      <c r="C1803" s="175" t="s">
        <v>2266</v>
      </c>
      <c r="D1803" s="175" t="s">
        <v>195</v>
      </c>
      <c r="E1803" s="176" t="s">
        <v>2267</v>
      </c>
      <c r="F1803" s="177" t="s">
        <v>2268</v>
      </c>
      <c r="G1803" s="178" t="s">
        <v>702</v>
      </c>
      <c r="H1803" s="179">
        <v>20</v>
      </c>
      <c r="I1803" s="180"/>
      <c r="J1803" s="181">
        <f>ROUND(I1803*H1803,2)</f>
        <v>0</v>
      </c>
      <c r="K1803" s="177" t="s">
        <v>477</v>
      </c>
      <c r="L1803" s="41"/>
      <c r="M1803" s="182" t="s">
        <v>19</v>
      </c>
      <c r="N1803" s="183" t="s">
        <v>41</v>
      </c>
      <c r="O1803" s="66"/>
      <c r="P1803" s="184">
        <f>O1803*H1803</f>
        <v>0</v>
      </c>
      <c r="Q1803" s="184">
        <v>0</v>
      </c>
      <c r="R1803" s="184">
        <f>Q1803*H1803</f>
        <v>0</v>
      </c>
      <c r="S1803" s="184">
        <v>0</v>
      </c>
      <c r="T1803" s="185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200</v>
      </c>
      <c r="AT1803" s="186" t="s">
        <v>195</v>
      </c>
      <c r="AU1803" s="186" t="s">
        <v>80</v>
      </c>
      <c r="AY1803" s="19" t="s">
        <v>193</v>
      </c>
      <c r="BE1803" s="187">
        <f>IF(N1803="základní",J1803,0)</f>
        <v>0</v>
      </c>
      <c r="BF1803" s="187">
        <f>IF(N1803="snížená",J1803,0)</f>
        <v>0</v>
      </c>
      <c r="BG1803" s="187">
        <f>IF(N1803="zákl. přenesená",J1803,0)</f>
        <v>0</v>
      </c>
      <c r="BH1803" s="187">
        <f>IF(N1803="sníž. přenesená",J1803,0)</f>
        <v>0</v>
      </c>
      <c r="BI1803" s="187">
        <f>IF(N1803="nulová",J1803,0)</f>
        <v>0</v>
      </c>
      <c r="BJ1803" s="19" t="s">
        <v>78</v>
      </c>
      <c r="BK1803" s="187">
        <f>ROUND(I1803*H1803,2)</f>
        <v>0</v>
      </c>
      <c r="BL1803" s="19" t="s">
        <v>200</v>
      </c>
      <c r="BM1803" s="186" t="s">
        <v>2269</v>
      </c>
    </row>
    <row r="1804" spans="1:65" s="2" customFormat="1" ht="62.65" customHeight="1">
      <c r="A1804" s="36"/>
      <c r="B1804" s="37"/>
      <c r="C1804" s="175" t="s">
        <v>1039</v>
      </c>
      <c r="D1804" s="175" t="s">
        <v>195</v>
      </c>
      <c r="E1804" s="176" t="s">
        <v>2270</v>
      </c>
      <c r="F1804" s="177" t="s">
        <v>2271</v>
      </c>
      <c r="G1804" s="178" t="s">
        <v>702</v>
      </c>
      <c r="H1804" s="179">
        <v>18</v>
      </c>
      <c r="I1804" s="180"/>
      <c r="J1804" s="181">
        <f>ROUND(I1804*H1804,2)</f>
        <v>0</v>
      </c>
      <c r="K1804" s="177" t="s">
        <v>477</v>
      </c>
      <c r="L1804" s="41"/>
      <c r="M1804" s="182" t="s">
        <v>19</v>
      </c>
      <c r="N1804" s="183" t="s">
        <v>41</v>
      </c>
      <c r="O1804" s="66"/>
      <c r="P1804" s="184">
        <f>O1804*H1804</f>
        <v>0</v>
      </c>
      <c r="Q1804" s="184">
        <v>0</v>
      </c>
      <c r="R1804" s="184">
        <f>Q1804*H1804</f>
        <v>0</v>
      </c>
      <c r="S1804" s="184">
        <v>0</v>
      </c>
      <c r="T1804" s="185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200</v>
      </c>
      <c r="AT1804" s="186" t="s">
        <v>195</v>
      </c>
      <c r="AU1804" s="186" t="s">
        <v>80</v>
      </c>
      <c r="AY1804" s="19" t="s">
        <v>193</v>
      </c>
      <c r="BE1804" s="187">
        <f>IF(N1804="základní",J1804,0)</f>
        <v>0</v>
      </c>
      <c r="BF1804" s="187">
        <f>IF(N1804="snížená",J1804,0)</f>
        <v>0</v>
      </c>
      <c r="BG1804" s="187">
        <f>IF(N1804="zákl. přenesená",J1804,0)</f>
        <v>0</v>
      </c>
      <c r="BH1804" s="187">
        <f>IF(N1804="sníž. přenesená",J1804,0)</f>
        <v>0</v>
      </c>
      <c r="BI1804" s="187">
        <f>IF(N1804="nulová",J1804,0)</f>
        <v>0</v>
      </c>
      <c r="BJ1804" s="19" t="s">
        <v>78</v>
      </c>
      <c r="BK1804" s="187">
        <f>ROUND(I1804*H1804,2)</f>
        <v>0</v>
      </c>
      <c r="BL1804" s="19" t="s">
        <v>200</v>
      </c>
      <c r="BM1804" s="186" t="s">
        <v>2272</v>
      </c>
    </row>
    <row r="1805" spans="1:65" s="2" customFormat="1" ht="24.2" customHeight="1">
      <c r="A1805" s="36"/>
      <c r="B1805" s="37"/>
      <c r="C1805" s="175" t="s">
        <v>2273</v>
      </c>
      <c r="D1805" s="175" t="s">
        <v>195</v>
      </c>
      <c r="E1805" s="176" t="s">
        <v>2274</v>
      </c>
      <c r="F1805" s="177" t="s">
        <v>2275</v>
      </c>
      <c r="G1805" s="178" t="s">
        <v>702</v>
      </c>
      <c r="H1805" s="179">
        <v>560</v>
      </c>
      <c r="I1805" s="180"/>
      <c r="J1805" s="181">
        <f>ROUND(I1805*H1805,2)</f>
        <v>0</v>
      </c>
      <c r="K1805" s="177" t="s">
        <v>477</v>
      </c>
      <c r="L1805" s="41"/>
      <c r="M1805" s="182" t="s">
        <v>19</v>
      </c>
      <c r="N1805" s="183" t="s">
        <v>41</v>
      </c>
      <c r="O1805" s="66"/>
      <c r="P1805" s="184">
        <f>O1805*H1805</f>
        <v>0</v>
      </c>
      <c r="Q1805" s="184">
        <v>0</v>
      </c>
      <c r="R1805" s="184">
        <f>Q1805*H1805</f>
        <v>0</v>
      </c>
      <c r="S1805" s="184">
        <v>0</v>
      </c>
      <c r="T1805" s="185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200</v>
      </c>
      <c r="AT1805" s="186" t="s">
        <v>195</v>
      </c>
      <c r="AU1805" s="186" t="s">
        <v>80</v>
      </c>
      <c r="AY1805" s="19" t="s">
        <v>193</v>
      </c>
      <c r="BE1805" s="187">
        <f>IF(N1805="základní",J1805,0)</f>
        <v>0</v>
      </c>
      <c r="BF1805" s="187">
        <f>IF(N1805="snížená",J1805,0)</f>
        <v>0</v>
      </c>
      <c r="BG1805" s="187">
        <f>IF(N1805="zákl. přenesená",J1805,0)</f>
        <v>0</v>
      </c>
      <c r="BH1805" s="187">
        <f>IF(N1805="sníž. přenesená",J1805,0)</f>
        <v>0</v>
      </c>
      <c r="BI1805" s="187">
        <f>IF(N1805="nulová",J1805,0)</f>
        <v>0</v>
      </c>
      <c r="BJ1805" s="19" t="s">
        <v>78</v>
      </c>
      <c r="BK1805" s="187">
        <f>ROUND(I1805*H1805,2)</f>
        <v>0</v>
      </c>
      <c r="BL1805" s="19" t="s">
        <v>200</v>
      </c>
      <c r="BM1805" s="186" t="s">
        <v>2276</v>
      </c>
    </row>
    <row r="1806" spans="1:65" s="13" customFormat="1" ht="11.25">
      <c r="B1806" s="193"/>
      <c r="C1806" s="194"/>
      <c r="D1806" s="195" t="s">
        <v>203</v>
      </c>
      <c r="E1806" s="196" t="s">
        <v>19</v>
      </c>
      <c r="F1806" s="197" t="s">
        <v>2277</v>
      </c>
      <c r="G1806" s="194"/>
      <c r="H1806" s="198">
        <v>560</v>
      </c>
      <c r="I1806" s="199"/>
      <c r="J1806" s="194"/>
      <c r="K1806" s="194"/>
      <c r="L1806" s="200"/>
      <c r="M1806" s="201"/>
      <c r="N1806" s="202"/>
      <c r="O1806" s="202"/>
      <c r="P1806" s="202"/>
      <c r="Q1806" s="202"/>
      <c r="R1806" s="202"/>
      <c r="S1806" s="202"/>
      <c r="T1806" s="203"/>
      <c r="AT1806" s="204" t="s">
        <v>203</v>
      </c>
      <c r="AU1806" s="204" t="s">
        <v>80</v>
      </c>
      <c r="AV1806" s="13" t="s">
        <v>80</v>
      </c>
      <c r="AW1806" s="13" t="s">
        <v>32</v>
      </c>
      <c r="AX1806" s="13" t="s">
        <v>70</v>
      </c>
      <c r="AY1806" s="204" t="s">
        <v>193</v>
      </c>
    </row>
    <row r="1807" spans="1:65" s="14" customFormat="1" ht="11.25">
      <c r="B1807" s="205"/>
      <c r="C1807" s="206"/>
      <c r="D1807" s="195" t="s">
        <v>203</v>
      </c>
      <c r="E1807" s="207" t="s">
        <v>19</v>
      </c>
      <c r="F1807" s="208" t="s">
        <v>205</v>
      </c>
      <c r="G1807" s="206"/>
      <c r="H1807" s="209">
        <v>560</v>
      </c>
      <c r="I1807" s="210"/>
      <c r="J1807" s="206"/>
      <c r="K1807" s="206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203</v>
      </c>
      <c r="AU1807" s="215" t="s">
        <v>80</v>
      </c>
      <c r="AV1807" s="14" t="s">
        <v>200</v>
      </c>
      <c r="AW1807" s="14" t="s">
        <v>32</v>
      </c>
      <c r="AX1807" s="14" t="s">
        <v>78</v>
      </c>
      <c r="AY1807" s="215" t="s">
        <v>193</v>
      </c>
    </row>
    <row r="1808" spans="1:65" s="2" customFormat="1" ht="24.2" customHeight="1">
      <c r="A1808" s="36"/>
      <c r="B1808" s="37"/>
      <c r="C1808" s="175" t="s">
        <v>1048</v>
      </c>
      <c r="D1808" s="175" t="s">
        <v>195</v>
      </c>
      <c r="E1808" s="176" t="s">
        <v>2278</v>
      </c>
      <c r="F1808" s="177" t="s">
        <v>2279</v>
      </c>
      <c r="G1808" s="178" t="s">
        <v>702</v>
      </c>
      <c r="H1808" s="179">
        <v>440</v>
      </c>
      <c r="I1808" s="180"/>
      <c r="J1808" s="181">
        <f>ROUND(I1808*H1808,2)</f>
        <v>0</v>
      </c>
      <c r="K1808" s="177" t="s">
        <v>477</v>
      </c>
      <c r="L1808" s="41"/>
      <c r="M1808" s="182" t="s">
        <v>19</v>
      </c>
      <c r="N1808" s="183" t="s">
        <v>41</v>
      </c>
      <c r="O1808" s="66"/>
      <c r="P1808" s="184">
        <f>O1808*H1808</f>
        <v>0</v>
      </c>
      <c r="Q1808" s="184">
        <v>0</v>
      </c>
      <c r="R1808" s="184">
        <f>Q1808*H1808</f>
        <v>0</v>
      </c>
      <c r="S1808" s="184">
        <v>0</v>
      </c>
      <c r="T1808" s="185">
        <f>S1808*H1808</f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200</v>
      </c>
      <c r="AT1808" s="186" t="s">
        <v>195</v>
      </c>
      <c r="AU1808" s="186" t="s">
        <v>80</v>
      </c>
      <c r="AY1808" s="19" t="s">
        <v>193</v>
      </c>
      <c r="BE1808" s="187">
        <f>IF(N1808="základní",J1808,0)</f>
        <v>0</v>
      </c>
      <c r="BF1808" s="187">
        <f>IF(N1808="snížená",J1808,0)</f>
        <v>0</v>
      </c>
      <c r="BG1808" s="187">
        <f>IF(N1808="zákl. přenesená",J1808,0)</f>
        <v>0</v>
      </c>
      <c r="BH1808" s="187">
        <f>IF(N1808="sníž. přenesená",J1808,0)</f>
        <v>0</v>
      </c>
      <c r="BI1808" s="187">
        <f>IF(N1808="nulová",J1808,0)</f>
        <v>0</v>
      </c>
      <c r="BJ1808" s="19" t="s">
        <v>78</v>
      </c>
      <c r="BK1808" s="187">
        <f>ROUND(I1808*H1808,2)</f>
        <v>0</v>
      </c>
      <c r="BL1808" s="19" t="s">
        <v>200</v>
      </c>
      <c r="BM1808" s="186" t="s">
        <v>2280</v>
      </c>
    </row>
    <row r="1809" spans="1:65" s="13" customFormat="1" ht="11.25">
      <c r="B1809" s="193"/>
      <c r="C1809" s="194"/>
      <c r="D1809" s="195" t="s">
        <v>203</v>
      </c>
      <c r="E1809" s="196" t="s">
        <v>19</v>
      </c>
      <c r="F1809" s="197" t="s">
        <v>2281</v>
      </c>
      <c r="G1809" s="194"/>
      <c r="H1809" s="198">
        <v>440</v>
      </c>
      <c r="I1809" s="199"/>
      <c r="J1809" s="194"/>
      <c r="K1809" s="194"/>
      <c r="L1809" s="200"/>
      <c r="M1809" s="201"/>
      <c r="N1809" s="202"/>
      <c r="O1809" s="202"/>
      <c r="P1809" s="202"/>
      <c r="Q1809" s="202"/>
      <c r="R1809" s="202"/>
      <c r="S1809" s="202"/>
      <c r="T1809" s="203"/>
      <c r="AT1809" s="204" t="s">
        <v>203</v>
      </c>
      <c r="AU1809" s="204" t="s">
        <v>80</v>
      </c>
      <c r="AV1809" s="13" t="s">
        <v>80</v>
      </c>
      <c r="AW1809" s="13" t="s">
        <v>32</v>
      </c>
      <c r="AX1809" s="13" t="s">
        <v>70</v>
      </c>
      <c r="AY1809" s="204" t="s">
        <v>193</v>
      </c>
    </row>
    <row r="1810" spans="1:65" s="14" customFormat="1" ht="11.25">
      <c r="B1810" s="205"/>
      <c r="C1810" s="206"/>
      <c r="D1810" s="195" t="s">
        <v>203</v>
      </c>
      <c r="E1810" s="207" t="s">
        <v>19</v>
      </c>
      <c r="F1810" s="208" t="s">
        <v>205</v>
      </c>
      <c r="G1810" s="206"/>
      <c r="H1810" s="209">
        <v>440</v>
      </c>
      <c r="I1810" s="210"/>
      <c r="J1810" s="206"/>
      <c r="K1810" s="206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203</v>
      </c>
      <c r="AU1810" s="215" t="s">
        <v>80</v>
      </c>
      <c r="AV1810" s="14" t="s">
        <v>200</v>
      </c>
      <c r="AW1810" s="14" t="s">
        <v>32</v>
      </c>
      <c r="AX1810" s="14" t="s">
        <v>78</v>
      </c>
      <c r="AY1810" s="215" t="s">
        <v>193</v>
      </c>
    </row>
    <row r="1811" spans="1:65" s="2" customFormat="1" ht="24.2" customHeight="1">
      <c r="A1811" s="36"/>
      <c r="B1811" s="37"/>
      <c r="C1811" s="175" t="s">
        <v>2282</v>
      </c>
      <c r="D1811" s="175" t="s">
        <v>195</v>
      </c>
      <c r="E1811" s="176" t="s">
        <v>2283</v>
      </c>
      <c r="F1811" s="177" t="s">
        <v>2284</v>
      </c>
      <c r="G1811" s="178" t="s">
        <v>702</v>
      </c>
      <c r="H1811" s="179">
        <v>560</v>
      </c>
      <c r="I1811" s="180"/>
      <c r="J1811" s="181">
        <f>ROUND(I1811*H1811,2)</f>
        <v>0</v>
      </c>
      <c r="K1811" s="177" t="s">
        <v>477</v>
      </c>
      <c r="L1811" s="41"/>
      <c r="M1811" s="182" t="s">
        <v>19</v>
      </c>
      <c r="N1811" s="183" t="s">
        <v>41</v>
      </c>
      <c r="O1811" s="66"/>
      <c r="P1811" s="184">
        <f>O1811*H1811</f>
        <v>0</v>
      </c>
      <c r="Q1811" s="184">
        <v>0</v>
      </c>
      <c r="R1811" s="184">
        <f>Q1811*H1811</f>
        <v>0</v>
      </c>
      <c r="S1811" s="184">
        <v>0</v>
      </c>
      <c r="T1811" s="185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200</v>
      </c>
      <c r="AT1811" s="186" t="s">
        <v>195</v>
      </c>
      <c r="AU1811" s="186" t="s">
        <v>80</v>
      </c>
      <c r="AY1811" s="19" t="s">
        <v>193</v>
      </c>
      <c r="BE1811" s="187">
        <f>IF(N1811="základní",J1811,0)</f>
        <v>0</v>
      </c>
      <c r="BF1811" s="187">
        <f>IF(N1811="snížená",J1811,0)</f>
        <v>0</v>
      </c>
      <c r="BG1811" s="187">
        <f>IF(N1811="zákl. přenesená",J1811,0)</f>
        <v>0</v>
      </c>
      <c r="BH1811" s="187">
        <f>IF(N1811="sníž. přenesená",J1811,0)</f>
        <v>0</v>
      </c>
      <c r="BI1811" s="187">
        <f>IF(N1811="nulová",J1811,0)</f>
        <v>0</v>
      </c>
      <c r="BJ1811" s="19" t="s">
        <v>78</v>
      </c>
      <c r="BK1811" s="187">
        <f>ROUND(I1811*H1811,2)</f>
        <v>0</v>
      </c>
      <c r="BL1811" s="19" t="s">
        <v>200</v>
      </c>
      <c r="BM1811" s="186" t="s">
        <v>2285</v>
      </c>
    </row>
    <row r="1812" spans="1:65" s="13" customFormat="1" ht="11.25">
      <c r="B1812" s="193"/>
      <c r="C1812" s="194"/>
      <c r="D1812" s="195" t="s">
        <v>203</v>
      </c>
      <c r="E1812" s="196" t="s">
        <v>19</v>
      </c>
      <c r="F1812" s="197" t="s">
        <v>2277</v>
      </c>
      <c r="G1812" s="194"/>
      <c r="H1812" s="198">
        <v>560</v>
      </c>
      <c r="I1812" s="199"/>
      <c r="J1812" s="194"/>
      <c r="K1812" s="194"/>
      <c r="L1812" s="200"/>
      <c r="M1812" s="201"/>
      <c r="N1812" s="202"/>
      <c r="O1812" s="202"/>
      <c r="P1812" s="202"/>
      <c r="Q1812" s="202"/>
      <c r="R1812" s="202"/>
      <c r="S1812" s="202"/>
      <c r="T1812" s="203"/>
      <c r="AT1812" s="204" t="s">
        <v>203</v>
      </c>
      <c r="AU1812" s="204" t="s">
        <v>80</v>
      </c>
      <c r="AV1812" s="13" t="s">
        <v>80</v>
      </c>
      <c r="AW1812" s="13" t="s">
        <v>32</v>
      </c>
      <c r="AX1812" s="13" t="s">
        <v>70</v>
      </c>
      <c r="AY1812" s="204" t="s">
        <v>193</v>
      </c>
    </row>
    <row r="1813" spans="1:65" s="14" customFormat="1" ht="11.25">
      <c r="B1813" s="205"/>
      <c r="C1813" s="206"/>
      <c r="D1813" s="195" t="s">
        <v>203</v>
      </c>
      <c r="E1813" s="207" t="s">
        <v>19</v>
      </c>
      <c r="F1813" s="208" t="s">
        <v>205</v>
      </c>
      <c r="G1813" s="206"/>
      <c r="H1813" s="209">
        <v>560</v>
      </c>
      <c r="I1813" s="210"/>
      <c r="J1813" s="206"/>
      <c r="K1813" s="206"/>
      <c r="L1813" s="211"/>
      <c r="M1813" s="212"/>
      <c r="N1813" s="213"/>
      <c r="O1813" s="213"/>
      <c r="P1813" s="213"/>
      <c r="Q1813" s="213"/>
      <c r="R1813" s="213"/>
      <c r="S1813" s="213"/>
      <c r="T1813" s="214"/>
      <c r="AT1813" s="215" t="s">
        <v>203</v>
      </c>
      <c r="AU1813" s="215" t="s">
        <v>80</v>
      </c>
      <c r="AV1813" s="14" t="s">
        <v>200</v>
      </c>
      <c r="AW1813" s="14" t="s">
        <v>32</v>
      </c>
      <c r="AX1813" s="14" t="s">
        <v>78</v>
      </c>
      <c r="AY1813" s="215" t="s">
        <v>193</v>
      </c>
    </row>
    <row r="1814" spans="1:65" s="2" customFormat="1" ht="24.2" customHeight="1">
      <c r="A1814" s="36"/>
      <c r="B1814" s="37"/>
      <c r="C1814" s="175" t="s">
        <v>1052</v>
      </c>
      <c r="D1814" s="175" t="s">
        <v>195</v>
      </c>
      <c r="E1814" s="176" t="s">
        <v>2286</v>
      </c>
      <c r="F1814" s="177" t="s">
        <v>2287</v>
      </c>
      <c r="G1814" s="178" t="s">
        <v>702</v>
      </c>
      <c r="H1814" s="179">
        <v>308</v>
      </c>
      <c r="I1814" s="180"/>
      <c r="J1814" s="181">
        <f>ROUND(I1814*H1814,2)</f>
        <v>0</v>
      </c>
      <c r="K1814" s="177" t="s">
        <v>477</v>
      </c>
      <c r="L1814" s="41"/>
      <c r="M1814" s="182" t="s">
        <v>19</v>
      </c>
      <c r="N1814" s="183" t="s">
        <v>41</v>
      </c>
      <c r="O1814" s="66"/>
      <c r="P1814" s="184">
        <f>O1814*H1814</f>
        <v>0</v>
      </c>
      <c r="Q1814" s="184">
        <v>0</v>
      </c>
      <c r="R1814" s="184">
        <f>Q1814*H1814</f>
        <v>0</v>
      </c>
      <c r="S1814" s="184">
        <v>0</v>
      </c>
      <c r="T1814" s="185">
        <f>S1814*H1814</f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200</v>
      </c>
      <c r="AT1814" s="186" t="s">
        <v>195</v>
      </c>
      <c r="AU1814" s="186" t="s">
        <v>80</v>
      </c>
      <c r="AY1814" s="19" t="s">
        <v>193</v>
      </c>
      <c r="BE1814" s="187">
        <f>IF(N1814="základní",J1814,0)</f>
        <v>0</v>
      </c>
      <c r="BF1814" s="187">
        <f>IF(N1814="snížená",J1814,0)</f>
        <v>0</v>
      </c>
      <c r="BG1814" s="187">
        <f>IF(N1814="zákl. přenesená",J1814,0)</f>
        <v>0</v>
      </c>
      <c r="BH1814" s="187">
        <f>IF(N1814="sníž. přenesená",J1814,0)</f>
        <v>0</v>
      </c>
      <c r="BI1814" s="187">
        <f>IF(N1814="nulová",J1814,0)</f>
        <v>0</v>
      </c>
      <c r="BJ1814" s="19" t="s">
        <v>78</v>
      </c>
      <c r="BK1814" s="187">
        <f>ROUND(I1814*H1814,2)</f>
        <v>0</v>
      </c>
      <c r="BL1814" s="19" t="s">
        <v>200</v>
      </c>
      <c r="BM1814" s="186" t="s">
        <v>2288</v>
      </c>
    </row>
    <row r="1815" spans="1:65" s="13" customFormat="1" ht="11.25">
      <c r="B1815" s="193"/>
      <c r="C1815" s="194"/>
      <c r="D1815" s="195" t="s">
        <v>203</v>
      </c>
      <c r="E1815" s="196" t="s">
        <v>19</v>
      </c>
      <c r="F1815" s="197" t="s">
        <v>2289</v>
      </c>
      <c r="G1815" s="194"/>
      <c r="H1815" s="198">
        <v>308</v>
      </c>
      <c r="I1815" s="199"/>
      <c r="J1815" s="194"/>
      <c r="K1815" s="194"/>
      <c r="L1815" s="200"/>
      <c r="M1815" s="201"/>
      <c r="N1815" s="202"/>
      <c r="O1815" s="202"/>
      <c r="P1815" s="202"/>
      <c r="Q1815" s="202"/>
      <c r="R1815" s="202"/>
      <c r="S1815" s="202"/>
      <c r="T1815" s="203"/>
      <c r="AT1815" s="204" t="s">
        <v>203</v>
      </c>
      <c r="AU1815" s="204" t="s">
        <v>80</v>
      </c>
      <c r="AV1815" s="13" t="s">
        <v>80</v>
      </c>
      <c r="AW1815" s="13" t="s">
        <v>32</v>
      </c>
      <c r="AX1815" s="13" t="s">
        <v>70</v>
      </c>
      <c r="AY1815" s="204" t="s">
        <v>193</v>
      </c>
    </row>
    <row r="1816" spans="1:65" s="14" customFormat="1" ht="11.25">
      <c r="B1816" s="205"/>
      <c r="C1816" s="206"/>
      <c r="D1816" s="195" t="s">
        <v>203</v>
      </c>
      <c r="E1816" s="207" t="s">
        <v>19</v>
      </c>
      <c r="F1816" s="208" t="s">
        <v>205</v>
      </c>
      <c r="G1816" s="206"/>
      <c r="H1816" s="209">
        <v>308</v>
      </c>
      <c r="I1816" s="210"/>
      <c r="J1816" s="206"/>
      <c r="K1816" s="206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203</v>
      </c>
      <c r="AU1816" s="215" t="s">
        <v>80</v>
      </c>
      <c r="AV1816" s="14" t="s">
        <v>200</v>
      </c>
      <c r="AW1816" s="14" t="s">
        <v>32</v>
      </c>
      <c r="AX1816" s="14" t="s">
        <v>78</v>
      </c>
      <c r="AY1816" s="215" t="s">
        <v>193</v>
      </c>
    </row>
    <row r="1817" spans="1:65" s="2" customFormat="1" ht="24.2" customHeight="1">
      <c r="A1817" s="36"/>
      <c r="B1817" s="37"/>
      <c r="C1817" s="175" t="s">
        <v>2290</v>
      </c>
      <c r="D1817" s="175" t="s">
        <v>195</v>
      </c>
      <c r="E1817" s="176" t="s">
        <v>2291</v>
      </c>
      <c r="F1817" s="177" t="s">
        <v>2292</v>
      </c>
      <c r="G1817" s="178" t="s">
        <v>702</v>
      </c>
      <c r="H1817" s="179">
        <v>280</v>
      </c>
      <c r="I1817" s="180"/>
      <c r="J1817" s="181">
        <f>ROUND(I1817*H1817,2)</f>
        <v>0</v>
      </c>
      <c r="K1817" s="177" t="s">
        <v>477</v>
      </c>
      <c r="L1817" s="41"/>
      <c r="M1817" s="182" t="s">
        <v>19</v>
      </c>
      <c r="N1817" s="183" t="s">
        <v>41</v>
      </c>
      <c r="O1817" s="66"/>
      <c r="P1817" s="184">
        <f>O1817*H1817</f>
        <v>0</v>
      </c>
      <c r="Q1817" s="184">
        <v>0</v>
      </c>
      <c r="R1817" s="184">
        <f>Q1817*H1817</f>
        <v>0</v>
      </c>
      <c r="S1817" s="184">
        <v>0</v>
      </c>
      <c r="T1817" s="185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200</v>
      </c>
      <c r="AT1817" s="186" t="s">
        <v>195</v>
      </c>
      <c r="AU1817" s="186" t="s">
        <v>80</v>
      </c>
      <c r="AY1817" s="19" t="s">
        <v>193</v>
      </c>
      <c r="BE1817" s="187">
        <f>IF(N1817="základní",J1817,0)</f>
        <v>0</v>
      </c>
      <c r="BF1817" s="187">
        <f>IF(N1817="snížená",J1817,0)</f>
        <v>0</v>
      </c>
      <c r="BG1817" s="187">
        <f>IF(N1817="zákl. přenesená",J1817,0)</f>
        <v>0</v>
      </c>
      <c r="BH1817" s="187">
        <f>IF(N1817="sníž. přenesená",J1817,0)</f>
        <v>0</v>
      </c>
      <c r="BI1817" s="187">
        <f>IF(N1817="nulová",J1817,0)</f>
        <v>0</v>
      </c>
      <c r="BJ1817" s="19" t="s">
        <v>78</v>
      </c>
      <c r="BK1817" s="187">
        <f>ROUND(I1817*H1817,2)</f>
        <v>0</v>
      </c>
      <c r="BL1817" s="19" t="s">
        <v>200</v>
      </c>
      <c r="BM1817" s="186" t="s">
        <v>2293</v>
      </c>
    </row>
    <row r="1818" spans="1:65" s="13" customFormat="1" ht="11.25">
      <c r="B1818" s="193"/>
      <c r="C1818" s="194"/>
      <c r="D1818" s="195" t="s">
        <v>203</v>
      </c>
      <c r="E1818" s="196" t="s">
        <v>19</v>
      </c>
      <c r="F1818" s="197" t="s">
        <v>2294</v>
      </c>
      <c r="G1818" s="194"/>
      <c r="H1818" s="198">
        <v>280</v>
      </c>
      <c r="I1818" s="199"/>
      <c r="J1818" s="194"/>
      <c r="K1818" s="194"/>
      <c r="L1818" s="200"/>
      <c r="M1818" s="201"/>
      <c r="N1818" s="202"/>
      <c r="O1818" s="202"/>
      <c r="P1818" s="202"/>
      <c r="Q1818" s="202"/>
      <c r="R1818" s="202"/>
      <c r="S1818" s="202"/>
      <c r="T1818" s="203"/>
      <c r="AT1818" s="204" t="s">
        <v>203</v>
      </c>
      <c r="AU1818" s="204" t="s">
        <v>80</v>
      </c>
      <c r="AV1818" s="13" t="s">
        <v>80</v>
      </c>
      <c r="AW1818" s="13" t="s">
        <v>32</v>
      </c>
      <c r="AX1818" s="13" t="s">
        <v>70</v>
      </c>
      <c r="AY1818" s="204" t="s">
        <v>193</v>
      </c>
    </row>
    <row r="1819" spans="1:65" s="14" customFormat="1" ht="11.25">
      <c r="B1819" s="205"/>
      <c r="C1819" s="206"/>
      <c r="D1819" s="195" t="s">
        <v>203</v>
      </c>
      <c r="E1819" s="207" t="s">
        <v>19</v>
      </c>
      <c r="F1819" s="208" t="s">
        <v>205</v>
      </c>
      <c r="G1819" s="206"/>
      <c r="H1819" s="209">
        <v>280</v>
      </c>
      <c r="I1819" s="210"/>
      <c r="J1819" s="206"/>
      <c r="K1819" s="206"/>
      <c r="L1819" s="211"/>
      <c r="M1819" s="212"/>
      <c r="N1819" s="213"/>
      <c r="O1819" s="213"/>
      <c r="P1819" s="213"/>
      <c r="Q1819" s="213"/>
      <c r="R1819" s="213"/>
      <c r="S1819" s="213"/>
      <c r="T1819" s="214"/>
      <c r="AT1819" s="215" t="s">
        <v>203</v>
      </c>
      <c r="AU1819" s="215" t="s">
        <v>80</v>
      </c>
      <c r="AV1819" s="14" t="s">
        <v>200</v>
      </c>
      <c r="AW1819" s="14" t="s">
        <v>32</v>
      </c>
      <c r="AX1819" s="14" t="s">
        <v>78</v>
      </c>
      <c r="AY1819" s="215" t="s">
        <v>193</v>
      </c>
    </row>
    <row r="1820" spans="1:65" s="2" customFormat="1" ht="24.2" customHeight="1">
      <c r="A1820" s="36"/>
      <c r="B1820" s="37"/>
      <c r="C1820" s="175" t="s">
        <v>1058</v>
      </c>
      <c r="D1820" s="175" t="s">
        <v>195</v>
      </c>
      <c r="E1820" s="176" t="s">
        <v>2295</v>
      </c>
      <c r="F1820" s="177" t="s">
        <v>2296</v>
      </c>
      <c r="G1820" s="178" t="s">
        <v>2297</v>
      </c>
      <c r="H1820" s="179">
        <v>730</v>
      </c>
      <c r="I1820" s="180"/>
      <c r="J1820" s="181">
        <f>ROUND(I1820*H1820,2)</f>
        <v>0</v>
      </c>
      <c r="K1820" s="177" t="s">
        <v>477</v>
      </c>
      <c r="L1820" s="41"/>
      <c r="M1820" s="182" t="s">
        <v>19</v>
      </c>
      <c r="N1820" s="183" t="s">
        <v>41</v>
      </c>
      <c r="O1820" s="66"/>
      <c r="P1820" s="184">
        <f>O1820*H1820</f>
        <v>0</v>
      </c>
      <c r="Q1820" s="184">
        <v>0</v>
      </c>
      <c r="R1820" s="184">
        <f>Q1820*H1820</f>
        <v>0</v>
      </c>
      <c r="S1820" s="184">
        <v>0</v>
      </c>
      <c r="T1820" s="185">
        <f>S1820*H1820</f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200</v>
      </c>
      <c r="AT1820" s="186" t="s">
        <v>195</v>
      </c>
      <c r="AU1820" s="186" t="s">
        <v>80</v>
      </c>
      <c r="AY1820" s="19" t="s">
        <v>193</v>
      </c>
      <c r="BE1820" s="187">
        <f>IF(N1820="základní",J1820,0)</f>
        <v>0</v>
      </c>
      <c r="BF1820" s="187">
        <f>IF(N1820="snížená",J1820,0)</f>
        <v>0</v>
      </c>
      <c r="BG1820" s="187">
        <f>IF(N1820="zákl. přenesená",J1820,0)</f>
        <v>0</v>
      </c>
      <c r="BH1820" s="187">
        <f>IF(N1820="sníž. přenesená",J1820,0)</f>
        <v>0</v>
      </c>
      <c r="BI1820" s="187">
        <f>IF(N1820="nulová",J1820,0)</f>
        <v>0</v>
      </c>
      <c r="BJ1820" s="19" t="s">
        <v>78</v>
      </c>
      <c r="BK1820" s="187">
        <f>ROUND(I1820*H1820,2)</f>
        <v>0</v>
      </c>
      <c r="BL1820" s="19" t="s">
        <v>200</v>
      </c>
      <c r="BM1820" s="186" t="s">
        <v>2298</v>
      </c>
    </row>
    <row r="1821" spans="1:65" s="12" customFormat="1" ht="22.9" customHeight="1">
      <c r="B1821" s="159"/>
      <c r="C1821" s="160"/>
      <c r="D1821" s="161" t="s">
        <v>69</v>
      </c>
      <c r="E1821" s="173" t="s">
        <v>466</v>
      </c>
      <c r="F1821" s="173" t="s">
        <v>2299</v>
      </c>
      <c r="G1821" s="160"/>
      <c r="H1821" s="160"/>
      <c r="I1821" s="163"/>
      <c r="J1821" s="174">
        <f>BK1821</f>
        <v>0</v>
      </c>
      <c r="K1821" s="160"/>
      <c r="L1821" s="165"/>
      <c r="M1821" s="166"/>
      <c r="N1821" s="167"/>
      <c r="O1821" s="167"/>
      <c r="P1821" s="168">
        <f>SUM(P1822:P1872)</f>
        <v>0</v>
      </c>
      <c r="Q1821" s="167"/>
      <c r="R1821" s="168">
        <f>SUM(R1822:R1872)</f>
        <v>1.1966760000000001</v>
      </c>
      <c r="S1821" s="167"/>
      <c r="T1821" s="169">
        <f>SUM(T1822:T1872)</f>
        <v>0</v>
      </c>
      <c r="AR1821" s="170" t="s">
        <v>78</v>
      </c>
      <c r="AT1821" s="171" t="s">
        <v>69</v>
      </c>
      <c r="AU1821" s="171" t="s">
        <v>78</v>
      </c>
      <c r="AY1821" s="170" t="s">
        <v>193</v>
      </c>
      <c r="BK1821" s="172">
        <f>SUM(BK1822:BK1872)</f>
        <v>0</v>
      </c>
    </row>
    <row r="1822" spans="1:65" s="2" customFormat="1" ht="49.15" customHeight="1">
      <c r="A1822" s="36"/>
      <c r="B1822" s="37"/>
      <c r="C1822" s="175" t="s">
        <v>2300</v>
      </c>
      <c r="D1822" s="175" t="s">
        <v>195</v>
      </c>
      <c r="E1822" s="176" t="s">
        <v>2301</v>
      </c>
      <c r="F1822" s="177" t="s">
        <v>2302</v>
      </c>
      <c r="G1822" s="178" t="s">
        <v>198</v>
      </c>
      <c r="H1822" s="179">
        <v>4410</v>
      </c>
      <c r="I1822" s="180"/>
      <c r="J1822" s="181">
        <f>ROUND(I1822*H1822,2)</f>
        <v>0</v>
      </c>
      <c r="K1822" s="177" t="s">
        <v>199</v>
      </c>
      <c r="L1822" s="41"/>
      <c r="M1822" s="182" t="s">
        <v>19</v>
      </c>
      <c r="N1822" s="183" t="s">
        <v>41</v>
      </c>
      <c r="O1822" s="66"/>
      <c r="P1822" s="184">
        <f>O1822*H1822</f>
        <v>0</v>
      </c>
      <c r="Q1822" s="184">
        <v>0</v>
      </c>
      <c r="R1822" s="184">
        <f>Q1822*H1822</f>
        <v>0</v>
      </c>
      <c r="S1822" s="184">
        <v>0</v>
      </c>
      <c r="T1822" s="185">
        <f>S1822*H1822</f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200</v>
      </c>
      <c r="AT1822" s="186" t="s">
        <v>195</v>
      </c>
      <c r="AU1822" s="186" t="s">
        <v>80</v>
      </c>
      <c r="AY1822" s="19" t="s">
        <v>193</v>
      </c>
      <c r="BE1822" s="187">
        <f>IF(N1822="základní",J1822,0)</f>
        <v>0</v>
      </c>
      <c r="BF1822" s="187">
        <f>IF(N1822="snížená",J1822,0)</f>
        <v>0</v>
      </c>
      <c r="BG1822" s="187">
        <f>IF(N1822="zákl. přenesená",J1822,0)</f>
        <v>0</v>
      </c>
      <c r="BH1822" s="187">
        <f>IF(N1822="sníž. přenesená",J1822,0)</f>
        <v>0</v>
      </c>
      <c r="BI1822" s="187">
        <f>IF(N1822="nulová",J1822,0)</f>
        <v>0</v>
      </c>
      <c r="BJ1822" s="19" t="s">
        <v>78</v>
      </c>
      <c r="BK1822" s="187">
        <f>ROUND(I1822*H1822,2)</f>
        <v>0</v>
      </c>
      <c r="BL1822" s="19" t="s">
        <v>200</v>
      </c>
      <c r="BM1822" s="186" t="s">
        <v>2303</v>
      </c>
    </row>
    <row r="1823" spans="1:65" s="2" customFormat="1" ht="11.25">
      <c r="A1823" s="36"/>
      <c r="B1823" s="37"/>
      <c r="C1823" s="38"/>
      <c r="D1823" s="188" t="s">
        <v>201</v>
      </c>
      <c r="E1823" s="38"/>
      <c r="F1823" s="189" t="s">
        <v>2304</v>
      </c>
      <c r="G1823" s="38"/>
      <c r="H1823" s="38"/>
      <c r="I1823" s="190"/>
      <c r="J1823" s="38"/>
      <c r="K1823" s="38"/>
      <c r="L1823" s="41"/>
      <c r="M1823" s="191"/>
      <c r="N1823" s="192"/>
      <c r="O1823" s="66"/>
      <c r="P1823" s="66"/>
      <c r="Q1823" s="66"/>
      <c r="R1823" s="66"/>
      <c r="S1823" s="66"/>
      <c r="T1823" s="67"/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T1823" s="19" t="s">
        <v>201</v>
      </c>
      <c r="AU1823" s="19" t="s">
        <v>80</v>
      </c>
    </row>
    <row r="1824" spans="1:65" s="13" customFormat="1" ht="11.25">
      <c r="B1824" s="193"/>
      <c r="C1824" s="194"/>
      <c r="D1824" s="195" t="s">
        <v>203</v>
      </c>
      <c r="E1824" s="196" t="s">
        <v>19</v>
      </c>
      <c r="F1824" s="197" t="s">
        <v>2305</v>
      </c>
      <c r="G1824" s="194"/>
      <c r="H1824" s="198">
        <v>2780</v>
      </c>
      <c r="I1824" s="199"/>
      <c r="J1824" s="194"/>
      <c r="K1824" s="194"/>
      <c r="L1824" s="200"/>
      <c r="M1824" s="201"/>
      <c r="N1824" s="202"/>
      <c r="O1824" s="202"/>
      <c r="P1824" s="202"/>
      <c r="Q1824" s="202"/>
      <c r="R1824" s="202"/>
      <c r="S1824" s="202"/>
      <c r="T1824" s="203"/>
      <c r="AT1824" s="204" t="s">
        <v>203</v>
      </c>
      <c r="AU1824" s="204" t="s">
        <v>80</v>
      </c>
      <c r="AV1824" s="13" t="s">
        <v>80</v>
      </c>
      <c r="AW1824" s="13" t="s">
        <v>32</v>
      </c>
      <c r="AX1824" s="13" t="s">
        <v>70</v>
      </c>
      <c r="AY1824" s="204" t="s">
        <v>193</v>
      </c>
    </row>
    <row r="1825" spans="1:65" s="13" customFormat="1" ht="33.75">
      <c r="B1825" s="193"/>
      <c r="C1825" s="194"/>
      <c r="D1825" s="195" t="s">
        <v>203</v>
      </c>
      <c r="E1825" s="196" t="s">
        <v>19</v>
      </c>
      <c r="F1825" s="197" t="s">
        <v>2306</v>
      </c>
      <c r="G1825" s="194"/>
      <c r="H1825" s="198">
        <v>1630</v>
      </c>
      <c r="I1825" s="199"/>
      <c r="J1825" s="194"/>
      <c r="K1825" s="194"/>
      <c r="L1825" s="200"/>
      <c r="M1825" s="201"/>
      <c r="N1825" s="202"/>
      <c r="O1825" s="202"/>
      <c r="P1825" s="202"/>
      <c r="Q1825" s="202"/>
      <c r="R1825" s="202"/>
      <c r="S1825" s="202"/>
      <c r="T1825" s="203"/>
      <c r="AT1825" s="204" t="s">
        <v>203</v>
      </c>
      <c r="AU1825" s="204" t="s">
        <v>80</v>
      </c>
      <c r="AV1825" s="13" t="s">
        <v>80</v>
      </c>
      <c r="AW1825" s="13" t="s">
        <v>32</v>
      </c>
      <c r="AX1825" s="13" t="s">
        <v>70</v>
      </c>
      <c r="AY1825" s="204" t="s">
        <v>193</v>
      </c>
    </row>
    <row r="1826" spans="1:65" s="14" customFormat="1" ht="11.25">
      <c r="B1826" s="205"/>
      <c r="C1826" s="206"/>
      <c r="D1826" s="195" t="s">
        <v>203</v>
      </c>
      <c r="E1826" s="207" t="s">
        <v>19</v>
      </c>
      <c r="F1826" s="208" t="s">
        <v>205</v>
      </c>
      <c r="G1826" s="206"/>
      <c r="H1826" s="209">
        <v>4410</v>
      </c>
      <c r="I1826" s="210"/>
      <c r="J1826" s="206"/>
      <c r="K1826" s="206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203</v>
      </c>
      <c r="AU1826" s="215" t="s">
        <v>80</v>
      </c>
      <c r="AV1826" s="14" t="s">
        <v>200</v>
      </c>
      <c r="AW1826" s="14" t="s">
        <v>32</v>
      </c>
      <c r="AX1826" s="14" t="s">
        <v>78</v>
      </c>
      <c r="AY1826" s="215" t="s">
        <v>193</v>
      </c>
    </row>
    <row r="1827" spans="1:65" s="2" customFormat="1" ht="49.15" customHeight="1">
      <c r="A1827" s="36"/>
      <c r="B1827" s="37"/>
      <c r="C1827" s="175" t="s">
        <v>1063</v>
      </c>
      <c r="D1827" s="175" t="s">
        <v>195</v>
      </c>
      <c r="E1827" s="176" t="s">
        <v>2307</v>
      </c>
      <c r="F1827" s="177" t="s">
        <v>2308</v>
      </c>
      <c r="G1827" s="178" t="s">
        <v>198</v>
      </c>
      <c r="H1827" s="179">
        <v>661500</v>
      </c>
      <c r="I1827" s="180"/>
      <c r="J1827" s="181">
        <f>ROUND(I1827*H1827,2)</f>
        <v>0</v>
      </c>
      <c r="K1827" s="177" t="s">
        <v>199</v>
      </c>
      <c r="L1827" s="41"/>
      <c r="M1827" s="182" t="s">
        <v>19</v>
      </c>
      <c r="N1827" s="183" t="s">
        <v>41</v>
      </c>
      <c r="O1827" s="66"/>
      <c r="P1827" s="184">
        <f>O1827*H1827</f>
        <v>0</v>
      </c>
      <c r="Q1827" s="184">
        <v>0</v>
      </c>
      <c r="R1827" s="184">
        <f>Q1827*H1827</f>
        <v>0</v>
      </c>
      <c r="S1827" s="184">
        <v>0</v>
      </c>
      <c r="T1827" s="185">
        <f>S1827*H1827</f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200</v>
      </c>
      <c r="AT1827" s="186" t="s">
        <v>195</v>
      </c>
      <c r="AU1827" s="186" t="s">
        <v>80</v>
      </c>
      <c r="AY1827" s="19" t="s">
        <v>193</v>
      </c>
      <c r="BE1827" s="187">
        <f>IF(N1827="základní",J1827,0)</f>
        <v>0</v>
      </c>
      <c r="BF1827" s="187">
        <f>IF(N1827="snížená",J1827,0)</f>
        <v>0</v>
      </c>
      <c r="BG1827" s="187">
        <f>IF(N1827="zákl. přenesená",J1827,0)</f>
        <v>0</v>
      </c>
      <c r="BH1827" s="187">
        <f>IF(N1827="sníž. přenesená",J1827,0)</f>
        <v>0</v>
      </c>
      <c r="BI1827" s="187">
        <f>IF(N1827="nulová",J1827,0)</f>
        <v>0</v>
      </c>
      <c r="BJ1827" s="19" t="s">
        <v>78</v>
      </c>
      <c r="BK1827" s="187">
        <f>ROUND(I1827*H1827,2)</f>
        <v>0</v>
      </c>
      <c r="BL1827" s="19" t="s">
        <v>200</v>
      </c>
      <c r="BM1827" s="186" t="s">
        <v>2309</v>
      </c>
    </row>
    <row r="1828" spans="1:65" s="2" customFormat="1" ht="11.25">
      <c r="A1828" s="36"/>
      <c r="B1828" s="37"/>
      <c r="C1828" s="38"/>
      <c r="D1828" s="188" t="s">
        <v>201</v>
      </c>
      <c r="E1828" s="38"/>
      <c r="F1828" s="189" t="s">
        <v>2310</v>
      </c>
      <c r="G1828" s="38"/>
      <c r="H1828" s="38"/>
      <c r="I1828" s="190"/>
      <c r="J1828" s="38"/>
      <c r="K1828" s="38"/>
      <c r="L1828" s="41"/>
      <c r="M1828" s="191"/>
      <c r="N1828" s="192"/>
      <c r="O1828" s="66"/>
      <c r="P1828" s="66"/>
      <c r="Q1828" s="66"/>
      <c r="R1828" s="66"/>
      <c r="S1828" s="66"/>
      <c r="T1828" s="67"/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T1828" s="19" t="s">
        <v>201</v>
      </c>
      <c r="AU1828" s="19" t="s">
        <v>80</v>
      </c>
    </row>
    <row r="1829" spans="1:65" s="13" customFormat="1" ht="11.25">
      <c r="B1829" s="193"/>
      <c r="C1829" s="194"/>
      <c r="D1829" s="195" t="s">
        <v>203</v>
      </c>
      <c r="E1829" s="196" t="s">
        <v>19</v>
      </c>
      <c r="F1829" s="197" t="s">
        <v>2311</v>
      </c>
      <c r="G1829" s="194"/>
      <c r="H1829" s="198">
        <v>661500</v>
      </c>
      <c r="I1829" s="199"/>
      <c r="J1829" s="194"/>
      <c r="K1829" s="194"/>
      <c r="L1829" s="200"/>
      <c r="M1829" s="201"/>
      <c r="N1829" s="202"/>
      <c r="O1829" s="202"/>
      <c r="P1829" s="202"/>
      <c r="Q1829" s="202"/>
      <c r="R1829" s="202"/>
      <c r="S1829" s="202"/>
      <c r="T1829" s="203"/>
      <c r="AT1829" s="204" t="s">
        <v>203</v>
      </c>
      <c r="AU1829" s="204" t="s">
        <v>80</v>
      </c>
      <c r="AV1829" s="13" t="s">
        <v>80</v>
      </c>
      <c r="AW1829" s="13" t="s">
        <v>32</v>
      </c>
      <c r="AX1829" s="13" t="s">
        <v>70</v>
      </c>
      <c r="AY1829" s="204" t="s">
        <v>193</v>
      </c>
    </row>
    <row r="1830" spans="1:65" s="14" customFormat="1" ht="11.25">
      <c r="B1830" s="205"/>
      <c r="C1830" s="206"/>
      <c r="D1830" s="195" t="s">
        <v>203</v>
      </c>
      <c r="E1830" s="207" t="s">
        <v>19</v>
      </c>
      <c r="F1830" s="208" t="s">
        <v>205</v>
      </c>
      <c r="G1830" s="206"/>
      <c r="H1830" s="209">
        <v>661500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203</v>
      </c>
      <c r="AU1830" s="215" t="s">
        <v>80</v>
      </c>
      <c r="AV1830" s="14" t="s">
        <v>200</v>
      </c>
      <c r="AW1830" s="14" t="s">
        <v>32</v>
      </c>
      <c r="AX1830" s="14" t="s">
        <v>78</v>
      </c>
      <c r="AY1830" s="215" t="s">
        <v>193</v>
      </c>
    </row>
    <row r="1831" spans="1:65" s="2" customFormat="1" ht="49.15" customHeight="1">
      <c r="A1831" s="36"/>
      <c r="B1831" s="37"/>
      <c r="C1831" s="175" t="s">
        <v>2312</v>
      </c>
      <c r="D1831" s="175" t="s">
        <v>195</v>
      </c>
      <c r="E1831" s="176" t="s">
        <v>2313</v>
      </c>
      <c r="F1831" s="177" t="s">
        <v>2314</v>
      </c>
      <c r="G1831" s="178" t="s">
        <v>198</v>
      </c>
      <c r="H1831" s="179">
        <v>4410</v>
      </c>
      <c r="I1831" s="180"/>
      <c r="J1831" s="181">
        <f>ROUND(I1831*H1831,2)</f>
        <v>0</v>
      </c>
      <c r="K1831" s="177" t="s">
        <v>199</v>
      </c>
      <c r="L1831" s="41"/>
      <c r="M1831" s="182" t="s">
        <v>19</v>
      </c>
      <c r="N1831" s="183" t="s">
        <v>41</v>
      </c>
      <c r="O1831" s="66"/>
      <c r="P1831" s="184">
        <f>O1831*H1831</f>
        <v>0</v>
      </c>
      <c r="Q1831" s="184">
        <v>0</v>
      </c>
      <c r="R1831" s="184">
        <f>Q1831*H1831</f>
        <v>0</v>
      </c>
      <c r="S1831" s="184">
        <v>0</v>
      </c>
      <c r="T1831" s="185">
        <f>S1831*H1831</f>
        <v>0</v>
      </c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R1831" s="186" t="s">
        <v>200</v>
      </c>
      <c r="AT1831" s="186" t="s">
        <v>195</v>
      </c>
      <c r="AU1831" s="186" t="s">
        <v>80</v>
      </c>
      <c r="AY1831" s="19" t="s">
        <v>193</v>
      </c>
      <c r="BE1831" s="187">
        <f>IF(N1831="základní",J1831,0)</f>
        <v>0</v>
      </c>
      <c r="BF1831" s="187">
        <f>IF(N1831="snížená",J1831,0)</f>
        <v>0</v>
      </c>
      <c r="BG1831" s="187">
        <f>IF(N1831="zákl. přenesená",J1831,0)</f>
        <v>0</v>
      </c>
      <c r="BH1831" s="187">
        <f>IF(N1831="sníž. přenesená",J1831,0)</f>
        <v>0</v>
      </c>
      <c r="BI1831" s="187">
        <f>IF(N1831="nulová",J1831,0)</f>
        <v>0</v>
      </c>
      <c r="BJ1831" s="19" t="s">
        <v>78</v>
      </c>
      <c r="BK1831" s="187">
        <f>ROUND(I1831*H1831,2)</f>
        <v>0</v>
      </c>
      <c r="BL1831" s="19" t="s">
        <v>200</v>
      </c>
      <c r="BM1831" s="186" t="s">
        <v>2315</v>
      </c>
    </row>
    <row r="1832" spans="1:65" s="2" customFormat="1" ht="11.25">
      <c r="A1832" s="36"/>
      <c r="B1832" s="37"/>
      <c r="C1832" s="38"/>
      <c r="D1832" s="188" t="s">
        <v>201</v>
      </c>
      <c r="E1832" s="38"/>
      <c r="F1832" s="189" t="s">
        <v>2316</v>
      </c>
      <c r="G1832" s="38"/>
      <c r="H1832" s="38"/>
      <c r="I1832" s="190"/>
      <c r="J1832" s="38"/>
      <c r="K1832" s="38"/>
      <c r="L1832" s="41"/>
      <c r="M1832" s="191"/>
      <c r="N1832" s="192"/>
      <c r="O1832" s="66"/>
      <c r="P1832" s="66"/>
      <c r="Q1832" s="66"/>
      <c r="R1832" s="66"/>
      <c r="S1832" s="66"/>
      <c r="T1832" s="67"/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T1832" s="19" t="s">
        <v>201</v>
      </c>
      <c r="AU1832" s="19" t="s">
        <v>80</v>
      </c>
    </row>
    <row r="1833" spans="1:65" s="2" customFormat="1" ht="37.9" customHeight="1">
      <c r="A1833" s="36"/>
      <c r="B1833" s="37"/>
      <c r="C1833" s="175" t="s">
        <v>1070</v>
      </c>
      <c r="D1833" s="175" t="s">
        <v>195</v>
      </c>
      <c r="E1833" s="176" t="s">
        <v>2317</v>
      </c>
      <c r="F1833" s="177" t="s">
        <v>2318</v>
      </c>
      <c r="G1833" s="178" t="s">
        <v>273</v>
      </c>
      <c r="H1833" s="179">
        <v>649.20000000000005</v>
      </c>
      <c r="I1833" s="180"/>
      <c r="J1833" s="181">
        <f>ROUND(I1833*H1833,2)</f>
        <v>0</v>
      </c>
      <c r="K1833" s="177" t="s">
        <v>199</v>
      </c>
      <c r="L1833" s="41"/>
      <c r="M1833" s="182" t="s">
        <v>19</v>
      </c>
      <c r="N1833" s="183" t="s">
        <v>41</v>
      </c>
      <c r="O1833" s="66"/>
      <c r="P1833" s="184">
        <f>O1833*H1833</f>
        <v>0</v>
      </c>
      <c r="Q1833" s="184">
        <v>0</v>
      </c>
      <c r="R1833" s="184">
        <f>Q1833*H1833</f>
        <v>0</v>
      </c>
      <c r="S1833" s="184">
        <v>0</v>
      </c>
      <c r="T1833" s="185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200</v>
      </c>
      <c r="AT1833" s="186" t="s">
        <v>195</v>
      </c>
      <c r="AU1833" s="186" t="s">
        <v>80</v>
      </c>
      <c r="AY1833" s="19" t="s">
        <v>193</v>
      </c>
      <c r="BE1833" s="187">
        <f>IF(N1833="základní",J1833,0)</f>
        <v>0</v>
      </c>
      <c r="BF1833" s="187">
        <f>IF(N1833="snížená",J1833,0)</f>
        <v>0</v>
      </c>
      <c r="BG1833" s="187">
        <f>IF(N1833="zákl. přenesená",J1833,0)</f>
        <v>0</v>
      </c>
      <c r="BH1833" s="187">
        <f>IF(N1833="sníž. přenesená",J1833,0)</f>
        <v>0</v>
      </c>
      <c r="BI1833" s="187">
        <f>IF(N1833="nulová",J1833,0)</f>
        <v>0</v>
      </c>
      <c r="BJ1833" s="19" t="s">
        <v>78</v>
      </c>
      <c r="BK1833" s="187">
        <f>ROUND(I1833*H1833,2)</f>
        <v>0</v>
      </c>
      <c r="BL1833" s="19" t="s">
        <v>200</v>
      </c>
      <c r="BM1833" s="186" t="s">
        <v>2319</v>
      </c>
    </row>
    <row r="1834" spans="1:65" s="2" customFormat="1" ht="11.25">
      <c r="A1834" s="36"/>
      <c r="B1834" s="37"/>
      <c r="C1834" s="38"/>
      <c r="D1834" s="188" t="s">
        <v>201</v>
      </c>
      <c r="E1834" s="38"/>
      <c r="F1834" s="189" t="s">
        <v>2320</v>
      </c>
      <c r="G1834" s="38"/>
      <c r="H1834" s="38"/>
      <c r="I1834" s="190"/>
      <c r="J1834" s="38"/>
      <c r="K1834" s="38"/>
      <c r="L1834" s="41"/>
      <c r="M1834" s="191"/>
      <c r="N1834" s="192"/>
      <c r="O1834" s="66"/>
      <c r="P1834" s="66"/>
      <c r="Q1834" s="66"/>
      <c r="R1834" s="66"/>
      <c r="S1834" s="66"/>
      <c r="T1834" s="67"/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T1834" s="19" t="s">
        <v>201</v>
      </c>
      <c r="AU1834" s="19" t="s">
        <v>80</v>
      </c>
    </row>
    <row r="1835" spans="1:65" s="13" customFormat="1" ht="11.25">
      <c r="B1835" s="193"/>
      <c r="C1835" s="194"/>
      <c r="D1835" s="195" t="s">
        <v>203</v>
      </c>
      <c r="E1835" s="196" t="s">
        <v>19</v>
      </c>
      <c r="F1835" s="197" t="s">
        <v>2321</v>
      </c>
      <c r="G1835" s="194"/>
      <c r="H1835" s="198">
        <v>272</v>
      </c>
      <c r="I1835" s="199"/>
      <c r="J1835" s="194"/>
      <c r="K1835" s="194"/>
      <c r="L1835" s="200"/>
      <c r="M1835" s="201"/>
      <c r="N1835" s="202"/>
      <c r="O1835" s="202"/>
      <c r="P1835" s="202"/>
      <c r="Q1835" s="202"/>
      <c r="R1835" s="202"/>
      <c r="S1835" s="202"/>
      <c r="T1835" s="203"/>
      <c r="AT1835" s="204" t="s">
        <v>203</v>
      </c>
      <c r="AU1835" s="204" t="s">
        <v>80</v>
      </c>
      <c r="AV1835" s="13" t="s">
        <v>80</v>
      </c>
      <c r="AW1835" s="13" t="s">
        <v>32</v>
      </c>
      <c r="AX1835" s="13" t="s">
        <v>70</v>
      </c>
      <c r="AY1835" s="204" t="s">
        <v>193</v>
      </c>
    </row>
    <row r="1836" spans="1:65" s="13" customFormat="1" ht="33.75">
      <c r="B1836" s="193"/>
      <c r="C1836" s="194"/>
      <c r="D1836" s="195" t="s">
        <v>203</v>
      </c>
      <c r="E1836" s="196" t="s">
        <v>19</v>
      </c>
      <c r="F1836" s="197" t="s">
        <v>2322</v>
      </c>
      <c r="G1836" s="194"/>
      <c r="H1836" s="198">
        <v>163</v>
      </c>
      <c r="I1836" s="199"/>
      <c r="J1836" s="194"/>
      <c r="K1836" s="194"/>
      <c r="L1836" s="200"/>
      <c r="M1836" s="201"/>
      <c r="N1836" s="202"/>
      <c r="O1836" s="202"/>
      <c r="P1836" s="202"/>
      <c r="Q1836" s="202"/>
      <c r="R1836" s="202"/>
      <c r="S1836" s="202"/>
      <c r="T1836" s="203"/>
      <c r="AT1836" s="204" t="s">
        <v>203</v>
      </c>
      <c r="AU1836" s="204" t="s">
        <v>80</v>
      </c>
      <c r="AV1836" s="13" t="s">
        <v>80</v>
      </c>
      <c r="AW1836" s="13" t="s">
        <v>32</v>
      </c>
      <c r="AX1836" s="13" t="s">
        <v>70</v>
      </c>
      <c r="AY1836" s="204" t="s">
        <v>193</v>
      </c>
    </row>
    <row r="1837" spans="1:65" s="13" customFormat="1" ht="22.5">
      <c r="B1837" s="193"/>
      <c r="C1837" s="194"/>
      <c r="D1837" s="195" t="s">
        <v>203</v>
      </c>
      <c r="E1837" s="196" t="s">
        <v>19</v>
      </c>
      <c r="F1837" s="197" t="s">
        <v>2323</v>
      </c>
      <c r="G1837" s="194"/>
      <c r="H1837" s="198">
        <v>214.2</v>
      </c>
      <c r="I1837" s="199"/>
      <c r="J1837" s="194"/>
      <c r="K1837" s="194"/>
      <c r="L1837" s="200"/>
      <c r="M1837" s="201"/>
      <c r="N1837" s="202"/>
      <c r="O1837" s="202"/>
      <c r="P1837" s="202"/>
      <c r="Q1837" s="202"/>
      <c r="R1837" s="202"/>
      <c r="S1837" s="202"/>
      <c r="T1837" s="203"/>
      <c r="AT1837" s="204" t="s">
        <v>203</v>
      </c>
      <c r="AU1837" s="204" t="s">
        <v>80</v>
      </c>
      <c r="AV1837" s="13" t="s">
        <v>80</v>
      </c>
      <c r="AW1837" s="13" t="s">
        <v>32</v>
      </c>
      <c r="AX1837" s="13" t="s">
        <v>70</v>
      </c>
      <c r="AY1837" s="204" t="s">
        <v>193</v>
      </c>
    </row>
    <row r="1838" spans="1:65" s="14" customFormat="1" ht="11.25">
      <c r="B1838" s="205"/>
      <c r="C1838" s="206"/>
      <c r="D1838" s="195" t="s">
        <v>203</v>
      </c>
      <c r="E1838" s="207" t="s">
        <v>19</v>
      </c>
      <c r="F1838" s="208" t="s">
        <v>205</v>
      </c>
      <c r="G1838" s="206"/>
      <c r="H1838" s="209">
        <v>649.20000000000005</v>
      </c>
      <c r="I1838" s="210"/>
      <c r="J1838" s="206"/>
      <c r="K1838" s="206"/>
      <c r="L1838" s="211"/>
      <c r="M1838" s="212"/>
      <c r="N1838" s="213"/>
      <c r="O1838" s="213"/>
      <c r="P1838" s="213"/>
      <c r="Q1838" s="213"/>
      <c r="R1838" s="213"/>
      <c r="S1838" s="213"/>
      <c r="T1838" s="214"/>
      <c r="AT1838" s="215" t="s">
        <v>203</v>
      </c>
      <c r="AU1838" s="215" t="s">
        <v>80</v>
      </c>
      <c r="AV1838" s="14" t="s">
        <v>200</v>
      </c>
      <c r="AW1838" s="14" t="s">
        <v>32</v>
      </c>
      <c r="AX1838" s="14" t="s">
        <v>78</v>
      </c>
      <c r="AY1838" s="215" t="s">
        <v>193</v>
      </c>
    </row>
    <row r="1839" spans="1:65" s="2" customFormat="1" ht="37.9" customHeight="1">
      <c r="A1839" s="36"/>
      <c r="B1839" s="37"/>
      <c r="C1839" s="175" t="s">
        <v>2324</v>
      </c>
      <c r="D1839" s="175" t="s">
        <v>195</v>
      </c>
      <c r="E1839" s="176" t="s">
        <v>2325</v>
      </c>
      <c r="F1839" s="177" t="s">
        <v>2326</v>
      </c>
      <c r="G1839" s="178" t="s">
        <v>273</v>
      </c>
      <c r="H1839" s="179">
        <v>97380</v>
      </c>
      <c r="I1839" s="180"/>
      <c r="J1839" s="181">
        <f>ROUND(I1839*H1839,2)</f>
        <v>0</v>
      </c>
      <c r="K1839" s="177" t="s">
        <v>199</v>
      </c>
      <c r="L1839" s="41"/>
      <c r="M1839" s="182" t="s">
        <v>19</v>
      </c>
      <c r="N1839" s="183" t="s">
        <v>41</v>
      </c>
      <c r="O1839" s="66"/>
      <c r="P1839" s="184">
        <f>O1839*H1839</f>
        <v>0</v>
      </c>
      <c r="Q1839" s="184">
        <v>0</v>
      </c>
      <c r="R1839" s="184">
        <f>Q1839*H1839</f>
        <v>0</v>
      </c>
      <c r="S1839" s="184">
        <v>0</v>
      </c>
      <c r="T1839" s="185">
        <f>S1839*H1839</f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86" t="s">
        <v>200</v>
      </c>
      <c r="AT1839" s="186" t="s">
        <v>195</v>
      </c>
      <c r="AU1839" s="186" t="s">
        <v>80</v>
      </c>
      <c r="AY1839" s="19" t="s">
        <v>193</v>
      </c>
      <c r="BE1839" s="187">
        <f>IF(N1839="základní",J1839,0)</f>
        <v>0</v>
      </c>
      <c r="BF1839" s="187">
        <f>IF(N1839="snížená",J1839,0)</f>
        <v>0</v>
      </c>
      <c r="BG1839" s="187">
        <f>IF(N1839="zákl. přenesená",J1839,0)</f>
        <v>0</v>
      </c>
      <c r="BH1839" s="187">
        <f>IF(N1839="sníž. přenesená",J1839,0)</f>
        <v>0</v>
      </c>
      <c r="BI1839" s="187">
        <f>IF(N1839="nulová",J1839,0)</f>
        <v>0</v>
      </c>
      <c r="BJ1839" s="19" t="s">
        <v>78</v>
      </c>
      <c r="BK1839" s="187">
        <f>ROUND(I1839*H1839,2)</f>
        <v>0</v>
      </c>
      <c r="BL1839" s="19" t="s">
        <v>200</v>
      </c>
      <c r="BM1839" s="186" t="s">
        <v>2327</v>
      </c>
    </row>
    <row r="1840" spans="1:65" s="2" customFormat="1" ht="11.25">
      <c r="A1840" s="36"/>
      <c r="B1840" s="37"/>
      <c r="C1840" s="38"/>
      <c r="D1840" s="188" t="s">
        <v>201</v>
      </c>
      <c r="E1840" s="38"/>
      <c r="F1840" s="189" t="s">
        <v>2328</v>
      </c>
      <c r="G1840" s="38"/>
      <c r="H1840" s="38"/>
      <c r="I1840" s="190"/>
      <c r="J1840" s="38"/>
      <c r="K1840" s="38"/>
      <c r="L1840" s="41"/>
      <c r="M1840" s="191"/>
      <c r="N1840" s="192"/>
      <c r="O1840" s="66"/>
      <c r="P1840" s="66"/>
      <c r="Q1840" s="66"/>
      <c r="R1840" s="66"/>
      <c r="S1840" s="66"/>
      <c r="T1840" s="67"/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T1840" s="19" t="s">
        <v>201</v>
      </c>
      <c r="AU1840" s="19" t="s">
        <v>80</v>
      </c>
    </row>
    <row r="1841" spans="1:65" s="13" customFormat="1" ht="11.25">
      <c r="B1841" s="193"/>
      <c r="C1841" s="194"/>
      <c r="D1841" s="195" t="s">
        <v>203</v>
      </c>
      <c r="E1841" s="196" t="s">
        <v>19</v>
      </c>
      <c r="F1841" s="197" t="s">
        <v>2329</v>
      </c>
      <c r="G1841" s="194"/>
      <c r="H1841" s="198">
        <v>97380</v>
      </c>
      <c r="I1841" s="199"/>
      <c r="J1841" s="194"/>
      <c r="K1841" s="194"/>
      <c r="L1841" s="200"/>
      <c r="M1841" s="201"/>
      <c r="N1841" s="202"/>
      <c r="O1841" s="202"/>
      <c r="P1841" s="202"/>
      <c r="Q1841" s="202"/>
      <c r="R1841" s="202"/>
      <c r="S1841" s="202"/>
      <c r="T1841" s="203"/>
      <c r="AT1841" s="204" t="s">
        <v>203</v>
      </c>
      <c r="AU1841" s="204" t="s">
        <v>80</v>
      </c>
      <c r="AV1841" s="13" t="s">
        <v>80</v>
      </c>
      <c r="AW1841" s="13" t="s">
        <v>32</v>
      </c>
      <c r="AX1841" s="13" t="s">
        <v>70</v>
      </c>
      <c r="AY1841" s="204" t="s">
        <v>193</v>
      </c>
    </row>
    <row r="1842" spans="1:65" s="14" customFormat="1" ht="11.25">
      <c r="B1842" s="205"/>
      <c r="C1842" s="206"/>
      <c r="D1842" s="195" t="s">
        <v>203</v>
      </c>
      <c r="E1842" s="207" t="s">
        <v>19</v>
      </c>
      <c r="F1842" s="208" t="s">
        <v>205</v>
      </c>
      <c r="G1842" s="206"/>
      <c r="H1842" s="209">
        <v>97380</v>
      </c>
      <c r="I1842" s="210"/>
      <c r="J1842" s="206"/>
      <c r="K1842" s="206"/>
      <c r="L1842" s="211"/>
      <c r="M1842" s="212"/>
      <c r="N1842" s="213"/>
      <c r="O1842" s="213"/>
      <c r="P1842" s="213"/>
      <c r="Q1842" s="213"/>
      <c r="R1842" s="213"/>
      <c r="S1842" s="213"/>
      <c r="T1842" s="214"/>
      <c r="AT1842" s="215" t="s">
        <v>203</v>
      </c>
      <c r="AU1842" s="215" t="s">
        <v>80</v>
      </c>
      <c r="AV1842" s="14" t="s">
        <v>200</v>
      </c>
      <c r="AW1842" s="14" t="s">
        <v>32</v>
      </c>
      <c r="AX1842" s="14" t="s">
        <v>78</v>
      </c>
      <c r="AY1842" s="215" t="s">
        <v>193</v>
      </c>
    </row>
    <row r="1843" spans="1:65" s="2" customFormat="1" ht="37.9" customHeight="1">
      <c r="A1843" s="36"/>
      <c r="B1843" s="37"/>
      <c r="C1843" s="175" t="s">
        <v>1075</v>
      </c>
      <c r="D1843" s="175" t="s">
        <v>195</v>
      </c>
      <c r="E1843" s="176" t="s">
        <v>2330</v>
      </c>
      <c r="F1843" s="177" t="s">
        <v>2331</v>
      </c>
      <c r="G1843" s="178" t="s">
        <v>273</v>
      </c>
      <c r="H1843" s="179">
        <v>649.20000000000005</v>
      </c>
      <c r="I1843" s="180"/>
      <c r="J1843" s="181">
        <f>ROUND(I1843*H1843,2)</f>
        <v>0</v>
      </c>
      <c r="K1843" s="177" t="s">
        <v>199</v>
      </c>
      <c r="L1843" s="41"/>
      <c r="M1843" s="182" t="s">
        <v>19</v>
      </c>
      <c r="N1843" s="183" t="s">
        <v>41</v>
      </c>
      <c r="O1843" s="66"/>
      <c r="P1843" s="184">
        <f>O1843*H1843</f>
        <v>0</v>
      </c>
      <c r="Q1843" s="184">
        <v>0</v>
      </c>
      <c r="R1843" s="184">
        <f>Q1843*H1843</f>
        <v>0</v>
      </c>
      <c r="S1843" s="184">
        <v>0</v>
      </c>
      <c r="T1843" s="185">
        <f>S1843*H1843</f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200</v>
      </c>
      <c r="AT1843" s="186" t="s">
        <v>195</v>
      </c>
      <c r="AU1843" s="186" t="s">
        <v>80</v>
      </c>
      <c r="AY1843" s="19" t="s">
        <v>193</v>
      </c>
      <c r="BE1843" s="187">
        <f>IF(N1843="základní",J1843,0)</f>
        <v>0</v>
      </c>
      <c r="BF1843" s="187">
        <f>IF(N1843="snížená",J1843,0)</f>
        <v>0</v>
      </c>
      <c r="BG1843" s="187">
        <f>IF(N1843="zákl. přenesená",J1843,0)</f>
        <v>0</v>
      </c>
      <c r="BH1843" s="187">
        <f>IF(N1843="sníž. přenesená",J1843,0)</f>
        <v>0</v>
      </c>
      <c r="BI1843" s="187">
        <f>IF(N1843="nulová",J1843,0)</f>
        <v>0</v>
      </c>
      <c r="BJ1843" s="19" t="s">
        <v>78</v>
      </c>
      <c r="BK1843" s="187">
        <f>ROUND(I1843*H1843,2)</f>
        <v>0</v>
      </c>
      <c r="BL1843" s="19" t="s">
        <v>200</v>
      </c>
      <c r="BM1843" s="186" t="s">
        <v>2332</v>
      </c>
    </row>
    <row r="1844" spans="1:65" s="2" customFormat="1" ht="11.25">
      <c r="A1844" s="36"/>
      <c r="B1844" s="37"/>
      <c r="C1844" s="38"/>
      <c r="D1844" s="188" t="s">
        <v>201</v>
      </c>
      <c r="E1844" s="38"/>
      <c r="F1844" s="189" t="s">
        <v>2333</v>
      </c>
      <c r="G1844" s="38"/>
      <c r="H1844" s="38"/>
      <c r="I1844" s="190"/>
      <c r="J1844" s="38"/>
      <c r="K1844" s="38"/>
      <c r="L1844" s="41"/>
      <c r="M1844" s="191"/>
      <c r="N1844" s="192"/>
      <c r="O1844" s="66"/>
      <c r="P1844" s="66"/>
      <c r="Q1844" s="66"/>
      <c r="R1844" s="66"/>
      <c r="S1844" s="66"/>
      <c r="T1844" s="67"/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T1844" s="19" t="s">
        <v>201</v>
      </c>
      <c r="AU1844" s="19" t="s">
        <v>80</v>
      </c>
    </row>
    <row r="1845" spans="1:65" s="2" customFormat="1" ht="24.2" customHeight="1">
      <c r="A1845" s="36"/>
      <c r="B1845" s="37"/>
      <c r="C1845" s="175" t="s">
        <v>2334</v>
      </c>
      <c r="D1845" s="175" t="s">
        <v>195</v>
      </c>
      <c r="E1845" s="176" t="s">
        <v>2335</v>
      </c>
      <c r="F1845" s="177" t="s">
        <v>2336</v>
      </c>
      <c r="G1845" s="178" t="s">
        <v>198</v>
      </c>
      <c r="H1845" s="179">
        <v>4410</v>
      </c>
      <c r="I1845" s="180"/>
      <c r="J1845" s="181">
        <f>ROUND(I1845*H1845,2)</f>
        <v>0</v>
      </c>
      <c r="K1845" s="177" t="s">
        <v>199</v>
      </c>
      <c r="L1845" s="41"/>
      <c r="M1845" s="182" t="s">
        <v>19</v>
      </c>
      <c r="N1845" s="183" t="s">
        <v>41</v>
      </c>
      <c r="O1845" s="66"/>
      <c r="P1845" s="184">
        <f>O1845*H1845</f>
        <v>0</v>
      </c>
      <c r="Q1845" s="184">
        <v>0</v>
      </c>
      <c r="R1845" s="184">
        <f>Q1845*H1845</f>
        <v>0</v>
      </c>
      <c r="S1845" s="184">
        <v>0</v>
      </c>
      <c r="T1845" s="185">
        <f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200</v>
      </c>
      <c r="AT1845" s="186" t="s">
        <v>195</v>
      </c>
      <c r="AU1845" s="186" t="s">
        <v>80</v>
      </c>
      <c r="AY1845" s="19" t="s">
        <v>193</v>
      </c>
      <c r="BE1845" s="187">
        <f>IF(N1845="základní",J1845,0)</f>
        <v>0</v>
      </c>
      <c r="BF1845" s="187">
        <f>IF(N1845="snížená",J1845,0)</f>
        <v>0</v>
      </c>
      <c r="BG1845" s="187">
        <f>IF(N1845="zákl. přenesená",J1845,0)</f>
        <v>0</v>
      </c>
      <c r="BH1845" s="187">
        <f>IF(N1845="sníž. přenesená",J1845,0)</f>
        <v>0</v>
      </c>
      <c r="BI1845" s="187">
        <f>IF(N1845="nulová",J1845,0)</f>
        <v>0</v>
      </c>
      <c r="BJ1845" s="19" t="s">
        <v>78</v>
      </c>
      <c r="BK1845" s="187">
        <f>ROUND(I1845*H1845,2)</f>
        <v>0</v>
      </c>
      <c r="BL1845" s="19" t="s">
        <v>200</v>
      </c>
      <c r="BM1845" s="186" t="s">
        <v>2337</v>
      </c>
    </row>
    <row r="1846" spans="1:65" s="2" customFormat="1" ht="11.25">
      <c r="A1846" s="36"/>
      <c r="B1846" s="37"/>
      <c r="C1846" s="38"/>
      <c r="D1846" s="188" t="s">
        <v>201</v>
      </c>
      <c r="E1846" s="38"/>
      <c r="F1846" s="189" t="s">
        <v>2338</v>
      </c>
      <c r="G1846" s="38"/>
      <c r="H1846" s="38"/>
      <c r="I1846" s="190"/>
      <c r="J1846" s="38"/>
      <c r="K1846" s="38"/>
      <c r="L1846" s="41"/>
      <c r="M1846" s="191"/>
      <c r="N1846" s="192"/>
      <c r="O1846" s="66"/>
      <c r="P1846" s="66"/>
      <c r="Q1846" s="66"/>
      <c r="R1846" s="66"/>
      <c r="S1846" s="66"/>
      <c r="T1846" s="67"/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T1846" s="19" t="s">
        <v>201</v>
      </c>
      <c r="AU1846" s="19" t="s">
        <v>80</v>
      </c>
    </row>
    <row r="1847" spans="1:65" s="13" customFormat="1" ht="11.25">
      <c r="B1847" s="193"/>
      <c r="C1847" s="194"/>
      <c r="D1847" s="195" t="s">
        <v>203</v>
      </c>
      <c r="E1847" s="196" t="s">
        <v>19</v>
      </c>
      <c r="F1847" s="197" t="s">
        <v>2305</v>
      </c>
      <c r="G1847" s="194"/>
      <c r="H1847" s="198">
        <v>2780</v>
      </c>
      <c r="I1847" s="199"/>
      <c r="J1847" s="194"/>
      <c r="K1847" s="194"/>
      <c r="L1847" s="200"/>
      <c r="M1847" s="201"/>
      <c r="N1847" s="202"/>
      <c r="O1847" s="202"/>
      <c r="P1847" s="202"/>
      <c r="Q1847" s="202"/>
      <c r="R1847" s="202"/>
      <c r="S1847" s="202"/>
      <c r="T1847" s="203"/>
      <c r="AT1847" s="204" t="s">
        <v>203</v>
      </c>
      <c r="AU1847" s="204" t="s">
        <v>80</v>
      </c>
      <c r="AV1847" s="13" t="s">
        <v>80</v>
      </c>
      <c r="AW1847" s="13" t="s">
        <v>32</v>
      </c>
      <c r="AX1847" s="13" t="s">
        <v>70</v>
      </c>
      <c r="AY1847" s="204" t="s">
        <v>193</v>
      </c>
    </row>
    <row r="1848" spans="1:65" s="13" customFormat="1" ht="33.75">
      <c r="B1848" s="193"/>
      <c r="C1848" s="194"/>
      <c r="D1848" s="195" t="s">
        <v>203</v>
      </c>
      <c r="E1848" s="196" t="s">
        <v>19</v>
      </c>
      <c r="F1848" s="197" t="s">
        <v>2306</v>
      </c>
      <c r="G1848" s="194"/>
      <c r="H1848" s="198">
        <v>1630</v>
      </c>
      <c r="I1848" s="199"/>
      <c r="J1848" s="194"/>
      <c r="K1848" s="194"/>
      <c r="L1848" s="200"/>
      <c r="M1848" s="201"/>
      <c r="N1848" s="202"/>
      <c r="O1848" s="202"/>
      <c r="P1848" s="202"/>
      <c r="Q1848" s="202"/>
      <c r="R1848" s="202"/>
      <c r="S1848" s="202"/>
      <c r="T1848" s="203"/>
      <c r="AT1848" s="204" t="s">
        <v>203</v>
      </c>
      <c r="AU1848" s="204" t="s">
        <v>80</v>
      </c>
      <c r="AV1848" s="13" t="s">
        <v>80</v>
      </c>
      <c r="AW1848" s="13" t="s">
        <v>32</v>
      </c>
      <c r="AX1848" s="13" t="s">
        <v>70</v>
      </c>
      <c r="AY1848" s="204" t="s">
        <v>193</v>
      </c>
    </row>
    <row r="1849" spans="1:65" s="14" customFormat="1" ht="11.25">
      <c r="B1849" s="205"/>
      <c r="C1849" s="206"/>
      <c r="D1849" s="195" t="s">
        <v>203</v>
      </c>
      <c r="E1849" s="207" t="s">
        <v>19</v>
      </c>
      <c r="F1849" s="208" t="s">
        <v>205</v>
      </c>
      <c r="G1849" s="206"/>
      <c r="H1849" s="209">
        <v>4410</v>
      </c>
      <c r="I1849" s="210"/>
      <c r="J1849" s="206"/>
      <c r="K1849" s="206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203</v>
      </c>
      <c r="AU1849" s="215" t="s">
        <v>80</v>
      </c>
      <c r="AV1849" s="14" t="s">
        <v>200</v>
      </c>
      <c r="AW1849" s="14" t="s">
        <v>32</v>
      </c>
      <c r="AX1849" s="14" t="s">
        <v>78</v>
      </c>
      <c r="AY1849" s="215" t="s">
        <v>193</v>
      </c>
    </row>
    <row r="1850" spans="1:65" s="2" customFormat="1" ht="24.2" customHeight="1">
      <c r="A1850" s="36"/>
      <c r="B1850" s="37"/>
      <c r="C1850" s="175" t="s">
        <v>1081</v>
      </c>
      <c r="D1850" s="175" t="s">
        <v>195</v>
      </c>
      <c r="E1850" s="176" t="s">
        <v>2339</v>
      </c>
      <c r="F1850" s="177" t="s">
        <v>2340</v>
      </c>
      <c r="G1850" s="178" t="s">
        <v>198</v>
      </c>
      <c r="H1850" s="179">
        <v>661500</v>
      </c>
      <c r="I1850" s="180"/>
      <c r="J1850" s="181">
        <f>ROUND(I1850*H1850,2)</f>
        <v>0</v>
      </c>
      <c r="K1850" s="177" t="s">
        <v>199</v>
      </c>
      <c r="L1850" s="41"/>
      <c r="M1850" s="182" t="s">
        <v>19</v>
      </c>
      <c r="N1850" s="183" t="s">
        <v>41</v>
      </c>
      <c r="O1850" s="66"/>
      <c r="P1850" s="184">
        <f>O1850*H1850</f>
        <v>0</v>
      </c>
      <c r="Q1850" s="184">
        <v>0</v>
      </c>
      <c r="R1850" s="184">
        <f>Q1850*H1850</f>
        <v>0</v>
      </c>
      <c r="S1850" s="184">
        <v>0</v>
      </c>
      <c r="T1850" s="185">
        <f>S1850*H1850</f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200</v>
      </c>
      <c r="AT1850" s="186" t="s">
        <v>195</v>
      </c>
      <c r="AU1850" s="186" t="s">
        <v>80</v>
      </c>
      <c r="AY1850" s="19" t="s">
        <v>193</v>
      </c>
      <c r="BE1850" s="187">
        <f>IF(N1850="základní",J1850,0)</f>
        <v>0</v>
      </c>
      <c r="BF1850" s="187">
        <f>IF(N1850="snížená",J1850,0)</f>
        <v>0</v>
      </c>
      <c r="BG1850" s="187">
        <f>IF(N1850="zákl. přenesená",J1850,0)</f>
        <v>0</v>
      </c>
      <c r="BH1850" s="187">
        <f>IF(N1850="sníž. přenesená",J1850,0)</f>
        <v>0</v>
      </c>
      <c r="BI1850" s="187">
        <f>IF(N1850="nulová",J1850,0)</f>
        <v>0</v>
      </c>
      <c r="BJ1850" s="19" t="s">
        <v>78</v>
      </c>
      <c r="BK1850" s="187">
        <f>ROUND(I1850*H1850,2)</f>
        <v>0</v>
      </c>
      <c r="BL1850" s="19" t="s">
        <v>200</v>
      </c>
      <c r="BM1850" s="186" t="s">
        <v>2341</v>
      </c>
    </row>
    <row r="1851" spans="1:65" s="2" customFormat="1" ht="11.25">
      <c r="A1851" s="36"/>
      <c r="B1851" s="37"/>
      <c r="C1851" s="38"/>
      <c r="D1851" s="188" t="s">
        <v>201</v>
      </c>
      <c r="E1851" s="38"/>
      <c r="F1851" s="189" t="s">
        <v>2342</v>
      </c>
      <c r="G1851" s="38"/>
      <c r="H1851" s="38"/>
      <c r="I1851" s="190"/>
      <c r="J1851" s="38"/>
      <c r="K1851" s="38"/>
      <c r="L1851" s="41"/>
      <c r="M1851" s="191"/>
      <c r="N1851" s="192"/>
      <c r="O1851" s="66"/>
      <c r="P1851" s="66"/>
      <c r="Q1851" s="66"/>
      <c r="R1851" s="66"/>
      <c r="S1851" s="66"/>
      <c r="T1851" s="67"/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T1851" s="19" t="s">
        <v>201</v>
      </c>
      <c r="AU1851" s="19" t="s">
        <v>80</v>
      </c>
    </row>
    <row r="1852" spans="1:65" s="13" customFormat="1" ht="11.25">
      <c r="B1852" s="193"/>
      <c r="C1852" s="194"/>
      <c r="D1852" s="195" t="s">
        <v>203</v>
      </c>
      <c r="E1852" s="196" t="s">
        <v>19</v>
      </c>
      <c r="F1852" s="197" t="s">
        <v>2311</v>
      </c>
      <c r="G1852" s="194"/>
      <c r="H1852" s="198">
        <v>661500</v>
      </c>
      <c r="I1852" s="199"/>
      <c r="J1852" s="194"/>
      <c r="K1852" s="194"/>
      <c r="L1852" s="200"/>
      <c r="M1852" s="201"/>
      <c r="N1852" s="202"/>
      <c r="O1852" s="202"/>
      <c r="P1852" s="202"/>
      <c r="Q1852" s="202"/>
      <c r="R1852" s="202"/>
      <c r="S1852" s="202"/>
      <c r="T1852" s="203"/>
      <c r="AT1852" s="204" t="s">
        <v>203</v>
      </c>
      <c r="AU1852" s="204" t="s">
        <v>80</v>
      </c>
      <c r="AV1852" s="13" t="s">
        <v>80</v>
      </c>
      <c r="AW1852" s="13" t="s">
        <v>32</v>
      </c>
      <c r="AX1852" s="13" t="s">
        <v>70</v>
      </c>
      <c r="AY1852" s="204" t="s">
        <v>193</v>
      </c>
    </row>
    <row r="1853" spans="1:65" s="14" customFormat="1" ht="11.25">
      <c r="B1853" s="205"/>
      <c r="C1853" s="206"/>
      <c r="D1853" s="195" t="s">
        <v>203</v>
      </c>
      <c r="E1853" s="207" t="s">
        <v>19</v>
      </c>
      <c r="F1853" s="208" t="s">
        <v>205</v>
      </c>
      <c r="G1853" s="206"/>
      <c r="H1853" s="209">
        <v>661500</v>
      </c>
      <c r="I1853" s="210"/>
      <c r="J1853" s="206"/>
      <c r="K1853" s="206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203</v>
      </c>
      <c r="AU1853" s="215" t="s">
        <v>80</v>
      </c>
      <c r="AV1853" s="14" t="s">
        <v>200</v>
      </c>
      <c r="AW1853" s="14" t="s">
        <v>32</v>
      </c>
      <c r="AX1853" s="14" t="s">
        <v>78</v>
      </c>
      <c r="AY1853" s="215" t="s">
        <v>193</v>
      </c>
    </row>
    <row r="1854" spans="1:65" s="2" customFormat="1" ht="24.2" customHeight="1">
      <c r="A1854" s="36"/>
      <c r="B1854" s="37"/>
      <c r="C1854" s="175" t="s">
        <v>2343</v>
      </c>
      <c r="D1854" s="175" t="s">
        <v>195</v>
      </c>
      <c r="E1854" s="176" t="s">
        <v>2344</v>
      </c>
      <c r="F1854" s="177" t="s">
        <v>2345</v>
      </c>
      <c r="G1854" s="178" t="s">
        <v>198</v>
      </c>
      <c r="H1854" s="179">
        <v>4410</v>
      </c>
      <c r="I1854" s="180"/>
      <c r="J1854" s="181">
        <f>ROUND(I1854*H1854,2)</f>
        <v>0</v>
      </c>
      <c r="K1854" s="177" t="s">
        <v>199</v>
      </c>
      <c r="L1854" s="41"/>
      <c r="M1854" s="182" t="s">
        <v>19</v>
      </c>
      <c r="N1854" s="183" t="s">
        <v>41</v>
      </c>
      <c r="O1854" s="66"/>
      <c r="P1854" s="184">
        <f>O1854*H1854</f>
        <v>0</v>
      </c>
      <c r="Q1854" s="184">
        <v>0</v>
      </c>
      <c r="R1854" s="184">
        <f>Q1854*H1854</f>
        <v>0</v>
      </c>
      <c r="S1854" s="184">
        <v>0</v>
      </c>
      <c r="T1854" s="185">
        <f>S1854*H1854</f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200</v>
      </c>
      <c r="AT1854" s="186" t="s">
        <v>195</v>
      </c>
      <c r="AU1854" s="186" t="s">
        <v>80</v>
      </c>
      <c r="AY1854" s="19" t="s">
        <v>193</v>
      </c>
      <c r="BE1854" s="187">
        <f>IF(N1854="základní",J1854,0)</f>
        <v>0</v>
      </c>
      <c r="BF1854" s="187">
        <f>IF(N1854="snížená",J1854,0)</f>
        <v>0</v>
      </c>
      <c r="BG1854" s="187">
        <f>IF(N1854="zákl. přenesená",J1854,0)</f>
        <v>0</v>
      </c>
      <c r="BH1854" s="187">
        <f>IF(N1854="sníž. přenesená",J1854,0)</f>
        <v>0</v>
      </c>
      <c r="BI1854" s="187">
        <f>IF(N1854="nulová",J1854,0)</f>
        <v>0</v>
      </c>
      <c r="BJ1854" s="19" t="s">
        <v>78</v>
      </c>
      <c r="BK1854" s="187">
        <f>ROUND(I1854*H1854,2)</f>
        <v>0</v>
      </c>
      <c r="BL1854" s="19" t="s">
        <v>200</v>
      </c>
      <c r="BM1854" s="186" t="s">
        <v>2346</v>
      </c>
    </row>
    <row r="1855" spans="1:65" s="2" customFormat="1" ht="11.25">
      <c r="A1855" s="36"/>
      <c r="B1855" s="37"/>
      <c r="C1855" s="38"/>
      <c r="D1855" s="188" t="s">
        <v>201</v>
      </c>
      <c r="E1855" s="38"/>
      <c r="F1855" s="189" t="s">
        <v>2347</v>
      </c>
      <c r="G1855" s="38"/>
      <c r="H1855" s="38"/>
      <c r="I1855" s="190"/>
      <c r="J1855" s="38"/>
      <c r="K1855" s="38"/>
      <c r="L1855" s="41"/>
      <c r="M1855" s="191"/>
      <c r="N1855" s="192"/>
      <c r="O1855" s="66"/>
      <c r="P1855" s="66"/>
      <c r="Q1855" s="66"/>
      <c r="R1855" s="66"/>
      <c r="S1855" s="66"/>
      <c r="T1855" s="67"/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T1855" s="19" t="s">
        <v>201</v>
      </c>
      <c r="AU1855" s="19" t="s">
        <v>80</v>
      </c>
    </row>
    <row r="1856" spans="1:65" s="2" customFormat="1" ht="37.9" customHeight="1">
      <c r="A1856" s="36"/>
      <c r="B1856" s="37"/>
      <c r="C1856" s="175" t="s">
        <v>1086</v>
      </c>
      <c r="D1856" s="175" t="s">
        <v>195</v>
      </c>
      <c r="E1856" s="176" t="s">
        <v>2348</v>
      </c>
      <c r="F1856" s="177" t="s">
        <v>2349</v>
      </c>
      <c r="G1856" s="178" t="s">
        <v>198</v>
      </c>
      <c r="H1856" s="179">
        <v>9205.2000000000007</v>
      </c>
      <c r="I1856" s="180"/>
      <c r="J1856" s="181">
        <f>ROUND(I1856*H1856,2)</f>
        <v>0</v>
      </c>
      <c r="K1856" s="177" t="s">
        <v>199</v>
      </c>
      <c r="L1856" s="41"/>
      <c r="M1856" s="182" t="s">
        <v>19</v>
      </c>
      <c r="N1856" s="183" t="s">
        <v>41</v>
      </c>
      <c r="O1856" s="66"/>
      <c r="P1856" s="184">
        <f>O1856*H1856</f>
        <v>0</v>
      </c>
      <c r="Q1856" s="184">
        <v>1.2999999999999999E-4</v>
      </c>
      <c r="R1856" s="184">
        <f>Q1856*H1856</f>
        <v>1.1966760000000001</v>
      </c>
      <c r="S1856" s="184">
        <v>0</v>
      </c>
      <c r="T1856" s="185">
        <f>S1856*H1856</f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200</v>
      </c>
      <c r="AT1856" s="186" t="s">
        <v>195</v>
      </c>
      <c r="AU1856" s="186" t="s">
        <v>80</v>
      </c>
      <c r="AY1856" s="19" t="s">
        <v>193</v>
      </c>
      <c r="BE1856" s="187">
        <f>IF(N1856="základní",J1856,0)</f>
        <v>0</v>
      </c>
      <c r="BF1856" s="187">
        <f>IF(N1856="snížená",J1856,0)</f>
        <v>0</v>
      </c>
      <c r="BG1856" s="187">
        <f>IF(N1856="zákl. přenesená",J1856,0)</f>
        <v>0</v>
      </c>
      <c r="BH1856" s="187">
        <f>IF(N1856="sníž. přenesená",J1856,0)</f>
        <v>0</v>
      </c>
      <c r="BI1856" s="187">
        <f>IF(N1856="nulová",J1856,0)</f>
        <v>0</v>
      </c>
      <c r="BJ1856" s="19" t="s">
        <v>78</v>
      </c>
      <c r="BK1856" s="187">
        <f>ROUND(I1856*H1856,2)</f>
        <v>0</v>
      </c>
      <c r="BL1856" s="19" t="s">
        <v>200</v>
      </c>
      <c r="BM1856" s="186" t="s">
        <v>2350</v>
      </c>
    </row>
    <row r="1857" spans="1:65" s="2" customFormat="1" ht="11.25">
      <c r="A1857" s="36"/>
      <c r="B1857" s="37"/>
      <c r="C1857" s="38"/>
      <c r="D1857" s="188" t="s">
        <v>201</v>
      </c>
      <c r="E1857" s="38"/>
      <c r="F1857" s="189" t="s">
        <v>2351</v>
      </c>
      <c r="G1857" s="38"/>
      <c r="H1857" s="38"/>
      <c r="I1857" s="190"/>
      <c r="J1857" s="38"/>
      <c r="K1857" s="38"/>
      <c r="L1857" s="41"/>
      <c r="M1857" s="191"/>
      <c r="N1857" s="192"/>
      <c r="O1857" s="66"/>
      <c r="P1857" s="66"/>
      <c r="Q1857" s="66"/>
      <c r="R1857" s="66"/>
      <c r="S1857" s="66"/>
      <c r="T1857" s="67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T1857" s="19" t="s">
        <v>201</v>
      </c>
      <c r="AU1857" s="19" t="s">
        <v>80</v>
      </c>
    </row>
    <row r="1858" spans="1:65" s="13" customFormat="1" ht="11.25">
      <c r="B1858" s="193"/>
      <c r="C1858" s="194"/>
      <c r="D1858" s="195" t="s">
        <v>203</v>
      </c>
      <c r="E1858" s="196" t="s">
        <v>19</v>
      </c>
      <c r="F1858" s="197" t="s">
        <v>2352</v>
      </c>
      <c r="G1858" s="194"/>
      <c r="H1858" s="198">
        <v>1509.9</v>
      </c>
      <c r="I1858" s="199"/>
      <c r="J1858" s="194"/>
      <c r="K1858" s="194"/>
      <c r="L1858" s="200"/>
      <c r="M1858" s="201"/>
      <c r="N1858" s="202"/>
      <c r="O1858" s="202"/>
      <c r="P1858" s="202"/>
      <c r="Q1858" s="202"/>
      <c r="R1858" s="202"/>
      <c r="S1858" s="202"/>
      <c r="T1858" s="203"/>
      <c r="AT1858" s="204" t="s">
        <v>203</v>
      </c>
      <c r="AU1858" s="204" t="s">
        <v>80</v>
      </c>
      <c r="AV1858" s="13" t="s">
        <v>80</v>
      </c>
      <c r="AW1858" s="13" t="s">
        <v>32</v>
      </c>
      <c r="AX1858" s="13" t="s">
        <v>70</v>
      </c>
      <c r="AY1858" s="204" t="s">
        <v>193</v>
      </c>
    </row>
    <row r="1859" spans="1:65" s="13" customFormat="1" ht="11.25">
      <c r="B1859" s="193"/>
      <c r="C1859" s="194"/>
      <c r="D1859" s="195" t="s">
        <v>203</v>
      </c>
      <c r="E1859" s="196" t="s">
        <v>19</v>
      </c>
      <c r="F1859" s="197" t="s">
        <v>2353</v>
      </c>
      <c r="G1859" s="194"/>
      <c r="H1859" s="198">
        <v>2587.5</v>
      </c>
      <c r="I1859" s="199"/>
      <c r="J1859" s="194"/>
      <c r="K1859" s="194"/>
      <c r="L1859" s="200"/>
      <c r="M1859" s="201"/>
      <c r="N1859" s="202"/>
      <c r="O1859" s="202"/>
      <c r="P1859" s="202"/>
      <c r="Q1859" s="202"/>
      <c r="R1859" s="202"/>
      <c r="S1859" s="202"/>
      <c r="T1859" s="203"/>
      <c r="AT1859" s="204" t="s">
        <v>203</v>
      </c>
      <c r="AU1859" s="204" t="s">
        <v>80</v>
      </c>
      <c r="AV1859" s="13" t="s">
        <v>80</v>
      </c>
      <c r="AW1859" s="13" t="s">
        <v>32</v>
      </c>
      <c r="AX1859" s="13" t="s">
        <v>70</v>
      </c>
      <c r="AY1859" s="204" t="s">
        <v>193</v>
      </c>
    </row>
    <row r="1860" spans="1:65" s="13" customFormat="1" ht="11.25">
      <c r="B1860" s="193"/>
      <c r="C1860" s="194"/>
      <c r="D1860" s="195" t="s">
        <v>203</v>
      </c>
      <c r="E1860" s="196" t="s">
        <v>19</v>
      </c>
      <c r="F1860" s="197" t="s">
        <v>2354</v>
      </c>
      <c r="G1860" s="194"/>
      <c r="H1860" s="198">
        <v>2560.6</v>
      </c>
      <c r="I1860" s="199"/>
      <c r="J1860" s="194"/>
      <c r="K1860" s="194"/>
      <c r="L1860" s="200"/>
      <c r="M1860" s="201"/>
      <c r="N1860" s="202"/>
      <c r="O1860" s="202"/>
      <c r="P1860" s="202"/>
      <c r="Q1860" s="202"/>
      <c r="R1860" s="202"/>
      <c r="S1860" s="202"/>
      <c r="T1860" s="203"/>
      <c r="AT1860" s="204" t="s">
        <v>203</v>
      </c>
      <c r="AU1860" s="204" t="s">
        <v>80</v>
      </c>
      <c r="AV1860" s="13" t="s">
        <v>80</v>
      </c>
      <c r="AW1860" s="13" t="s">
        <v>32</v>
      </c>
      <c r="AX1860" s="13" t="s">
        <v>70</v>
      </c>
      <c r="AY1860" s="204" t="s">
        <v>193</v>
      </c>
    </row>
    <row r="1861" spans="1:65" s="13" customFormat="1" ht="11.25">
      <c r="B1861" s="193"/>
      <c r="C1861" s="194"/>
      <c r="D1861" s="195" t="s">
        <v>203</v>
      </c>
      <c r="E1861" s="196" t="s">
        <v>19</v>
      </c>
      <c r="F1861" s="197" t="s">
        <v>2355</v>
      </c>
      <c r="G1861" s="194"/>
      <c r="H1861" s="198">
        <v>2547.1999999999998</v>
      </c>
      <c r="I1861" s="199"/>
      <c r="J1861" s="194"/>
      <c r="K1861" s="194"/>
      <c r="L1861" s="200"/>
      <c r="M1861" s="201"/>
      <c r="N1861" s="202"/>
      <c r="O1861" s="202"/>
      <c r="P1861" s="202"/>
      <c r="Q1861" s="202"/>
      <c r="R1861" s="202"/>
      <c r="S1861" s="202"/>
      <c r="T1861" s="203"/>
      <c r="AT1861" s="204" t="s">
        <v>203</v>
      </c>
      <c r="AU1861" s="204" t="s">
        <v>80</v>
      </c>
      <c r="AV1861" s="13" t="s">
        <v>80</v>
      </c>
      <c r="AW1861" s="13" t="s">
        <v>32</v>
      </c>
      <c r="AX1861" s="13" t="s">
        <v>70</v>
      </c>
      <c r="AY1861" s="204" t="s">
        <v>193</v>
      </c>
    </row>
    <row r="1862" spans="1:65" s="14" customFormat="1" ht="11.25">
      <c r="B1862" s="205"/>
      <c r="C1862" s="206"/>
      <c r="D1862" s="195" t="s">
        <v>203</v>
      </c>
      <c r="E1862" s="207" t="s">
        <v>19</v>
      </c>
      <c r="F1862" s="208" t="s">
        <v>205</v>
      </c>
      <c r="G1862" s="206"/>
      <c r="H1862" s="209">
        <v>9205.2000000000007</v>
      </c>
      <c r="I1862" s="210"/>
      <c r="J1862" s="206"/>
      <c r="K1862" s="206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203</v>
      </c>
      <c r="AU1862" s="215" t="s">
        <v>80</v>
      </c>
      <c r="AV1862" s="14" t="s">
        <v>200</v>
      </c>
      <c r="AW1862" s="14" t="s">
        <v>32</v>
      </c>
      <c r="AX1862" s="14" t="s">
        <v>78</v>
      </c>
      <c r="AY1862" s="215" t="s">
        <v>193</v>
      </c>
    </row>
    <row r="1863" spans="1:65" s="2" customFormat="1" ht="33" customHeight="1">
      <c r="A1863" s="36"/>
      <c r="B1863" s="37"/>
      <c r="C1863" s="175" t="s">
        <v>2356</v>
      </c>
      <c r="D1863" s="175" t="s">
        <v>195</v>
      </c>
      <c r="E1863" s="176" t="s">
        <v>2357</v>
      </c>
      <c r="F1863" s="177" t="s">
        <v>2358</v>
      </c>
      <c r="G1863" s="178" t="s">
        <v>273</v>
      </c>
      <c r="H1863" s="179">
        <v>30</v>
      </c>
      <c r="I1863" s="180"/>
      <c r="J1863" s="181">
        <f>ROUND(I1863*H1863,2)</f>
        <v>0</v>
      </c>
      <c r="K1863" s="177" t="s">
        <v>199</v>
      </c>
      <c r="L1863" s="41"/>
      <c r="M1863" s="182" t="s">
        <v>19</v>
      </c>
      <c r="N1863" s="183" t="s">
        <v>41</v>
      </c>
      <c r="O1863" s="66"/>
      <c r="P1863" s="184">
        <f>O1863*H1863</f>
        <v>0</v>
      </c>
      <c r="Q1863" s="184">
        <v>0</v>
      </c>
      <c r="R1863" s="184">
        <f>Q1863*H1863</f>
        <v>0</v>
      </c>
      <c r="S1863" s="184">
        <v>0</v>
      </c>
      <c r="T1863" s="185">
        <f>S1863*H1863</f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186" t="s">
        <v>200</v>
      </c>
      <c r="AT1863" s="186" t="s">
        <v>195</v>
      </c>
      <c r="AU1863" s="186" t="s">
        <v>80</v>
      </c>
      <c r="AY1863" s="19" t="s">
        <v>193</v>
      </c>
      <c r="BE1863" s="187">
        <f>IF(N1863="základní",J1863,0)</f>
        <v>0</v>
      </c>
      <c r="BF1863" s="187">
        <f>IF(N1863="snížená",J1863,0)</f>
        <v>0</v>
      </c>
      <c r="BG1863" s="187">
        <f>IF(N1863="zákl. přenesená",J1863,0)</f>
        <v>0</v>
      </c>
      <c r="BH1863" s="187">
        <f>IF(N1863="sníž. přenesená",J1863,0)</f>
        <v>0</v>
      </c>
      <c r="BI1863" s="187">
        <f>IF(N1863="nulová",J1863,0)</f>
        <v>0</v>
      </c>
      <c r="BJ1863" s="19" t="s">
        <v>78</v>
      </c>
      <c r="BK1863" s="187">
        <f>ROUND(I1863*H1863,2)</f>
        <v>0</v>
      </c>
      <c r="BL1863" s="19" t="s">
        <v>200</v>
      </c>
      <c r="BM1863" s="186" t="s">
        <v>2359</v>
      </c>
    </row>
    <row r="1864" spans="1:65" s="2" customFormat="1" ht="11.25">
      <c r="A1864" s="36"/>
      <c r="B1864" s="37"/>
      <c r="C1864" s="38"/>
      <c r="D1864" s="188" t="s">
        <v>201</v>
      </c>
      <c r="E1864" s="38"/>
      <c r="F1864" s="189" t="s">
        <v>2360</v>
      </c>
      <c r="G1864" s="38"/>
      <c r="H1864" s="38"/>
      <c r="I1864" s="190"/>
      <c r="J1864" s="38"/>
      <c r="K1864" s="38"/>
      <c r="L1864" s="41"/>
      <c r="M1864" s="191"/>
      <c r="N1864" s="192"/>
      <c r="O1864" s="66"/>
      <c r="P1864" s="66"/>
      <c r="Q1864" s="66"/>
      <c r="R1864" s="66"/>
      <c r="S1864" s="66"/>
      <c r="T1864" s="67"/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T1864" s="19" t="s">
        <v>201</v>
      </c>
      <c r="AU1864" s="19" t="s">
        <v>80</v>
      </c>
    </row>
    <row r="1865" spans="1:65" s="13" customFormat="1" ht="11.25">
      <c r="B1865" s="193"/>
      <c r="C1865" s="194"/>
      <c r="D1865" s="195" t="s">
        <v>203</v>
      </c>
      <c r="E1865" s="196" t="s">
        <v>19</v>
      </c>
      <c r="F1865" s="197" t="s">
        <v>2361</v>
      </c>
      <c r="G1865" s="194"/>
      <c r="H1865" s="198">
        <v>30</v>
      </c>
      <c r="I1865" s="199"/>
      <c r="J1865" s="194"/>
      <c r="K1865" s="194"/>
      <c r="L1865" s="200"/>
      <c r="M1865" s="201"/>
      <c r="N1865" s="202"/>
      <c r="O1865" s="202"/>
      <c r="P1865" s="202"/>
      <c r="Q1865" s="202"/>
      <c r="R1865" s="202"/>
      <c r="S1865" s="202"/>
      <c r="T1865" s="203"/>
      <c r="AT1865" s="204" t="s">
        <v>203</v>
      </c>
      <c r="AU1865" s="204" t="s">
        <v>80</v>
      </c>
      <c r="AV1865" s="13" t="s">
        <v>80</v>
      </c>
      <c r="AW1865" s="13" t="s">
        <v>32</v>
      </c>
      <c r="AX1865" s="13" t="s">
        <v>70</v>
      </c>
      <c r="AY1865" s="204" t="s">
        <v>193</v>
      </c>
    </row>
    <row r="1866" spans="1:65" s="14" customFormat="1" ht="11.25">
      <c r="B1866" s="205"/>
      <c r="C1866" s="206"/>
      <c r="D1866" s="195" t="s">
        <v>203</v>
      </c>
      <c r="E1866" s="207" t="s">
        <v>19</v>
      </c>
      <c r="F1866" s="208" t="s">
        <v>205</v>
      </c>
      <c r="G1866" s="206"/>
      <c r="H1866" s="209">
        <v>30</v>
      </c>
      <c r="I1866" s="210"/>
      <c r="J1866" s="206"/>
      <c r="K1866" s="206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203</v>
      </c>
      <c r="AU1866" s="215" t="s">
        <v>80</v>
      </c>
      <c r="AV1866" s="14" t="s">
        <v>200</v>
      </c>
      <c r="AW1866" s="14" t="s">
        <v>32</v>
      </c>
      <c r="AX1866" s="14" t="s">
        <v>78</v>
      </c>
      <c r="AY1866" s="215" t="s">
        <v>193</v>
      </c>
    </row>
    <row r="1867" spans="1:65" s="2" customFormat="1" ht="37.9" customHeight="1">
      <c r="A1867" s="36"/>
      <c r="B1867" s="37"/>
      <c r="C1867" s="175" t="s">
        <v>1094</v>
      </c>
      <c r="D1867" s="175" t="s">
        <v>195</v>
      </c>
      <c r="E1867" s="176" t="s">
        <v>2362</v>
      </c>
      <c r="F1867" s="177" t="s">
        <v>2363</v>
      </c>
      <c r="G1867" s="178" t="s">
        <v>273</v>
      </c>
      <c r="H1867" s="179">
        <v>4500</v>
      </c>
      <c r="I1867" s="180"/>
      <c r="J1867" s="181">
        <f>ROUND(I1867*H1867,2)</f>
        <v>0</v>
      </c>
      <c r="K1867" s="177" t="s">
        <v>199</v>
      </c>
      <c r="L1867" s="41"/>
      <c r="M1867" s="182" t="s">
        <v>19</v>
      </c>
      <c r="N1867" s="183" t="s">
        <v>41</v>
      </c>
      <c r="O1867" s="66"/>
      <c r="P1867" s="184">
        <f>O1867*H1867</f>
        <v>0</v>
      </c>
      <c r="Q1867" s="184">
        <v>0</v>
      </c>
      <c r="R1867" s="184">
        <f>Q1867*H1867</f>
        <v>0</v>
      </c>
      <c r="S1867" s="184">
        <v>0</v>
      </c>
      <c r="T1867" s="185">
        <f>S1867*H1867</f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186" t="s">
        <v>200</v>
      </c>
      <c r="AT1867" s="186" t="s">
        <v>195</v>
      </c>
      <c r="AU1867" s="186" t="s">
        <v>80</v>
      </c>
      <c r="AY1867" s="19" t="s">
        <v>193</v>
      </c>
      <c r="BE1867" s="187">
        <f>IF(N1867="základní",J1867,0)</f>
        <v>0</v>
      </c>
      <c r="BF1867" s="187">
        <f>IF(N1867="snížená",J1867,0)</f>
        <v>0</v>
      </c>
      <c r="BG1867" s="187">
        <f>IF(N1867="zákl. přenesená",J1867,0)</f>
        <v>0</v>
      </c>
      <c r="BH1867" s="187">
        <f>IF(N1867="sníž. přenesená",J1867,0)</f>
        <v>0</v>
      </c>
      <c r="BI1867" s="187">
        <f>IF(N1867="nulová",J1867,0)</f>
        <v>0</v>
      </c>
      <c r="BJ1867" s="19" t="s">
        <v>78</v>
      </c>
      <c r="BK1867" s="187">
        <f>ROUND(I1867*H1867,2)</f>
        <v>0</v>
      </c>
      <c r="BL1867" s="19" t="s">
        <v>200</v>
      </c>
      <c r="BM1867" s="186" t="s">
        <v>2364</v>
      </c>
    </row>
    <row r="1868" spans="1:65" s="2" customFormat="1" ht="11.25">
      <c r="A1868" s="36"/>
      <c r="B1868" s="37"/>
      <c r="C1868" s="38"/>
      <c r="D1868" s="188" t="s">
        <v>201</v>
      </c>
      <c r="E1868" s="38"/>
      <c r="F1868" s="189" t="s">
        <v>2365</v>
      </c>
      <c r="G1868" s="38"/>
      <c r="H1868" s="38"/>
      <c r="I1868" s="190"/>
      <c r="J1868" s="38"/>
      <c r="K1868" s="38"/>
      <c r="L1868" s="41"/>
      <c r="M1868" s="191"/>
      <c r="N1868" s="192"/>
      <c r="O1868" s="66"/>
      <c r="P1868" s="66"/>
      <c r="Q1868" s="66"/>
      <c r="R1868" s="66"/>
      <c r="S1868" s="66"/>
      <c r="T1868" s="67"/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T1868" s="19" t="s">
        <v>201</v>
      </c>
      <c r="AU1868" s="19" t="s">
        <v>80</v>
      </c>
    </row>
    <row r="1869" spans="1:65" s="13" customFormat="1" ht="11.25">
      <c r="B1869" s="193"/>
      <c r="C1869" s="194"/>
      <c r="D1869" s="195" t="s">
        <v>203</v>
      </c>
      <c r="E1869" s="196" t="s">
        <v>19</v>
      </c>
      <c r="F1869" s="197" t="s">
        <v>2366</v>
      </c>
      <c r="G1869" s="194"/>
      <c r="H1869" s="198">
        <v>4500</v>
      </c>
      <c r="I1869" s="199"/>
      <c r="J1869" s="194"/>
      <c r="K1869" s="194"/>
      <c r="L1869" s="200"/>
      <c r="M1869" s="201"/>
      <c r="N1869" s="202"/>
      <c r="O1869" s="202"/>
      <c r="P1869" s="202"/>
      <c r="Q1869" s="202"/>
      <c r="R1869" s="202"/>
      <c r="S1869" s="202"/>
      <c r="T1869" s="203"/>
      <c r="AT1869" s="204" t="s">
        <v>203</v>
      </c>
      <c r="AU1869" s="204" t="s">
        <v>80</v>
      </c>
      <c r="AV1869" s="13" t="s">
        <v>80</v>
      </c>
      <c r="AW1869" s="13" t="s">
        <v>32</v>
      </c>
      <c r="AX1869" s="13" t="s">
        <v>70</v>
      </c>
      <c r="AY1869" s="204" t="s">
        <v>193</v>
      </c>
    </row>
    <row r="1870" spans="1:65" s="14" customFormat="1" ht="11.25">
      <c r="B1870" s="205"/>
      <c r="C1870" s="206"/>
      <c r="D1870" s="195" t="s">
        <v>203</v>
      </c>
      <c r="E1870" s="207" t="s">
        <v>19</v>
      </c>
      <c r="F1870" s="208" t="s">
        <v>205</v>
      </c>
      <c r="G1870" s="206"/>
      <c r="H1870" s="209">
        <v>4500</v>
      </c>
      <c r="I1870" s="210"/>
      <c r="J1870" s="206"/>
      <c r="K1870" s="206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203</v>
      </c>
      <c r="AU1870" s="215" t="s">
        <v>80</v>
      </c>
      <c r="AV1870" s="14" t="s">
        <v>200</v>
      </c>
      <c r="AW1870" s="14" t="s">
        <v>32</v>
      </c>
      <c r="AX1870" s="14" t="s">
        <v>78</v>
      </c>
      <c r="AY1870" s="215" t="s">
        <v>193</v>
      </c>
    </row>
    <row r="1871" spans="1:65" s="2" customFormat="1" ht="33" customHeight="1">
      <c r="A1871" s="36"/>
      <c r="B1871" s="37"/>
      <c r="C1871" s="175" t="s">
        <v>2367</v>
      </c>
      <c r="D1871" s="175" t="s">
        <v>195</v>
      </c>
      <c r="E1871" s="176" t="s">
        <v>2368</v>
      </c>
      <c r="F1871" s="177" t="s">
        <v>2369</v>
      </c>
      <c r="G1871" s="178" t="s">
        <v>273</v>
      </c>
      <c r="H1871" s="179">
        <v>30</v>
      </c>
      <c r="I1871" s="180"/>
      <c r="J1871" s="181">
        <f>ROUND(I1871*H1871,2)</f>
        <v>0</v>
      </c>
      <c r="K1871" s="177" t="s">
        <v>199</v>
      </c>
      <c r="L1871" s="41"/>
      <c r="M1871" s="182" t="s">
        <v>19</v>
      </c>
      <c r="N1871" s="183" t="s">
        <v>41</v>
      </c>
      <c r="O1871" s="66"/>
      <c r="P1871" s="184">
        <f>O1871*H1871</f>
        <v>0</v>
      </c>
      <c r="Q1871" s="184">
        <v>0</v>
      </c>
      <c r="R1871" s="184">
        <f>Q1871*H1871</f>
        <v>0</v>
      </c>
      <c r="S1871" s="184">
        <v>0</v>
      </c>
      <c r="T1871" s="185">
        <f>S1871*H1871</f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86" t="s">
        <v>200</v>
      </c>
      <c r="AT1871" s="186" t="s">
        <v>195</v>
      </c>
      <c r="AU1871" s="186" t="s">
        <v>80</v>
      </c>
      <c r="AY1871" s="19" t="s">
        <v>193</v>
      </c>
      <c r="BE1871" s="187">
        <f>IF(N1871="základní",J1871,0)</f>
        <v>0</v>
      </c>
      <c r="BF1871" s="187">
        <f>IF(N1871="snížená",J1871,0)</f>
        <v>0</v>
      </c>
      <c r="BG1871" s="187">
        <f>IF(N1871="zákl. přenesená",J1871,0)</f>
        <v>0</v>
      </c>
      <c r="BH1871" s="187">
        <f>IF(N1871="sníž. přenesená",J1871,0)</f>
        <v>0</v>
      </c>
      <c r="BI1871" s="187">
        <f>IF(N1871="nulová",J1871,0)</f>
        <v>0</v>
      </c>
      <c r="BJ1871" s="19" t="s">
        <v>78</v>
      </c>
      <c r="BK1871" s="187">
        <f>ROUND(I1871*H1871,2)</f>
        <v>0</v>
      </c>
      <c r="BL1871" s="19" t="s">
        <v>200</v>
      </c>
      <c r="BM1871" s="186" t="s">
        <v>2370</v>
      </c>
    </row>
    <row r="1872" spans="1:65" s="2" customFormat="1" ht="11.25">
      <c r="A1872" s="36"/>
      <c r="B1872" s="37"/>
      <c r="C1872" s="38"/>
      <c r="D1872" s="188" t="s">
        <v>201</v>
      </c>
      <c r="E1872" s="38"/>
      <c r="F1872" s="189" t="s">
        <v>2371</v>
      </c>
      <c r="G1872" s="38"/>
      <c r="H1872" s="38"/>
      <c r="I1872" s="190"/>
      <c r="J1872" s="38"/>
      <c r="K1872" s="38"/>
      <c r="L1872" s="41"/>
      <c r="M1872" s="191"/>
      <c r="N1872" s="192"/>
      <c r="O1872" s="66"/>
      <c r="P1872" s="66"/>
      <c r="Q1872" s="66"/>
      <c r="R1872" s="66"/>
      <c r="S1872" s="66"/>
      <c r="T1872" s="67"/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T1872" s="19" t="s">
        <v>201</v>
      </c>
      <c r="AU1872" s="19" t="s">
        <v>80</v>
      </c>
    </row>
    <row r="1873" spans="1:65" s="12" customFormat="1" ht="22.9" customHeight="1">
      <c r="B1873" s="159"/>
      <c r="C1873" s="160"/>
      <c r="D1873" s="161" t="s">
        <v>69</v>
      </c>
      <c r="E1873" s="173" t="s">
        <v>788</v>
      </c>
      <c r="F1873" s="173" t="s">
        <v>2372</v>
      </c>
      <c r="G1873" s="160"/>
      <c r="H1873" s="160"/>
      <c r="I1873" s="163"/>
      <c r="J1873" s="174">
        <f>BK1873</f>
        <v>0</v>
      </c>
      <c r="K1873" s="160"/>
      <c r="L1873" s="165"/>
      <c r="M1873" s="166"/>
      <c r="N1873" s="167"/>
      <c r="O1873" s="167"/>
      <c r="P1873" s="168">
        <f>SUM(P1874:P1916)</f>
        <v>0</v>
      </c>
      <c r="Q1873" s="167"/>
      <c r="R1873" s="168">
        <f>SUM(R1874:R1916)</f>
        <v>29.273941999999998</v>
      </c>
      <c r="S1873" s="167"/>
      <c r="T1873" s="169">
        <f>SUM(T1874:T1916)</f>
        <v>2.9571000000000005</v>
      </c>
      <c r="AR1873" s="170" t="s">
        <v>78</v>
      </c>
      <c r="AT1873" s="171" t="s">
        <v>69</v>
      </c>
      <c r="AU1873" s="171" t="s">
        <v>78</v>
      </c>
      <c r="AY1873" s="170" t="s">
        <v>193</v>
      </c>
      <c r="BK1873" s="172">
        <f>SUM(BK1874:BK1916)</f>
        <v>0</v>
      </c>
    </row>
    <row r="1874" spans="1:65" s="2" customFormat="1" ht="37.9" customHeight="1">
      <c r="A1874" s="36"/>
      <c r="B1874" s="37"/>
      <c r="C1874" s="227" t="s">
        <v>1100</v>
      </c>
      <c r="D1874" s="227" t="s">
        <v>443</v>
      </c>
      <c r="E1874" s="228" t="s">
        <v>2373</v>
      </c>
      <c r="F1874" s="229" t="s">
        <v>2374</v>
      </c>
      <c r="G1874" s="230" t="s">
        <v>702</v>
      </c>
      <c r="H1874" s="231">
        <v>80</v>
      </c>
      <c r="I1874" s="232"/>
      <c r="J1874" s="233">
        <f>ROUND(I1874*H1874,2)</f>
        <v>0</v>
      </c>
      <c r="K1874" s="229" t="s">
        <v>477</v>
      </c>
      <c r="L1874" s="234"/>
      <c r="M1874" s="235" t="s">
        <v>19</v>
      </c>
      <c r="N1874" s="236" t="s">
        <v>41</v>
      </c>
      <c r="O1874" s="66"/>
      <c r="P1874" s="184">
        <f>O1874*H1874</f>
        <v>0</v>
      </c>
      <c r="Q1874" s="184">
        <v>0</v>
      </c>
      <c r="R1874" s="184">
        <f>Q1874*H1874</f>
        <v>0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237</v>
      </c>
      <c r="AT1874" s="186" t="s">
        <v>443</v>
      </c>
      <c r="AU1874" s="186" t="s">
        <v>80</v>
      </c>
      <c r="AY1874" s="19" t="s">
        <v>193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78</v>
      </c>
      <c r="BK1874" s="187">
        <f>ROUND(I1874*H1874,2)</f>
        <v>0</v>
      </c>
      <c r="BL1874" s="19" t="s">
        <v>200</v>
      </c>
      <c r="BM1874" s="186" t="s">
        <v>2375</v>
      </c>
    </row>
    <row r="1875" spans="1:65" s="2" customFormat="1" ht="24.2" customHeight="1">
      <c r="A1875" s="36"/>
      <c r="B1875" s="37"/>
      <c r="C1875" s="227" t="s">
        <v>2376</v>
      </c>
      <c r="D1875" s="227" t="s">
        <v>443</v>
      </c>
      <c r="E1875" s="228" t="s">
        <v>2377</v>
      </c>
      <c r="F1875" s="229" t="s">
        <v>2378</v>
      </c>
      <c r="G1875" s="230" t="s">
        <v>702</v>
      </c>
      <c r="H1875" s="231">
        <v>49</v>
      </c>
      <c r="I1875" s="232"/>
      <c r="J1875" s="233">
        <f>ROUND(I1875*H1875,2)</f>
        <v>0</v>
      </c>
      <c r="K1875" s="229" t="s">
        <v>477</v>
      </c>
      <c r="L1875" s="234"/>
      <c r="M1875" s="235" t="s">
        <v>19</v>
      </c>
      <c r="N1875" s="236" t="s">
        <v>41</v>
      </c>
      <c r="O1875" s="66"/>
      <c r="P1875" s="184">
        <f>O1875*H1875</f>
        <v>0</v>
      </c>
      <c r="Q1875" s="184">
        <v>0</v>
      </c>
      <c r="R1875" s="184">
        <f>Q1875*H1875</f>
        <v>0</v>
      </c>
      <c r="S1875" s="184">
        <v>0</v>
      </c>
      <c r="T1875" s="185">
        <f>S1875*H1875</f>
        <v>0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186" t="s">
        <v>237</v>
      </c>
      <c r="AT1875" s="186" t="s">
        <v>443</v>
      </c>
      <c r="AU1875" s="186" t="s">
        <v>80</v>
      </c>
      <c r="AY1875" s="19" t="s">
        <v>193</v>
      </c>
      <c r="BE1875" s="187">
        <f>IF(N1875="základní",J1875,0)</f>
        <v>0</v>
      </c>
      <c r="BF1875" s="187">
        <f>IF(N1875="snížená",J1875,0)</f>
        <v>0</v>
      </c>
      <c r="BG1875" s="187">
        <f>IF(N1875="zákl. přenesená",J1875,0)</f>
        <v>0</v>
      </c>
      <c r="BH1875" s="187">
        <f>IF(N1875="sníž. přenesená",J1875,0)</f>
        <v>0</v>
      </c>
      <c r="BI1875" s="187">
        <f>IF(N1875="nulová",J1875,0)</f>
        <v>0</v>
      </c>
      <c r="BJ1875" s="19" t="s">
        <v>78</v>
      </c>
      <c r="BK1875" s="187">
        <f>ROUND(I1875*H1875,2)</f>
        <v>0</v>
      </c>
      <c r="BL1875" s="19" t="s">
        <v>200</v>
      </c>
      <c r="BM1875" s="186" t="s">
        <v>2379</v>
      </c>
    </row>
    <row r="1876" spans="1:65" s="2" customFormat="1" ht="24.2" customHeight="1">
      <c r="A1876" s="36"/>
      <c r="B1876" s="37"/>
      <c r="C1876" s="227" t="s">
        <v>1107</v>
      </c>
      <c r="D1876" s="227" t="s">
        <v>443</v>
      </c>
      <c r="E1876" s="228" t="s">
        <v>2380</v>
      </c>
      <c r="F1876" s="229" t="s">
        <v>2381</v>
      </c>
      <c r="G1876" s="230" t="s">
        <v>702</v>
      </c>
      <c r="H1876" s="231">
        <v>100</v>
      </c>
      <c r="I1876" s="232"/>
      <c r="J1876" s="233">
        <f>ROUND(I1876*H1876,2)</f>
        <v>0</v>
      </c>
      <c r="K1876" s="229" t="s">
        <v>477</v>
      </c>
      <c r="L1876" s="234"/>
      <c r="M1876" s="235" t="s">
        <v>19</v>
      </c>
      <c r="N1876" s="236" t="s">
        <v>41</v>
      </c>
      <c r="O1876" s="66"/>
      <c r="P1876" s="184">
        <f>O1876*H1876</f>
        <v>0</v>
      </c>
      <c r="Q1876" s="184">
        <v>0</v>
      </c>
      <c r="R1876" s="184">
        <f>Q1876*H1876</f>
        <v>0</v>
      </c>
      <c r="S1876" s="184">
        <v>0</v>
      </c>
      <c r="T1876" s="185">
        <f>S1876*H1876</f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237</v>
      </c>
      <c r="AT1876" s="186" t="s">
        <v>443</v>
      </c>
      <c r="AU1876" s="186" t="s">
        <v>80</v>
      </c>
      <c r="AY1876" s="19" t="s">
        <v>193</v>
      </c>
      <c r="BE1876" s="187">
        <f>IF(N1876="základní",J1876,0)</f>
        <v>0</v>
      </c>
      <c r="BF1876" s="187">
        <f>IF(N1876="snížená",J1876,0)</f>
        <v>0</v>
      </c>
      <c r="BG1876" s="187">
        <f>IF(N1876="zákl. přenesená",J1876,0)</f>
        <v>0</v>
      </c>
      <c r="BH1876" s="187">
        <f>IF(N1876="sníž. přenesená",J1876,0)</f>
        <v>0</v>
      </c>
      <c r="BI1876" s="187">
        <f>IF(N1876="nulová",J1876,0)</f>
        <v>0</v>
      </c>
      <c r="BJ1876" s="19" t="s">
        <v>78</v>
      </c>
      <c r="BK1876" s="187">
        <f>ROUND(I1876*H1876,2)</f>
        <v>0</v>
      </c>
      <c r="BL1876" s="19" t="s">
        <v>200</v>
      </c>
      <c r="BM1876" s="186" t="s">
        <v>2382</v>
      </c>
    </row>
    <row r="1877" spans="1:65" s="2" customFormat="1" ht="37.9" customHeight="1">
      <c r="A1877" s="36"/>
      <c r="B1877" s="37"/>
      <c r="C1877" s="175" t="s">
        <v>2383</v>
      </c>
      <c r="D1877" s="175" t="s">
        <v>195</v>
      </c>
      <c r="E1877" s="176" t="s">
        <v>2384</v>
      </c>
      <c r="F1877" s="177" t="s">
        <v>2385</v>
      </c>
      <c r="G1877" s="178" t="s">
        <v>198</v>
      </c>
      <c r="H1877" s="179">
        <v>11056.4</v>
      </c>
      <c r="I1877" s="180"/>
      <c r="J1877" s="181">
        <f>ROUND(I1877*H1877,2)</f>
        <v>0</v>
      </c>
      <c r="K1877" s="177" t="s">
        <v>199</v>
      </c>
      <c r="L1877" s="41"/>
      <c r="M1877" s="182" t="s">
        <v>19</v>
      </c>
      <c r="N1877" s="183" t="s">
        <v>41</v>
      </c>
      <c r="O1877" s="66"/>
      <c r="P1877" s="184">
        <f>O1877*H1877</f>
        <v>0</v>
      </c>
      <c r="Q1877" s="184">
        <v>4.0000000000000003E-5</v>
      </c>
      <c r="R1877" s="184">
        <f>Q1877*H1877</f>
        <v>0.44225600000000004</v>
      </c>
      <c r="S1877" s="184">
        <v>0</v>
      </c>
      <c r="T1877" s="185">
        <f>S1877*H1877</f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86" t="s">
        <v>200</v>
      </c>
      <c r="AT1877" s="186" t="s">
        <v>195</v>
      </c>
      <c r="AU1877" s="186" t="s">
        <v>80</v>
      </c>
      <c r="AY1877" s="19" t="s">
        <v>193</v>
      </c>
      <c r="BE1877" s="187">
        <f>IF(N1877="základní",J1877,0)</f>
        <v>0</v>
      </c>
      <c r="BF1877" s="187">
        <f>IF(N1877="snížená",J1877,0)</f>
        <v>0</v>
      </c>
      <c r="BG1877" s="187">
        <f>IF(N1877="zákl. přenesená",J1877,0)</f>
        <v>0</v>
      </c>
      <c r="BH1877" s="187">
        <f>IF(N1877="sníž. přenesená",J1877,0)</f>
        <v>0</v>
      </c>
      <c r="BI1877" s="187">
        <f>IF(N1877="nulová",J1877,0)</f>
        <v>0</v>
      </c>
      <c r="BJ1877" s="19" t="s">
        <v>78</v>
      </c>
      <c r="BK1877" s="187">
        <f>ROUND(I1877*H1877,2)</f>
        <v>0</v>
      </c>
      <c r="BL1877" s="19" t="s">
        <v>200</v>
      </c>
      <c r="BM1877" s="186" t="s">
        <v>2386</v>
      </c>
    </row>
    <row r="1878" spans="1:65" s="2" customFormat="1" ht="11.25">
      <c r="A1878" s="36"/>
      <c r="B1878" s="37"/>
      <c r="C1878" s="38"/>
      <c r="D1878" s="188" t="s">
        <v>201</v>
      </c>
      <c r="E1878" s="38"/>
      <c r="F1878" s="189" t="s">
        <v>2387</v>
      </c>
      <c r="G1878" s="38"/>
      <c r="H1878" s="38"/>
      <c r="I1878" s="190"/>
      <c r="J1878" s="38"/>
      <c r="K1878" s="38"/>
      <c r="L1878" s="41"/>
      <c r="M1878" s="191"/>
      <c r="N1878" s="192"/>
      <c r="O1878" s="66"/>
      <c r="P1878" s="66"/>
      <c r="Q1878" s="66"/>
      <c r="R1878" s="66"/>
      <c r="S1878" s="66"/>
      <c r="T1878" s="67"/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T1878" s="19" t="s">
        <v>201</v>
      </c>
      <c r="AU1878" s="19" t="s">
        <v>80</v>
      </c>
    </row>
    <row r="1879" spans="1:65" s="13" customFormat="1" ht="11.25">
      <c r="B1879" s="193"/>
      <c r="C1879" s="194"/>
      <c r="D1879" s="195" t="s">
        <v>203</v>
      </c>
      <c r="E1879" s="196" t="s">
        <v>19</v>
      </c>
      <c r="F1879" s="197" t="s">
        <v>2388</v>
      </c>
      <c r="G1879" s="194"/>
      <c r="H1879" s="198">
        <v>1721.6</v>
      </c>
      <c r="I1879" s="199"/>
      <c r="J1879" s="194"/>
      <c r="K1879" s="194"/>
      <c r="L1879" s="200"/>
      <c r="M1879" s="201"/>
      <c r="N1879" s="202"/>
      <c r="O1879" s="202"/>
      <c r="P1879" s="202"/>
      <c r="Q1879" s="202"/>
      <c r="R1879" s="202"/>
      <c r="S1879" s="202"/>
      <c r="T1879" s="203"/>
      <c r="AT1879" s="204" t="s">
        <v>203</v>
      </c>
      <c r="AU1879" s="204" t="s">
        <v>80</v>
      </c>
      <c r="AV1879" s="13" t="s">
        <v>80</v>
      </c>
      <c r="AW1879" s="13" t="s">
        <v>32</v>
      </c>
      <c r="AX1879" s="13" t="s">
        <v>70</v>
      </c>
      <c r="AY1879" s="204" t="s">
        <v>193</v>
      </c>
    </row>
    <row r="1880" spans="1:65" s="13" customFormat="1" ht="22.5">
      <c r="B1880" s="193"/>
      <c r="C1880" s="194"/>
      <c r="D1880" s="195" t="s">
        <v>203</v>
      </c>
      <c r="E1880" s="196" t="s">
        <v>19</v>
      </c>
      <c r="F1880" s="197" t="s">
        <v>2389</v>
      </c>
      <c r="G1880" s="194"/>
      <c r="H1880" s="198">
        <v>9334.7999999999993</v>
      </c>
      <c r="I1880" s="199"/>
      <c r="J1880" s="194"/>
      <c r="K1880" s="194"/>
      <c r="L1880" s="200"/>
      <c r="M1880" s="201"/>
      <c r="N1880" s="202"/>
      <c r="O1880" s="202"/>
      <c r="P1880" s="202"/>
      <c r="Q1880" s="202"/>
      <c r="R1880" s="202"/>
      <c r="S1880" s="202"/>
      <c r="T1880" s="203"/>
      <c r="AT1880" s="204" t="s">
        <v>203</v>
      </c>
      <c r="AU1880" s="204" t="s">
        <v>80</v>
      </c>
      <c r="AV1880" s="13" t="s">
        <v>80</v>
      </c>
      <c r="AW1880" s="13" t="s">
        <v>32</v>
      </c>
      <c r="AX1880" s="13" t="s">
        <v>70</v>
      </c>
      <c r="AY1880" s="204" t="s">
        <v>193</v>
      </c>
    </row>
    <row r="1881" spans="1:65" s="14" customFormat="1" ht="11.25">
      <c r="B1881" s="205"/>
      <c r="C1881" s="206"/>
      <c r="D1881" s="195" t="s">
        <v>203</v>
      </c>
      <c r="E1881" s="207" t="s">
        <v>19</v>
      </c>
      <c r="F1881" s="208" t="s">
        <v>205</v>
      </c>
      <c r="G1881" s="206"/>
      <c r="H1881" s="209">
        <v>11056.4</v>
      </c>
      <c r="I1881" s="210"/>
      <c r="J1881" s="206"/>
      <c r="K1881" s="206"/>
      <c r="L1881" s="211"/>
      <c r="M1881" s="212"/>
      <c r="N1881" s="213"/>
      <c r="O1881" s="213"/>
      <c r="P1881" s="213"/>
      <c r="Q1881" s="213"/>
      <c r="R1881" s="213"/>
      <c r="S1881" s="213"/>
      <c r="T1881" s="214"/>
      <c r="AT1881" s="215" t="s">
        <v>203</v>
      </c>
      <c r="AU1881" s="215" t="s">
        <v>80</v>
      </c>
      <c r="AV1881" s="14" t="s">
        <v>200</v>
      </c>
      <c r="AW1881" s="14" t="s">
        <v>32</v>
      </c>
      <c r="AX1881" s="14" t="s">
        <v>78</v>
      </c>
      <c r="AY1881" s="215" t="s">
        <v>193</v>
      </c>
    </row>
    <row r="1882" spans="1:65" s="2" customFormat="1" ht="44.25" customHeight="1">
      <c r="A1882" s="36"/>
      <c r="B1882" s="37"/>
      <c r="C1882" s="175" t="s">
        <v>1115</v>
      </c>
      <c r="D1882" s="175" t="s">
        <v>195</v>
      </c>
      <c r="E1882" s="176" t="s">
        <v>2390</v>
      </c>
      <c r="F1882" s="177" t="s">
        <v>2391</v>
      </c>
      <c r="G1882" s="178" t="s">
        <v>198</v>
      </c>
      <c r="H1882" s="179">
        <v>440</v>
      </c>
      <c r="I1882" s="180"/>
      <c r="J1882" s="181">
        <f>ROUND(I1882*H1882,2)</f>
        <v>0</v>
      </c>
      <c r="K1882" s="177" t="s">
        <v>199</v>
      </c>
      <c r="L1882" s="41"/>
      <c r="M1882" s="182" t="s">
        <v>19</v>
      </c>
      <c r="N1882" s="183" t="s">
        <v>41</v>
      </c>
      <c r="O1882" s="66"/>
      <c r="P1882" s="184">
        <f>O1882*H1882</f>
        <v>0</v>
      </c>
      <c r="Q1882" s="184">
        <v>7.2000000000000005E-4</v>
      </c>
      <c r="R1882" s="184">
        <f>Q1882*H1882</f>
        <v>0.31680000000000003</v>
      </c>
      <c r="S1882" s="184">
        <v>0</v>
      </c>
      <c r="T1882" s="185">
        <f>S1882*H1882</f>
        <v>0</v>
      </c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R1882" s="186" t="s">
        <v>200</v>
      </c>
      <c r="AT1882" s="186" t="s">
        <v>195</v>
      </c>
      <c r="AU1882" s="186" t="s">
        <v>80</v>
      </c>
      <c r="AY1882" s="19" t="s">
        <v>193</v>
      </c>
      <c r="BE1882" s="187">
        <f>IF(N1882="základní",J1882,0)</f>
        <v>0</v>
      </c>
      <c r="BF1882" s="187">
        <f>IF(N1882="snížená",J1882,0)</f>
        <v>0</v>
      </c>
      <c r="BG1882" s="187">
        <f>IF(N1882="zákl. přenesená",J1882,0)</f>
        <v>0</v>
      </c>
      <c r="BH1882" s="187">
        <f>IF(N1882="sníž. přenesená",J1882,0)</f>
        <v>0</v>
      </c>
      <c r="BI1882" s="187">
        <f>IF(N1882="nulová",J1882,0)</f>
        <v>0</v>
      </c>
      <c r="BJ1882" s="19" t="s">
        <v>78</v>
      </c>
      <c r="BK1882" s="187">
        <f>ROUND(I1882*H1882,2)</f>
        <v>0</v>
      </c>
      <c r="BL1882" s="19" t="s">
        <v>200</v>
      </c>
      <c r="BM1882" s="186" t="s">
        <v>2392</v>
      </c>
    </row>
    <row r="1883" spans="1:65" s="2" customFormat="1" ht="11.25">
      <c r="A1883" s="36"/>
      <c r="B1883" s="37"/>
      <c r="C1883" s="38"/>
      <c r="D1883" s="188" t="s">
        <v>201</v>
      </c>
      <c r="E1883" s="38"/>
      <c r="F1883" s="189" t="s">
        <v>2393</v>
      </c>
      <c r="G1883" s="38"/>
      <c r="H1883" s="38"/>
      <c r="I1883" s="190"/>
      <c r="J1883" s="38"/>
      <c r="K1883" s="38"/>
      <c r="L1883" s="41"/>
      <c r="M1883" s="191"/>
      <c r="N1883" s="192"/>
      <c r="O1883" s="66"/>
      <c r="P1883" s="66"/>
      <c r="Q1883" s="66"/>
      <c r="R1883" s="66"/>
      <c r="S1883" s="66"/>
      <c r="T1883" s="67"/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T1883" s="19" t="s">
        <v>201</v>
      </c>
      <c r="AU1883" s="19" t="s">
        <v>80</v>
      </c>
    </row>
    <row r="1884" spans="1:65" s="13" customFormat="1" ht="11.25">
      <c r="B1884" s="193"/>
      <c r="C1884" s="194"/>
      <c r="D1884" s="195" t="s">
        <v>203</v>
      </c>
      <c r="E1884" s="196" t="s">
        <v>19</v>
      </c>
      <c r="F1884" s="197" t="s">
        <v>2394</v>
      </c>
      <c r="G1884" s="194"/>
      <c r="H1884" s="198">
        <v>440</v>
      </c>
      <c r="I1884" s="199"/>
      <c r="J1884" s="194"/>
      <c r="K1884" s="194"/>
      <c r="L1884" s="200"/>
      <c r="M1884" s="201"/>
      <c r="N1884" s="202"/>
      <c r="O1884" s="202"/>
      <c r="P1884" s="202"/>
      <c r="Q1884" s="202"/>
      <c r="R1884" s="202"/>
      <c r="S1884" s="202"/>
      <c r="T1884" s="203"/>
      <c r="AT1884" s="204" t="s">
        <v>203</v>
      </c>
      <c r="AU1884" s="204" t="s">
        <v>80</v>
      </c>
      <c r="AV1884" s="13" t="s">
        <v>80</v>
      </c>
      <c r="AW1884" s="13" t="s">
        <v>32</v>
      </c>
      <c r="AX1884" s="13" t="s">
        <v>70</v>
      </c>
      <c r="AY1884" s="204" t="s">
        <v>193</v>
      </c>
    </row>
    <row r="1885" spans="1:65" s="14" customFormat="1" ht="11.25">
      <c r="B1885" s="205"/>
      <c r="C1885" s="206"/>
      <c r="D1885" s="195" t="s">
        <v>203</v>
      </c>
      <c r="E1885" s="207" t="s">
        <v>19</v>
      </c>
      <c r="F1885" s="208" t="s">
        <v>205</v>
      </c>
      <c r="G1885" s="206"/>
      <c r="H1885" s="209">
        <v>440</v>
      </c>
      <c r="I1885" s="210"/>
      <c r="J1885" s="206"/>
      <c r="K1885" s="206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203</v>
      </c>
      <c r="AU1885" s="215" t="s">
        <v>80</v>
      </c>
      <c r="AV1885" s="14" t="s">
        <v>200</v>
      </c>
      <c r="AW1885" s="14" t="s">
        <v>32</v>
      </c>
      <c r="AX1885" s="14" t="s">
        <v>78</v>
      </c>
      <c r="AY1885" s="215" t="s">
        <v>193</v>
      </c>
    </row>
    <row r="1886" spans="1:65" s="2" customFormat="1" ht="55.5" customHeight="1">
      <c r="A1886" s="36"/>
      <c r="B1886" s="37"/>
      <c r="C1886" s="175" t="s">
        <v>2395</v>
      </c>
      <c r="D1886" s="175" t="s">
        <v>195</v>
      </c>
      <c r="E1886" s="176" t="s">
        <v>2396</v>
      </c>
      <c r="F1886" s="177" t="s">
        <v>2397</v>
      </c>
      <c r="G1886" s="178" t="s">
        <v>215</v>
      </c>
      <c r="H1886" s="179">
        <v>549</v>
      </c>
      <c r="I1886" s="180"/>
      <c r="J1886" s="181">
        <f>ROUND(I1886*H1886,2)</f>
        <v>0</v>
      </c>
      <c r="K1886" s="177" t="s">
        <v>199</v>
      </c>
      <c r="L1886" s="41"/>
      <c r="M1886" s="182" t="s">
        <v>19</v>
      </c>
      <c r="N1886" s="183" t="s">
        <v>41</v>
      </c>
      <c r="O1886" s="66"/>
      <c r="P1886" s="184">
        <f>O1886*H1886</f>
        <v>0</v>
      </c>
      <c r="Q1886" s="184">
        <v>1.17E-2</v>
      </c>
      <c r="R1886" s="184">
        <f>Q1886*H1886</f>
        <v>6.4233000000000002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200</v>
      </c>
      <c r="AT1886" s="186" t="s">
        <v>195</v>
      </c>
      <c r="AU1886" s="186" t="s">
        <v>80</v>
      </c>
      <c r="AY1886" s="19" t="s">
        <v>193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78</v>
      </c>
      <c r="BK1886" s="187">
        <f>ROUND(I1886*H1886,2)</f>
        <v>0</v>
      </c>
      <c r="BL1886" s="19" t="s">
        <v>200</v>
      </c>
      <c r="BM1886" s="186" t="s">
        <v>2398</v>
      </c>
    </row>
    <row r="1887" spans="1:65" s="2" customFormat="1" ht="11.25">
      <c r="A1887" s="36"/>
      <c r="B1887" s="37"/>
      <c r="C1887" s="38"/>
      <c r="D1887" s="188" t="s">
        <v>201</v>
      </c>
      <c r="E1887" s="38"/>
      <c r="F1887" s="189" t="s">
        <v>2399</v>
      </c>
      <c r="G1887" s="38"/>
      <c r="H1887" s="38"/>
      <c r="I1887" s="190"/>
      <c r="J1887" s="38"/>
      <c r="K1887" s="38"/>
      <c r="L1887" s="41"/>
      <c r="M1887" s="191"/>
      <c r="N1887" s="192"/>
      <c r="O1887" s="66"/>
      <c r="P1887" s="66"/>
      <c r="Q1887" s="66"/>
      <c r="R1887" s="66"/>
      <c r="S1887" s="66"/>
      <c r="T1887" s="67"/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T1887" s="19" t="s">
        <v>201</v>
      </c>
      <c r="AU1887" s="19" t="s">
        <v>80</v>
      </c>
    </row>
    <row r="1888" spans="1:65" s="2" customFormat="1" ht="55.5" customHeight="1">
      <c r="A1888" s="36"/>
      <c r="B1888" s="37"/>
      <c r="C1888" s="175" t="s">
        <v>1121</v>
      </c>
      <c r="D1888" s="175" t="s">
        <v>195</v>
      </c>
      <c r="E1888" s="176" t="s">
        <v>2400</v>
      </c>
      <c r="F1888" s="177" t="s">
        <v>2401</v>
      </c>
      <c r="G1888" s="178" t="s">
        <v>215</v>
      </c>
      <c r="H1888" s="179">
        <v>628</v>
      </c>
      <c r="I1888" s="180"/>
      <c r="J1888" s="181">
        <f>ROUND(I1888*H1888,2)</f>
        <v>0</v>
      </c>
      <c r="K1888" s="177" t="s">
        <v>199</v>
      </c>
      <c r="L1888" s="41"/>
      <c r="M1888" s="182" t="s">
        <v>19</v>
      </c>
      <c r="N1888" s="183" t="s">
        <v>41</v>
      </c>
      <c r="O1888" s="66"/>
      <c r="P1888" s="184">
        <f>O1888*H1888</f>
        <v>0</v>
      </c>
      <c r="Q1888" s="184">
        <v>1.6379999999999999E-2</v>
      </c>
      <c r="R1888" s="184">
        <f>Q1888*H1888</f>
        <v>10.286639999999998</v>
      </c>
      <c r="S1888" s="184">
        <v>0</v>
      </c>
      <c r="T1888" s="185">
        <f>S1888*H1888</f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186" t="s">
        <v>200</v>
      </c>
      <c r="AT1888" s="186" t="s">
        <v>195</v>
      </c>
      <c r="AU1888" s="186" t="s">
        <v>80</v>
      </c>
      <c r="AY1888" s="19" t="s">
        <v>193</v>
      </c>
      <c r="BE1888" s="187">
        <f>IF(N1888="základní",J1888,0)</f>
        <v>0</v>
      </c>
      <c r="BF1888" s="187">
        <f>IF(N1888="snížená",J1888,0)</f>
        <v>0</v>
      </c>
      <c r="BG1888" s="187">
        <f>IF(N1888="zákl. přenesená",J1888,0)</f>
        <v>0</v>
      </c>
      <c r="BH1888" s="187">
        <f>IF(N1888="sníž. přenesená",J1888,0)</f>
        <v>0</v>
      </c>
      <c r="BI1888" s="187">
        <f>IF(N1888="nulová",J1888,0)</f>
        <v>0</v>
      </c>
      <c r="BJ1888" s="19" t="s">
        <v>78</v>
      </c>
      <c r="BK1888" s="187">
        <f>ROUND(I1888*H1888,2)</f>
        <v>0</v>
      </c>
      <c r="BL1888" s="19" t="s">
        <v>200</v>
      </c>
      <c r="BM1888" s="186" t="s">
        <v>2402</v>
      </c>
    </row>
    <row r="1889" spans="1:65" s="2" customFormat="1" ht="11.25">
      <c r="A1889" s="36"/>
      <c r="B1889" s="37"/>
      <c r="C1889" s="38"/>
      <c r="D1889" s="188" t="s">
        <v>201</v>
      </c>
      <c r="E1889" s="38"/>
      <c r="F1889" s="189" t="s">
        <v>2403</v>
      </c>
      <c r="G1889" s="38"/>
      <c r="H1889" s="38"/>
      <c r="I1889" s="190"/>
      <c r="J1889" s="38"/>
      <c r="K1889" s="38"/>
      <c r="L1889" s="41"/>
      <c r="M1889" s="191"/>
      <c r="N1889" s="192"/>
      <c r="O1889" s="66"/>
      <c r="P1889" s="66"/>
      <c r="Q1889" s="66"/>
      <c r="R1889" s="66"/>
      <c r="S1889" s="66"/>
      <c r="T1889" s="67"/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T1889" s="19" t="s">
        <v>201</v>
      </c>
      <c r="AU1889" s="19" t="s">
        <v>80</v>
      </c>
    </row>
    <row r="1890" spans="1:65" s="2" customFormat="1" ht="55.5" customHeight="1">
      <c r="A1890" s="36"/>
      <c r="B1890" s="37"/>
      <c r="C1890" s="175" t="s">
        <v>2404</v>
      </c>
      <c r="D1890" s="175" t="s">
        <v>195</v>
      </c>
      <c r="E1890" s="176" t="s">
        <v>2405</v>
      </c>
      <c r="F1890" s="177" t="s">
        <v>2406</v>
      </c>
      <c r="G1890" s="178" t="s">
        <v>215</v>
      </c>
      <c r="H1890" s="179">
        <v>499</v>
      </c>
      <c r="I1890" s="180"/>
      <c r="J1890" s="181">
        <f>ROUND(I1890*H1890,2)</f>
        <v>0</v>
      </c>
      <c r="K1890" s="177" t="s">
        <v>199</v>
      </c>
      <c r="L1890" s="41"/>
      <c r="M1890" s="182" t="s">
        <v>19</v>
      </c>
      <c r="N1890" s="183" t="s">
        <v>41</v>
      </c>
      <c r="O1890" s="66"/>
      <c r="P1890" s="184">
        <f>O1890*H1890</f>
        <v>0</v>
      </c>
      <c r="Q1890" s="184">
        <v>2.3400000000000001E-2</v>
      </c>
      <c r="R1890" s="184">
        <f>Q1890*H1890</f>
        <v>11.676600000000001</v>
      </c>
      <c r="S1890" s="184">
        <v>0</v>
      </c>
      <c r="T1890" s="185">
        <f>S1890*H1890</f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186" t="s">
        <v>200</v>
      </c>
      <c r="AT1890" s="186" t="s">
        <v>195</v>
      </c>
      <c r="AU1890" s="186" t="s">
        <v>80</v>
      </c>
      <c r="AY1890" s="19" t="s">
        <v>193</v>
      </c>
      <c r="BE1890" s="187">
        <f>IF(N1890="základní",J1890,0)</f>
        <v>0</v>
      </c>
      <c r="BF1890" s="187">
        <f>IF(N1890="snížená",J1890,0)</f>
        <v>0</v>
      </c>
      <c r="BG1890" s="187">
        <f>IF(N1890="zákl. přenesená",J1890,0)</f>
        <v>0</v>
      </c>
      <c r="BH1890" s="187">
        <f>IF(N1890="sníž. přenesená",J1890,0)</f>
        <v>0</v>
      </c>
      <c r="BI1890" s="187">
        <f>IF(N1890="nulová",J1890,0)</f>
        <v>0</v>
      </c>
      <c r="BJ1890" s="19" t="s">
        <v>78</v>
      </c>
      <c r="BK1890" s="187">
        <f>ROUND(I1890*H1890,2)</f>
        <v>0</v>
      </c>
      <c r="BL1890" s="19" t="s">
        <v>200</v>
      </c>
      <c r="BM1890" s="186" t="s">
        <v>2407</v>
      </c>
    </row>
    <row r="1891" spans="1:65" s="2" customFormat="1" ht="11.25">
      <c r="A1891" s="36"/>
      <c r="B1891" s="37"/>
      <c r="C1891" s="38"/>
      <c r="D1891" s="188" t="s">
        <v>201</v>
      </c>
      <c r="E1891" s="38"/>
      <c r="F1891" s="189" t="s">
        <v>2408</v>
      </c>
      <c r="G1891" s="38"/>
      <c r="H1891" s="38"/>
      <c r="I1891" s="190"/>
      <c r="J1891" s="38"/>
      <c r="K1891" s="38"/>
      <c r="L1891" s="41"/>
      <c r="M1891" s="191"/>
      <c r="N1891" s="192"/>
      <c r="O1891" s="66"/>
      <c r="P1891" s="66"/>
      <c r="Q1891" s="66"/>
      <c r="R1891" s="66"/>
      <c r="S1891" s="66"/>
      <c r="T1891" s="67"/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T1891" s="19" t="s">
        <v>201</v>
      </c>
      <c r="AU1891" s="19" t="s">
        <v>80</v>
      </c>
    </row>
    <row r="1892" spans="1:65" s="2" customFormat="1" ht="16.5" customHeight="1">
      <c r="A1892" s="36"/>
      <c r="B1892" s="37"/>
      <c r="C1892" s="227" t="s">
        <v>1127</v>
      </c>
      <c r="D1892" s="227" t="s">
        <v>443</v>
      </c>
      <c r="E1892" s="228" t="s">
        <v>2409</v>
      </c>
      <c r="F1892" s="229" t="s">
        <v>2410</v>
      </c>
      <c r="G1892" s="230" t="s">
        <v>702</v>
      </c>
      <c r="H1892" s="231">
        <v>1676</v>
      </c>
      <c r="I1892" s="232"/>
      <c r="J1892" s="233">
        <f>ROUND(I1892*H1892,2)</f>
        <v>0</v>
      </c>
      <c r="K1892" s="229" t="s">
        <v>477</v>
      </c>
      <c r="L1892" s="234"/>
      <c r="M1892" s="235" t="s">
        <v>19</v>
      </c>
      <c r="N1892" s="236" t="s">
        <v>41</v>
      </c>
      <c r="O1892" s="66"/>
      <c r="P1892" s="184">
        <f>O1892*H1892</f>
        <v>0</v>
      </c>
      <c r="Q1892" s="184">
        <v>0</v>
      </c>
      <c r="R1892" s="184">
        <f>Q1892*H1892</f>
        <v>0</v>
      </c>
      <c r="S1892" s="184">
        <v>0</v>
      </c>
      <c r="T1892" s="185">
        <f>S1892*H1892</f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237</v>
      </c>
      <c r="AT1892" s="186" t="s">
        <v>443</v>
      </c>
      <c r="AU1892" s="186" t="s">
        <v>80</v>
      </c>
      <c r="AY1892" s="19" t="s">
        <v>193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19" t="s">
        <v>78</v>
      </c>
      <c r="BK1892" s="187">
        <f>ROUND(I1892*H1892,2)</f>
        <v>0</v>
      </c>
      <c r="BL1892" s="19" t="s">
        <v>200</v>
      </c>
      <c r="BM1892" s="186" t="s">
        <v>2411</v>
      </c>
    </row>
    <row r="1893" spans="1:65" s="2" customFormat="1" ht="37.9" customHeight="1">
      <c r="A1893" s="36"/>
      <c r="B1893" s="37"/>
      <c r="C1893" s="175" t="s">
        <v>2412</v>
      </c>
      <c r="D1893" s="175" t="s">
        <v>195</v>
      </c>
      <c r="E1893" s="176" t="s">
        <v>2413</v>
      </c>
      <c r="F1893" s="177" t="s">
        <v>2414</v>
      </c>
      <c r="G1893" s="178" t="s">
        <v>215</v>
      </c>
      <c r="H1893" s="179">
        <v>468</v>
      </c>
      <c r="I1893" s="180"/>
      <c r="J1893" s="181">
        <f>ROUND(I1893*H1893,2)</f>
        <v>0</v>
      </c>
      <c r="K1893" s="177" t="s">
        <v>199</v>
      </c>
      <c r="L1893" s="41"/>
      <c r="M1893" s="182" t="s">
        <v>19</v>
      </c>
      <c r="N1893" s="183" t="s">
        <v>41</v>
      </c>
      <c r="O1893" s="66"/>
      <c r="P1893" s="184">
        <f>O1893*H1893</f>
        <v>0</v>
      </c>
      <c r="Q1893" s="184">
        <v>1.0000000000000001E-5</v>
      </c>
      <c r="R1893" s="184">
        <f>Q1893*H1893</f>
        <v>4.6800000000000001E-3</v>
      </c>
      <c r="S1893" s="184">
        <v>0</v>
      </c>
      <c r="T1893" s="185">
        <f>S1893*H1893</f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86" t="s">
        <v>200</v>
      </c>
      <c r="AT1893" s="186" t="s">
        <v>195</v>
      </c>
      <c r="AU1893" s="186" t="s">
        <v>80</v>
      </c>
      <c r="AY1893" s="19" t="s">
        <v>193</v>
      </c>
      <c r="BE1893" s="187">
        <f>IF(N1893="základní",J1893,0)</f>
        <v>0</v>
      </c>
      <c r="BF1893" s="187">
        <f>IF(N1893="snížená",J1893,0)</f>
        <v>0</v>
      </c>
      <c r="BG1893" s="187">
        <f>IF(N1893="zákl. přenesená",J1893,0)</f>
        <v>0</v>
      </c>
      <c r="BH1893" s="187">
        <f>IF(N1893="sníž. přenesená",J1893,0)</f>
        <v>0</v>
      </c>
      <c r="BI1893" s="187">
        <f>IF(N1893="nulová",J1893,0)</f>
        <v>0</v>
      </c>
      <c r="BJ1893" s="19" t="s">
        <v>78</v>
      </c>
      <c r="BK1893" s="187">
        <f>ROUND(I1893*H1893,2)</f>
        <v>0</v>
      </c>
      <c r="BL1893" s="19" t="s">
        <v>200</v>
      </c>
      <c r="BM1893" s="186" t="s">
        <v>2415</v>
      </c>
    </row>
    <row r="1894" spans="1:65" s="2" customFormat="1" ht="11.25">
      <c r="A1894" s="36"/>
      <c r="B1894" s="37"/>
      <c r="C1894" s="38"/>
      <c r="D1894" s="188" t="s">
        <v>201</v>
      </c>
      <c r="E1894" s="38"/>
      <c r="F1894" s="189" t="s">
        <v>2416</v>
      </c>
      <c r="G1894" s="38"/>
      <c r="H1894" s="38"/>
      <c r="I1894" s="190"/>
      <c r="J1894" s="38"/>
      <c r="K1894" s="38"/>
      <c r="L1894" s="41"/>
      <c r="M1894" s="191"/>
      <c r="N1894" s="192"/>
      <c r="O1894" s="66"/>
      <c r="P1894" s="66"/>
      <c r="Q1894" s="66"/>
      <c r="R1894" s="66"/>
      <c r="S1894" s="66"/>
      <c r="T1894" s="67"/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T1894" s="19" t="s">
        <v>201</v>
      </c>
      <c r="AU1894" s="19" t="s">
        <v>80</v>
      </c>
    </row>
    <row r="1895" spans="1:65" s="13" customFormat="1" ht="11.25">
      <c r="B1895" s="193"/>
      <c r="C1895" s="194"/>
      <c r="D1895" s="195" t="s">
        <v>203</v>
      </c>
      <c r="E1895" s="196" t="s">
        <v>19</v>
      </c>
      <c r="F1895" s="197" t="s">
        <v>2417</v>
      </c>
      <c r="G1895" s="194"/>
      <c r="H1895" s="198">
        <v>468</v>
      </c>
      <c r="I1895" s="199"/>
      <c r="J1895" s="194"/>
      <c r="K1895" s="194"/>
      <c r="L1895" s="200"/>
      <c r="M1895" s="201"/>
      <c r="N1895" s="202"/>
      <c r="O1895" s="202"/>
      <c r="P1895" s="202"/>
      <c r="Q1895" s="202"/>
      <c r="R1895" s="202"/>
      <c r="S1895" s="202"/>
      <c r="T1895" s="203"/>
      <c r="AT1895" s="204" t="s">
        <v>203</v>
      </c>
      <c r="AU1895" s="204" t="s">
        <v>80</v>
      </c>
      <c r="AV1895" s="13" t="s">
        <v>80</v>
      </c>
      <c r="AW1895" s="13" t="s">
        <v>32</v>
      </c>
      <c r="AX1895" s="13" t="s">
        <v>70</v>
      </c>
      <c r="AY1895" s="204" t="s">
        <v>193</v>
      </c>
    </row>
    <row r="1896" spans="1:65" s="14" customFormat="1" ht="11.25">
      <c r="B1896" s="205"/>
      <c r="C1896" s="206"/>
      <c r="D1896" s="195" t="s">
        <v>203</v>
      </c>
      <c r="E1896" s="207" t="s">
        <v>19</v>
      </c>
      <c r="F1896" s="208" t="s">
        <v>205</v>
      </c>
      <c r="G1896" s="206"/>
      <c r="H1896" s="209">
        <v>468</v>
      </c>
      <c r="I1896" s="210"/>
      <c r="J1896" s="206"/>
      <c r="K1896" s="206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203</v>
      </c>
      <c r="AU1896" s="215" t="s">
        <v>80</v>
      </c>
      <c r="AV1896" s="14" t="s">
        <v>200</v>
      </c>
      <c r="AW1896" s="14" t="s">
        <v>32</v>
      </c>
      <c r="AX1896" s="14" t="s">
        <v>78</v>
      </c>
      <c r="AY1896" s="215" t="s">
        <v>193</v>
      </c>
    </row>
    <row r="1897" spans="1:65" s="2" customFormat="1" ht="44.25" customHeight="1">
      <c r="A1897" s="36"/>
      <c r="B1897" s="37"/>
      <c r="C1897" s="175" t="s">
        <v>1133</v>
      </c>
      <c r="D1897" s="175" t="s">
        <v>195</v>
      </c>
      <c r="E1897" s="176" t="s">
        <v>2418</v>
      </c>
      <c r="F1897" s="177" t="s">
        <v>2419</v>
      </c>
      <c r="G1897" s="178" t="s">
        <v>273</v>
      </c>
      <c r="H1897" s="179">
        <v>7.2</v>
      </c>
      <c r="I1897" s="180"/>
      <c r="J1897" s="181">
        <f>ROUND(I1897*H1897,2)</f>
        <v>0</v>
      </c>
      <c r="K1897" s="177" t="s">
        <v>199</v>
      </c>
      <c r="L1897" s="41"/>
      <c r="M1897" s="182" t="s">
        <v>19</v>
      </c>
      <c r="N1897" s="183" t="s">
        <v>41</v>
      </c>
      <c r="O1897" s="66"/>
      <c r="P1897" s="184">
        <f>O1897*H1897</f>
        <v>0</v>
      </c>
      <c r="Q1897" s="184">
        <v>1.1299999999999999E-3</v>
      </c>
      <c r="R1897" s="184">
        <f>Q1897*H1897</f>
        <v>8.1359999999999991E-3</v>
      </c>
      <c r="S1897" s="184">
        <v>1.0999999999999999E-2</v>
      </c>
      <c r="T1897" s="185">
        <f>S1897*H1897</f>
        <v>7.9199999999999993E-2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200</v>
      </c>
      <c r="AT1897" s="186" t="s">
        <v>195</v>
      </c>
      <c r="AU1897" s="186" t="s">
        <v>80</v>
      </c>
      <c r="AY1897" s="19" t="s">
        <v>193</v>
      </c>
      <c r="BE1897" s="187">
        <f>IF(N1897="základní",J1897,0)</f>
        <v>0</v>
      </c>
      <c r="BF1897" s="187">
        <f>IF(N1897="snížená",J1897,0)</f>
        <v>0</v>
      </c>
      <c r="BG1897" s="187">
        <f>IF(N1897="zákl. přenesená",J1897,0)</f>
        <v>0</v>
      </c>
      <c r="BH1897" s="187">
        <f>IF(N1897="sníž. přenesená",J1897,0)</f>
        <v>0</v>
      </c>
      <c r="BI1897" s="187">
        <f>IF(N1897="nulová",J1897,0)</f>
        <v>0</v>
      </c>
      <c r="BJ1897" s="19" t="s">
        <v>78</v>
      </c>
      <c r="BK1897" s="187">
        <f>ROUND(I1897*H1897,2)</f>
        <v>0</v>
      </c>
      <c r="BL1897" s="19" t="s">
        <v>200</v>
      </c>
      <c r="BM1897" s="186" t="s">
        <v>2420</v>
      </c>
    </row>
    <row r="1898" spans="1:65" s="2" customFormat="1" ht="11.25">
      <c r="A1898" s="36"/>
      <c r="B1898" s="37"/>
      <c r="C1898" s="38"/>
      <c r="D1898" s="188" t="s">
        <v>201</v>
      </c>
      <c r="E1898" s="38"/>
      <c r="F1898" s="189" t="s">
        <v>2421</v>
      </c>
      <c r="G1898" s="38"/>
      <c r="H1898" s="38"/>
      <c r="I1898" s="190"/>
      <c r="J1898" s="38"/>
      <c r="K1898" s="38"/>
      <c r="L1898" s="41"/>
      <c r="M1898" s="191"/>
      <c r="N1898" s="192"/>
      <c r="O1898" s="66"/>
      <c r="P1898" s="66"/>
      <c r="Q1898" s="66"/>
      <c r="R1898" s="66"/>
      <c r="S1898" s="66"/>
      <c r="T1898" s="67"/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T1898" s="19" t="s">
        <v>201</v>
      </c>
      <c r="AU1898" s="19" t="s">
        <v>80</v>
      </c>
    </row>
    <row r="1899" spans="1:65" s="13" customFormat="1" ht="11.25">
      <c r="B1899" s="193"/>
      <c r="C1899" s="194"/>
      <c r="D1899" s="195" t="s">
        <v>203</v>
      </c>
      <c r="E1899" s="196" t="s">
        <v>19</v>
      </c>
      <c r="F1899" s="197" t="s">
        <v>2422</v>
      </c>
      <c r="G1899" s="194"/>
      <c r="H1899" s="198">
        <v>7.2</v>
      </c>
      <c r="I1899" s="199"/>
      <c r="J1899" s="194"/>
      <c r="K1899" s="194"/>
      <c r="L1899" s="200"/>
      <c r="M1899" s="201"/>
      <c r="N1899" s="202"/>
      <c r="O1899" s="202"/>
      <c r="P1899" s="202"/>
      <c r="Q1899" s="202"/>
      <c r="R1899" s="202"/>
      <c r="S1899" s="202"/>
      <c r="T1899" s="203"/>
      <c r="AT1899" s="204" t="s">
        <v>203</v>
      </c>
      <c r="AU1899" s="204" t="s">
        <v>80</v>
      </c>
      <c r="AV1899" s="13" t="s">
        <v>80</v>
      </c>
      <c r="AW1899" s="13" t="s">
        <v>32</v>
      </c>
      <c r="AX1899" s="13" t="s">
        <v>70</v>
      </c>
      <c r="AY1899" s="204" t="s">
        <v>193</v>
      </c>
    </row>
    <row r="1900" spans="1:65" s="14" customFormat="1" ht="11.25">
      <c r="B1900" s="205"/>
      <c r="C1900" s="206"/>
      <c r="D1900" s="195" t="s">
        <v>203</v>
      </c>
      <c r="E1900" s="207" t="s">
        <v>19</v>
      </c>
      <c r="F1900" s="208" t="s">
        <v>205</v>
      </c>
      <c r="G1900" s="206"/>
      <c r="H1900" s="209">
        <v>7.2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203</v>
      </c>
      <c r="AU1900" s="215" t="s">
        <v>80</v>
      </c>
      <c r="AV1900" s="14" t="s">
        <v>200</v>
      </c>
      <c r="AW1900" s="14" t="s">
        <v>32</v>
      </c>
      <c r="AX1900" s="14" t="s">
        <v>78</v>
      </c>
      <c r="AY1900" s="215" t="s">
        <v>193</v>
      </c>
    </row>
    <row r="1901" spans="1:65" s="2" customFormat="1" ht="44.25" customHeight="1">
      <c r="A1901" s="36"/>
      <c r="B1901" s="37"/>
      <c r="C1901" s="175" t="s">
        <v>2423</v>
      </c>
      <c r="D1901" s="175" t="s">
        <v>195</v>
      </c>
      <c r="E1901" s="176" t="s">
        <v>2424</v>
      </c>
      <c r="F1901" s="177" t="s">
        <v>2425</v>
      </c>
      <c r="G1901" s="178" t="s">
        <v>273</v>
      </c>
      <c r="H1901" s="179">
        <v>25.8</v>
      </c>
      <c r="I1901" s="180"/>
      <c r="J1901" s="181">
        <f>ROUND(I1901*H1901,2)</f>
        <v>0</v>
      </c>
      <c r="K1901" s="177" t="s">
        <v>199</v>
      </c>
      <c r="L1901" s="41"/>
      <c r="M1901" s="182" t="s">
        <v>19</v>
      </c>
      <c r="N1901" s="183" t="s">
        <v>41</v>
      </c>
      <c r="O1901" s="66"/>
      <c r="P1901" s="184">
        <f>O1901*H1901</f>
        <v>0</v>
      </c>
      <c r="Q1901" s="184">
        <v>1.3699999999999999E-3</v>
      </c>
      <c r="R1901" s="184">
        <f>Q1901*H1901</f>
        <v>3.5345999999999995E-2</v>
      </c>
      <c r="S1901" s="184">
        <v>2.9000000000000001E-2</v>
      </c>
      <c r="T1901" s="185">
        <f>S1901*H1901</f>
        <v>0.74820000000000009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86" t="s">
        <v>200</v>
      </c>
      <c r="AT1901" s="186" t="s">
        <v>195</v>
      </c>
      <c r="AU1901" s="186" t="s">
        <v>80</v>
      </c>
      <c r="AY1901" s="19" t="s">
        <v>193</v>
      </c>
      <c r="BE1901" s="187">
        <f>IF(N1901="základní",J1901,0)</f>
        <v>0</v>
      </c>
      <c r="BF1901" s="187">
        <f>IF(N1901="snížená",J1901,0)</f>
        <v>0</v>
      </c>
      <c r="BG1901" s="187">
        <f>IF(N1901="zákl. přenesená",J1901,0)</f>
        <v>0</v>
      </c>
      <c r="BH1901" s="187">
        <f>IF(N1901="sníž. přenesená",J1901,0)</f>
        <v>0</v>
      </c>
      <c r="BI1901" s="187">
        <f>IF(N1901="nulová",J1901,0)</f>
        <v>0</v>
      </c>
      <c r="BJ1901" s="19" t="s">
        <v>78</v>
      </c>
      <c r="BK1901" s="187">
        <f>ROUND(I1901*H1901,2)</f>
        <v>0</v>
      </c>
      <c r="BL1901" s="19" t="s">
        <v>200</v>
      </c>
      <c r="BM1901" s="186" t="s">
        <v>2426</v>
      </c>
    </row>
    <row r="1902" spans="1:65" s="2" customFormat="1" ht="11.25">
      <c r="A1902" s="36"/>
      <c r="B1902" s="37"/>
      <c r="C1902" s="38"/>
      <c r="D1902" s="188" t="s">
        <v>201</v>
      </c>
      <c r="E1902" s="38"/>
      <c r="F1902" s="189" t="s">
        <v>2427</v>
      </c>
      <c r="G1902" s="38"/>
      <c r="H1902" s="38"/>
      <c r="I1902" s="190"/>
      <c r="J1902" s="38"/>
      <c r="K1902" s="38"/>
      <c r="L1902" s="41"/>
      <c r="M1902" s="191"/>
      <c r="N1902" s="192"/>
      <c r="O1902" s="66"/>
      <c r="P1902" s="66"/>
      <c r="Q1902" s="66"/>
      <c r="R1902" s="66"/>
      <c r="S1902" s="66"/>
      <c r="T1902" s="67"/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T1902" s="19" t="s">
        <v>201</v>
      </c>
      <c r="AU1902" s="19" t="s">
        <v>80</v>
      </c>
    </row>
    <row r="1903" spans="1:65" s="13" customFormat="1" ht="11.25">
      <c r="B1903" s="193"/>
      <c r="C1903" s="194"/>
      <c r="D1903" s="195" t="s">
        <v>203</v>
      </c>
      <c r="E1903" s="196" t="s">
        <v>19</v>
      </c>
      <c r="F1903" s="197" t="s">
        <v>2428</v>
      </c>
      <c r="G1903" s="194"/>
      <c r="H1903" s="198">
        <v>25.8</v>
      </c>
      <c r="I1903" s="199"/>
      <c r="J1903" s="194"/>
      <c r="K1903" s="194"/>
      <c r="L1903" s="200"/>
      <c r="M1903" s="201"/>
      <c r="N1903" s="202"/>
      <c r="O1903" s="202"/>
      <c r="P1903" s="202"/>
      <c r="Q1903" s="202"/>
      <c r="R1903" s="202"/>
      <c r="S1903" s="202"/>
      <c r="T1903" s="203"/>
      <c r="AT1903" s="204" t="s">
        <v>203</v>
      </c>
      <c r="AU1903" s="204" t="s">
        <v>80</v>
      </c>
      <c r="AV1903" s="13" t="s">
        <v>80</v>
      </c>
      <c r="AW1903" s="13" t="s">
        <v>32</v>
      </c>
      <c r="AX1903" s="13" t="s">
        <v>70</v>
      </c>
      <c r="AY1903" s="204" t="s">
        <v>193</v>
      </c>
    </row>
    <row r="1904" spans="1:65" s="14" customFormat="1" ht="11.25">
      <c r="B1904" s="205"/>
      <c r="C1904" s="206"/>
      <c r="D1904" s="195" t="s">
        <v>203</v>
      </c>
      <c r="E1904" s="207" t="s">
        <v>19</v>
      </c>
      <c r="F1904" s="208" t="s">
        <v>205</v>
      </c>
      <c r="G1904" s="206"/>
      <c r="H1904" s="209">
        <v>25.8</v>
      </c>
      <c r="I1904" s="210"/>
      <c r="J1904" s="206"/>
      <c r="K1904" s="206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203</v>
      </c>
      <c r="AU1904" s="215" t="s">
        <v>80</v>
      </c>
      <c r="AV1904" s="14" t="s">
        <v>200</v>
      </c>
      <c r="AW1904" s="14" t="s">
        <v>32</v>
      </c>
      <c r="AX1904" s="14" t="s">
        <v>78</v>
      </c>
      <c r="AY1904" s="215" t="s">
        <v>193</v>
      </c>
    </row>
    <row r="1905" spans="1:65" s="2" customFormat="1" ht="44.25" customHeight="1">
      <c r="A1905" s="36"/>
      <c r="B1905" s="37"/>
      <c r="C1905" s="175" t="s">
        <v>1138</v>
      </c>
      <c r="D1905" s="175" t="s">
        <v>195</v>
      </c>
      <c r="E1905" s="176" t="s">
        <v>2429</v>
      </c>
      <c r="F1905" s="177" t="s">
        <v>2430</v>
      </c>
      <c r="G1905" s="178" t="s">
        <v>273</v>
      </c>
      <c r="H1905" s="179">
        <v>3.6</v>
      </c>
      <c r="I1905" s="180"/>
      <c r="J1905" s="181">
        <f>ROUND(I1905*H1905,2)</f>
        <v>0</v>
      </c>
      <c r="K1905" s="177" t="s">
        <v>199</v>
      </c>
      <c r="L1905" s="41"/>
      <c r="M1905" s="182" t="s">
        <v>19</v>
      </c>
      <c r="N1905" s="183" t="s">
        <v>41</v>
      </c>
      <c r="O1905" s="66"/>
      <c r="P1905" s="184">
        <f>O1905*H1905</f>
        <v>0</v>
      </c>
      <c r="Q1905" s="184">
        <v>1.47E-3</v>
      </c>
      <c r="R1905" s="184">
        <f>Q1905*H1905</f>
        <v>5.2919999999999998E-3</v>
      </c>
      <c r="S1905" s="184">
        <v>3.9E-2</v>
      </c>
      <c r="T1905" s="185">
        <f>S1905*H1905</f>
        <v>0.1404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86" t="s">
        <v>200</v>
      </c>
      <c r="AT1905" s="186" t="s">
        <v>195</v>
      </c>
      <c r="AU1905" s="186" t="s">
        <v>80</v>
      </c>
      <c r="AY1905" s="19" t="s">
        <v>193</v>
      </c>
      <c r="BE1905" s="187">
        <f>IF(N1905="základní",J1905,0)</f>
        <v>0</v>
      </c>
      <c r="BF1905" s="187">
        <f>IF(N1905="snížená",J1905,0)</f>
        <v>0</v>
      </c>
      <c r="BG1905" s="187">
        <f>IF(N1905="zákl. přenesená",J1905,0)</f>
        <v>0</v>
      </c>
      <c r="BH1905" s="187">
        <f>IF(N1905="sníž. přenesená",J1905,0)</f>
        <v>0</v>
      </c>
      <c r="BI1905" s="187">
        <f>IF(N1905="nulová",J1905,0)</f>
        <v>0</v>
      </c>
      <c r="BJ1905" s="19" t="s">
        <v>78</v>
      </c>
      <c r="BK1905" s="187">
        <f>ROUND(I1905*H1905,2)</f>
        <v>0</v>
      </c>
      <c r="BL1905" s="19" t="s">
        <v>200</v>
      </c>
      <c r="BM1905" s="186" t="s">
        <v>2431</v>
      </c>
    </row>
    <row r="1906" spans="1:65" s="2" customFormat="1" ht="11.25">
      <c r="A1906" s="36"/>
      <c r="B1906" s="37"/>
      <c r="C1906" s="38"/>
      <c r="D1906" s="188" t="s">
        <v>201</v>
      </c>
      <c r="E1906" s="38"/>
      <c r="F1906" s="189" t="s">
        <v>2432</v>
      </c>
      <c r="G1906" s="38"/>
      <c r="H1906" s="38"/>
      <c r="I1906" s="190"/>
      <c r="J1906" s="38"/>
      <c r="K1906" s="38"/>
      <c r="L1906" s="41"/>
      <c r="M1906" s="191"/>
      <c r="N1906" s="192"/>
      <c r="O1906" s="66"/>
      <c r="P1906" s="66"/>
      <c r="Q1906" s="66"/>
      <c r="R1906" s="66"/>
      <c r="S1906" s="66"/>
      <c r="T1906" s="67"/>
      <c r="U1906" s="36"/>
      <c r="V1906" s="36"/>
      <c r="W1906" s="36"/>
      <c r="X1906" s="36"/>
      <c r="Y1906" s="36"/>
      <c r="Z1906" s="36"/>
      <c r="AA1906" s="36"/>
      <c r="AB1906" s="36"/>
      <c r="AC1906" s="36"/>
      <c r="AD1906" s="36"/>
      <c r="AE1906" s="36"/>
      <c r="AT1906" s="19" t="s">
        <v>201</v>
      </c>
      <c r="AU1906" s="19" t="s">
        <v>80</v>
      </c>
    </row>
    <row r="1907" spans="1:65" s="13" customFormat="1" ht="11.25">
      <c r="B1907" s="193"/>
      <c r="C1907" s="194"/>
      <c r="D1907" s="195" t="s">
        <v>203</v>
      </c>
      <c r="E1907" s="196" t="s">
        <v>19</v>
      </c>
      <c r="F1907" s="197" t="s">
        <v>2433</v>
      </c>
      <c r="G1907" s="194"/>
      <c r="H1907" s="198">
        <v>3.6</v>
      </c>
      <c r="I1907" s="199"/>
      <c r="J1907" s="194"/>
      <c r="K1907" s="194"/>
      <c r="L1907" s="200"/>
      <c r="M1907" s="201"/>
      <c r="N1907" s="202"/>
      <c r="O1907" s="202"/>
      <c r="P1907" s="202"/>
      <c r="Q1907" s="202"/>
      <c r="R1907" s="202"/>
      <c r="S1907" s="202"/>
      <c r="T1907" s="203"/>
      <c r="AT1907" s="204" t="s">
        <v>203</v>
      </c>
      <c r="AU1907" s="204" t="s">
        <v>80</v>
      </c>
      <c r="AV1907" s="13" t="s">
        <v>80</v>
      </c>
      <c r="AW1907" s="13" t="s">
        <v>32</v>
      </c>
      <c r="AX1907" s="13" t="s">
        <v>70</v>
      </c>
      <c r="AY1907" s="204" t="s">
        <v>193</v>
      </c>
    </row>
    <row r="1908" spans="1:65" s="14" customFormat="1" ht="11.25">
      <c r="B1908" s="205"/>
      <c r="C1908" s="206"/>
      <c r="D1908" s="195" t="s">
        <v>203</v>
      </c>
      <c r="E1908" s="207" t="s">
        <v>19</v>
      </c>
      <c r="F1908" s="208" t="s">
        <v>205</v>
      </c>
      <c r="G1908" s="206"/>
      <c r="H1908" s="209">
        <v>3.6</v>
      </c>
      <c r="I1908" s="210"/>
      <c r="J1908" s="206"/>
      <c r="K1908" s="206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203</v>
      </c>
      <c r="AU1908" s="215" t="s">
        <v>80</v>
      </c>
      <c r="AV1908" s="14" t="s">
        <v>200</v>
      </c>
      <c r="AW1908" s="14" t="s">
        <v>32</v>
      </c>
      <c r="AX1908" s="14" t="s">
        <v>78</v>
      </c>
      <c r="AY1908" s="215" t="s">
        <v>193</v>
      </c>
    </row>
    <row r="1909" spans="1:65" s="2" customFormat="1" ht="44.25" customHeight="1">
      <c r="A1909" s="36"/>
      <c r="B1909" s="37"/>
      <c r="C1909" s="175" t="s">
        <v>2434</v>
      </c>
      <c r="D1909" s="175" t="s">
        <v>195</v>
      </c>
      <c r="E1909" s="176" t="s">
        <v>2435</v>
      </c>
      <c r="F1909" s="177" t="s">
        <v>2436</v>
      </c>
      <c r="G1909" s="178" t="s">
        <v>273</v>
      </c>
      <c r="H1909" s="179">
        <v>17.7</v>
      </c>
      <c r="I1909" s="180"/>
      <c r="J1909" s="181">
        <f>ROUND(I1909*H1909,2)</f>
        <v>0</v>
      </c>
      <c r="K1909" s="177" t="s">
        <v>199</v>
      </c>
      <c r="L1909" s="41"/>
      <c r="M1909" s="182" t="s">
        <v>19</v>
      </c>
      <c r="N1909" s="183" t="s">
        <v>41</v>
      </c>
      <c r="O1909" s="66"/>
      <c r="P1909" s="184">
        <f>O1909*H1909</f>
        <v>0</v>
      </c>
      <c r="Q1909" s="184">
        <v>3.16E-3</v>
      </c>
      <c r="R1909" s="184">
        <f>Q1909*H1909</f>
        <v>5.5931999999999996E-2</v>
      </c>
      <c r="S1909" s="184">
        <v>6.9000000000000006E-2</v>
      </c>
      <c r="T1909" s="185">
        <f>S1909*H1909</f>
        <v>1.2213000000000001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86" t="s">
        <v>200</v>
      </c>
      <c r="AT1909" s="186" t="s">
        <v>195</v>
      </c>
      <c r="AU1909" s="186" t="s">
        <v>80</v>
      </c>
      <c r="AY1909" s="19" t="s">
        <v>193</v>
      </c>
      <c r="BE1909" s="187">
        <f>IF(N1909="základní",J1909,0)</f>
        <v>0</v>
      </c>
      <c r="BF1909" s="187">
        <f>IF(N1909="snížená",J1909,0)</f>
        <v>0</v>
      </c>
      <c r="BG1909" s="187">
        <f>IF(N1909="zákl. přenesená",J1909,0)</f>
        <v>0</v>
      </c>
      <c r="BH1909" s="187">
        <f>IF(N1909="sníž. přenesená",J1909,0)</f>
        <v>0</v>
      </c>
      <c r="BI1909" s="187">
        <f>IF(N1909="nulová",J1909,0)</f>
        <v>0</v>
      </c>
      <c r="BJ1909" s="19" t="s">
        <v>78</v>
      </c>
      <c r="BK1909" s="187">
        <f>ROUND(I1909*H1909,2)</f>
        <v>0</v>
      </c>
      <c r="BL1909" s="19" t="s">
        <v>200</v>
      </c>
      <c r="BM1909" s="186" t="s">
        <v>2437</v>
      </c>
    </row>
    <row r="1910" spans="1:65" s="2" customFormat="1" ht="11.25">
      <c r="A1910" s="36"/>
      <c r="B1910" s="37"/>
      <c r="C1910" s="38"/>
      <c r="D1910" s="188" t="s">
        <v>201</v>
      </c>
      <c r="E1910" s="38"/>
      <c r="F1910" s="189" t="s">
        <v>2438</v>
      </c>
      <c r="G1910" s="38"/>
      <c r="H1910" s="38"/>
      <c r="I1910" s="190"/>
      <c r="J1910" s="38"/>
      <c r="K1910" s="38"/>
      <c r="L1910" s="41"/>
      <c r="M1910" s="191"/>
      <c r="N1910" s="192"/>
      <c r="O1910" s="66"/>
      <c r="P1910" s="66"/>
      <c r="Q1910" s="66"/>
      <c r="R1910" s="66"/>
      <c r="S1910" s="66"/>
      <c r="T1910" s="67"/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T1910" s="19" t="s">
        <v>201</v>
      </c>
      <c r="AU1910" s="19" t="s">
        <v>80</v>
      </c>
    </row>
    <row r="1911" spans="1:65" s="13" customFormat="1" ht="11.25">
      <c r="B1911" s="193"/>
      <c r="C1911" s="194"/>
      <c r="D1911" s="195" t="s">
        <v>203</v>
      </c>
      <c r="E1911" s="196" t="s">
        <v>19</v>
      </c>
      <c r="F1911" s="197" t="s">
        <v>2439</v>
      </c>
      <c r="G1911" s="194"/>
      <c r="H1911" s="198">
        <v>17.7</v>
      </c>
      <c r="I1911" s="199"/>
      <c r="J1911" s="194"/>
      <c r="K1911" s="194"/>
      <c r="L1911" s="200"/>
      <c r="M1911" s="201"/>
      <c r="N1911" s="202"/>
      <c r="O1911" s="202"/>
      <c r="P1911" s="202"/>
      <c r="Q1911" s="202"/>
      <c r="R1911" s="202"/>
      <c r="S1911" s="202"/>
      <c r="T1911" s="203"/>
      <c r="AT1911" s="204" t="s">
        <v>203</v>
      </c>
      <c r="AU1911" s="204" t="s">
        <v>80</v>
      </c>
      <c r="AV1911" s="13" t="s">
        <v>80</v>
      </c>
      <c r="AW1911" s="13" t="s">
        <v>32</v>
      </c>
      <c r="AX1911" s="13" t="s">
        <v>70</v>
      </c>
      <c r="AY1911" s="204" t="s">
        <v>193</v>
      </c>
    </row>
    <row r="1912" spans="1:65" s="14" customFormat="1" ht="11.25">
      <c r="B1912" s="205"/>
      <c r="C1912" s="206"/>
      <c r="D1912" s="195" t="s">
        <v>203</v>
      </c>
      <c r="E1912" s="207" t="s">
        <v>19</v>
      </c>
      <c r="F1912" s="208" t="s">
        <v>205</v>
      </c>
      <c r="G1912" s="206"/>
      <c r="H1912" s="209">
        <v>17.7</v>
      </c>
      <c r="I1912" s="210"/>
      <c r="J1912" s="206"/>
      <c r="K1912" s="206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203</v>
      </c>
      <c r="AU1912" s="215" t="s">
        <v>80</v>
      </c>
      <c r="AV1912" s="14" t="s">
        <v>200</v>
      </c>
      <c r="AW1912" s="14" t="s">
        <v>32</v>
      </c>
      <c r="AX1912" s="14" t="s">
        <v>78</v>
      </c>
      <c r="AY1912" s="215" t="s">
        <v>193</v>
      </c>
    </row>
    <row r="1913" spans="1:65" s="2" customFormat="1" ht="44.25" customHeight="1">
      <c r="A1913" s="36"/>
      <c r="B1913" s="37"/>
      <c r="C1913" s="175" t="s">
        <v>1144</v>
      </c>
      <c r="D1913" s="175" t="s">
        <v>195</v>
      </c>
      <c r="E1913" s="176" t="s">
        <v>2440</v>
      </c>
      <c r="F1913" s="177" t="s">
        <v>2441</v>
      </c>
      <c r="G1913" s="178" t="s">
        <v>273</v>
      </c>
      <c r="H1913" s="179">
        <v>4.8</v>
      </c>
      <c r="I1913" s="180"/>
      <c r="J1913" s="181">
        <f>ROUND(I1913*H1913,2)</f>
        <v>0</v>
      </c>
      <c r="K1913" s="177" t="s">
        <v>199</v>
      </c>
      <c r="L1913" s="41"/>
      <c r="M1913" s="182" t="s">
        <v>19</v>
      </c>
      <c r="N1913" s="183" t="s">
        <v>41</v>
      </c>
      <c r="O1913" s="66"/>
      <c r="P1913" s="184">
        <f>O1913*H1913</f>
        <v>0</v>
      </c>
      <c r="Q1913" s="184">
        <v>3.9500000000000004E-3</v>
      </c>
      <c r="R1913" s="184">
        <f>Q1913*H1913</f>
        <v>1.8960000000000001E-2</v>
      </c>
      <c r="S1913" s="184">
        <v>0.16</v>
      </c>
      <c r="T1913" s="185">
        <f>S1913*H1913</f>
        <v>0.76800000000000002</v>
      </c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R1913" s="186" t="s">
        <v>200</v>
      </c>
      <c r="AT1913" s="186" t="s">
        <v>195</v>
      </c>
      <c r="AU1913" s="186" t="s">
        <v>80</v>
      </c>
      <c r="AY1913" s="19" t="s">
        <v>193</v>
      </c>
      <c r="BE1913" s="187">
        <f>IF(N1913="základní",J1913,0)</f>
        <v>0</v>
      </c>
      <c r="BF1913" s="187">
        <f>IF(N1913="snížená",J1913,0)</f>
        <v>0</v>
      </c>
      <c r="BG1913" s="187">
        <f>IF(N1913="zákl. přenesená",J1913,0)</f>
        <v>0</v>
      </c>
      <c r="BH1913" s="187">
        <f>IF(N1913="sníž. přenesená",J1913,0)</f>
        <v>0</v>
      </c>
      <c r="BI1913" s="187">
        <f>IF(N1913="nulová",J1913,0)</f>
        <v>0</v>
      </c>
      <c r="BJ1913" s="19" t="s">
        <v>78</v>
      </c>
      <c r="BK1913" s="187">
        <f>ROUND(I1913*H1913,2)</f>
        <v>0</v>
      </c>
      <c r="BL1913" s="19" t="s">
        <v>200</v>
      </c>
      <c r="BM1913" s="186" t="s">
        <v>2442</v>
      </c>
    </row>
    <row r="1914" spans="1:65" s="2" customFormat="1" ht="11.25">
      <c r="A1914" s="36"/>
      <c r="B1914" s="37"/>
      <c r="C1914" s="38"/>
      <c r="D1914" s="188" t="s">
        <v>201</v>
      </c>
      <c r="E1914" s="38"/>
      <c r="F1914" s="189" t="s">
        <v>2443</v>
      </c>
      <c r="G1914" s="38"/>
      <c r="H1914" s="38"/>
      <c r="I1914" s="190"/>
      <c r="J1914" s="38"/>
      <c r="K1914" s="38"/>
      <c r="L1914" s="41"/>
      <c r="M1914" s="191"/>
      <c r="N1914" s="192"/>
      <c r="O1914" s="66"/>
      <c r="P1914" s="66"/>
      <c r="Q1914" s="66"/>
      <c r="R1914" s="66"/>
      <c r="S1914" s="66"/>
      <c r="T1914" s="67"/>
      <c r="U1914" s="36"/>
      <c r="V1914" s="36"/>
      <c r="W1914" s="36"/>
      <c r="X1914" s="36"/>
      <c r="Y1914" s="36"/>
      <c r="Z1914" s="36"/>
      <c r="AA1914" s="36"/>
      <c r="AB1914" s="36"/>
      <c r="AC1914" s="36"/>
      <c r="AD1914" s="36"/>
      <c r="AE1914" s="36"/>
      <c r="AT1914" s="19" t="s">
        <v>201</v>
      </c>
      <c r="AU1914" s="19" t="s">
        <v>80</v>
      </c>
    </row>
    <row r="1915" spans="1:65" s="13" customFormat="1" ht="11.25">
      <c r="B1915" s="193"/>
      <c r="C1915" s="194"/>
      <c r="D1915" s="195" t="s">
        <v>203</v>
      </c>
      <c r="E1915" s="196" t="s">
        <v>19</v>
      </c>
      <c r="F1915" s="197" t="s">
        <v>2444</v>
      </c>
      <c r="G1915" s="194"/>
      <c r="H1915" s="198">
        <v>4.8</v>
      </c>
      <c r="I1915" s="199"/>
      <c r="J1915" s="194"/>
      <c r="K1915" s="194"/>
      <c r="L1915" s="200"/>
      <c r="M1915" s="201"/>
      <c r="N1915" s="202"/>
      <c r="O1915" s="202"/>
      <c r="P1915" s="202"/>
      <c r="Q1915" s="202"/>
      <c r="R1915" s="202"/>
      <c r="S1915" s="202"/>
      <c r="T1915" s="203"/>
      <c r="AT1915" s="204" t="s">
        <v>203</v>
      </c>
      <c r="AU1915" s="204" t="s">
        <v>80</v>
      </c>
      <c r="AV1915" s="13" t="s">
        <v>80</v>
      </c>
      <c r="AW1915" s="13" t="s">
        <v>32</v>
      </c>
      <c r="AX1915" s="13" t="s">
        <v>70</v>
      </c>
      <c r="AY1915" s="204" t="s">
        <v>193</v>
      </c>
    </row>
    <row r="1916" spans="1:65" s="14" customFormat="1" ht="11.25">
      <c r="B1916" s="205"/>
      <c r="C1916" s="206"/>
      <c r="D1916" s="195" t="s">
        <v>203</v>
      </c>
      <c r="E1916" s="207" t="s">
        <v>19</v>
      </c>
      <c r="F1916" s="208" t="s">
        <v>205</v>
      </c>
      <c r="G1916" s="206"/>
      <c r="H1916" s="209">
        <v>4.8</v>
      </c>
      <c r="I1916" s="210"/>
      <c r="J1916" s="206"/>
      <c r="K1916" s="206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203</v>
      </c>
      <c r="AU1916" s="215" t="s">
        <v>80</v>
      </c>
      <c r="AV1916" s="14" t="s">
        <v>200</v>
      </c>
      <c r="AW1916" s="14" t="s">
        <v>32</v>
      </c>
      <c r="AX1916" s="14" t="s">
        <v>78</v>
      </c>
      <c r="AY1916" s="215" t="s">
        <v>193</v>
      </c>
    </row>
    <row r="1917" spans="1:65" s="12" customFormat="1" ht="22.9" customHeight="1">
      <c r="B1917" s="159"/>
      <c r="C1917" s="160"/>
      <c r="D1917" s="161" t="s">
        <v>69</v>
      </c>
      <c r="E1917" s="173" t="s">
        <v>2445</v>
      </c>
      <c r="F1917" s="173" t="s">
        <v>2446</v>
      </c>
      <c r="G1917" s="160"/>
      <c r="H1917" s="160"/>
      <c r="I1917" s="163"/>
      <c r="J1917" s="174">
        <f>BK1917</f>
        <v>0</v>
      </c>
      <c r="K1917" s="160"/>
      <c r="L1917" s="165"/>
      <c r="M1917" s="166"/>
      <c r="N1917" s="167"/>
      <c r="O1917" s="167"/>
      <c r="P1917" s="168">
        <f>SUM(P1918:P1939)</f>
        <v>0</v>
      </c>
      <c r="Q1917" s="167"/>
      <c r="R1917" s="168">
        <f>SUM(R1918:R1939)</f>
        <v>0</v>
      </c>
      <c r="S1917" s="167"/>
      <c r="T1917" s="169">
        <f>SUM(T1918:T1939)</f>
        <v>0</v>
      </c>
      <c r="AR1917" s="170" t="s">
        <v>78</v>
      </c>
      <c r="AT1917" s="171" t="s">
        <v>69</v>
      </c>
      <c r="AU1917" s="171" t="s">
        <v>78</v>
      </c>
      <c r="AY1917" s="170" t="s">
        <v>193</v>
      </c>
      <c r="BK1917" s="172">
        <f>SUM(BK1918:BK1939)</f>
        <v>0</v>
      </c>
    </row>
    <row r="1918" spans="1:65" s="2" customFormat="1" ht="33" customHeight="1">
      <c r="A1918" s="36"/>
      <c r="B1918" s="37"/>
      <c r="C1918" s="175" t="s">
        <v>2447</v>
      </c>
      <c r="D1918" s="175" t="s">
        <v>195</v>
      </c>
      <c r="E1918" s="176" t="s">
        <v>2448</v>
      </c>
      <c r="F1918" s="177" t="s">
        <v>2449</v>
      </c>
      <c r="G1918" s="178" t="s">
        <v>417</v>
      </c>
      <c r="H1918" s="179">
        <v>475.82299999999998</v>
      </c>
      <c r="I1918" s="180"/>
      <c r="J1918" s="181">
        <f>ROUND(I1918*H1918,2)</f>
        <v>0</v>
      </c>
      <c r="K1918" s="177" t="s">
        <v>199</v>
      </c>
      <c r="L1918" s="41"/>
      <c r="M1918" s="182" t="s">
        <v>19</v>
      </c>
      <c r="N1918" s="183" t="s">
        <v>41</v>
      </c>
      <c r="O1918" s="66"/>
      <c r="P1918" s="184">
        <f>O1918*H1918</f>
        <v>0</v>
      </c>
      <c r="Q1918" s="184">
        <v>0</v>
      </c>
      <c r="R1918" s="184">
        <f>Q1918*H1918</f>
        <v>0</v>
      </c>
      <c r="S1918" s="184">
        <v>0</v>
      </c>
      <c r="T1918" s="185">
        <f>S1918*H1918</f>
        <v>0</v>
      </c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R1918" s="186" t="s">
        <v>200</v>
      </c>
      <c r="AT1918" s="186" t="s">
        <v>195</v>
      </c>
      <c r="AU1918" s="186" t="s">
        <v>80</v>
      </c>
      <c r="AY1918" s="19" t="s">
        <v>193</v>
      </c>
      <c r="BE1918" s="187">
        <f>IF(N1918="základní",J1918,0)</f>
        <v>0</v>
      </c>
      <c r="BF1918" s="187">
        <f>IF(N1918="snížená",J1918,0)</f>
        <v>0</v>
      </c>
      <c r="BG1918" s="187">
        <f>IF(N1918="zákl. přenesená",J1918,0)</f>
        <v>0</v>
      </c>
      <c r="BH1918" s="187">
        <f>IF(N1918="sníž. přenesená",J1918,0)</f>
        <v>0</v>
      </c>
      <c r="BI1918" s="187">
        <f>IF(N1918="nulová",J1918,0)</f>
        <v>0</v>
      </c>
      <c r="BJ1918" s="19" t="s">
        <v>78</v>
      </c>
      <c r="BK1918" s="187">
        <f>ROUND(I1918*H1918,2)</f>
        <v>0</v>
      </c>
      <c r="BL1918" s="19" t="s">
        <v>200</v>
      </c>
      <c r="BM1918" s="186" t="s">
        <v>2450</v>
      </c>
    </row>
    <row r="1919" spans="1:65" s="2" customFormat="1" ht="11.25">
      <c r="A1919" s="36"/>
      <c r="B1919" s="37"/>
      <c r="C1919" s="38"/>
      <c r="D1919" s="188" t="s">
        <v>201</v>
      </c>
      <c r="E1919" s="38"/>
      <c r="F1919" s="189" t="s">
        <v>2451</v>
      </c>
      <c r="G1919" s="38"/>
      <c r="H1919" s="38"/>
      <c r="I1919" s="190"/>
      <c r="J1919" s="38"/>
      <c r="K1919" s="38"/>
      <c r="L1919" s="41"/>
      <c r="M1919" s="191"/>
      <c r="N1919" s="192"/>
      <c r="O1919" s="66"/>
      <c r="P1919" s="66"/>
      <c r="Q1919" s="66"/>
      <c r="R1919" s="66"/>
      <c r="S1919" s="66"/>
      <c r="T1919" s="67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T1919" s="19" t="s">
        <v>201</v>
      </c>
      <c r="AU1919" s="19" t="s">
        <v>80</v>
      </c>
    </row>
    <row r="1920" spans="1:65" s="2" customFormat="1" ht="44.25" customHeight="1">
      <c r="A1920" s="36"/>
      <c r="B1920" s="37"/>
      <c r="C1920" s="175" t="s">
        <v>1152</v>
      </c>
      <c r="D1920" s="175" t="s">
        <v>195</v>
      </c>
      <c r="E1920" s="176" t="s">
        <v>2452</v>
      </c>
      <c r="F1920" s="177" t="s">
        <v>2453</v>
      </c>
      <c r="G1920" s="178" t="s">
        <v>417</v>
      </c>
      <c r="H1920" s="179">
        <v>3330.761</v>
      </c>
      <c r="I1920" s="180"/>
      <c r="J1920" s="181">
        <f>ROUND(I1920*H1920,2)</f>
        <v>0</v>
      </c>
      <c r="K1920" s="177" t="s">
        <v>199</v>
      </c>
      <c r="L1920" s="41"/>
      <c r="M1920" s="182" t="s">
        <v>19</v>
      </c>
      <c r="N1920" s="183" t="s">
        <v>41</v>
      </c>
      <c r="O1920" s="66"/>
      <c r="P1920" s="184">
        <f>O1920*H1920</f>
        <v>0</v>
      </c>
      <c r="Q1920" s="184">
        <v>0</v>
      </c>
      <c r="R1920" s="184">
        <f>Q1920*H1920</f>
        <v>0</v>
      </c>
      <c r="S1920" s="184">
        <v>0</v>
      </c>
      <c r="T1920" s="185">
        <f>S1920*H1920</f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200</v>
      </c>
      <c r="AT1920" s="186" t="s">
        <v>195</v>
      </c>
      <c r="AU1920" s="186" t="s">
        <v>80</v>
      </c>
      <c r="AY1920" s="19" t="s">
        <v>193</v>
      </c>
      <c r="BE1920" s="187">
        <f>IF(N1920="základní",J1920,0)</f>
        <v>0</v>
      </c>
      <c r="BF1920" s="187">
        <f>IF(N1920="snížená",J1920,0)</f>
        <v>0</v>
      </c>
      <c r="BG1920" s="187">
        <f>IF(N1920="zákl. přenesená",J1920,0)</f>
        <v>0</v>
      </c>
      <c r="BH1920" s="187">
        <f>IF(N1920="sníž. přenesená",J1920,0)</f>
        <v>0</v>
      </c>
      <c r="BI1920" s="187">
        <f>IF(N1920="nulová",J1920,0)</f>
        <v>0</v>
      </c>
      <c r="BJ1920" s="19" t="s">
        <v>78</v>
      </c>
      <c r="BK1920" s="187">
        <f>ROUND(I1920*H1920,2)</f>
        <v>0</v>
      </c>
      <c r="BL1920" s="19" t="s">
        <v>200</v>
      </c>
      <c r="BM1920" s="186" t="s">
        <v>2454</v>
      </c>
    </row>
    <row r="1921" spans="1:65" s="2" customFormat="1" ht="11.25">
      <c r="A1921" s="36"/>
      <c r="B1921" s="37"/>
      <c r="C1921" s="38"/>
      <c r="D1921" s="188" t="s">
        <v>201</v>
      </c>
      <c r="E1921" s="38"/>
      <c r="F1921" s="189" t="s">
        <v>2455</v>
      </c>
      <c r="G1921" s="38"/>
      <c r="H1921" s="38"/>
      <c r="I1921" s="190"/>
      <c r="J1921" s="38"/>
      <c r="K1921" s="38"/>
      <c r="L1921" s="41"/>
      <c r="M1921" s="191"/>
      <c r="N1921" s="192"/>
      <c r="O1921" s="66"/>
      <c r="P1921" s="66"/>
      <c r="Q1921" s="66"/>
      <c r="R1921" s="66"/>
      <c r="S1921" s="66"/>
      <c r="T1921" s="67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T1921" s="19" t="s">
        <v>201</v>
      </c>
      <c r="AU1921" s="19" t="s">
        <v>80</v>
      </c>
    </row>
    <row r="1922" spans="1:65" s="13" customFormat="1" ht="11.25">
      <c r="B1922" s="193"/>
      <c r="C1922" s="194"/>
      <c r="D1922" s="195" t="s">
        <v>203</v>
      </c>
      <c r="E1922" s="196" t="s">
        <v>19</v>
      </c>
      <c r="F1922" s="197" t="s">
        <v>2456</v>
      </c>
      <c r="G1922" s="194"/>
      <c r="H1922" s="198">
        <v>3330.761</v>
      </c>
      <c r="I1922" s="199"/>
      <c r="J1922" s="194"/>
      <c r="K1922" s="194"/>
      <c r="L1922" s="200"/>
      <c r="M1922" s="201"/>
      <c r="N1922" s="202"/>
      <c r="O1922" s="202"/>
      <c r="P1922" s="202"/>
      <c r="Q1922" s="202"/>
      <c r="R1922" s="202"/>
      <c r="S1922" s="202"/>
      <c r="T1922" s="203"/>
      <c r="AT1922" s="204" t="s">
        <v>203</v>
      </c>
      <c r="AU1922" s="204" t="s">
        <v>80</v>
      </c>
      <c r="AV1922" s="13" t="s">
        <v>80</v>
      </c>
      <c r="AW1922" s="13" t="s">
        <v>32</v>
      </c>
      <c r="AX1922" s="13" t="s">
        <v>70</v>
      </c>
      <c r="AY1922" s="204" t="s">
        <v>193</v>
      </c>
    </row>
    <row r="1923" spans="1:65" s="14" customFormat="1" ht="11.25">
      <c r="B1923" s="205"/>
      <c r="C1923" s="206"/>
      <c r="D1923" s="195" t="s">
        <v>203</v>
      </c>
      <c r="E1923" s="207" t="s">
        <v>19</v>
      </c>
      <c r="F1923" s="208" t="s">
        <v>205</v>
      </c>
      <c r="G1923" s="206"/>
      <c r="H1923" s="209">
        <v>3330.761</v>
      </c>
      <c r="I1923" s="210"/>
      <c r="J1923" s="206"/>
      <c r="K1923" s="206"/>
      <c r="L1923" s="211"/>
      <c r="M1923" s="212"/>
      <c r="N1923" s="213"/>
      <c r="O1923" s="213"/>
      <c r="P1923" s="213"/>
      <c r="Q1923" s="213"/>
      <c r="R1923" s="213"/>
      <c r="S1923" s="213"/>
      <c r="T1923" s="214"/>
      <c r="AT1923" s="215" t="s">
        <v>203</v>
      </c>
      <c r="AU1923" s="215" t="s">
        <v>80</v>
      </c>
      <c r="AV1923" s="14" t="s">
        <v>200</v>
      </c>
      <c r="AW1923" s="14" t="s">
        <v>32</v>
      </c>
      <c r="AX1923" s="14" t="s">
        <v>78</v>
      </c>
      <c r="AY1923" s="215" t="s">
        <v>193</v>
      </c>
    </row>
    <row r="1924" spans="1:65" s="2" customFormat="1" ht="44.25" customHeight="1">
      <c r="A1924" s="36"/>
      <c r="B1924" s="37"/>
      <c r="C1924" s="175" t="s">
        <v>2457</v>
      </c>
      <c r="D1924" s="175" t="s">
        <v>195</v>
      </c>
      <c r="E1924" s="176" t="s">
        <v>2458</v>
      </c>
      <c r="F1924" s="177" t="s">
        <v>2459</v>
      </c>
      <c r="G1924" s="178" t="s">
        <v>417</v>
      </c>
      <c r="H1924" s="179">
        <v>61.848999999999997</v>
      </c>
      <c r="I1924" s="180"/>
      <c r="J1924" s="181">
        <f>ROUND(I1924*H1924,2)</f>
        <v>0</v>
      </c>
      <c r="K1924" s="177" t="s">
        <v>199</v>
      </c>
      <c r="L1924" s="41"/>
      <c r="M1924" s="182" t="s">
        <v>19</v>
      </c>
      <c r="N1924" s="183" t="s">
        <v>41</v>
      </c>
      <c r="O1924" s="66"/>
      <c r="P1924" s="184">
        <f>O1924*H1924</f>
        <v>0</v>
      </c>
      <c r="Q1924" s="184">
        <v>0</v>
      </c>
      <c r="R1924" s="184">
        <f>Q1924*H1924</f>
        <v>0</v>
      </c>
      <c r="S1924" s="184">
        <v>0</v>
      </c>
      <c r="T1924" s="185">
        <f>S1924*H1924</f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86" t="s">
        <v>200</v>
      </c>
      <c r="AT1924" s="186" t="s">
        <v>195</v>
      </c>
      <c r="AU1924" s="186" t="s">
        <v>80</v>
      </c>
      <c r="AY1924" s="19" t="s">
        <v>193</v>
      </c>
      <c r="BE1924" s="187">
        <f>IF(N1924="základní",J1924,0)</f>
        <v>0</v>
      </c>
      <c r="BF1924" s="187">
        <f>IF(N1924="snížená",J1924,0)</f>
        <v>0</v>
      </c>
      <c r="BG1924" s="187">
        <f>IF(N1924="zákl. přenesená",J1924,0)</f>
        <v>0</v>
      </c>
      <c r="BH1924" s="187">
        <f>IF(N1924="sníž. přenesená",J1924,0)</f>
        <v>0</v>
      </c>
      <c r="BI1924" s="187">
        <f>IF(N1924="nulová",J1924,0)</f>
        <v>0</v>
      </c>
      <c r="BJ1924" s="19" t="s">
        <v>78</v>
      </c>
      <c r="BK1924" s="187">
        <f>ROUND(I1924*H1924,2)</f>
        <v>0</v>
      </c>
      <c r="BL1924" s="19" t="s">
        <v>200</v>
      </c>
      <c r="BM1924" s="186" t="s">
        <v>2460</v>
      </c>
    </row>
    <row r="1925" spans="1:65" s="2" customFormat="1" ht="11.25">
      <c r="A1925" s="36"/>
      <c r="B1925" s="37"/>
      <c r="C1925" s="38"/>
      <c r="D1925" s="188" t="s">
        <v>201</v>
      </c>
      <c r="E1925" s="38"/>
      <c r="F1925" s="189" t="s">
        <v>2461</v>
      </c>
      <c r="G1925" s="38"/>
      <c r="H1925" s="38"/>
      <c r="I1925" s="190"/>
      <c r="J1925" s="38"/>
      <c r="K1925" s="38"/>
      <c r="L1925" s="41"/>
      <c r="M1925" s="191"/>
      <c r="N1925" s="192"/>
      <c r="O1925" s="66"/>
      <c r="P1925" s="66"/>
      <c r="Q1925" s="66"/>
      <c r="R1925" s="66"/>
      <c r="S1925" s="66"/>
      <c r="T1925" s="67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T1925" s="19" t="s">
        <v>201</v>
      </c>
      <c r="AU1925" s="19" t="s">
        <v>80</v>
      </c>
    </row>
    <row r="1926" spans="1:65" s="13" customFormat="1" ht="11.25">
      <c r="B1926" s="193"/>
      <c r="C1926" s="194"/>
      <c r="D1926" s="195" t="s">
        <v>203</v>
      </c>
      <c r="E1926" s="196" t="s">
        <v>19</v>
      </c>
      <c r="F1926" s="197" t="s">
        <v>2462</v>
      </c>
      <c r="G1926" s="194"/>
      <c r="H1926" s="198">
        <v>61.848999999999997</v>
      </c>
      <c r="I1926" s="199"/>
      <c r="J1926" s="194"/>
      <c r="K1926" s="194"/>
      <c r="L1926" s="200"/>
      <c r="M1926" s="201"/>
      <c r="N1926" s="202"/>
      <c r="O1926" s="202"/>
      <c r="P1926" s="202"/>
      <c r="Q1926" s="202"/>
      <c r="R1926" s="202"/>
      <c r="S1926" s="202"/>
      <c r="T1926" s="203"/>
      <c r="AT1926" s="204" t="s">
        <v>203</v>
      </c>
      <c r="AU1926" s="204" t="s">
        <v>80</v>
      </c>
      <c r="AV1926" s="13" t="s">
        <v>80</v>
      </c>
      <c r="AW1926" s="13" t="s">
        <v>32</v>
      </c>
      <c r="AX1926" s="13" t="s">
        <v>70</v>
      </c>
      <c r="AY1926" s="204" t="s">
        <v>193</v>
      </c>
    </row>
    <row r="1927" spans="1:65" s="14" customFormat="1" ht="11.25">
      <c r="B1927" s="205"/>
      <c r="C1927" s="206"/>
      <c r="D1927" s="195" t="s">
        <v>203</v>
      </c>
      <c r="E1927" s="207" t="s">
        <v>19</v>
      </c>
      <c r="F1927" s="208" t="s">
        <v>205</v>
      </c>
      <c r="G1927" s="206"/>
      <c r="H1927" s="209">
        <v>61.848999999999997</v>
      </c>
      <c r="I1927" s="210"/>
      <c r="J1927" s="206"/>
      <c r="K1927" s="206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203</v>
      </c>
      <c r="AU1927" s="215" t="s">
        <v>80</v>
      </c>
      <c r="AV1927" s="14" t="s">
        <v>200</v>
      </c>
      <c r="AW1927" s="14" t="s">
        <v>32</v>
      </c>
      <c r="AX1927" s="14" t="s">
        <v>78</v>
      </c>
      <c r="AY1927" s="215" t="s">
        <v>193</v>
      </c>
    </row>
    <row r="1928" spans="1:65" s="2" customFormat="1" ht="44.25" customHeight="1">
      <c r="A1928" s="36"/>
      <c r="B1928" s="37"/>
      <c r="C1928" s="175" t="s">
        <v>1165</v>
      </c>
      <c r="D1928" s="175" t="s">
        <v>195</v>
      </c>
      <c r="E1928" s="176" t="s">
        <v>2463</v>
      </c>
      <c r="F1928" s="177" t="s">
        <v>2464</v>
      </c>
      <c r="G1928" s="178" t="s">
        <v>417</v>
      </c>
      <c r="H1928" s="179">
        <v>144.43199999999999</v>
      </c>
      <c r="I1928" s="180"/>
      <c r="J1928" s="181">
        <f>ROUND(I1928*H1928,2)</f>
        <v>0</v>
      </c>
      <c r="K1928" s="177" t="s">
        <v>199</v>
      </c>
      <c r="L1928" s="41"/>
      <c r="M1928" s="182" t="s">
        <v>19</v>
      </c>
      <c r="N1928" s="183" t="s">
        <v>41</v>
      </c>
      <c r="O1928" s="66"/>
      <c r="P1928" s="184">
        <f>O1928*H1928</f>
        <v>0</v>
      </c>
      <c r="Q1928" s="184">
        <v>0</v>
      </c>
      <c r="R1928" s="184">
        <f>Q1928*H1928</f>
        <v>0</v>
      </c>
      <c r="S1928" s="184">
        <v>0</v>
      </c>
      <c r="T1928" s="185">
        <f>S1928*H1928</f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186" t="s">
        <v>200</v>
      </c>
      <c r="AT1928" s="186" t="s">
        <v>195</v>
      </c>
      <c r="AU1928" s="186" t="s">
        <v>80</v>
      </c>
      <c r="AY1928" s="19" t="s">
        <v>193</v>
      </c>
      <c r="BE1928" s="187">
        <f>IF(N1928="základní",J1928,0)</f>
        <v>0</v>
      </c>
      <c r="BF1928" s="187">
        <f>IF(N1928="snížená",J1928,0)</f>
        <v>0</v>
      </c>
      <c r="BG1928" s="187">
        <f>IF(N1928="zákl. přenesená",J1928,0)</f>
        <v>0</v>
      </c>
      <c r="BH1928" s="187">
        <f>IF(N1928="sníž. přenesená",J1928,0)</f>
        <v>0</v>
      </c>
      <c r="BI1928" s="187">
        <f>IF(N1928="nulová",J1928,0)</f>
        <v>0</v>
      </c>
      <c r="BJ1928" s="19" t="s">
        <v>78</v>
      </c>
      <c r="BK1928" s="187">
        <f>ROUND(I1928*H1928,2)</f>
        <v>0</v>
      </c>
      <c r="BL1928" s="19" t="s">
        <v>200</v>
      </c>
      <c r="BM1928" s="186" t="s">
        <v>2465</v>
      </c>
    </row>
    <row r="1929" spans="1:65" s="2" customFormat="1" ht="11.25">
      <c r="A1929" s="36"/>
      <c r="B1929" s="37"/>
      <c r="C1929" s="38"/>
      <c r="D1929" s="188" t="s">
        <v>201</v>
      </c>
      <c r="E1929" s="38"/>
      <c r="F1929" s="189" t="s">
        <v>2466</v>
      </c>
      <c r="G1929" s="38"/>
      <c r="H1929" s="38"/>
      <c r="I1929" s="190"/>
      <c r="J1929" s="38"/>
      <c r="K1929" s="38"/>
      <c r="L1929" s="41"/>
      <c r="M1929" s="191"/>
      <c r="N1929" s="192"/>
      <c r="O1929" s="66"/>
      <c r="P1929" s="66"/>
      <c r="Q1929" s="66"/>
      <c r="R1929" s="66"/>
      <c r="S1929" s="66"/>
      <c r="T1929" s="67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T1929" s="19" t="s">
        <v>201</v>
      </c>
      <c r="AU1929" s="19" t="s">
        <v>80</v>
      </c>
    </row>
    <row r="1930" spans="1:65" s="13" customFormat="1" ht="11.25">
      <c r="B1930" s="193"/>
      <c r="C1930" s="194"/>
      <c r="D1930" s="195" t="s">
        <v>203</v>
      </c>
      <c r="E1930" s="196" t="s">
        <v>19</v>
      </c>
      <c r="F1930" s="197" t="s">
        <v>2467</v>
      </c>
      <c r="G1930" s="194"/>
      <c r="H1930" s="198">
        <v>144.43199999999999</v>
      </c>
      <c r="I1930" s="199"/>
      <c r="J1930" s="194"/>
      <c r="K1930" s="194"/>
      <c r="L1930" s="200"/>
      <c r="M1930" s="201"/>
      <c r="N1930" s="202"/>
      <c r="O1930" s="202"/>
      <c r="P1930" s="202"/>
      <c r="Q1930" s="202"/>
      <c r="R1930" s="202"/>
      <c r="S1930" s="202"/>
      <c r="T1930" s="203"/>
      <c r="AT1930" s="204" t="s">
        <v>203</v>
      </c>
      <c r="AU1930" s="204" t="s">
        <v>80</v>
      </c>
      <c r="AV1930" s="13" t="s">
        <v>80</v>
      </c>
      <c r="AW1930" s="13" t="s">
        <v>32</v>
      </c>
      <c r="AX1930" s="13" t="s">
        <v>70</v>
      </c>
      <c r="AY1930" s="204" t="s">
        <v>193</v>
      </c>
    </row>
    <row r="1931" spans="1:65" s="14" customFormat="1" ht="11.25">
      <c r="B1931" s="205"/>
      <c r="C1931" s="206"/>
      <c r="D1931" s="195" t="s">
        <v>203</v>
      </c>
      <c r="E1931" s="207" t="s">
        <v>19</v>
      </c>
      <c r="F1931" s="208" t="s">
        <v>205</v>
      </c>
      <c r="G1931" s="206"/>
      <c r="H1931" s="209">
        <v>144.43199999999999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203</v>
      </c>
      <c r="AU1931" s="215" t="s">
        <v>80</v>
      </c>
      <c r="AV1931" s="14" t="s">
        <v>200</v>
      </c>
      <c r="AW1931" s="14" t="s">
        <v>32</v>
      </c>
      <c r="AX1931" s="14" t="s">
        <v>78</v>
      </c>
      <c r="AY1931" s="215" t="s">
        <v>193</v>
      </c>
    </row>
    <row r="1932" spans="1:65" s="2" customFormat="1" ht="44.25" customHeight="1">
      <c r="A1932" s="36"/>
      <c r="B1932" s="37"/>
      <c r="C1932" s="175" t="s">
        <v>2468</v>
      </c>
      <c r="D1932" s="175" t="s">
        <v>195</v>
      </c>
      <c r="E1932" s="176" t="s">
        <v>2469</v>
      </c>
      <c r="F1932" s="177" t="s">
        <v>2470</v>
      </c>
      <c r="G1932" s="178" t="s">
        <v>417</v>
      </c>
      <c r="H1932" s="179">
        <v>24.068999999999999</v>
      </c>
      <c r="I1932" s="180"/>
      <c r="J1932" s="181">
        <f>ROUND(I1932*H1932,2)</f>
        <v>0</v>
      </c>
      <c r="K1932" s="177" t="s">
        <v>199</v>
      </c>
      <c r="L1932" s="41"/>
      <c r="M1932" s="182" t="s">
        <v>19</v>
      </c>
      <c r="N1932" s="183" t="s">
        <v>41</v>
      </c>
      <c r="O1932" s="66"/>
      <c r="P1932" s="184">
        <f>O1932*H1932</f>
        <v>0</v>
      </c>
      <c r="Q1932" s="184">
        <v>0</v>
      </c>
      <c r="R1932" s="184">
        <f>Q1932*H1932</f>
        <v>0</v>
      </c>
      <c r="S1932" s="184">
        <v>0</v>
      </c>
      <c r="T1932" s="185">
        <f>S1932*H1932</f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200</v>
      </c>
      <c r="AT1932" s="186" t="s">
        <v>195</v>
      </c>
      <c r="AU1932" s="186" t="s">
        <v>80</v>
      </c>
      <c r="AY1932" s="19" t="s">
        <v>193</v>
      </c>
      <c r="BE1932" s="187">
        <f>IF(N1932="základní",J1932,0)</f>
        <v>0</v>
      </c>
      <c r="BF1932" s="187">
        <f>IF(N1932="snížená",J1932,0)</f>
        <v>0</v>
      </c>
      <c r="BG1932" s="187">
        <f>IF(N1932="zákl. přenesená",J1932,0)</f>
        <v>0</v>
      </c>
      <c r="BH1932" s="187">
        <f>IF(N1932="sníž. přenesená",J1932,0)</f>
        <v>0</v>
      </c>
      <c r="BI1932" s="187">
        <f>IF(N1932="nulová",J1932,0)</f>
        <v>0</v>
      </c>
      <c r="BJ1932" s="19" t="s">
        <v>78</v>
      </c>
      <c r="BK1932" s="187">
        <f>ROUND(I1932*H1932,2)</f>
        <v>0</v>
      </c>
      <c r="BL1932" s="19" t="s">
        <v>200</v>
      </c>
      <c r="BM1932" s="186" t="s">
        <v>2471</v>
      </c>
    </row>
    <row r="1933" spans="1:65" s="2" customFormat="1" ht="11.25">
      <c r="A1933" s="36"/>
      <c r="B1933" s="37"/>
      <c r="C1933" s="38"/>
      <c r="D1933" s="188" t="s">
        <v>201</v>
      </c>
      <c r="E1933" s="38"/>
      <c r="F1933" s="189" t="s">
        <v>2472</v>
      </c>
      <c r="G1933" s="38"/>
      <c r="H1933" s="38"/>
      <c r="I1933" s="190"/>
      <c r="J1933" s="38"/>
      <c r="K1933" s="38"/>
      <c r="L1933" s="41"/>
      <c r="M1933" s="191"/>
      <c r="N1933" s="192"/>
      <c r="O1933" s="66"/>
      <c r="P1933" s="66"/>
      <c r="Q1933" s="66"/>
      <c r="R1933" s="66"/>
      <c r="S1933" s="66"/>
      <c r="T1933" s="67"/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T1933" s="19" t="s">
        <v>201</v>
      </c>
      <c r="AU1933" s="19" t="s">
        <v>80</v>
      </c>
    </row>
    <row r="1934" spans="1:65" s="13" customFormat="1" ht="11.25">
      <c r="B1934" s="193"/>
      <c r="C1934" s="194"/>
      <c r="D1934" s="195" t="s">
        <v>203</v>
      </c>
      <c r="E1934" s="196" t="s">
        <v>19</v>
      </c>
      <c r="F1934" s="197" t="s">
        <v>2473</v>
      </c>
      <c r="G1934" s="194"/>
      <c r="H1934" s="198">
        <v>24.068999999999999</v>
      </c>
      <c r="I1934" s="199"/>
      <c r="J1934" s="194"/>
      <c r="K1934" s="194"/>
      <c r="L1934" s="200"/>
      <c r="M1934" s="201"/>
      <c r="N1934" s="202"/>
      <c r="O1934" s="202"/>
      <c r="P1934" s="202"/>
      <c r="Q1934" s="202"/>
      <c r="R1934" s="202"/>
      <c r="S1934" s="202"/>
      <c r="T1934" s="203"/>
      <c r="AT1934" s="204" t="s">
        <v>203</v>
      </c>
      <c r="AU1934" s="204" t="s">
        <v>80</v>
      </c>
      <c r="AV1934" s="13" t="s">
        <v>80</v>
      </c>
      <c r="AW1934" s="13" t="s">
        <v>32</v>
      </c>
      <c r="AX1934" s="13" t="s">
        <v>70</v>
      </c>
      <c r="AY1934" s="204" t="s">
        <v>193</v>
      </c>
    </row>
    <row r="1935" spans="1:65" s="14" customFormat="1" ht="11.25">
      <c r="B1935" s="205"/>
      <c r="C1935" s="206"/>
      <c r="D1935" s="195" t="s">
        <v>203</v>
      </c>
      <c r="E1935" s="207" t="s">
        <v>19</v>
      </c>
      <c r="F1935" s="208" t="s">
        <v>205</v>
      </c>
      <c r="G1935" s="206"/>
      <c r="H1935" s="209">
        <v>24.068999999999999</v>
      </c>
      <c r="I1935" s="210"/>
      <c r="J1935" s="206"/>
      <c r="K1935" s="206"/>
      <c r="L1935" s="211"/>
      <c r="M1935" s="212"/>
      <c r="N1935" s="213"/>
      <c r="O1935" s="213"/>
      <c r="P1935" s="213"/>
      <c r="Q1935" s="213"/>
      <c r="R1935" s="213"/>
      <c r="S1935" s="213"/>
      <c r="T1935" s="214"/>
      <c r="AT1935" s="215" t="s">
        <v>203</v>
      </c>
      <c r="AU1935" s="215" t="s">
        <v>80</v>
      </c>
      <c r="AV1935" s="14" t="s">
        <v>200</v>
      </c>
      <c r="AW1935" s="14" t="s">
        <v>32</v>
      </c>
      <c r="AX1935" s="14" t="s">
        <v>78</v>
      </c>
      <c r="AY1935" s="215" t="s">
        <v>193</v>
      </c>
    </row>
    <row r="1936" spans="1:65" s="2" customFormat="1" ht="44.25" customHeight="1">
      <c r="A1936" s="36"/>
      <c r="B1936" s="37"/>
      <c r="C1936" s="175" t="s">
        <v>1172</v>
      </c>
      <c r="D1936" s="175" t="s">
        <v>195</v>
      </c>
      <c r="E1936" s="176" t="s">
        <v>2474</v>
      </c>
      <c r="F1936" s="177" t="s">
        <v>416</v>
      </c>
      <c r="G1936" s="178" t="s">
        <v>417</v>
      </c>
      <c r="H1936" s="179">
        <v>248.791</v>
      </c>
      <c r="I1936" s="180"/>
      <c r="J1936" s="181">
        <f>ROUND(I1936*H1936,2)</f>
        <v>0</v>
      </c>
      <c r="K1936" s="177" t="s">
        <v>199</v>
      </c>
      <c r="L1936" s="41"/>
      <c r="M1936" s="182" t="s">
        <v>19</v>
      </c>
      <c r="N1936" s="183" t="s">
        <v>41</v>
      </c>
      <c r="O1936" s="66"/>
      <c r="P1936" s="184">
        <f>O1936*H1936</f>
        <v>0</v>
      </c>
      <c r="Q1936" s="184">
        <v>0</v>
      </c>
      <c r="R1936" s="184">
        <f>Q1936*H1936</f>
        <v>0</v>
      </c>
      <c r="S1936" s="184">
        <v>0</v>
      </c>
      <c r="T1936" s="185">
        <f>S1936*H1936</f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200</v>
      </c>
      <c r="AT1936" s="186" t="s">
        <v>195</v>
      </c>
      <c r="AU1936" s="186" t="s">
        <v>80</v>
      </c>
      <c r="AY1936" s="19" t="s">
        <v>193</v>
      </c>
      <c r="BE1936" s="187">
        <f>IF(N1936="základní",J1936,0)</f>
        <v>0</v>
      </c>
      <c r="BF1936" s="187">
        <f>IF(N1936="snížená",J1936,0)</f>
        <v>0</v>
      </c>
      <c r="BG1936" s="187">
        <f>IF(N1936="zákl. přenesená",J1936,0)</f>
        <v>0</v>
      </c>
      <c r="BH1936" s="187">
        <f>IF(N1936="sníž. přenesená",J1936,0)</f>
        <v>0</v>
      </c>
      <c r="BI1936" s="187">
        <f>IF(N1936="nulová",J1936,0)</f>
        <v>0</v>
      </c>
      <c r="BJ1936" s="19" t="s">
        <v>78</v>
      </c>
      <c r="BK1936" s="187">
        <f>ROUND(I1936*H1936,2)</f>
        <v>0</v>
      </c>
      <c r="BL1936" s="19" t="s">
        <v>200</v>
      </c>
      <c r="BM1936" s="186" t="s">
        <v>2475</v>
      </c>
    </row>
    <row r="1937" spans="1:65" s="2" customFormat="1" ht="11.25">
      <c r="A1937" s="36"/>
      <c r="B1937" s="37"/>
      <c r="C1937" s="38"/>
      <c r="D1937" s="188" t="s">
        <v>201</v>
      </c>
      <c r="E1937" s="38"/>
      <c r="F1937" s="189" t="s">
        <v>2476</v>
      </c>
      <c r="G1937" s="38"/>
      <c r="H1937" s="38"/>
      <c r="I1937" s="190"/>
      <c r="J1937" s="38"/>
      <c r="K1937" s="38"/>
      <c r="L1937" s="41"/>
      <c r="M1937" s="191"/>
      <c r="N1937" s="192"/>
      <c r="O1937" s="66"/>
      <c r="P1937" s="66"/>
      <c r="Q1937" s="66"/>
      <c r="R1937" s="66"/>
      <c r="S1937" s="66"/>
      <c r="T1937" s="67"/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T1937" s="19" t="s">
        <v>201</v>
      </c>
      <c r="AU1937" s="19" t="s">
        <v>80</v>
      </c>
    </row>
    <row r="1938" spans="1:65" s="13" customFormat="1" ht="11.25">
      <c r="B1938" s="193"/>
      <c r="C1938" s="194"/>
      <c r="D1938" s="195" t="s">
        <v>203</v>
      </c>
      <c r="E1938" s="196" t="s">
        <v>19</v>
      </c>
      <c r="F1938" s="197" t="s">
        <v>2477</v>
      </c>
      <c r="G1938" s="194"/>
      <c r="H1938" s="198">
        <v>248.791</v>
      </c>
      <c r="I1938" s="199"/>
      <c r="J1938" s="194"/>
      <c r="K1938" s="194"/>
      <c r="L1938" s="200"/>
      <c r="M1938" s="201"/>
      <c r="N1938" s="202"/>
      <c r="O1938" s="202"/>
      <c r="P1938" s="202"/>
      <c r="Q1938" s="202"/>
      <c r="R1938" s="202"/>
      <c r="S1938" s="202"/>
      <c r="T1938" s="203"/>
      <c r="AT1938" s="204" t="s">
        <v>203</v>
      </c>
      <c r="AU1938" s="204" t="s">
        <v>80</v>
      </c>
      <c r="AV1938" s="13" t="s">
        <v>80</v>
      </c>
      <c r="AW1938" s="13" t="s">
        <v>32</v>
      </c>
      <c r="AX1938" s="13" t="s">
        <v>70</v>
      </c>
      <c r="AY1938" s="204" t="s">
        <v>193</v>
      </c>
    </row>
    <row r="1939" spans="1:65" s="14" customFormat="1" ht="11.25">
      <c r="B1939" s="205"/>
      <c r="C1939" s="206"/>
      <c r="D1939" s="195" t="s">
        <v>203</v>
      </c>
      <c r="E1939" s="207" t="s">
        <v>19</v>
      </c>
      <c r="F1939" s="208" t="s">
        <v>205</v>
      </c>
      <c r="G1939" s="206"/>
      <c r="H1939" s="209">
        <v>248.791</v>
      </c>
      <c r="I1939" s="210"/>
      <c r="J1939" s="206"/>
      <c r="K1939" s="206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203</v>
      </c>
      <c r="AU1939" s="215" t="s">
        <v>80</v>
      </c>
      <c r="AV1939" s="14" t="s">
        <v>200</v>
      </c>
      <c r="AW1939" s="14" t="s">
        <v>32</v>
      </c>
      <c r="AX1939" s="14" t="s">
        <v>78</v>
      </c>
      <c r="AY1939" s="215" t="s">
        <v>193</v>
      </c>
    </row>
    <row r="1940" spans="1:65" s="12" customFormat="1" ht="22.9" customHeight="1">
      <c r="B1940" s="159"/>
      <c r="C1940" s="160"/>
      <c r="D1940" s="161" t="s">
        <v>69</v>
      </c>
      <c r="E1940" s="173" t="s">
        <v>2478</v>
      </c>
      <c r="F1940" s="173" t="s">
        <v>2479</v>
      </c>
      <c r="G1940" s="160"/>
      <c r="H1940" s="160"/>
      <c r="I1940" s="163"/>
      <c r="J1940" s="174">
        <f>BK1940</f>
        <v>0</v>
      </c>
      <c r="K1940" s="160"/>
      <c r="L1940" s="165"/>
      <c r="M1940" s="166"/>
      <c r="N1940" s="167"/>
      <c r="O1940" s="167"/>
      <c r="P1940" s="168">
        <f>SUM(P1941:P1942)</f>
        <v>0</v>
      </c>
      <c r="Q1940" s="167"/>
      <c r="R1940" s="168">
        <f>SUM(R1941:R1942)</f>
        <v>0</v>
      </c>
      <c r="S1940" s="167"/>
      <c r="T1940" s="169">
        <f>SUM(T1941:T1942)</f>
        <v>0</v>
      </c>
      <c r="AR1940" s="170" t="s">
        <v>78</v>
      </c>
      <c r="AT1940" s="171" t="s">
        <v>69</v>
      </c>
      <c r="AU1940" s="171" t="s">
        <v>78</v>
      </c>
      <c r="AY1940" s="170" t="s">
        <v>193</v>
      </c>
      <c r="BK1940" s="172">
        <f>SUM(BK1941:BK1942)</f>
        <v>0</v>
      </c>
    </row>
    <row r="1941" spans="1:65" s="2" customFormat="1" ht="55.5" customHeight="1">
      <c r="A1941" s="36"/>
      <c r="B1941" s="37"/>
      <c r="C1941" s="175" t="s">
        <v>2480</v>
      </c>
      <c r="D1941" s="175" t="s">
        <v>195</v>
      </c>
      <c r="E1941" s="176" t="s">
        <v>2481</v>
      </c>
      <c r="F1941" s="177" t="s">
        <v>2482</v>
      </c>
      <c r="G1941" s="178" t="s">
        <v>417</v>
      </c>
      <c r="H1941" s="179">
        <v>18638.133000000002</v>
      </c>
      <c r="I1941" s="180"/>
      <c r="J1941" s="181">
        <f>ROUND(I1941*H1941,2)</f>
        <v>0</v>
      </c>
      <c r="K1941" s="177" t="s">
        <v>199</v>
      </c>
      <c r="L1941" s="41"/>
      <c r="M1941" s="182" t="s">
        <v>19</v>
      </c>
      <c r="N1941" s="183" t="s">
        <v>41</v>
      </c>
      <c r="O1941" s="66"/>
      <c r="P1941" s="184">
        <f>O1941*H1941</f>
        <v>0</v>
      </c>
      <c r="Q1941" s="184">
        <v>0</v>
      </c>
      <c r="R1941" s="184">
        <f>Q1941*H1941</f>
        <v>0</v>
      </c>
      <c r="S1941" s="184">
        <v>0</v>
      </c>
      <c r="T1941" s="185">
        <f>S1941*H1941</f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200</v>
      </c>
      <c r="AT1941" s="186" t="s">
        <v>195</v>
      </c>
      <c r="AU1941" s="186" t="s">
        <v>80</v>
      </c>
      <c r="AY1941" s="19" t="s">
        <v>193</v>
      </c>
      <c r="BE1941" s="187">
        <f>IF(N1941="základní",J1941,0)</f>
        <v>0</v>
      </c>
      <c r="BF1941" s="187">
        <f>IF(N1941="snížená",J1941,0)</f>
        <v>0</v>
      </c>
      <c r="BG1941" s="187">
        <f>IF(N1941="zákl. přenesená",J1941,0)</f>
        <v>0</v>
      </c>
      <c r="BH1941" s="187">
        <f>IF(N1941="sníž. přenesená",J1941,0)</f>
        <v>0</v>
      </c>
      <c r="BI1941" s="187">
        <f>IF(N1941="nulová",J1941,0)</f>
        <v>0</v>
      </c>
      <c r="BJ1941" s="19" t="s">
        <v>78</v>
      </c>
      <c r="BK1941" s="187">
        <f>ROUND(I1941*H1941,2)</f>
        <v>0</v>
      </c>
      <c r="BL1941" s="19" t="s">
        <v>200</v>
      </c>
      <c r="BM1941" s="186" t="s">
        <v>2483</v>
      </c>
    </row>
    <row r="1942" spans="1:65" s="2" customFormat="1" ht="11.25">
      <c r="A1942" s="36"/>
      <c r="B1942" s="37"/>
      <c r="C1942" s="38"/>
      <c r="D1942" s="188" t="s">
        <v>201</v>
      </c>
      <c r="E1942" s="38"/>
      <c r="F1942" s="189" t="s">
        <v>2484</v>
      </c>
      <c r="G1942" s="38"/>
      <c r="H1942" s="38"/>
      <c r="I1942" s="190"/>
      <c r="J1942" s="38"/>
      <c r="K1942" s="38"/>
      <c r="L1942" s="41"/>
      <c r="M1942" s="191"/>
      <c r="N1942" s="192"/>
      <c r="O1942" s="66"/>
      <c r="P1942" s="66"/>
      <c r="Q1942" s="66"/>
      <c r="R1942" s="66"/>
      <c r="S1942" s="66"/>
      <c r="T1942" s="67"/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T1942" s="19" t="s">
        <v>201</v>
      </c>
      <c r="AU1942" s="19" t="s">
        <v>80</v>
      </c>
    </row>
    <row r="1943" spans="1:65" s="12" customFormat="1" ht="25.9" customHeight="1">
      <c r="B1943" s="159"/>
      <c r="C1943" s="160"/>
      <c r="D1943" s="161" t="s">
        <v>69</v>
      </c>
      <c r="E1943" s="162" t="s">
        <v>2485</v>
      </c>
      <c r="F1943" s="162" t="s">
        <v>2486</v>
      </c>
      <c r="G1943" s="160"/>
      <c r="H1943" s="160"/>
      <c r="I1943" s="163"/>
      <c r="J1943" s="164">
        <f>BK1943</f>
        <v>0</v>
      </c>
      <c r="K1943" s="160"/>
      <c r="L1943" s="165"/>
      <c r="M1943" s="166"/>
      <c r="N1943" s="167"/>
      <c r="O1943" s="167"/>
      <c r="P1943" s="168">
        <f>P1944+P2055+P2087+P2282+P2363+P2474+P2512+P2867+P3098+P3256+P3300+P3395+P3402+P3417+P3502+P3530+P3610+P3631+P3637+P3653+P3834+P3948+P3969+P4323+P4343</f>
        <v>0</v>
      </c>
      <c r="Q1943" s="167"/>
      <c r="R1943" s="168">
        <f>R1944+R2055+R2087+R2282+R2363+R2474+R2512+R2867+R3098+R3256+R3300+R3395+R3402+R3417+R3502+R3530+R3610+R3631+R3637+R3653+R3834+R3948+R3969+R4323+R4343</f>
        <v>475.73407219000001</v>
      </c>
      <c r="S1943" s="167"/>
      <c r="T1943" s="169">
        <f>T1944+T2055+T2087+T2282+T2363+T2474+T2512+T2867+T3098+T3256+T3300+T3395+T3402+T3417+T3502+T3530+T3610+T3631+T3637+T3653+T3834+T3948+T3969+T4323+T4343</f>
        <v>0</v>
      </c>
      <c r="AR1943" s="170" t="s">
        <v>80</v>
      </c>
      <c r="AT1943" s="171" t="s">
        <v>69</v>
      </c>
      <c r="AU1943" s="171" t="s">
        <v>70</v>
      </c>
      <c r="AY1943" s="170" t="s">
        <v>193</v>
      </c>
      <c r="BK1943" s="172">
        <f>BK1944+BK2055+BK2087+BK2282+BK2363+BK2474+BK2512+BK2867+BK3098+BK3256+BK3300+BK3395+BK3402+BK3417+BK3502+BK3530+BK3610+BK3631+BK3637+BK3653+BK3834+BK3948+BK3969+BK4323+BK4343</f>
        <v>0</v>
      </c>
    </row>
    <row r="1944" spans="1:65" s="12" customFormat="1" ht="22.9" customHeight="1">
      <c r="B1944" s="159"/>
      <c r="C1944" s="160"/>
      <c r="D1944" s="161" t="s">
        <v>69</v>
      </c>
      <c r="E1944" s="173" t="s">
        <v>2487</v>
      </c>
      <c r="F1944" s="173" t="s">
        <v>2488</v>
      </c>
      <c r="G1944" s="160"/>
      <c r="H1944" s="160"/>
      <c r="I1944" s="163"/>
      <c r="J1944" s="174">
        <f>BK1944</f>
        <v>0</v>
      </c>
      <c r="K1944" s="160"/>
      <c r="L1944" s="165"/>
      <c r="M1944" s="166"/>
      <c r="N1944" s="167"/>
      <c r="O1944" s="167"/>
      <c r="P1944" s="168">
        <f>SUM(P1945:P2054)</f>
        <v>0</v>
      </c>
      <c r="Q1944" s="167"/>
      <c r="R1944" s="168">
        <f>SUM(R1945:R2054)</f>
        <v>69.144532300000009</v>
      </c>
      <c r="S1944" s="167"/>
      <c r="T1944" s="169">
        <f>SUM(T1945:T2054)</f>
        <v>0</v>
      </c>
      <c r="AR1944" s="170" t="s">
        <v>80</v>
      </c>
      <c r="AT1944" s="171" t="s">
        <v>69</v>
      </c>
      <c r="AU1944" s="171" t="s">
        <v>78</v>
      </c>
      <c r="AY1944" s="170" t="s">
        <v>193</v>
      </c>
      <c r="BK1944" s="172">
        <f>SUM(BK1945:BK2054)</f>
        <v>0</v>
      </c>
    </row>
    <row r="1945" spans="1:65" s="2" customFormat="1" ht="37.9" customHeight="1">
      <c r="A1945" s="36"/>
      <c r="B1945" s="37"/>
      <c r="C1945" s="175" t="s">
        <v>1178</v>
      </c>
      <c r="D1945" s="175" t="s">
        <v>195</v>
      </c>
      <c r="E1945" s="176" t="s">
        <v>2489</v>
      </c>
      <c r="F1945" s="177" t="s">
        <v>2490</v>
      </c>
      <c r="G1945" s="178" t="s">
        <v>198</v>
      </c>
      <c r="H1945" s="179">
        <v>4284.9399999999996</v>
      </c>
      <c r="I1945" s="180"/>
      <c r="J1945" s="181">
        <f>ROUND(I1945*H1945,2)</f>
        <v>0</v>
      </c>
      <c r="K1945" s="177" t="s">
        <v>199</v>
      </c>
      <c r="L1945" s="41"/>
      <c r="M1945" s="182" t="s">
        <v>19</v>
      </c>
      <c r="N1945" s="183" t="s">
        <v>41</v>
      </c>
      <c r="O1945" s="66"/>
      <c r="P1945" s="184">
        <f>O1945*H1945</f>
        <v>0</v>
      </c>
      <c r="Q1945" s="184">
        <v>0</v>
      </c>
      <c r="R1945" s="184">
        <f>Q1945*H1945</f>
        <v>0</v>
      </c>
      <c r="S1945" s="184">
        <v>0</v>
      </c>
      <c r="T1945" s="185">
        <f>S1945*H1945</f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86" t="s">
        <v>216</v>
      </c>
      <c r="AT1945" s="186" t="s">
        <v>195</v>
      </c>
      <c r="AU1945" s="186" t="s">
        <v>80</v>
      </c>
      <c r="AY1945" s="19" t="s">
        <v>193</v>
      </c>
      <c r="BE1945" s="187">
        <f>IF(N1945="základní",J1945,0)</f>
        <v>0</v>
      </c>
      <c r="BF1945" s="187">
        <f>IF(N1945="snížená",J1945,0)</f>
        <v>0</v>
      </c>
      <c r="BG1945" s="187">
        <f>IF(N1945="zákl. přenesená",J1945,0)</f>
        <v>0</v>
      </c>
      <c r="BH1945" s="187">
        <f>IF(N1945="sníž. přenesená",J1945,0)</f>
        <v>0</v>
      </c>
      <c r="BI1945" s="187">
        <f>IF(N1945="nulová",J1945,0)</f>
        <v>0</v>
      </c>
      <c r="BJ1945" s="19" t="s">
        <v>78</v>
      </c>
      <c r="BK1945" s="187">
        <f>ROUND(I1945*H1945,2)</f>
        <v>0</v>
      </c>
      <c r="BL1945" s="19" t="s">
        <v>216</v>
      </c>
      <c r="BM1945" s="186" t="s">
        <v>2491</v>
      </c>
    </row>
    <row r="1946" spans="1:65" s="2" customFormat="1" ht="11.25">
      <c r="A1946" s="36"/>
      <c r="B1946" s="37"/>
      <c r="C1946" s="38"/>
      <c r="D1946" s="188" t="s">
        <v>201</v>
      </c>
      <c r="E1946" s="38"/>
      <c r="F1946" s="189" t="s">
        <v>2492</v>
      </c>
      <c r="G1946" s="38"/>
      <c r="H1946" s="38"/>
      <c r="I1946" s="190"/>
      <c r="J1946" s="38"/>
      <c r="K1946" s="38"/>
      <c r="L1946" s="41"/>
      <c r="M1946" s="191"/>
      <c r="N1946" s="192"/>
      <c r="O1946" s="66"/>
      <c r="P1946" s="66"/>
      <c r="Q1946" s="66"/>
      <c r="R1946" s="66"/>
      <c r="S1946" s="66"/>
      <c r="T1946" s="67"/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T1946" s="19" t="s">
        <v>201</v>
      </c>
      <c r="AU1946" s="19" t="s">
        <v>80</v>
      </c>
    </row>
    <row r="1947" spans="1:65" s="13" customFormat="1" ht="22.5">
      <c r="B1947" s="193"/>
      <c r="C1947" s="194"/>
      <c r="D1947" s="195" t="s">
        <v>203</v>
      </c>
      <c r="E1947" s="196" t="s">
        <v>19</v>
      </c>
      <c r="F1947" s="197" t="s">
        <v>2493</v>
      </c>
      <c r="G1947" s="194"/>
      <c r="H1947" s="198">
        <v>1858.9</v>
      </c>
      <c r="I1947" s="199"/>
      <c r="J1947" s="194"/>
      <c r="K1947" s="194"/>
      <c r="L1947" s="200"/>
      <c r="M1947" s="201"/>
      <c r="N1947" s="202"/>
      <c r="O1947" s="202"/>
      <c r="P1947" s="202"/>
      <c r="Q1947" s="202"/>
      <c r="R1947" s="202"/>
      <c r="S1947" s="202"/>
      <c r="T1947" s="203"/>
      <c r="AT1947" s="204" t="s">
        <v>203</v>
      </c>
      <c r="AU1947" s="204" t="s">
        <v>80</v>
      </c>
      <c r="AV1947" s="13" t="s">
        <v>80</v>
      </c>
      <c r="AW1947" s="13" t="s">
        <v>32</v>
      </c>
      <c r="AX1947" s="13" t="s">
        <v>70</v>
      </c>
      <c r="AY1947" s="204" t="s">
        <v>193</v>
      </c>
    </row>
    <row r="1948" spans="1:65" s="13" customFormat="1" ht="11.25">
      <c r="B1948" s="193"/>
      <c r="C1948" s="194"/>
      <c r="D1948" s="195" t="s">
        <v>203</v>
      </c>
      <c r="E1948" s="196" t="s">
        <v>19</v>
      </c>
      <c r="F1948" s="197" t="s">
        <v>2494</v>
      </c>
      <c r="G1948" s="194"/>
      <c r="H1948" s="198">
        <v>1540.92</v>
      </c>
      <c r="I1948" s="199"/>
      <c r="J1948" s="194"/>
      <c r="K1948" s="194"/>
      <c r="L1948" s="200"/>
      <c r="M1948" s="201"/>
      <c r="N1948" s="202"/>
      <c r="O1948" s="202"/>
      <c r="P1948" s="202"/>
      <c r="Q1948" s="202"/>
      <c r="R1948" s="202"/>
      <c r="S1948" s="202"/>
      <c r="T1948" s="203"/>
      <c r="AT1948" s="204" t="s">
        <v>203</v>
      </c>
      <c r="AU1948" s="204" t="s">
        <v>80</v>
      </c>
      <c r="AV1948" s="13" t="s">
        <v>80</v>
      </c>
      <c r="AW1948" s="13" t="s">
        <v>32</v>
      </c>
      <c r="AX1948" s="13" t="s">
        <v>70</v>
      </c>
      <c r="AY1948" s="204" t="s">
        <v>193</v>
      </c>
    </row>
    <row r="1949" spans="1:65" s="13" customFormat="1" ht="11.25">
      <c r="B1949" s="193"/>
      <c r="C1949" s="194"/>
      <c r="D1949" s="195" t="s">
        <v>203</v>
      </c>
      <c r="E1949" s="196" t="s">
        <v>19</v>
      </c>
      <c r="F1949" s="197" t="s">
        <v>2495</v>
      </c>
      <c r="G1949" s="194"/>
      <c r="H1949" s="198">
        <v>19.600000000000001</v>
      </c>
      <c r="I1949" s="199"/>
      <c r="J1949" s="194"/>
      <c r="K1949" s="194"/>
      <c r="L1949" s="200"/>
      <c r="M1949" s="201"/>
      <c r="N1949" s="202"/>
      <c r="O1949" s="202"/>
      <c r="P1949" s="202"/>
      <c r="Q1949" s="202"/>
      <c r="R1949" s="202"/>
      <c r="S1949" s="202"/>
      <c r="T1949" s="203"/>
      <c r="AT1949" s="204" t="s">
        <v>203</v>
      </c>
      <c r="AU1949" s="204" t="s">
        <v>80</v>
      </c>
      <c r="AV1949" s="13" t="s">
        <v>80</v>
      </c>
      <c r="AW1949" s="13" t="s">
        <v>32</v>
      </c>
      <c r="AX1949" s="13" t="s">
        <v>70</v>
      </c>
      <c r="AY1949" s="204" t="s">
        <v>193</v>
      </c>
    </row>
    <row r="1950" spans="1:65" s="13" customFormat="1" ht="11.25">
      <c r="B1950" s="193"/>
      <c r="C1950" s="194"/>
      <c r="D1950" s="195" t="s">
        <v>203</v>
      </c>
      <c r="E1950" s="196" t="s">
        <v>19</v>
      </c>
      <c r="F1950" s="197" t="s">
        <v>2496</v>
      </c>
      <c r="G1950" s="194"/>
      <c r="H1950" s="198">
        <v>11.76</v>
      </c>
      <c r="I1950" s="199"/>
      <c r="J1950" s="194"/>
      <c r="K1950" s="194"/>
      <c r="L1950" s="200"/>
      <c r="M1950" s="201"/>
      <c r="N1950" s="202"/>
      <c r="O1950" s="202"/>
      <c r="P1950" s="202"/>
      <c r="Q1950" s="202"/>
      <c r="R1950" s="202"/>
      <c r="S1950" s="202"/>
      <c r="T1950" s="203"/>
      <c r="AT1950" s="204" t="s">
        <v>203</v>
      </c>
      <c r="AU1950" s="204" t="s">
        <v>80</v>
      </c>
      <c r="AV1950" s="13" t="s">
        <v>80</v>
      </c>
      <c r="AW1950" s="13" t="s">
        <v>32</v>
      </c>
      <c r="AX1950" s="13" t="s">
        <v>70</v>
      </c>
      <c r="AY1950" s="204" t="s">
        <v>193</v>
      </c>
    </row>
    <row r="1951" spans="1:65" s="13" customFormat="1" ht="11.25">
      <c r="B1951" s="193"/>
      <c r="C1951" s="194"/>
      <c r="D1951" s="195" t="s">
        <v>203</v>
      </c>
      <c r="E1951" s="196" t="s">
        <v>19</v>
      </c>
      <c r="F1951" s="197" t="s">
        <v>2497</v>
      </c>
      <c r="G1951" s="194"/>
      <c r="H1951" s="198">
        <v>3.52</v>
      </c>
      <c r="I1951" s="199"/>
      <c r="J1951" s="194"/>
      <c r="K1951" s="194"/>
      <c r="L1951" s="200"/>
      <c r="M1951" s="201"/>
      <c r="N1951" s="202"/>
      <c r="O1951" s="202"/>
      <c r="P1951" s="202"/>
      <c r="Q1951" s="202"/>
      <c r="R1951" s="202"/>
      <c r="S1951" s="202"/>
      <c r="T1951" s="203"/>
      <c r="AT1951" s="204" t="s">
        <v>203</v>
      </c>
      <c r="AU1951" s="204" t="s">
        <v>80</v>
      </c>
      <c r="AV1951" s="13" t="s">
        <v>80</v>
      </c>
      <c r="AW1951" s="13" t="s">
        <v>32</v>
      </c>
      <c r="AX1951" s="13" t="s">
        <v>70</v>
      </c>
      <c r="AY1951" s="204" t="s">
        <v>193</v>
      </c>
    </row>
    <row r="1952" spans="1:65" s="13" customFormat="1" ht="11.25">
      <c r="B1952" s="193"/>
      <c r="C1952" s="194"/>
      <c r="D1952" s="195" t="s">
        <v>203</v>
      </c>
      <c r="E1952" s="196" t="s">
        <v>19</v>
      </c>
      <c r="F1952" s="197" t="s">
        <v>2498</v>
      </c>
      <c r="G1952" s="194"/>
      <c r="H1952" s="198">
        <v>172.8</v>
      </c>
      <c r="I1952" s="199"/>
      <c r="J1952" s="194"/>
      <c r="K1952" s="194"/>
      <c r="L1952" s="200"/>
      <c r="M1952" s="201"/>
      <c r="N1952" s="202"/>
      <c r="O1952" s="202"/>
      <c r="P1952" s="202"/>
      <c r="Q1952" s="202"/>
      <c r="R1952" s="202"/>
      <c r="S1952" s="202"/>
      <c r="T1952" s="203"/>
      <c r="AT1952" s="204" t="s">
        <v>203</v>
      </c>
      <c r="AU1952" s="204" t="s">
        <v>80</v>
      </c>
      <c r="AV1952" s="13" t="s">
        <v>80</v>
      </c>
      <c r="AW1952" s="13" t="s">
        <v>32</v>
      </c>
      <c r="AX1952" s="13" t="s">
        <v>70</v>
      </c>
      <c r="AY1952" s="204" t="s">
        <v>193</v>
      </c>
    </row>
    <row r="1953" spans="1:65" s="13" customFormat="1" ht="11.25">
      <c r="B1953" s="193"/>
      <c r="C1953" s="194"/>
      <c r="D1953" s="195" t="s">
        <v>203</v>
      </c>
      <c r="E1953" s="196" t="s">
        <v>19</v>
      </c>
      <c r="F1953" s="197" t="s">
        <v>2499</v>
      </c>
      <c r="G1953" s="194"/>
      <c r="H1953" s="198">
        <v>473.6</v>
      </c>
      <c r="I1953" s="199"/>
      <c r="J1953" s="194"/>
      <c r="K1953" s="194"/>
      <c r="L1953" s="200"/>
      <c r="M1953" s="201"/>
      <c r="N1953" s="202"/>
      <c r="O1953" s="202"/>
      <c r="P1953" s="202"/>
      <c r="Q1953" s="202"/>
      <c r="R1953" s="202"/>
      <c r="S1953" s="202"/>
      <c r="T1953" s="203"/>
      <c r="AT1953" s="204" t="s">
        <v>203</v>
      </c>
      <c r="AU1953" s="204" t="s">
        <v>80</v>
      </c>
      <c r="AV1953" s="13" t="s">
        <v>80</v>
      </c>
      <c r="AW1953" s="13" t="s">
        <v>32</v>
      </c>
      <c r="AX1953" s="13" t="s">
        <v>70</v>
      </c>
      <c r="AY1953" s="204" t="s">
        <v>193</v>
      </c>
    </row>
    <row r="1954" spans="1:65" s="13" customFormat="1" ht="11.25">
      <c r="B1954" s="193"/>
      <c r="C1954" s="194"/>
      <c r="D1954" s="195" t="s">
        <v>203</v>
      </c>
      <c r="E1954" s="196" t="s">
        <v>19</v>
      </c>
      <c r="F1954" s="197" t="s">
        <v>2500</v>
      </c>
      <c r="G1954" s="194"/>
      <c r="H1954" s="198">
        <v>192</v>
      </c>
      <c r="I1954" s="199"/>
      <c r="J1954" s="194"/>
      <c r="K1954" s="194"/>
      <c r="L1954" s="200"/>
      <c r="M1954" s="201"/>
      <c r="N1954" s="202"/>
      <c r="O1954" s="202"/>
      <c r="P1954" s="202"/>
      <c r="Q1954" s="202"/>
      <c r="R1954" s="202"/>
      <c r="S1954" s="202"/>
      <c r="T1954" s="203"/>
      <c r="AT1954" s="204" t="s">
        <v>203</v>
      </c>
      <c r="AU1954" s="204" t="s">
        <v>80</v>
      </c>
      <c r="AV1954" s="13" t="s">
        <v>80</v>
      </c>
      <c r="AW1954" s="13" t="s">
        <v>32</v>
      </c>
      <c r="AX1954" s="13" t="s">
        <v>70</v>
      </c>
      <c r="AY1954" s="204" t="s">
        <v>193</v>
      </c>
    </row>
    <row r="1955" spans="1:65" s="13" customFormat="1" ht="11.25">
      <c r="B1955" s="193"/>
      <c r="C1955" s="194"/>
      <c r="D1955" s="195" t="s">
        <v>203</v>
      </c>
      <c r="E1955" s="196" t="s">
        <v>19</v>
      </c>
      <c r="F1955" s="197" t="s">
        <v>2501</v>
      </c>
      <c r="G1955" s="194"/>
      <c r="H1955" s="198">
        <v>11.84</v>
      </c>
      <c r="I1955" s="199"/>
      <c r="J1955" s="194"/>
      <c r="K1955" s="194"/>
      <c r="L1955" s="200"/>
      <c r="M1955" s="201"/>
      <c r="N1955" s="202"/>
      <c r="O1955" s="202"/>
      <c r="P1955" s="202"/>
      <c r="Q1955" s="202"/>
      <c r="R1955" s="202"/>
      <c r="S1955" s="202"/>
      <c r="T1955" s="203"/>
      <c r="AT1955" s="204" t="s">
        <v>203</v>
      </c>
      <c r="AU1955" s="204" t="s">
        <v>80</v>
      </c>
      <c r="AV1955" s="13" t="s">
        <v>80</v>
      </c>
      <c r="AW1955" s="13" t="s">
        <v>32</v>
      </c>
      <c r="AX1955" s="13" t="s">
        <v>70</v>
      </c>
      <c r="AY1955" s="204" t="s">
        <v>193</v>
      </c>
    </row>
    <row r="1956" spans="1:65" s="14" customFormat="1" ht="11.25">
      <c r="B1956" s="205"/>
      <c r="C1956" s="206"/>
      <c r="D1956" s="195" t="s">
        <v>203</v>
      </c>
      <c r="E1956" s="207" t="s">
        <v>19</v>
      </c>
      <c r="F1956" s="208" t="s">
        <v>205</v>
      </c>
      <c r="G1956" s="206"/>
      <c r="H1956" s="209">
        <v>4284.9399999999996</v>
      </c>
      <c r="I1956" s="210"/>
      <c r="J1956" s="206"/>
      <c r="K1956" s="206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203</v>
      </c>
      <c r="AU1956" s="215" t="s">
        <v>80</v>
      </c>
      <c r="AV1956" s="14" t="s">
        <v>200</v>
      </c>
      <c r="AW1956" s="14" t="s">
        <v>32</v>
      </c>
      <c r="AX1956" s="14" t="s">
        <v>78</v>
      </c>
      <c r="AY1956" s="215" t="s">
        <v>193</v>
      </c>
    </row>
    <row r="1957" spans="1:65" s="2" customFormat="1" ht="33" customHeight="1">
      <c r="A1957" s="36"/>
      <c r="B1957" s="37"/>
      <c r="C1957" s="175" t="s">
        <v>2502</v>
      </c>
      <c r="D1957" s="175" t="s">
        <v>195</v>
      </c>
      <c r="E1957" s="176" t="s">
        <v>2503</v>
      </c>
      <c r="F1957" s="177" t="s">
        <v>2504</v>
      </c>
      <c r="G1957" s="178" t="s">
        <v>198</v>
      </c>
      <c r="H1957" s="179">
        <v>1071.58</v>
      </c>
      <c r="I1957" s="180"/>
      <c r="J1957" s="181">
        <f>ROUND(I1957*H1957,2)</f>
        <v>0</v>
      </c>
      <c r="K1957" s="177" t="s">
        <v>199</v>
      </c>
      <c r="L1957" s="41"/>
      <c r="M1957" s="182" t="s">
        <v>19</v>
      </c>
      <c r="N1957" s="183" t="s">
        <v>41</v>
      </c>
      <c r="O1957" s="66"/>
      <c r="P1957" s="184">
        <f>O1957*H1957</f>
        <v>0</v>
      </c>
      <c r="Q1957" s="184">
        <v>0</v>
      </c>
      <c r="R1957" s="184">
        <f>Q1957*H1957</f>
        <v>0</v>
      </c>
      <c r="S1957" s="184">
        <v>0</v>
      </c>
      <c r="T1957" s="185">
        <f>S1957*H1957</f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216</v>
      </c>
      <c r="AT1957" s="186" t="s">
        <v>195</v>
      </c>
      <c r="AU1957" s="186" t="s">
        <v>80</v>
      </c>
      <c r="AY1957" s="19" t="s">
        <v>193</v>
      </c>
      <c r="BE1957" s="187">
        <f>IF(N1957="základní",J1957,0)</f>
        <v>0</v>
      </c>
      <c r="BF1957" s="187">
        <f>IF(N1957="snížená",J1957,0)</f>
        <v>0</v>
      </c>
      <c r="BG1957" s="187">
        <f>IF(N1957="zákl. přenesená",J1957,0)</f>
        <v>0</v>
      </c>
      <c r="BH1957" s="187">
        <f>IF(N1957="sníž. přenesená",J1957,0)</f>
        <v>0</v>
      </c>
      <c r="BI1957" s="187">
        <f>IF(N1957="nulová",J1957,0)</f>
        <v>0</v>
      </c>
      <c r="BJ1957" s="19" t="s">
        <v>78</v>
      </c>
      <c r="BK1957" s="187">
        <f>ROUND(I1957*H1957,2)</f>
        <v>0</v>
      </c>
      <c r="BL1957" s="19" t="s">
        <v>216</v>
      </c>
      <c r="BM1957" s="186" t="s">
        <v>2505</v>
      </c>
    </row>
    <row r="1958" spans="1:65" s="2" customFormat="1" ht="11.25">
      <c r="A1958" s="36"/>
      <c r="B1958" s="37"/>
      <c r="C1958" s="38"/>
      <c r="D1958" s="188" t="s">
        <v>201</v>
      </c>
      <c r="E1958" s="38"/>
      <c r="F1958" s="189" t="s">
        <v>2506</v>
      </c>
      <c r="G1958" s="38"/>
      <c r="H1958" s="38"/>
      <c r="I1958" s="190"/>
      <c r="J1958" s="38"/>
      <c r="K1958" s="38"/>
      <c r="L1958" s="41"/>
      <c r="M1958" s="191"/>
      <c r="N1958" s="192"/>
      <c r="O1958" s="66"/>
      <c r="P1958" s="66"/>
      <c r="Q1958" s="66"/>
      <c r="R1958" s="66"/>
      <c r="S1958" s="66"/>
      <c r="T1958" s="67"/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T1958" s="19" t="s">
        <v>201</v>
      </c>
      <c r="AU1958" s="19" t="s">
        <v>80</v>
      </c>
    </row>
    <row r="1959" spans="1:65" s="13" customFormat="1" ht="33.75">
      <c r="B1959" s="193"/>
      <c r="C1959" s="194"/>
      <c r="D1959" s="195" t="s">
        <v>203</v>
      </c>
      <c r="E1959" s="196" t="s">
        <v>19</v>
      </c>
      <c r="F1959" s="197" t="s">
        <v>2507</v>
      </c>
      <c r="G1959" s="194"/>
      <c r="H1959" s="198">
        <v>844.44</v>
      </c>
      <c r="I1959" s="199"/>
      <c r="J1959" s="194"/>
      <c r="K1959" s="194"/>
      <c r="L1959" s="200"/>
      <c r="M1959" s="201"/>
      <c r="N1959" s="202"/>
      <c r="O1959" s="202"/>
      <c r="P1959" s="202"/>
      <c r="Q1959" s="202"/>
      <c r="R1959" s="202"/>
      <c r="S1959" s="202"/>
      <c r="T1959" s="203"/>
      <c r="AT1959" s="204" t="s">
        <v>203</v>
      </c>
      <c r="AU1959" s="204" t="s">
        <v>80</v>
      </c>
      <c r="AV1959" s="13" t="s">
        <v>80</v>
      </c>
      <c r="AW1959" s="13" t="s">
        <v>32</v>
      </c>
      <c r="AX1959" s="13" t="s">
        <v>70</v>
      </c>
      <c r="AY1959" s="204" t="s">
        <v>193</v>
      </c>
    </row>
    <row r="1960" spans="1:65" s="13" customFormat="1" ht="11.25">
      <c r="B1960" s="193"/>
      <c r="C1960" s="194"/>
      <c r="D1960" s="195" t="s">
        <v>203</v>
      </c>
      <c r="E1960" s="196" t="s">
        <v>19</v>
      </c>
      <c r="F1960" s="197" t="s">
        <v>2508</v>
      </c>
      <c r="G1960" s="194"/>
      <c r="H1960" s="198">
        <v>103.1</v>
      </c>
      <c r="I1960" s="199"/>
      <c r="J1960" s="194"/>
      <c r="K1960" s="194"/>
      <c r="L1960" s="200"/>
      <c r="M1960" s="201"/>
      <c r="N1960" s="202"/>
      <c r="O1960" s="202"/>
      <c r="P1960" s="202"/>
      <c r="Q1960" s="202"/>
      <c r="R1960" s="202"/>
      <c r="S1960" s="202"/>
      <c r="T1960" s="203"/>
      <c r="AT1960" s="204" t="s">
        <v>203</v>
      </c>
      <c r="AU1960" s="204" t="s">
        <v>80</v>
      </c>
      <c r="AV1960" s="13" t="s">
        <v>80</v>
      </c>
      <c r="AW1960" s="13" t="s">
        <v>32</v>
      </c>
      <c r="AX1960" s="13" t="s">
        <v>70</v>
      </c>
      <c r="AY1960" s="204" t="s">
        <v>193</v>
      </c>
    </row>
    <row r="1961" spans="1:65" s="13" customFormat="1" ht="11.25">
      <c r="B1961" s="193"/>
      <c r="C1961" s="194"/>
      <c r="D1961" s="195" t="s">
        <v>203</v>
      </c>
      <c r="E1961" s="196" t="s">
        <v>19</v>
      </c>
      <c r="F1961" s="197" t="s">
        <v>2509</v>
      </c>
      <c r="G1961" s="194"/>
      <c r="H1961" s="198">
        <v>27.72</v>
      </c>
      <c r="I1961" s="199"/>
      <c r="J1961" s="194"/>
      <c r="K1961" s="194"/>
      <c r="L1961" s="200"/>
      <c r="M1961" s="201"/>
      <c r="N1961" s="202"/>
      <c r="O1961" s="202"/>
      <c r="P1961" s="202"/>
      <c r="Q1961" s="202"/>
      <c r="R1961" s="202"/>
      <c r="S1961" s="202"/>
      <c r="T1961" s="203"/>
      <c r="AT1961" s="204" t="s">
        <v>203</v>
      </c>
      <c r="AU1961" s="204" t="s">
        <v>80</v>
      </c>
      <c r="AV1961" s="13" t="s">
        <v>80</v>
      </c>
      <c r="AW1961" s="13" t="s">
        <v>32</v>
      </c>
      <c r="AX1961" s="13" t="s">
        <v>70</v>
      </c>
      <c r="AY1961" s="204" t="s">
        <v>193</v>
      </c>
    </row>
    <row r="1962" spans="1:65" s="13" customFormat="1" ht="11.25">
      <c r="B1962" s="193"/>
      <c r="C1962" s="194"/>
      <c r="D1962" s="195" t="s">
        <v>203</v>
      </c>
      <c r="E1962" s="196" t="s">
        <v>19</v>
      </c>
      <c r="F1962" s="197" t="s">
        <v>2510</v>
      </c>
      <c r="G1962" s="194"/>
      <c r="H1962" s="198">
        <v>54.6</v>
      </c>
      <c r="I1962" s="199"/>
      <c r="J1962" s="194"/>
      <c r="K1962" s="194"/>
      <c r="L1962" s="200"/>
      <c r="M1962" s="201"/>
      <c r="N1962" s="202"/>
      <c r="O1962" s="202"/>
      <c r="P1962" s="202"/>
      <c r="Q1962" s="202"/>
      <c r="R1962" s="202"/>
      <c r="S1962" s="202"/>
      <c r="T1962" s="203"/>
      <c r="AT1962" s="204" t="s">
        <v>203</v>
      </c>
      <c r="AU1962" s="204" t="s">
        <v>80</v>
      </c>
      <c r="AV1962" s="13" t="s">
        <v>80</v>
      </c>
      <c r="AW1962" s="13" t="s">
        <v>32</v>
      </c>
      <c r="AX1962" s="13" t="s">
        <v>70</v>
      </c>
      <c r="AY1962" s="204" t="s">
        <v>193</v>
      </c>
    </row>
    <row r="1963" spans="1:65" s="13" customFormat="1" ht="11.25">
      <c r="B1963" s="193"/>
      <c r="C1963" s="194"/>
      <c r="D1963" s="195" t="s">
        <v>203</v>
      </c>
      <c r="E1963" s="196" t="s">
        <v>19</v>
      </c>
      <c r="F1963" s="197" t="s">
        <v>2511</v>
      </c>
      <c r="G1963" s="194"/>
      <c r="H1963" s="198">
        <v>20.52</v>
      </c>
      <c r="I1963" s="199"/>
      <c r="J1963" s="194"/>
      <c r="K1963" s="194"/>
      <c r="L1963" s="200"/>
      <c r="M1963" s="201"/>
      <c r="N1963" s="202"/>
      <c r="O1963" s="202"/>
      <c r="P1963" s="202"/>
      <c r="Q1963" s="202"/>
      <c r="R1963" s="202"/>
      <c r="S1963" s="202"/>
      <c r="T1963" s="203"/>
      <c r="AT1963" s="204" t="s">
        <v>203</v>
      </c>
      <c r="AU1963" s="204" t="s">
        <v>80</v>
      </c>
      <c r="AV1963" s="13" t="s">
        <v>80</v>
      </c>
      <c r="AW1963" s="13" t="s">
        <v>32</v>
      </c>
      <c r="AX1963" s="13" t="s">
        <v>70</v>
      </c>
      <c r="AY1963" s="204" t="s">
        <v>193</v>
      </c>
    </row>
    <row r="1964" spans="1:65" s="13" customFormat="1" ht="11.25">
      <c r="B1964" s="193"/>
      <c r="C1964" s="194"/>
      <c r="D1964" s="195" t="s">
        <v>203</v>
      </c>
      <c r="E1964" s="196" t="s">
        <v>19</v>
      </c>
      <c r="F1964" s="197" t="s">
        <v>2512</v>
      </c>
      <c r="G1964" s="194"/>
      <c r="H1964" s="198">
        <v>21.2</v>
      </c>
      <c r="I1964" s="199"/>
      <c r="J1964" s="194"/>
      <c r="K1964" s="194"/>
      <c r="L1964" s="200"/>
      <c r="M1964" s="201"/>
      <c r="N1964" s="202"/>
      <c r="O1964" s="202"/>
      <c r="P1964" s="202"/>
      <c r="Q1964" s="202"/>
      <c r="R1964" s="202"/>
      <c r="S1964" s="202"/>
      <c r="T1964" s="203"/>
      <c r="AT1964" s="204" t="s">
        <v>203</v>
      </c>
      <c r="AU1964" s="204" t="s">
        <v>80</v>
      </c>
      <c r="AV1964" s="13" t="s">
        <v>80</v>
      </c>
      <c r="AW1964" s="13" t="s">
        <v>32</v>
      </c>
      <c r="AX1964" s="13" t="s">
        <v>70</v>
      </c>
      <c r="AY1964" s="204" t="s">
        <v>193</v>
      </c>
    </row>
    <row r="1965" spans="1:65" s="14" customFormat="1" ht="11.25">
      <c r="B1965" s="205"/>
      <c r="C1965" s="206"/>
      <c r="D1965" s="195" t="s">
        <v>203</v>
      </c>
      <c r="E1965" s="207" t="s">
        <v>19</v>
      </c>
      <c r="F1965" s="208" t="s">
        <v>205</v>
      </c>
      <c r="G1965" s="206"/>
      <c r="H1965" s="209">
        <v>1071.58</v>
      </c>
      <c r="I1965" s="210"/>
      <c r="J1965" s="206"/>
      <c r="K1965" s="206"/>
      <c r="L1965" s="211"/>
      <c r="M1965" s="212"/>
      <c r="N1965" s="213"/>
      <c r="O1965" s="213"/>
      <c r="P1965" s="213"/>
      <c r="Q1965" s="213"/>
      <c r="R1965" s="213"/>
      <c r="S1965" s="213"/>
      <c r="T1965" s="214"/>
      <c r="AT1965" s="215" t="s">
        <v>203</v>
      </c>
      <c r="AU1965" s="215" t="s">
        <v>80</v>
      </c>
      <c r="AV1965" s="14" t="s">
        <v>200</v>
      </c>
      <c r="AW1965" s="14" t="s">
        <v>32</v>
      </c>
      <c r="AX1965" s="14" t="s">
        <v>78</v>
      </c>
      <c r="AY1965" s="215" t="s">
        <v>193</v>
      </c>
    </row>
    <row r="1966" spans="1:65" s="2" customFormat="1" ht="16.5" customHeight="1">
      <c r="A1966" s="36"/>
      <c r="B1966" s="37"/>
      <c r="C1966" s="227" t="s">
        <v>1185</v>
      </c>
      <c r="D1966" s="227" t="s">
        <v>443</v>
      </c>
      <c r="E1966" s="228" t="s">
        <v>2513</v>
      </c>
      <c r="F1966" s="229" t="s">
        <v>2514</v>
      </c>
      <c r="G1966" s="230" t="s">
        <v>417</v>
      </c>
      <c r="H1966" s="231">
        <v>1.875</v>
      </c>
      <c r="I1966" s="232"/>
      <c r="J1966" s="233">
        <f>ROUND(I1966*H1966,2)</f>
        <v>0</v>
      </c>
      <c r="K1966" s="229" t="s">
        <v>199</v>
      </c>
      <c r="L1966" s="234"/>
      <c r="M1966" s="235" t="s">
        <v>19</v>
      </c>
      <c r="N1966" s="236" t="s">
        <v>41</v>
      </c>
      <c r="O1966" s="66"/>
      <c r="P1966" s="184">
        <f>O1966*H1966</f>
        <v>0</v>
      </c>
      <c r="Q1966" s="184">
        <v>1</v>
      </c>
      <c r="R1966" s="184">
        <f>Q1966*H1966</f>
        <v>1.875</v>
      </c>
      <c r="S1966" s="184">
        <v>0</v>
      </c>
      <c r="T1966" s="185">
        <f>S1966*H1966</f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86" t="s">
        <v>257</v>
      </c>
      <c r="AT1966" s="186" t="s">
        <v>443</v>
      </c>
      <c r="AU1966" s="186" t="s">
        <v>80</v>
      </c>
      <c r="AY1966" s="19" t="s">
        <v>193</v>
      </c>
      <c r="BE1966" s="187">
        <f>IF(N1966="základní",J1966,0)</f>
        <v>0</v>
      </c>
      <c r="BF1966" s="187">
        <f>IF(N1966="snížená",J1966,0)</f>
        <v>0</v>
      </c>
      <c r="BG1966" s="187">
        <f>IF(N1966="zákl. přenesená",J1966,0)</f>
        <v>0</v>
      </c>
      <c r="BH1966" s="187">
        <f>IF(N1966="sníž. přenesená",J1966,0)</f>
        <v>0</v>
      </c>
      <c r="BI1966" s="187">
        <f>IF(N1966="nulová",J1966,0)</f>
        <v>0</v>
      </c>
      <c r="BJ1966" s="19" t="s">
        <v>78</v>
      </c>
      <c r="BK1966" s="187">
        <f>ROUND(I1966*H1966,2)</f>
        <v>0</v>
      </c>
      <c r="BL1966" s="19" t="s">
        <v>216</v>
      </c>
      <c r="BM1966" s="186" t="s">
        <v>2515</v>
      </c>
    </row>
    <row r="1967" spans="1:65" s="2" customFormat="1" ht="19.5">
      <c r="A1967" s="36"/>
      <c r="B1967" s="37"/>
      <c r="C1967" s="38"/>
      <c r="D1967" s="195" t="s">
        <v>209</v>
      </c>
      <c r="E1967" s="38"/>
      <c r="F1967" s="216" t="s">
        <v>2516</v>
      </c>
      <c r="G1967" s="38"/>
      <c r="H1967" s="38"/>
      <c r="I1967" s="190"/>
      <c r="J1967" s="38"/>
      <c r="K1967" s="38"/>
      <c r="L1967" s="41"/>
      <c r="M1967" s="191"/>
      <c r="N1967" s="192"/>
      <c r="O1967" s="66"/>
      <c r="P1967" s="66"/>
      <c r="Q1967" s="66"/>
      <c r="R1967" s="66"/>
      <c r="S1967" s="66"/>
      <c r="T1967" s="67"/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T1967" s="19" t="s">
        <v>209</v>
      </c>
      <c r="AU1967" s="19" t="s">
        <v>80</v>
      </c>
    </row>
    <row r="1968" spans="1:65" s="13" customFormat="1" ht="11.25">
      <c r="B1968" s="193"/>
      <c r="C1968" s="194"/>
      <c r="D1968" s="195" t="s">
        <v>203</v>
      </c>
      <c r="E1968" s="196" t="s">
        <v>19</v>
      </c>
      <c r="F1968" s="197" t="s">
        <v>2517</v>
      </c>
      <c r="G1968" s="194"/>
      <c r="H1968" s="198">
        <v>4284.9399999999996</v>
      </c>
      <c r="I1968" s="199"/>
      <c r="J1968" s="194"/>
      <c r="K1968" s="194"/>
      <c r="L1968" s="200"/>
      <c r="M1968" s="201"/>
      <c r="N1968" s="202"/>
      <c r="O1968" s="202"/>
      <c r="P1968" s="202"/>
      <c r="Q1968" s="202"/>
      <c r="R1968" s="202"/>
      <c r="S1968" s="202"/>
      <c r="T1968" s="203"/>
      <c r="AT1968" s="204" t="s">
        <v>203</v>
      </c>
      <c r="AU1968" s="204" t="s">
        <v>80</v>
      </c>
      <c r="AV1968" s="13" t="s">
        <v>80</v>
      </c>
      <c r="AW1968" s="13" t="s">
        <v>32</v>
      </c>
      <c r="AX1968" s="13" t="s">
        <v>70</v>
      </c>
      <c r="AY1968" s="204" t="s">
        <v>193</v>
      </c>
    </row>
    <row r="1969" spans="1:65" s="13" customFormat="1" ht="11.25">
      <c r="B1969" s="193"/>
      <c r="C1969" s="194"/>
      <c r="D1969" s="195" t="s">
        <v>203</v>
      </c>
      <c r="E1969" s="196" t="s">
        <v>19</v>
      </c>
      <c r="F1969" s="197" t="s">
        <v>2518</v>
      </c>
      <c r="G1969" s="194"/>
      <c r="H1969" s="198">
        <v>1071.58</v>
      </c>
      <c r="I1969" s="199"/>
      <c r="J1969" s="194"/>
      <c r="K1969" s="194"/>
      <c r="L1969" s="200"/>
      <c r="M1969" s="201"/>
      <c r="N1969" s="202"/>
      <c r="O1969" s="202"/>
      <c r="P1969" s="202"/>
      <c r="Q1969" s="202"/>
      <c r="R1969" s="202"/>
      <c r="S1969" s="202"/>
      <c r="T1969" s="203"/>
      <c r="AT1969" s="204" t="s">
        <v>203</v>
      </c>
      <c r="AU1969" s="204" t="s">
        <v>80</v>
      </c>
      <c r="AV1969" s="13" t="s">
        <v>80</v>
      </c>
      <c r="AW1969" s="13" t="s">
        <v>32</v>
      </c>
      <c r="AX1969" s="13" t="s">
        <v>70</v>
      </c>
      <c r="AY1969" s="204" t="s">
        <v>193</v>
      </c>
    </row>
    <row r="1970" spans="1:65" s="14" customFormat="1" ht="11.25">
      <c r="B1970" s="205"/>
      <c r="C1970" s="206"/>
      <c r="D1970" s="195" t="s">
        <v>203</v>
      </c>
      <c r="E1970" s="207" t="s">
        <v>19</v>
      </c>
      <c r="F1970" s="208" t="s">
        <v>205</v>
      </c>
      <c r="G1970" s="206"/>
      <c r="H1970" s="209">
        <v>5356.52</v>
      </c>
      <c r="I1970" s="210"/>
      <c r="J1970" s="206"/>
      <c r="K1970" s="206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203</v>
      </c>
      <c r="AU1970" s="215" t="s">
        <v>80</v>
      </c>
      <c r="AV1970" s="14" t="s">
        <v>200</v>
      </c>
      <c r="AW1970" s="14" t="s">
        <v>32</v>
      </c>
      <c r="AX1970" s="14" t="s">
        <v>70</v>
      </c>
      <c r="AY1970" s="215" t="s">
        <v>193</v>
      </c>
    </row>
    <row r="1971" spans="1:65" s="13" customFormat="1" ht="11.25">
      <c r="B1971" s="193"/>
      <c r="C1971" s="194"/>
      <c r="D1971" s="195" t="s">
        <v>203</v>
      </c>
      <c r="E1971" s="196" t="s">
        <v>19</v>
      </c>
      <c r="F1971" s="197" t="s">
        <v>2519</v>
      </c>
      <c r="G1971" s="194"/>
      <c r="H1971" s="198">
        <v>1.875</v>
      </c>
      <c r="I1971" s="199"/>
      <c r="J1971" s="194"/>
      <c r="K1971" s="194"/>
      <c r="L1971" s="200"/>
      <c r="M1971" s="201"/>
      <c r="N1971" s="202"/>
      <c r="O1971" s="202"/>
      <c r="P1971" s="202"/>
      <c r="Q1971" s="202"/>
      <c r="R1971" s="202"/>
      <c r="S1971" s="202"/>
      <c r="T1971" s="203"/>
      <c r="AT1971" s="204" t="s">
        <v>203</v>
      </c>
      <c r="AU1971" s="204" t="s">
        <v>80</v>
      </c>
      <c r="AV1971" s="13" t="s">
        <v>80</v>
      </c>
      <c r="AW1971" s="13" t="s">
        <v>32</v>
      </c>
      <c r="AX1971" s="13" t="s">
        <v>70</v>
      </c>
      <c r="AY1971" s="204" t="s">
        <v>193</v>
      </c>
    </row>
    <row r="1972" spans="1:65" s="14" customFormat="1" ht="11.25">
      <c r="B1972" s="205"/>
      <c r="C1972" s="206"/>
      <c r="D1972" s="195" t="s">
        <v>203</v>
      </c>
      <c r="E1972" s="207" t="s">
        <v>19</v>
      </c>
      <c r="F1972" s="208" t="s">
        <v>205</v>
      </c>
      <c r="G1972" s="206"/>
      <c r="H1972" s="209">
        <v>1.875</v>
      </c>
      <c r="I1972" s="210"/>
      <c r="J1972" s="206"/>
      <c r="K1972" s="206"/>
      <c r="L1972" s="211"/>
      <c r="M1972" s="212"/>
      <c r="N1972" s="213"/>
      <c r="O1972" s="213"/>
      <c r="P1972" s="213"/>
      <c r="Q1972" s="213"/>
      <c r="R1972" s="213"/>
      <c r="S1972" s="213"/>
      <c r="T1972" s="214"/>
      <c r="AT1972" s="215" t="s">
        <v>203</v>
      </c>
      <c r="AU1972" s="215" t="s">
        <v>80</v>
      </c>
      <c r="AV1972" s="14" t="s">
        <v>200</v>
      </c>
      <c r="AW1972" s="14" t="s">
        <v>32</v>
      </c>
      <c r="AX1972" s="14" t="s">
        <v>78</v>
      </c>
      <c r="AY1972" s="215" t="s">
        <v>193</v>
      </c>
    </row>
    <row r="1973" spans="1:65" s="2" customFormat="1" ht="24.2" customHeight="1">
      <c r="A1973" s="36"/>
      <c r="B1973" s="37"/>
      <c r="C1973" s="175" t="s">
        <v>2520</v>
      </c>
      <c r="D1973" s="175" t="s">
        <v>195</v>
      </c>
      <c r="E1973" s="176" t="s">
        <v>2521</v>
      </c>
      <c r="F1973" s="177" t="s">
        <v>2522</v>
      </c>
      <c r="G1973" s="178" t="s">
        <v>198</v>
      </c>
      <c r="H1973" s="179">
        <v>7731.48</v>
      </c>
      <c r="I1973" s="180"/>
      <c r="J1973" s="181">
        <f>ROUND(I1973*H1973,2)</f>
        <v>0</v>
      </c>
      <c r="K1973" s="177" t="s">
        <v>199</v>
      </c>
      <c r="L1973" s="41"/>
      <c r="M1973" s="182" t="s">
        <v>19</v>
      </c>
      <c r="N1973" s="183" t="s">
        <v>41</v>
      </c>
      <c r="O1973" s="66"/>
      <c r="P1973" s="184">
        <f>O1973*H1973</f>
        <v>0</v>
      </c>
      <c r="Q1973" s="184">
        <v>4.0000000000000002E-4</v>
      </c>
      <c r="R1973" s="184">
        <f>Q1973*H1973</f>
        <v>3.0925919999999998</v>
      </c>
      <c r="S1973" s="184">
        <v>0</v>
      </c>
      <c r="T1973" s="185">
        <f>S1973*H1973</f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216</v>
      </c>
      <c r="AT1973" s="186" t="s">
        <v>195</v>
      </c>
      <c r="AU1973" s="186" t="s">
        <v>80</v>
      </c>
      <c r="AY1973" s="19" t="s">
        <v>193</v>
      </c>
      <c r="BE1973" s="187">
        <f>IF(N1973="základní",J1973,0)</f>
        <v>0</v>
      </c>
      <c r="BF1973" s="187">
        <f>IF(N1973="snížená",J1973,0)</f>
        <v>0</v>
      </c>
      <c r="BG1973" s="187">
        <f>IF(N1973="zákl. přenesená",J1973,0)</f>
        <v>0</v>
      </c>
      <c r="BH1973" s="187">
        <f>IF(N1973="sníž. přenesená",J1973,0)</f>
        <v>0</v>
      </c>
      <c r="BI1973" s="187">
        <f>IF(N1973="nulová",J1973,0)</f>
        <v>0</v>
      </c>
      <c r="BJ1973" s="19" t="s">
        <v>78</v>
      </c>
      <c r="BK1973" s="187">
        <f>ROUND(I1973*H1973,2)</f>
        <v>0</v>
      </c>
      <c r="BL1973" s="19" t="s">
        <v>216</v>
      </c>
      <c r="BM1973" s="186" t="s">
        <v>2523</v>
      </c>
    </row>
    <row r="1974" spans="1:65" s="2" customFormat="1" ht="11.25">
      <c r="A1974" s="36"/>
      <c r="B1974" s="37"/>
      <c r="C1974" s="38"/>
      <c r="D1974" s="188" t="s">
        <v>201</v>
      </c>
      <c r="E1974" s="38"/>
      <c r="F1974" s="189" t="s">
        <v>2524</v>
      </c>
      <c r="G1974" s="38"/>
      <c r="H1974" s="38"/>
      <c r="I1974" s="190"/>
      <c r="J1974" s="38"/>
      <c r="K1974" s="38"/>
      <c r="L1974" s="41"/>
      <c r="M1974" s="191"/>
      <c r="N1974" s="192"/>
      <c r="O1974" s="66"/>
      <c r="P1974" s="66"/>
      <c r="Q1974" s="66"/>
      <c r="R1974" s="66"/>
      <c r="S1974" s="66"/>
      <c r="T1974" s="67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T1974" s="19" t="s">
        <v>201</v>
      </c>
      <c r="AU1974" s="19" t="s">
        <v>80</v>
      </c>
    </row>
    <row r="1975" spans="1:65" s="13" customFormat="1" ht="22.5">
      <c r="B1975" s="193"/>
      <c r="C1975" s="194"/>
      <c r="D1975" s="195" t="s">
        <v>203</v>
      </c>
      <c r="E1975" s="196" t="s">
        <v>19</v>
      </c>
      <c r="F1975" s="197" t="s">
        <v>2525</v>
      </c>
      <c r="G1975" s="194"/>
      <c r="H1975" s="198">
        <v>3717.8</v>
      </c>
      <c r="I1975" s="199"/>
      <c r="J1975" s="194"/>
      <c r="K1975" s="194"/>
      <c r="L1975" s="200"/>
      <c r="M1975" s="201"/>
      <c r="N1975" s="202"/>
      <c r="O1975" s="202"/>
      <c r="P1975" s="202"/>
      <c r="Q1975" s="202"/>
      <c r="R1975" s="202"/>
      <c r="S1975" s="202"/>
      <c r="T1975" s="203"/>
      <c r="AT1975" s="204" t="s">
        <v>203</v>
      </c>
      <c r="AU1975" s="204" t="s">
        <v>80</v>
      </c>
      <c r="AV1975" s="13" t="s">
        <v>80</v>
      </c>
      <c r="AW1975" s="13" t="s">
        <v>32</v>
      </c>
      <c r="AX1975" s="13" t="s">
        <v>70</v>
      </c>
      <c r="AY1975" s="204" t="s">
        <v>193</v>
      </c>
    </row>
    <row r="1976" spans="1:65" s="13" customFormat="1" ht="11.25">
      <c r="B1976" s="193"/>
      <c r="C1976" s="194"/>
      <c r="D1976" s="195" t="s">
        <v>203</v>
      </c>
      <c r="E1976" s="196" t="s">
        <v>19</v>
      </c>
      <c r="F1976" s="197" t="s">
        <v>2526</v>
      </c>
      <c r="G1976" s="194"/>
      <c r="H1976" s="198">
        <v>3081.84</v>
      </c>
      <c r="I1976" s="199"/>
      <c r="J1976" s="194"/>
      <c r="K1976" s="194"/>
      <c r="L1976" s="200"/>
      <c r="M1976" s="201"/>
      <c r="N1976" s="202"/>
      <c r="O1976" s="202"/>
      <c r="P1976" s="202"/>
      <c r="Q1976" s="202"/>
      <c r="R1976" s="202"/>
      <c r="S1976" s="202"/>
      <c r="T1976" s="203"/>
      <c r="AT1976" s="204" t="s">
        <v>203</v>
      </c>
      <c r="AU1976" s="204" t="s">
        <v>80</v>
      </c>
      <c r="AV1976" s="13" t="s">
        <v>80</v>
      </c>
      <c r="AW1976" s="13" t="s">
        <v>32</v>
      </c>
      <c r="AX1976" s="13" t="s">
        <v>70</v>
      </c>
      <c r="AY1976" s="204" t="s">
        <v>193</v>
      </c>
    </row>
    <row r="1977" spans="1:65" s="13" customFormat="1" ht="11.25">
      <c r="B1977" s="193"/>
      <c r="C1977" s="194"/>
      <c r="D1977" s="195" t="s">
        <v>203</v>
      </c>
      <c r="E1977" s="196" t="s">
        <v>19</v>
      </c>
      <c r="F1977" s="197" t="s">
        <v>2527</v>
      </c>
      <c r="G1977" s="194"/>
      <c r="H1977" s="198">
        <v>39.200000000000003</v>
      </c>
      <c r="I1977" s="199"/>
      <c r="J1977" s="194"/>
      <c r="K1977" s="194"/>
      <c r="L1977" s="200"/>
      <c r="M1977" s="201"/>
      <c r="N1977" s="202"/>
      <c r="O1977" s="202"/>
      <c r="P1977" s="202"/>
      <c r="Q1977" s="202"/>
      <c r="R1977" s="202"/>
      <c r="S1977" s="202"/>
      <c r="T1977" s="203"/>
      <c r="AT1977" s="204" t="s">
        <v>203</v>
      </c>
      <c r="AU1977" s="204" t="s">
        <v>80</v>
      </c>
      <c r="AV1977" s="13" t="s">
        <v>80</v>
      </c>
      <c r="AW1977" s="13" t="s">
        <v>32</v>
      </c>
      <c r="AX1977" s="13" t="s">
        <v>70</v>
      </c>
      <c r="AY1977" s="204" t="s">
        <v>193</v>
      </c>
    </row>
    <row r="1978" spans="1:65" s="13" customFormat="1" ht="11.25">
      <c r="B1978" s="193"/>
      <c r="C1978" s="194"/>
      <c r="D1978" s="195" t="s">
        <v>203</v>
      </c>
      <c r="E1978" s="196" t="s">
        <v>19</v>
      </c>
      <c r="F1978" s="197" t="s">
        <v>2528</v>
      </c>
      <c r="G1978" s="194"/>
      <c r="H1978" s="198">
        <v>23.52</v>
      </c>
      <c r="I1978" s="199"/>
      <c r="J1978" s="194"/>
      <c r="K1978" s="194"/>
      <c r="L1978" s="200"/>
      <c r="M1978" s="201"/>
      <c r="N1978" s="202"/>
      <c r="O1978" s="202"/>
      <c r="P1978" s="202"/>
      <c r="Q1978" s="202"/>
      <c r="R1978" s="202"/>
      <c r="S1978" s="202"/>
      <c r="T1978" s="203"/>
      <c r="AT1978" s="204" t="s">
        <v>203</v>
      </c>
      <c r="AU1978" s="204" t="s">
        <v>80</v>
      </c>
      <c r="AV1978" s="13" t="s">
        <v>80</v>
      </c>
      <c r="AW1978" s="13" t="s">
        <v>32</v>
      </c>
      <c r="AX1978" s="13" t="s">
        <v>70</v>
      </c>
      <c r="AY1978" s="204" t="s">
        <v>193</v>
      </c>
    </row>
    <row r="1979" spans="1:65" s="13" customFormat="1" ht="11.25">
      <c r="B1979" s="193"/>
      <c r="C1979" s="194"/>
      <c r="D1979" s="195" t="s">
        <v>203</v>
      </c>
      <c r="E1979" s="196" t="s">
        <v>19</v>
      </c>
      <c r="F1979" s="197" t="s">
        <v>2529</v>
      </c>
      <c r="G1979" s="194"/>
      <c r="H1979" s="198">
        <v>7.04</v>
      </c>
      <c r="I1979" s="199"/>
      <c r="J1979" s="194"/>
      <c r="K1979" s="194"/>
      <c r="L1979" s="200"/>
      <c r="M1979" s="201"/>
      <c r="N1979" s="202"/>
      <c r="O1979" s="202"/>
      <c r="P1979" s="202"/>
      <c r="Q1979" s="202"/>
      <c r="R1979" s="202"/>
      <c r="S1979" s="202"/>
      <c r="T1979" s="203"/>
      <c r="AT1979" s="204" t="s">
        <v>203</v>
      </c>
      <c r="AU1979" s="204" t="s">
        <v>80</v>
      </c>
      <c r="AV1979" s="13" t="s">
        <v>80</v>
      </c>
      <c r="AW1979" s="13" t="s">
        <v>32</v>
      </c>
      <c r="AX1979" s="13" t="s">
        <v>70</v>
      </c>
      <c r="AY1979" s="204" t="s">
        <v>193</v>
      </c>
    </row>
    <row r="1980" spans="1:65" s="13" customFormat="1" ht="11.25">
      <c r="B1980" s="193"/>
      <c r="C1980" s="194"/>
      <c r="D1980" s="195" t="s">
        <v>203</v>
      </c>
      <c r="E1980" s="196" t="s">
        <v>19</v>
      </c>
      <c r="F1980" s="197" t="s">
        <v>2498</v>
      </c>
      <c r="G1980" s="194"/>
      <c r="H1980" s="198">
        <v>172.8</v>
      </c>
      <c r="I1980" s="199"/>
      <c r="J1980" s="194"/>
      <c r="K1980" s="194"/>
      <c r="L1980" s="200"/>
      <c r="M1980" s="201"/>
      <c r="N1980" s="202"/>
      <c r="O1980" s="202"/>
      <c r="P1980" s="202"/>
      <c r="Q1980" s="202"/>
      <c r="R1980" s="202"/>
      <c r="S1980" s="202"/>
      <c r="T1980" s="203"/>
      <c r="AT1980" s="204" t="s">
        <v>203</v>
      </c>
      <c r="AU1980" s="204" t="s">
        <v>80</v>
      </c>
      <c r="AV1980" s="13" t="s">
        <v>80</v>
      </c>
      <c r="AW1980" s="13" t="s">
        <v>32</v>
      </c>
      <c r="AX1980" s="13" t="s">
        <v>70</v>
      </c>
      <c r="AY1980" s="204" t="s">
        <v>193</v>
      </c>
    </row>
    <row r="1981" spans="1:65" s="13" customFormat="1" ht="11.25">
      <c r="B1981" s="193"/>
      <c r="C1981" s="194"/>
      <c r="D1981" s="195" t="s">
        <v>203</v>
      </c>
      <c r="E1981" s="196" t="s">
        <v>19</v>
      </c>
      <c r="F1981" s="197" t="s">
        <v>2530</v>
      </c>
      <c r="G1981" s="194"/>
      <c r="H1981" s="198">
        <v>473.6</v>
      </c>
      <c r="I1981" s="199"/>
      <c r="J1981" s="194"/>
      <c r="K1981" s="194"/>
      <c r="L1981" s="200"/>
      <c r="M1981" s="201"/>
      <c r="N1981" s="202"/>
      <c r="O1981" s="202"/>
      <c r="P1981" s="202"/>
      <c r="Q1981" s="202"/>
      <c r="R1981" s="202"/>
      <c r="S1981" s="202"/>
      <c r="T1981" s="203"/>
      <c r="AT1981" s="204" t="s">
        <v>203</v>
      </c>
      <c r="AU1981" s="204" t="s">
        <v>80</v>
      </c>
      <c r="AV1981" s="13" t="s">
        <v>80</v>
      </c>
      <c r="AW1981" s="13" t="s">
        <v>32</v>
      </c>
      <c r="AX1981" s="13" t="s">
        <v>70</v>
      </c>
      <c r="AY1981" s="204" t="s">
        <v>193</v>
      </c>
    </row>
    <row r="1982" spans="1:65" s="13" customFormat="1" ht="11.25">
      <c r="B1982" s="193"/>
      <c r="C1982" s="194"/>
      <c r="D1982" s="195" t="s">
        <v>203</v>
      </c>
      <c r="E1982" s="196" t="s">
        <v>19</v>
      </c>
      <c r="F1982" s="197" t="s">
        <v>2500</v>
      </c>
      <c r="G1982" s="194"/>
      <c r="H1982" s="198">
        <v>192</v>
      </c>
      <c r="I1982" s="199"/>
      <c r="J1982" s="194"/>
      <c r="K1982" s="194"/>
      <c r="L1982" s="200"/>
      <c r="M1982" s="201"/>
      <c r="N1982" s="202"/>
      <c r="O1982" s="202"/>
      <c r="P1982" s="202"/>
      <c r="Q1982" s="202"/>
      <c r="R1982" s="202"/>
      <c r="S1982" s="202"/>
      <c r="T1982" s="203"/>
      <c r="AT1982" s="204" t="s">
        <v>203</v>
      </c>
      <c r="AU1982" s="204" t="s">
        <v>80</v>
      </c>
      <c r="AV1982" s="13" t="s">
        <v>80</v>
      </c>
      <c r="AW1982" s="13" t="s">
        <v>32</v>
      </c>
      <c r="AX1982" s="13" t="s">
        <v>70</v>
      </c>
      <c r="AY1982" s="204" t="s">
        <v>193</v>
      </c>
    </row>
    <row r="1983" spans="1:65" s="13" customFormat="1" ht="11.25">
      <c r="B1983" s="193"/>
      <c r="C1983" s="194"/>
      <c r="D1983" s="195" t="s">
        <v>203</v>
      </c>
      <c r="E1983" s="196" t="s">
        <v>19</v>
      </c>
      <c r="F1983" s="197" t="s">
        <v>2531</v>
      </c>
      <c r="G1983" s="194"/>
      <c r="H1983" s="198">
        <v>23.68</v>
      </c>
      <c r="I1983" s="199"/>
      <c r="J1983" s="194"/>
      <c r="K1983" s="194"/>
      <c r="L1983" s="200"/>
      <c r="M1983" s="201"/>
      <c r="N1983" s="202"/>
      <c r="O1983" s="202"/>
      <c r="P1983" s="202"/>
      <c r="Q1983" s="202"/>
      <c r="R1983" s="202"/>
      <c r="S1983" s="202"/>
      <c r="T1983" s="203"/>
      <c r="AT1983" s="204" t="s">
        <v>203</v>
      </c>
      <c r="AU1983" s="204" t="s">
        <v>80</v>
      </c>
      <c r="AV1983" s="13" t="s">
        <v>80</v>
      </c>
      <c r="AW1983" s="13" t="s">
        <v>32</v>
      </c>
      <c r="AX1983" s="13" t="s">
        <v>70</v>
      </c>
      <c r="AY1983" s="204" t="s">
        <v>193</v>
      </c>
    </row>
    <row r="1984" spans="1:65" s="14" customFormat="1" ht="11.25">
      <c r="B1984" s="205"/>
      <c r="C1984" s="206"/>
      <c r="D1984" s="195" t="s">
        <v>203</v>
      </c>
      <c r="E1984" s="207" t="s">
        <v>19</v>
      </c>
      <c r="F1984" s="208" t="s">
        <v>205</v>
      </c>
      <c r="G1984" s="206"/>
      <c r="H1984" s="209">
        <v>7731.48</v>
      </c>
      <c r="I1984" s="210"/>
      <c r="J1984" s="206"/>
      <c r="K1984" s="206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203</v>
      </c>
      <c r="AU1984" s="215" t="s">
        <v>80</v>
      </c>
      <c r="AV1984" s="14" t="s">
        <v>200</v>
      </c>
      <c r="AW1984" s="14" t="s">
        <v>32</v>
      </c>
      <c r="AX1984" s="14" t="s">
        <v>78</v>
      </c>
      <c r="AY1984" s="215" t="s">
        <v>193</v>
      </c>
    </row>
    <row r="1985" spans="1:65" s="2" customFormat="1" ht="24.2" customHeight="1">
      <c r="A1985" s="36"/>
      <c r="B1985" s="37"/>
      <c r="C1985" s="175" t="s">
        <v>1192</v>
      </c>
      <c r="D1985" s="175" t="s">
        <v>195</v>
      </c>
      <c r="E1985" s="176" t="s">
        <v>2532</v>
      </c>
      <c r="F1985" s="177" t="s">
        <v>2533</v>
      </c>
      <c r="G1985" s="178" t="s">
        <v>198</v>
      </c>
      <c r="H1985" s="179">
        <v>2143.16</v>
      </c>
      <c r="I1985" s="180"/>
      <c r="J1985" s="181">
        <f>ROUND(I1985*H1985,2)</f>
        <v>0</v>
      </c>
      <c r="K1985" s="177" t="s">
        <v>199</v>
      </c>
      <c r="L1985" s="41"/>
      <c r="M1985" s="182" t="s">
        <v>19</v>
      </c>
      <c r="N1985" s="183" t="s">
        <v>41</v>
      </c>
      <c r="O1985" s="66"/>
      <c r="P1985" s="184">
        <f>O1985*H1985</f>
        <v>0</v>
      </c>
      <c r="Q1985" s="184">
        <v>4.0000000000000002E-4</v>
      </c>
      <c r="R1985" s="184">
        <f>Q1985*H1985</f>
        <v>0.85726400000000003</v>
      </c>
      <c r="S1985" s="184">
        <v>0</v>
      </c>
      <c r="T1985" s="185">
        <f>S1985*H1985</f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216</v>
      </c>
      <c r="AT1985" s="186" t="s">
        <v>195</v>
      </c>
      <c r="AU1985" s="186" t="s">
        <v>80</v>
      </c>
      <c r="AY1985" s="19" t="s">
        <v>193</v>
      </c>
      <c r="BE1985" s="187">
        <f>IF(N1985="základní",J1985,0)</f>
        <v>0</v>
      </c>
      <c r="BF1985" s="187">
        <f>IF(N1985="snížená",J1985,0)</f>
        <v>0</v>
      </c>
      <c r="BG1985" s="187">
        <f>IF(N1985="zákl. přenesená",J1985,0)</f>
        <v>0</v>
      </c>
      <c r="BH1985" s="187">
        <f>IF(N1985="sníž. přenesená",J1985,0)</f>
        <v>0</v>
      </c>
      <c r="BI1985" s="187">
        <f>IF(N1985="nulová",J1985,0)</f>
        <v>0</v>
      </c>
      <c r="BJ1985" s="19" t="s">
        <v>78</v>
      </c>
      <c r="BK1985" s="187">
        <f>ROUND(I1985*H1985,2)</f>
        <v>0</v>
      </c>
      <c r="BL1985" s="19" t="s">
        <v>216</v>
      </c>
      <c r="BM1985" s="186" t="s">
        <v>2534</v>
      </c>
    </row>
    <row r="1986" spans="1:65" s="2" customFormat="1" ht="11.25">
      <c r="A1986" s="36"/>
      <c r="B1986" s="37"/>
      <c r="C1986" s="38"/>
      <c r="D1986" s="188" t="s">
        <v>201</v>
      </c>
      <c r="E1986" s="38"/>
      <c r="F1986" s="189" t="s">
        <v>2535</v>
      </c>
      <c r="G1986" s="38"/>
      <c r="H1986" s="38"/>
      <c r="I1986" s="190"/>
      <c r="J1986" s="38"/>
      <c r="K1986" s="38"/>
      <c r="L1986" s="41"/>
      <c r="M1986" s="191"/>
      <c r="N1986" s="192"/>
      <c r="O1986" s="66"/>
      <c r="P1986" s="66"/>
      <c r="Q1986" s="66"/>
      <c r="R1986" s="66"/>
      <c r="S1986" s="66"/>
      <c r="T1986" s="67"/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T1986" s="19" t="s">
        <v>201</v>
      </c>
      <c r="AU1986" s="19" t="s">
        <v>80</v>
      </c>
    </row>
    <row r="1987" spans="1:65" s="13" customFormat="1" ht="33.75">
      <c r="B1987" s="193"/>
      <c r="C1987" s="194"/>
      <c r="D1987" s="195" t="s">
        <v>203</v>
      </c>
      <c r="E1987" s="196" t="s">
        <v>19</v>
      </c>
      <c r="F1987" s="197" t="s">
        <v>2536</v>
      </c>
      <c r="G1987" s="194"/>
      <c r="H1987" s="198">
        <v>1688.88</v>
      </c>
      <c r="I1987" s="199"/>
      <c r="J1987" s="194"/>
      <c r="K1987" s="194"/>
      <c r="L1987" s="200"/>
      <c r="M1987" s="201"/>
      <c r="N1987" s="202"/>
      <c r="O1987" s="202"/>
      <c r="P1987" s="202"/>
      <c r="Q1987" s="202"/>
      <c r="R1987" s="202"/>
      <c r="S1987" s="202"/>
      <c r="T1987" s="203"/>
      <c r="AT1987" s="204" t="s">
        <v>203</v>
      </c>
      <c r="AU1987" s="204" t="s">
        <v>80</v>
      </c>
      <c r="AV1987" s="13" t="s">
        <v>80</v>
      </c>
      <c r="AW1987" s="13" t="s">
        <v>32</v>
      </c>
      <c r="AX1987" s="13" t="s">
        <v>70</v>
      </c>
      <c r="AY1987" s="204" t="s">
        <v>193</v>
      </c>
    </row>
    <row r="1988" spans="1:65" s="13" customFormat="1" ht="11.25">
      <c r="B1988" s="193"/>
      <c r="C1988" s="194"/>
      <c r="D1988" s="195" t="s">
        <v>203</v>
      </c>
      <c r="E1988" s="196" t="s">
        <v>19</v>
      </c>
      <c r="F1988" s="197" t="s">
        <v>2537</v>
      </c>
      <c r="G1988" s="194"/>
      <c r="H1988" s="198">
        <v>206.2</v>
      </c>
      <c r="I1988" s="199"/>
      <c r="J1988" s="194"/>
      <c r="K1988" s="194"/>
      <c r="L1988" s="200"/>
      <c r="M1988" s="201"/>
      <c r="N1988" s="202"/>
      <c r="O1988" s="202"/>
      <c r="P1988" s="202"/>
      <c r="Q1988" s="202"/>
      <c r="R1988" s="202"/>
      <c r="S1988" s="202"/>
      <c r="T1988" s="203"/>
      <c r="AT1988" s="204" t="s">
        <v>203</v>
      </c>
      <c r="AU1988" s="204" t="s">
        <v>80</v>
      </c>
      <c r="AV1988" s="13" t="s">
        <v>80</v>
      </c>
      <c r="AW1988" s="13" t="s">
        <v>32</v>
      </c>
      <c r="AX1988" s="13" t="s">
        <v>70</v>
      </c>
      <c r="AY1988" s="204" t="s">
        <v>193</v>
      </c>
    </row>
    <row r="1989" spans="1:65" s="13" customFormat="1" ht="11.25">
      <c r="B1989" s="193"/>
      <c r="C1989" s="194"/>
      <c r="D1989" s="195" t="s">
        <v>203</v>
      </c>
      <c r="E1989" s="196" t="s">
        <v>19</v>
      </c>
      <c r="F1989" s="197" t="s">
        <v>2538</v>
      </c>
      <c r="G1989" s="194"/>
      <c r="H1989" s="198">
        <v>55.44</v>
      </c>
      <c r="I1989" s="199"/>
      <c r="J1989" s="194"/>
      <c r="K1989" s="194"/>
      <c r="L1989" s="200"/>
      <c r="M1989" s="201"/>
      <c r="N1989" s="202"/>
      <c r="O1989" s="202"/>
      <c r="P1989" s="202"/>
      <c r="Q1989" s="202"/>
      <c r="R1989" s="202"/>
      <c r="S1989" s="202"/>
      <c r="T1989" s="203"/>
      <c r="AT1989" s="204" t="s">
        <v>203</v>
      </c>
      <c r="AU1989" s="204" t="s">
        <v>80</v>
      </c>
      <c r="AV1989" s="13" t="s">
        <v>80</v>
      </c>
      <c r="AW1989" s="13" t="s">
        <v>32</v>
      </c>
      <c r="AX1989" s="13" t="s">
        <v>70</v>
      </c>
      <c r="AY1989" s="204" t="s">
        <v>193</v>
      </c>
    </row>
    <row r="1990" spans="1:65" s="13" customFormat="1" ht="11.25">
      <c r="B1990" s="193"/>
      <c r="C1990" s="194"/>
      <c r="D1990" s="195" t="s">
        <v>203</v>
      </c>
      <c r="E1990" s="196" t="s">
        <v>19</v>
      </c>
      <c r="F1990" s="197" t="s">
        <v>2539</v>
      </c>
      <c r="G1990" s="194"/>
      <c r="H1990" s="198">
        <v>109.2</v>
      </c>
      <c r="I1990" s="199"/>
      <c r="J1990" s="194"/>
      <c r="K1990" s="194"/>
      <c r="L1990" s="200"/>
      <c r="M1990" s="201"/>
      <c r="N1990" s="202"/>
      <c r="O1990" s="202"/>
      <c r="P1990" s="202"/>
      <c r="Q1990" s="202"/>
      <c r="R1990" s="202"/>
      <c r="S1990" s="202"/>
      <c r="T1990" s="203"/>
      <c r="AT1990" s="204" t="s">
        <v>203</v>
      </c>
      <c r="AU1990" s="204" t="s">
        <v>80</v>
      </c>
      <c r="AV1990" s="13" t="s">
        <v>80</v>
      </c>
      <c r="AW1990" s="13" t="s">
        <v>32</v>
      </c>
      <c r="AX1990" s="13" t="s">
        <v>70</v>
      </c>
      <c r="AY1990" s="204" t="s">
        <v>193</v>
      </c>
    </row>
    <row r="1991" spans="1:65" s="13" customFormat="1" ht="11.25">
      <c r="B1991" s="193"/>
      <c r="C1991" s="194"/>
      <c r="D1991" s="195" t="s">
        <v>203</v>
      </c>
      <c r="E1991" s="196" t="s">
        <v>19</v>
      </c>
      <c r="F1991" s="197" t="s">
        <v>2540</v>
      </c>
      <c r="G1991" s="194"/>
      <c r="H1991" s="198">
        <v>41.04</v>
      </c>
      <c r="I1991" s="199"/>
      <c r="J1991" s="194"/>
      <c r="K1991" s="194"/>
      <c r="L1991" s="200"/>
      <c r="M1991" s="201"/>
      <c r="N1991" s="202"/>
      <c r="O1991" s="202"/>
      <c r="P1991" s="202"/>
      <c r="Q1991" s="202"/>
      <c r="R1991" s="202"/>
      <c r="S1991" s="202"/>
      <c r="T1991" s="203"/>
      <c r="AT1991" s="204" t="s">
        <v>203</v>
      </c>
      <c r="AU1991" s="204" t="s">
        <v>80</v>
      </c>
      <c r="AV1991" s="13" t="s">
        <v>80</v>
      </c>
      <c r="AW1991" s="13" t="s">
        <v>32</v>
      </c>
      <c r="AX1991" s="13" t="s">
        <v>70</v>
      </c>
      <c r="AY1991" s="204" t="s">
        <v>193</v>
      </c>
    </row>
    <row r="1992" spans="1:65" s="13" customFormat="1" ht="11.25">
      <c r="B1992" s="193"/>
      <c r="C1992" s="194"/>
      <c r="D1992" s="195" t="s">
        <v>203</v>
      </c>
      <c r="E1992" s="196" t="s">
        <v>19</v>
      </c>
      <c r="F1992" s="197" t="s">
        <v>2541</v>
      </c>
      <c r="G1992" s="194"/>
      <c r="H1992" s="198">
        <v>42.4</v>
      </c>
      <c r="I1992" s="199"/>
      <c r="J1992" s="194"/>
      <c r="K1992" s="194"/>
      <c r="L1992" s="200"/>
      <c r="M1992" s="201"/>
      <c r="N1992" s="202"/>
      <c r="O1992" s="202"/>
      <c r="P1992" s="202"/>
      <c r="Q1992" s="202"/>
      <c r="R1992" s="202"/>
      <c r="S1992" s="202"/>
      <c r="T1992" s="203"/>
      <c r="AT1992" s="204" t="s">
        <v>203</v>
      </c>
      <c r="AU1992" s="204" t="s">
        <v>80</v>
      </c>
      <c r="AV1992" s="13" t="s">
        <v>80</v>
      </c>
      <c r="AW1992" s="13" t="s">
        <v>32</v>
      </c>
      <c r="AX1992" s="13" t="s">
        <v>70</v>
      </c>
      <c r="AY1992" s="204" t="s">
        <v>193</v>
      </c>
    </row>
    <row r="1993" spans="1:65" s="14" customFormat="1" ht="11.25">
      <c r="B1993" s="205"/>
      <c r="C1993" s="206"/>
      <c r="D1993" s="195" t="s">
        <v>203</v>
      </c>
      <c r="E1993" s="207" t="s">
        <v>19</v>
      </c>
      <c r="F1993" s="208" t="s">
        <v>205</v>
      </c>
      <c r="G1993" s="206"/>
      <c r="H1993" s="209">
        <v>2143.16</v>
      </c>
      <c r="I1993" s="210"/>
      <c r="J1993" s="206"/>
      <c r="K1993" s="206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203</v>
      </c>
      <c r="AU1993" s="215" t="s">
        <v>80</v>
      </c>
      <c r="AV1993" s="14" t="s">
        <v>200</v>
      </c>
      <c r="AW1993" s="14" t="s">
        <v>32</v>
      </c>
      <c r="AX1993" s="14" t="s">
        <v>78</v>
      </c>
      <c r="AY1993" s="215" t="s">
        <v>193</v>
      </c>
    </row>
    <row r="1994" spans="1:65" s="2" customFormat="1" ht="44.25" customHeight="1">
      <c r="A1994" s="36"/>
      <c r="B1994" s="37"/>
      <c r="C1994" s="227" t="s">
        <v>2542</v>
      </c>
      <c r="D1994" s="227" t="s">
        <v>443</v>
      </c>
      <c r="E1994" s="228" t="s">
        <v>2543</v>
      </c>
      <c r="F1994" s="229" t="s">
        <v>2544</v>
      </c>
      <c r="G1994" s="230" t="s">
        <v>198</v>
      </c>
      <c r="H1994" s="231">
        <v>5629.1040000000003</v>
      </c>
      <c r="I1994" s="232"/>
      <c r="J1994" s="233">
        <f>ROUND(I1994*H1994,2)</f>
        <v>0</v>
      </c>
      <c r="K1994" s="229" t="s">
        <v>199</v>
      </c>
      <c r="L1994" s="234"/>
      <c r="M1994" s="235" t="s">
        <v>19</v>
      </c>
      <c r="N1994" s="236" t="s">
        <v>41</v>
      </c>
      <c r="O1994" s="66"/>
      <c r="P1994" s="184">
        <f>O1994*H1994</f>
        <v>0</v>
      </c>
      <c r="Q1994" s="184">
        <v>5.4000000000000003E-3</v>
      </c>
      <c r="R1994" s="184">
        <f>Q1994*H1994</f>
        <v>30.397161600000004</v>
      </c>
      <c r="S1994" s="184">
        <v>0</v>
      </c>
      <c r="T1994" s="185">
        <f>S1994*H1994</f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186" t="s">
        <v>257</v>
      </c>
      <c r="AT1994" s="186" t="s">
        <v>443</v>
      </c>
      <c r="AU1994" s="186" t="s">
        <v>80</v>
      </c>
      <c r="AY1994" s="19" t="s">
        <v>193</v>
      </c>
      <c r="BE1994" s="187">
        <f>IF(N1994="základní",J1994,0)</f>
        <v>0</v>
      </c>
      <c r="BF1994" s="187">
        <f>IF(N1994="snížená",J1994,0)</f>
        <v>0</v>
      </c>
      <c r="BG1994" s="187">
        <f>IF(N1994="zákl. přenesená",J1994,0)</f>
        <v>0</v>
      </c>
      <c r="BH1994" s="187">
        <f>IF(N1994="sníž. přenesená",J1994,0)</f>
        <v>0</v>
      </c>
      <c r="BI1994" s="187">
        <f>IF(N1994="nulová",J1994,0)</f>
        <v>0</v>
      </c>
      <c r="BJ1994" s="19" t="s">
        <v>78</v>
      </c>
      <c r="BK1994" s="187">
        <f>ROUND(I1994*H1994,2)</f>
        <v>0</v>
      </c>
      <c r="BL1994" s="19" t="s">
        <v>216</v>
      </c>
      <c r="BM1994" s="186" t="s">
        <v>2545</v>
      </c>
    </row>
    <row r="1995" spans="1:65" s="15" customFormat="1" ht="11.25">
      <c r="B1995" s="217"/>
      <c r="C1995" s="218"/>
      <c r="D1995" s="195" t="s">
        <v>203</v>
      </c>
      <c r="E1995" s="219" t="s">
        <v>19</v>
      </c>
      <c r="F1995" s="220" t="s">
        <v>2546</v>
      </c>
      <c r="G1995" s="218"/>
      <c r="H1995" s="219" t="s">
        <v>19</v>
      </c>
      <c r="I1995" s="221"/>
      <c r="J1995" s="218"/>
      <c r="K1995" s="218"/>
      <c r="L1995" s="222"/>
      <c r="M1995" s="223"/>
      <c r="N1995" s="224"/>
      <c r="O1995" s="224"/>
      <c r="P1995" s="224"/>
      <c r="Q1995" s="224"/>
      <c r="R1995" s="224"/>
      <c r="S1995" s="224"/>
      <c r="T1995" s="225"/>
      <c r="AT1995" s="226" t="s">
        <v>203</v>
      </c>
      <c r="AU1995" s="226" t="s">
        <v>80</v>
      </c>
      <c r="AV1995" s="15" t="s">
        <v>78</v>
      </c>
      <c r="AW1995" s="15" t="s">
        <v>32</v>
      </c>
      <c r="AX1995" s="15" t="s">
        <v>70</v>
      </c>
      <c r="AY1995" s="226" t="s">
        <v>193</v>
      </c>
    </row>
    <row r="1996" spans="1:65" s="13" customFormat="1" ht="22.5">
      <c r="B1996" s="193"/>
      <c r="C1996" s="194"/>
      <c r="D1996" s="195" t="s">
        <v>203</v>
      </c>
      <c r="E1996" s="196" t="s">
        <v>19</v>
      </c>
      <c r="F1996" s="197" t="s">
        <v>2493</v>
      </c>
      <c r="G1996" s="194"/>
      <c r="H1996" s="198">
        <v>1858.9</v>
      </c>
      <c r="I1996" s="199"/>
      <c r="J1996" s="194"/>
      <c r="K1996" s="194"/>
      <c r="L1996" s="200"/>
      <c r="M1996" s="201"/>
      <c r="N1996" s="202"/>
      <c r="O1996" s="202"/>
      <c r="P1996" s="202"/>
      <c r="Q1996" s="202"/>
      <c r="R1996" s="202"/>
      <c r="S1996" s="202"/>
      <c r="T1996" s="203"/>
      <c r="AT1996" s="204" t="s">
        <v>203</v>
      </c>
      <c r="AU1996" s="204" t="s">
        <v>80</v>
      </c>
      <c r="AV1996" s="13" t="s">
        <v>80</v>
      </c>
      <c r="AW1996" s="13" t="s">
        <v>32</v>
      </c>
      <c r="AX1996" s="13" t="s">
        <v>70</v>
      </c>
      <c r="AY1996" s="204" t="s">
        <v>193</v>
      </c>
    </row>
    <row r="1997" spans="1:65" s="13" customFormat="1" ht="11.25">
      <c r="B1997" s="193"/>
      <c r="C1997" s="194"/>
      <c r="D1997" s="195" t="s">
        <v>203</v>
      </c>
      <c r="E1997" s="196" t="s">
        <v>19</v>
      </c>
      <c r="F1997" s="197" t="s">
        <v>2494</v>
      </c>
      <c r="G1997" s="194"/>
      <c r="H1997" s="198">
        <v>1540.92</v>
      </c>
      <c r="I1997" s="199"/>
      <c r="J1997" s="194"/>
      <c r="K1997" s="194"/>
      <c r="L1997" s="200"/>
      <c r="M1997" s="201"/>
      <c r="N1997" s="202"/>
      <c r="O1997" s="202"/>
      <c r="P1997" s="202"/>
      <c r="Q1997" s="202"/>
      <c r="R1997" s="202"/>
      <c r="S1997" s="202"/>
      <c r="T1997" s="203"/>
      <c r="AT1997" s="204" t="s">
        <v>203</v>
      </c>
      <c r="AU1997" s="204" t="s">
        <v>80</v>
      </c>
      <c r="AV1997" s="13" t="s">
        <v>80</v>
      </c>
      <c r="AW1997" s="13" t="s">
        <v>32</v>
      </c>
      <c r="AX1997" s="13" t="s">
        <v>70</v>
      </c>
      <c r="AY1997" s="204" t="s">
        <v>193</v>
      </c>
    </row>
    <row r="1998" spans="1:65" s="13" customFormat="1" ht="11.25">
      <c r="B1998" s="193"/>
      <c r="C1998" s="194"/>
      <c r="D1998" s="195" t="s">
        <v>203</v>
      </c>
      <c r="E1998" s="196" t="s">
        <v>19</v>
      </c>
      <c r="F1998" s="197" t="s">
        <v>2495</v>
      </c>
      <c r="G1998" s="194"/>
      <c r="H1998" s="198">
        <v>19.600000000000001</v>
      </c>
      <c r="I1998" s="199"/>
      <c r="J1998" s="194"/>
      <c r="K1998" s="194"/>
      <c r="L1998" s="200"/>
      <c r="M1998" s="201"/>
      <c r="N1998" s="202"/>
      <c r="O1998" s="202"/>
      <c r="P1998" s="202"/>
      <c r="Q1998" s="202"/>
      <c r="R1998" s="202"/>
      <c r="S1998" s="202"/>
      <c r="T1998" s="203"/>
      <c r="AT1998" s="204" t="s">
        <v>203</v>
      </c>
      <c r="AU1998" s="204" t="s">
        <v>80</v>
      </c>
      <c r="AV1998" s="13" t="s">
        <v>80</v>
      </c>
      <c r="AW1998" s="13" t="s">
        <v>32</v>
      </c>
      <c r="AX1998" s="13" t="s">
        <v>70</v>
      </c>
      <c r="AY1998" s="204" t="s">
        <v>193</v>
      </c>
    </row>
    <row r="1999" spans="1:65" s="13" customFormat="1" ht="11.25">
      <c r="B1999" s="193"/>
      <c r="C1999" s="194"/>
      <c r="D1999" s="195" t="s">
        <v>203</v>
      </c>
      <c r="E1999" s="196" t="s">
        <v>19</v>
      </c>
      <c r="F1999" s="197" t="s">
        <v>2496</v>
      </c>
      <c r="G1999" s="194"/>
      <c r="H1999" s="198">
        <v>11.76</v>
      </c>
      <c r="I1999" s="199"/>
      <c r="J1999" s="194"/>
      <c r="K1999" s="194"/>
      <c r="L1999" s="200"/>
      <c r="M1999" s="201"/>
      <c r="N1999" s="202"/>
      <c r="O1999" s="202"/>
      <c r="P1999" s="202"/>
      <c r="Q1999" s="202"/>
      <c r="R1999" s="202"/>
      <c r="S1999" s="202"/>
      <c r="T1999" s="203"/>
      <c r="AT1999" s="204" t="s">
        <v>203</v>
      </c>
      <c r="AU1999" s="204" t="s">
        <v>80</v>
      </c>
      <c r="AV1999" s="13" t="s">
        <v>80</v>
      </c>
      <c r="AW1999" s="13" t="s">
        <v>32</v>
      </c>
      <c r="AX1999" s="13" t="s">
        <v>70</v>
      </c>
      <c r="AY1999" s="204" t="s">
        <v>193</v>
      </c>
    </row>
    <row r="2000" spans="1:65" s="13" customFormat="1" ht="11.25">
      <c r="B2000" s="193"/>
      <c r="C2000" s="194"/>
      <c r="D2000" s="195" t="s">
        <v>203</v>
      </c>
      <c r="E2000" s="196" t="s">
        <v>19</v>
      </c>
      <c r="F2000" s="197" t="s">
        <v>2497</v>
      </c>
      <c r="G2000" s="194"/>
      <c r="H2000" s="198">
        <v>3.52</v>
      </c>
      <c r="I2000" s="199"/>
      <c r="J2000" s="194"/>
      <c r="K2000" s="194"/>
      <c r="L2000" s="200"/>
      <c r="M2000" s="201"/>
      <c r="N2000" s="202"/>
      <c r="O2000" s="202"/>
      <c r="P2000" s="202"/>
      <c r="Q2000" s="202"/>
      <c r="R2000" s="202"/>
      <c r="S2000" s="202"/>
      <c r="T2000" s="203"/>
      <c r="AT2000" s="204" t="s">
        <v>203</v>
      </c>
      <c r="AU2000" s="204" t="s">
        <v>80</v>
      </c>
      <c r="AV2000" s="13" t="s">
        <v>80</v>
      </c>
      <c r="AW2000" s="13" t="s">
        <v>32</v>
      </c>
      <c r="AX2000" s="13" t="s">
        <v>70</v>
      </c>
      <c r="AY2000" s="204" t="s">
        <v>193</v>
      </c>
    </row>
    <row r="2001" spans="1:65" s="13" customFormat="1" ht="11.25">
      <c r="B2001" s="193"/>
      <c r="C2001" s="194"/>
      <c r="D2001" s="195" t="s">
        <v>203</v>
      </c>
      <c r="E2001" s="196" t="s">
        <v>19</v>
      </c>
      <c r="F2001" s="197" t="s">
        <v>2498</v>
      </c>
      <c r="G2001" s="194"/>
      <c r="H2001" s="198">
        <v>172.8</v>
      </c>
      <c r="I2001" s="199"/>
      <c r="J2001" s="194"/>
      <c r="K2001" s="194"/>
      <c r="L2001" s="200"/>
      <c r="M2001" s="201"/>
      <c r="N2001" s="202"/>
      <c r="O2001" s="202"/>
      <c r="P2001" s="202"/>
      <c r="Q2001" s="202"/>
      <c r="R2001" s="202"/>
      <c r="S2001" s="202"/>
      <c r="T2001" s="203"/>
      <c r="AT2001" s="204" t="s">
        <v>203</v>
      </c>
      <c r="AU2001" s="204" t="s">
        <v>80</v>
      </c>
      <c r="AV2001" s="13" t="s">
        <v>80</v>
      </c>
      <c r="AW2001" s="13" t="s">
        <v>32</v>
      </c>
      <c r="AX2001" s="13" t="s">
        <v>70</v>
      </c>
      <c r="AY2001" s="204" t="s">
        <v>193</v>
      </c>
    </row>
    <row r="2002" spans="1:65" s="13" customFormat="1" ht="11.25">
      <c r="B2002" s="193"/>
      <c r="C2002" s="194"/>
      <c r="D2002" s="195" t="s">
        <v>203</v>
      </c>
      <c r="E2002" s="196" t="s">
        <v>19</v>
      </c>
      <c r="F2002" s="197" t="s">
        <v>2501</v>
      </c>
      <c r="G2002" s="194"/>
      <c r="H2002" s="198">
        <v>11.84</v>
      </c>
      <c r="I2002" s="199"/>
      <c r="J2002" s="194"/>
      <c r="K2002" s="194"/>
      <c r="L2002" s="200"/>
      <c r="M2002" s="201"/>
      <c r="N2002" s="202"/>
      <c r="O2002" s="202"/>
      <c r="P2002" s="202"/>
      <c r="Q2002" s="202"/>
      <c r="R2002" s="202"/>
      <c r="S2002" s="202"/>
      <c r="T2002" s="203"/>
      <c r="AT2002" s="204" t="s">
        <v>203</v>
      </c>
      <c r="AU2002" s="204" t="s">
        <v>80</v>
      </c>
      <c r="AV2002" s="13" t="s">
        <v>80</v>
      </c>
      <c r="AW2002" s="13" t="s">
        <v>32</v>
      </c>
      <c r="AX2002" s="13" t="s">
        <v>70</v>
      </c>
      <c r="AY2002" s="204" t="s">
        <v>193</v>
      </c>
    </row>
    <row r="2003" spans="1:65" s="16" customFormat="1" ht="11.25">
      <c r="B2003" s="237"/>
      <c r="C2003" s="238"/>
      <c r="D2003" s="195" t="s">
        <v>203</v>
      </c>
      <c r="E2003" s="239" t="s">
        <v>19</v>
      </c>
      <c r="F2003" s="240" t="s">
        <v>568</v>
      </c>
      <c r="G2003" s="238"/>
      <c r="H2003" s="241">
        <v>3619.34</v>
      </c>
      <c r="I2003" s="242"/>
      <c r="J2003" s="238"/>
      <c r="K2003" s="238"/>
      <c r="L2003" s="243"/>
      <c r="M2003" s="244"/>
      <c r="N2003" s="245"/>
      <c r="O2003" s="245"/>
      <c r="P2003" s="245"/>
      <c r="Q2003" s="245"/>
      <c r="R2003" s="245"/>
      <c r="S2003" s="245"/>
      <c r="T2003" s="246"/>
      <c r="AT2003" s="247" t="s">
        <v>203</v>
      </c>
      <c r="AU2003" s="247" t="s">
        <v>80</v>
      </c>
      <c r="AV2003" s="16" t="s">
        <v>212</v>
      </c>
      <c r="AW2003" s="16" t="s">
        <v>32</v>
      </c>
      <c r="AX2003" s="16" t="s">
        <v>70</v>
      </c>
      <c r="AY2003" s="247" t="s">
        <v>193</v>
      </c>
    </row>
    <row r="2004" spans="1:65" s="15" customFormat="1" ht="11.25">
      <c r="B2004" s="217"/>
      <c r="C2004" s="218"/>
      <c r="D2004" s="195" t="s">
        <v>203</v>
      </c>
      <c r="E2004" s="219" t="s">
        <v>19</v>
      </c>
      <c r="F2004" s="220" t="s">
        <v>2547</v>
      </c>
      <c r="G2004" s="218"/>
      <c r="H2004" s="219" t="s">
        <v>19</v>
      </c>
      <c r="I2004" s="221"/>
      <c r="J2004" s="218"/>
      <c r="K2004" s="218"/>
      <c r="L2004" s="222"/>
      <c r="M2004" s="223"/>
      <c r="N2004" s="224"/>
      <c r="O2004" s="224"/>
      <c r="P2004" s="224"/>
      <c r="Q2004" s="224"/>
      <c r="R2004" s="224"/>
      <c r="S2004" s="224"/>
      <c r="T2004" s="225"/>
      <c r="AT2004" s="226" t="s">
        <v>203</v>
      </c>
      <c r="AU2004" s="226" t="s">
        <v>80</v>
      </c>
      <c r="AV2004" s="15" t="s">
        <v>78</v>
      </c>
      <c r="AW2004" s="15" t="s">
        <v>32</v>
      </c>
      <c r="AX2004" s="15" t="s">
        <v>70</v>
      </c>
      <c r="AY2004" s="226" t="s">
        <v>193</v>
      </c>
    </row>
    <row r="2005" spans="1:65" s="13" customFormat="1" ht="33.75">
      <c r="B2005" s="193"/>
      <c r="C2005" s="194"/>
      <c r="D2005" s="195" t="s">
        <v>203</v>
      </c>
      <c r="E2005" s="196" t="s">
        <v>19</v>
      </c>
      <c r="F2005" s="197" t="s">
        <v>2507</v>
      </c>
      <c r="G2005" s="194"/>
      <c r="H2005" s="198">
        <v>844.44</v>
      </c>
      <c r="I2005" s="199"/>
      <c r="J2005" s="194"/>
      <c r="K2005" s="194"/>
      <c r="L2005" s="200"/>
      <c r="M2005" s="201"/>
      <c r="N2005" s="202"/>
      <c r="O2005" s="202"/>
      <c r="P2005" s="202"/>
      <c r="Q2005" s="202"/>
      <c r="R2005" s="202"/>
      <c r="S2005" s="202"/>
      <c r="T2005" s="203"/>
      <c r="AT2005" s="204" t="s">
        <v>203</v>
      </c>
      <c r="AU2005" s="204" t="s">
        <v>80</v>
      </c>
      <c r="AV2005" s="13" t="s">
        <v>80</v>
      </c>
      <c r="AW2005" s="13" t="s">
        <v>32</v>
      </c>
      <c r="AX2005" s="13" t="s">
        <v>70</v>
      </c>
      <c r="AY2005" s="204" t="s">
        <v>193</v>
      </c>
    </row>
    <row r="2006" spans="1:65" s="13" customFormat="1" ht="11.25">
      <c r="B2006" s="193"/>
      <c r="C2006" s="194"/>
      <c r="D2006" s="195" t="s">
        <v>203</v>
      </c>
      <c r="E2006" s="196" t="s">
        <v>19</v>
      </c>
      <c r="F2006" s="197" t="s">
        <v>2508</v>
      </c>
      <c r="G2006" s="194"/>
      <c r="H2006" s="198">
        <v>103.1</v>
      </c>
      <c r="I2006" s="199"/>
      <c r="J2006" s="194"/>
      <c r="K2006" s="194"/>
      <c r="L2006" s="200"/>
      <c r="M2006" s="201"/>
      <c r="N2006" s="202"/>
      <c r="O2006" s="202"/>
      <c r="P2006" s="202"/>
      <c r="Q2006" s="202"/>
      <c r="R2006" s="202"/>
      <c r="S2006" s="202"/>
      <c r="T2006" s="203"/>
      <c r="AT2006" s="204" t="s">
        <v>203</v>
      </c>
      <c r="AU2006" s="204" t="s">
        <v>80</v>
      </c>
      <c r="AV2006" s="13" t="s">
        <v>80</v>
      </c>
      <c r="AW2006" s="13" t="s">
        <v>32</v>
      </c>
      <c r="AX2006" s="13" t="s">
        <v>70</v>
      </c>
      <c r="AY2006" s="204" t="s">
        <v>193</v>
      </c>
    </row>
    <row r="2007" spans="1:65" s="13" customFormat="1" ht="11.25">
      <c r="B2007" s="193"/>
      <c r="C2007" s="194"/>
      <c r="D2007" s="195" t="s">
        <v>203</v>
      </c>
      <c r="E2007" s="196" t="s">
        <v>19</v>
      </c>
      <c r="F2007" s="197" t="s">
        <v>2509</v>
      </c>
      <c r="G2007" s="194"/>
      <c r="H2007" s="198">
        <v>27.72</v>
      </c>
      <c r="I2007" s="199"/>
      <c r="J2007" s="194"/>
      <c r="K2007" s="194"/>
      <c r="L2007" s="200"/>
      <c r="M2007" s="201"/>
      <c r="N2007" s="202"/>
      <c r="O2007" s="202"/>
      <c r="P2007" s="202"/>
      <c r="Q2007" s="202"/>
      <c r="R2007" s="202"/>
      <c r="S2007" s="202"/>
      <c r="T2007" s="203"/>
      <c r="AT2007" s="204" t="s">
        <v>203</v>
      </c>
      <c r="AU2007" s="204" t="s">
        <v>80</v>
      </c>
      <c r="AV2007" s="13" t="s">
        <v>80</v>
      </c>
      <c r="AW2007" s="13" t="s">
        <v>32</v>
      </c>
      <c r="AX2007" s="13" t="s">
        <v>70</v>
      </c>
      <c r="AY2007" s="204" t="s">
        <v>193</v>
      </c>
    </row>
    <row r="2008" spans="1:65" s="13" customFormat="1" ht="11.25">
      <c r="B2008" s="193"/>
      <c r="C2008" s="194"/>
      <c r="D2008" s="195" t="s">
        <v>203</v>
      </c>
      <c r="E2008" s="196" t="s">
        <v>19</v>
      </c>
      <c r="F2008" s="197" t="s">
        <v>2510</v>
      </c>
      <c r="G2008" s="194"/>
      <c r="H2008" s="198">
        <v>54.6</v>
      </c>
      <c r="I2008" s="199"/>
      <c r="J2008" s="194"/>
      <c r="K2008" s="194"/>
      <c r="L2008" s="200"/>
      <c r="M2008" s="201"/>
      <c r="N2008" s="202"/>
      <c r="O2008" s="202"/>
      <c r="P2008" s="202"/>
      <c r="Q2008" s="202"/>
      <c r="R2008" s="202"/>
      <c r="S2008" s="202"/>
      <c r="T2008" s="203"/>
      <c r="AT2008" s="204" t="s">
        <v>203</v>
      </c>
      <c r="AU2008" s="204" t="s">
        <v>80</v>
      </c>
      <c r="AV2008" s="13" t="s">
        <v>80</v>
      </c>
      <c r="AW2008" s="13" t="s">
        <v>32</v>
      </c>
      <c r="AX2008" s="13" t="s">
        <v>70</v>
      </c>
      <c r="AY2008" s="204" t="s">
        <v>193</v>
      </c>
    </row>
    <row r="2009" spans="1:65" s="13" customFormat="1" ht="11.25">
      <c r="B2009" s="193"/>
      <c r="C2009" s="194"/>
      <c r="D2009" s="195" t="s">
        <v>203</v>
      </c>
      <c r="E2009" s="196" t="s">
        <v>19</v>
      </c>
      <c r="F2009" s="197" t="s">
        <v>2511</v>
      </c>
      <c r="G2009" s="194"/>
      <c r="H2009" s="198">
        <v>20.52</v>
      </c>
      <c r="I2009" s="199"/>
      <c r="J2009" s="194"/>
      <c r="K2009" s="194"/>
      <c r="L2009" s="200"/>
      <c r="M2009" s="201"/>
      <c r="N2009" s="202"/>
      <c r="O2009" s="202"/>
      <c r="P2009" s="202"/>
      <c r="Q2009" s="202"/>
      <c r="R2009" s="202"/>
      <c r="S2009" s="202"/>
      <c r="T2009" s="203"/>
      <c r="AT2009" s="204" t="s">
        <v>203</v>
      </c>
      <c r="AU2009" s="204" t="s">
        <v>80</v>
      </c>
      <c r="AV2009" s="13" t="s">
        <v>80</v>
      </c>
      <c r="AW2009" s="13" t="s">
        <v>32</v>
      </c>
      <c r="AX2009" s="13" t="s">
        <v>70</v>
      </c>
      <c r="AY2009" s="204" t="s">
        <v>193</v>
      </c>
    </row>
    <row r="2010" spans="1:65" s="13" customFormat="1" ht="11.25">
      <c r="B2010" s="193"/>
      <c r="C2010" s="194"/>
      <c r="D2010" s="195" t="s">
        <v>203</v>
      </c>
      <c r="E2010" s="196" t="s">
        <v>19</v>
      </c>
      <c r="F2010" s="197" t="s">
        <v>2512</v>
      </c>
      <c r="G2010" s="194"/>
      <c r="H2010" s="198">
        <v>21.2</v>
      </c>
      <c r="I2010" s="199"/>
      <c r="J2010" s="194"/>
      <c r="K2010" s="194"/>
      <c r="L2010" s="200"/>
      <c r="M2010" s="201"/>
      <c r="N2010" s="202"/>
      <c r="O2010" s="202"/>
      <c r="P2010" s="202"/>
      <c r="Q2010" s="202"/>
      <c r="R2010" s="202"/>
      <c r="S2010" s="202"/>
      <c r="T2010" s="203"/>
      <c r="AT2010" s="204" t="s">
        <v>203</v>
      </c>
      <c r="AU2010" s="204" t="s">
        <v>80</v>
      </c>
      <c r="AV2010" s="13" t="s">
        <v>80</v>
      </c>
      <c r="AW2010" s="13" t="s">
        <v>32</v>
      </c>
      <c r="AX2010" s="13" t="s">
        <v>70</v>
      </c>
      <c r="AY2010" s="204" t="s">
        <v>193</v>
      </c>
    </row>
    <row r="2011" spans="1:65" s="14" customFormat="1" ht="11.25">
      <c r="B2011" s="205"/>
      <c r="C2011" s="206"/>
      <c r="D2011" s="195" t="s">
        <v>203</v>
      </c>
      <c r="E2011" s="207" t="s">
        <v>19</v>
      </c>
      <c r="F2011" s="208" t="s">
        <v>205</v>
      </c>
      <c r="G2011" s="206"/>
      <c r="H2011" s="209">
        <v>4690.92</v>
      </c>
      <c r="I2011" s="210"/>
      <c r="J2011" s="206"/>
      <c r="K2011" s="206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203</v>
      </c>
      <c r="AU2011" s="215" t="s">
        <v>80</v>
      </c>
      <c r="AV2011" s="14" t="s">
        <v>200</v>
      </c>
      <c r="AW2011" s="14" t="s">
        <v>32</v>
      </c>
      <c r="AX2011" s="14" t="s">
        <v>70</v>
      </c>
      <c r="AY2011" s="215" t="s">
        <v>193</v>
      </c>
    </row>
    <row r="2012" spans="1:65" s="13" customFormat="1" ht="11.25">
      <c r="B2012" s="193"/>
      <c r="C2012" s="194"/>
      <c r="D2012" s="195" t="s">
        <v>203</v>
      </c>
      <c r="E2012" s="196" t="s">
        <v>19</v>
      </c>
      <c r="F2012" s="197" t="s">
        <v>2548</v>
      </c>
      <c r="G2012" s="194"/>
      <c r="H2012" s="198">
        <v>5629.1040000000003</v>
      </c>
      <c r="I2012" s="199"/>
      <c r="J2012" s="194"/>
      <c r="K2012" s="194"/>
      <c r="L2012" s="200"/>
      <c r="M2012" s="201"/>
      <c r="N2012" s="202"/>
      <c r="O2012" s="202"/>
      <c r="P2012" s="202"/>
      <c r="Q2012" s="202"/>
      <c r="R2012" s="202"/>
      <c r="S2012" s="202"/>
      <c r="T2012" s="203"/>
      <c r="AT2012" s="204" t="s">
        <v>203</v>
      </c>
      <c r="AU2012" s="204" t="s">
        <v>80</v>
      </c>
      <c r="AV2012" s="13" t="s">
        <v>80</v>
      </c>
      <c r="AW2012" s="13" t="s">
        <v>32</v>
      </c>
      <c r="AX2012" s="13" t="s">
        <v>70</v>
      </c>
      <c r="AY2012" s="204" t="s">
        <v>193</v>
      </c>
    </row>
    <row r="2013" spans="1:65" s="14" customFormat="1" ht="11.25">
      <c r="B2013" s="205"/>
      <c r="C2013" s="206"/>
      <c r="D2013" s="195" t="s">
        <v>203</v>
      </c>
      <c r="E2013" s="207" t="s">
        <v>19</v>
      </c>
      <c r="F2013" s="208" t="s">
        <v>205</v>
      </c>
      <c r="G2013" s="206"/>
      <c r="H2013" s="209">
        <v>5629.1040000000003</v>
      </c>
      <c r="I2013" s="210"/>
      <c r="J2013" s="206"/>
      <c r="K2013" s="206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203</v>
      </c>
      <c r="AU2013" s="215" t="s">
        <v>80</v>
      </c>
      <c r="AV2013" s="14" t="s">
        <v>200</v>
      </c>
      <c r="AW2013" s="14" t="s">
        <v>32</v>
      </c>
      <c r="AX2013" s="14" t="s">
        <v>78</v>
      </c>
      <c r="AY2013" s="215" t="s">
        <v>193</v>
      </c>
    </row>
    <row r="2014" spans="1:65" s="2" customFormat="1" ht="49.15" customHeight="1">
      <c r="A2014" s="36"/>
      <c r="B2014" s="37"/>
      <c r="C2014" s="227" t="s">
        <v>2549</v>
      </c>
      <c r="D2014" s="227" t="s">
        <v>443</v>
      </c>
      <c r="E2014" s="228" t="s">
        <v>2550</v>
      </c>
      <c r="F2014" s="229" t="s">
        <v>2551</v>
      </c>
      <c r="G2014" s="230" t="s">
        <v>198</v>
      </c>
      <c r="H2014" s="231">
        <v>5498.5439999999999</v>
      </c>
      <c r="I2014" s="232"/>
      <c r="J2014" s="233">
        <f>ROUND(I2014*H2014,2)</f>
        <v>0</v>
      </c>
      <c r="K2014" s="229" t="s">
        <v>199</v>
      </c>
      <c r="L2014" s="234"/>
      <c r="M2014" s="235" t="s">
        <v>19</v>
      </c>
      <c r="N2014" s="236" t="s">
        <v>41</v>
      </c>
      <c r="O2014" s="66"/>
      <c r="P2014" s="184">
        <f>O2014*H2014</f>
        <v>0</v>
      </c>
      <c r="Q2014" s="184">
        <v>5.3E-3</v>
      </c>
      <c r="R2014" s="184">
        <f>Q2014*H2014</f>
        <v>29.142283199999998</v>
      </c>
      <c r="S2014" s="184">
        <v>0</v>
      </c>
      <c r="T2014" s="185">
        <f>S2014*H2014</f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257</v>
      </c>
      <c r="AT2014" s="186" t="s">
        <v>443</v>
      </c>
      <c r="AU2014" s="186" t="s">
        <v>80</v>
      </c>
      <c r="AY2014" s="19" t="s">
        <v>193</v>
      </c>
      <c r="BE2014" s="187">
        <f>IF(N2014="základní",J2014,0)</f>
        <v>0</v>
      </c>
      <c r="BF2014" s="187">
        <f>IF(N2014="snížená",J2014,0)</f>
        <v>0</v>
      </c>
      <c r="BG2014" s="187">
        <f>IF(N2014="zákl. přenesená",J2014,0)</f>
        <v>0</v>
      </c>
      <c r="BH2014" s="187">
        <f>IF(N2014="sníž. přenesená",J2014,0)</f>
        <v>0</v>
      </c>
      <c r="BI2014" s="187">
        <f>IF(N2014="nulová",J2014,0)</f>
        <v>0</v>
      </c>
      <c r="BJ2014" s="19" t="s">
        <v>78</v>
      </c>
      <c r="BK2014" s="187">
        <f>ROUND(I2014*H2014,2)</f>
        <v>0</v>
      </c>
      <c r="BL2014" s="19" t="s">
        <v>216</v>
      </c>
      <c r="BM2014" s="186" t="s">
        <v>2552</v>
      </c>
    </row>
    <row r="2015" spans="1:65" s="15" customFormat="1" ht="11.25">
      <c r="B2015" s="217"/>
      <c r="C2015" s="218"/>
      <c r="D2015" s="195" t="s">
        <v>203</v>
      </c>
      <c r="E2015" s="219" t="s">
        <v>19</v>
      </c>
      <c r="F2015" s="220" t="s">
        <v>2546</v>
      </c>
      <c r="G2015" s="218"/>
      <c r="H2015" s="219" t="s">
        <v>19</v>
      </c>
      <c r="I2015" s="221"/>
      <c r="J2015" s="218"/>
      <c r="K2015" s="218"/>
      <c r="L2015" s="222"/>
      <c r="M2015" s="223"/>
      <c r="N2015" s="224"/>
      <c r="O2015" s="224"/>
      <c r="P2015" s="224"/>
      <c r="Q2015" s="224"/>
      <c r="R2015" s="224"/>
      <c r="S2015" s="224"/>
      <c r="T2015" s="225"/>
      <c r="AT2015" s="226" t="s">
        <v>203</v>
      </c>
      <c r="AU2015" s="226" t="s">
        <v>80</v>
      </c>
      <c r="AV2015" s="15" t="s">
        <v>78</v>
      </c>
      <c r="AW2015" s="15" t="s">
        <v>32</v>
      </c>
      <c r="AX2015" s="15" t="s">
        <v>70</v>
      </c>
      <c r="AY2015" s="226" t="s">
        <v>193</v>
      </c>
    </row>
    <row r="2016" spans="1:65" s="13" customFormat="1" ht="22.5">
      <c r="B2016" s="193"/>
      <c r="C2016" s="194"/>
      <c r="D2016" s="195" t="s">
        <v>203</v>
      </c>
      <c r="E2016" s="196" t="s">
        <v>19</v>
      </c>
      <c r="F2016" s="197" t="s">
        <v>2493</v>
      </c>
      <c r="G2016" s="194"/>
      <c r="H2016" s="198">
        <v>1858.9</v>
      </c>
      <c r="I2016" s="199"/>
      <c r="J2016" s="194"/>
      <c r="K2016" s="194"/>
      <c r="L2016" s="200"/>
      <c r="M2016" s="201"/>
      <c r="N2016" s="202"/>
      <c r="O2016" s="202"/>
      <c r="P2016" s="202"/>
      <c r="Q2016" s="202"/>
      <c r="R2016" s="202"/>
      <c r="S2016" s="202"/>
      <c r="T2016" s="203"/>
      <c r="AT2016" s="204" t="s">
        <v>203</v>
      </c>
      <c r="AU2016" s="204" t="s">
        <v>80</v>
      </c>
      <c r="AV2016" s="13" t="s">
        <v>80</v>
      </c>
      <c r="AW2016" s="13" t="s">
        <v>32</v>
      </c>
      <c r="AX2016" s="13" t="s">
        <v>70</v>
      </c>
      <c r="AY2016" s="204" t="s">
        <v>193</v>
      </c>
    </row>
    <row r="2017" spans="2:51" s="13" customFormat="1" ht="11.25">
      <c r="B2017" s="193"/>
      <c r="C2017" s="194"/>
      <c r="D2017" s="195" t="s">
        <v>203</v>
      </c>
      <c r="E2017" s="196" t="s">
        <v>19</v>
      </c>
      <c r="F2017" s="197" t="s">
        <v>2494</v>
      </c>
      <c r="G2017" s="194"/>
      <c r="H2017" s="198">
        <v>1540.92</v>
      </c>
      <c r="I2017" s="199"/>
      <c r="J2017" s="194"/>
      <c r="K2017" s="194"/>
      <c r="L2017" s="200"/>
      <c r="M2017" s="201"/>
      <c r="N2017" s="202"/>
      <c r="O2017" s="202"/>
      <c r="P2017" s="202"/>
      <c r="Q2017" s="202"/>
      <c r="R2017" s="202"/>
      <c r="S2017" s="202"/>
      <c r="T2017" s="203"/>
      <c r="AT2017" s="204" t="s">
        <v>203</v>
      </c>
      <c r="AU2017" s="204" t="s">
        <v>80</v>
      </c>
      <c r="AV2017" s="13" t="s">
        <v>80</v>
      </c>
      <c r="AW2017" s="13" t="s">
        <v>32</v>
      </c>
      <c r="AX2017" s="13" t="s">
        <v>70</v>
      </c>
      <c r="AY2017" s="204" t="s">
        <v>193</v>
      </c>
    </row>
    <row r="2018" spans="2:51" s="13" customFormat="1" ht="11.25">
      <c r="B2018" s="193"/>
      <c r="C2018" s="194"/>
      <c r="D2018" s="195" t="s">
        <v>203</v>
      </c>
      <c r="E2018" s="196" t="s">
        <v>19</v>
      </c>
      <c r="F2018" s="197" t="s">
        <v>2495</v>
      </c>
      <c r="G2018" s="194"/>
      <c r="H2018" s="198">
        <v>19.600000000000001</v>
      </c>
      <c r="I2018" s="199"/>
      <c r="J2018" s="194"/>
      <c r="K2018" s="194"/>
      <c r="L2018" s="200"/>
      <c r="M2018" s="201"/>
      <c r="N2018" s="202"/>
      <c r="O2018" s="202"/>
      <c r="P2018" s="202"/>
      <c r="Q2018" s="202"/>
      <c r="R2018" s="202"/>
      <c r="S2018" s="202"/>
      <c r="T2018" s="203"/>
      <c r="AT2018" s="204" t="s">
        <v>203</v>
      </c>
      <c r="AU2018" s="204" t="s">
        <v>80</v>
      </c>
      <c r="AV2018" s="13" t="s">
        <v>80</v>
      </c>
      <c r="AW2018" s="13" t="s">
        <v>32</v>
      </c>
      <c r="AX2018" s="13" t="s">
        <v>70</v>
      </c>
      <c r="AY2018" s="204" t="s">
        <v>193</v>
      </c>
    </row>
    <row r="2019" spans="2:51" s="13" customFormat="1" ht="11.25">
      <c r="B2019" s="193"/>
      <c r="C2019" s="194"/>
      <c r="D2019" s="195" t="s">
        <v>203</v>
      </c>
      <c r="E2019" s="196" t="s">
        <v>19</v>
      </c>
      <c r="F2019" s="197" t="s">
        <v>2496</v>
      </c>
      <c r="G2019" s="194"/>
      <c r="H2019" s="198">
        <v>11.76</v>
      </c>
      <c r="I2019" s="199"/>
      <c r="J2019" s="194"/>
      <c r="K2019" s="194"/>
      <c r="L2019" s="200"/>
      <c r="M2019" s="201"/>
      <c r="N2019" s="202"/>
      <c r="O2019" s="202"/>
      <c r="P2019" s="202"/>
      <c r="Q2019" s="202"/>
      <c r="R2019" s="202"/>
      <c r="S2019" s="202"/>
      <c r="T2019" s="203"/>
      <c r="AT2019" s="204" t="s">
        <v>203</v>
      </c>
      <c r="AU2019" s="204" t="s">
        <v>80</v>
      </c>
      <c r="AV2019" s="13" t="s">
        <v>80</v>
      </c>
      <c r="AW2019" s="13" t="s">
        <v>32</v>
      </c>
      <c r="AX2019" s="13" t="s">
        <v>70</v>
      </c>
      <c r="AY2019" s="204" t="s">
        <v>193</v>
      </c>
    </row>
    <row r="2020" spans="2:51" s="13" customFormat="1" ht="11.25">
      <c r="B2020" s="193"/>
      <c r="C2020" s="194"/>
      <c r="D2020" s="195" t="s">
        <v>203</v>
      </c>
      <c r="E2020" s="196" t="s">
        <v>19</v>
      </c>
      <c r="F2020" s="197" t="s">
        <v>2497</v>
      </c>
      <c r="G2020" s="194"/>
      <c r="H2020" s="198">
        <v>3.52</v>
      </c>
      <c r="I2020" s="199"/>
      <c r="J2020" s="194"/>
      <c r="K2020" s="194"/>
      <c r="L2020" s="200"/>
      <c r="M2020" s="201"/>
      <c r="N2020" s="202"/>
      <c r="O2020" s="202"/>
      <c r="P2020" s="202"/>
      <c r="Q2020" s="202"/>
      <c r="R2020" s="202"/>
      <c r="S2020" s="202"/>
      <c r="T2020" s="203"/>
      <c r="AT2020" s="204" t="s">
        <v>203</v>
      </c>
      <c r="AU2020" s="204" t="s">
        <v>80</v>
      </c>
      <c r="AV2020" s="13" t="s">
        <v>80</v>
      </c>
      <c r="AW2020" s="13" t="s">
        <v>32</v>
      </c>
      <c r="AX2020" s="13" t="s">
        <v>70</v>
      </c>
      <c r="AY2020" s="204" t="s">
        <v>193</v>
      </c>
    </row>
    <row r="2021" spans="2:51" s="13" customFormat="1" ht="11.25">
      <c r="B2021" s="193"/>
      <c r="C2021" s="194"/>
      <c r="D2021" s="195" t="s">
        <v>203</v>
      </c>
      <c r="E2021" s="196" t="s">
        <v>19</v>
      </c>
      <c r="F2021" s="197" t="s">
        <v>2553</v>
      </c>
      <c r="G2021" s="194"/>
      <c r="H2021" s="198">
        <v>64</v>
      </c>
      <c r="I2021" s="199"/>
      <c r="J2021" s="194"/>
      <c r="K2021" s="194"/>
      <c r="L2021" s="200"/>
      <c r="M2021" s="201"/>
      <c r="N2021" s="202"/>
      <c r="O2021" s="202"/>
      <c r="P2021" s="202"/>
      <c r="Q2021" s="202"/>
      <c r="R2021" s="202"/>
      <c r="S2021" s="202"/>
      <c r="T2021" s="203"/>
      <c r="AT2021" s="204" t="s">
        <v>203</v>
      </c>
      <c r="AU2021" s="204" t="s">
        <v>80</v>
      </c>
      <c r="AV2021" s="13" t="s">
        <v>80</v>
      </c>
      <c r="AW2021" s="13" t="s">
        <v>32</v>
      </c>
      <c r="AX2021" s="13" t="s">
        <v>70</v>
      </c>
      <c r="AY2021" s="204" t="s">
        <v>193</v>
      </c>
    </row>
    <row r="2022" spans="2:51" s="13" customFormat="1" ht="11.25">
      <c r="B2022" s="193"/>
      <c r="C2022" s="194"/>
      <c r="D2022" s="195" t="s">
        <v>203</v>
      </c>
      <c r="E2022" s="196" t="s">
        <v>19</v>
      </c>
      <c r="F2022" s="197" t="s">
        <v>2501</v>
      </c>
      <c r="G2022" s="194"/>
      <c r="H2022" s="198">
        <v>11.84</v>
      </c>
      <c r="I2022" s="199"/>
      <c r="J2022" s="194"/>
      <c r="K2022" s="194"/>
      <c r="L2022" s="200"/>
      <c r="M2022" s="201"/>
      <c r="N2022" s="202"/>
      <c r="O2022" s="202"/>
      <c r="P2022" s="202"/>
      <c r="Q2022" s="202"/>
      <c r="R2022" s="202"/>
      <c r="S2022" s="202"/>
      <c r="T2022" s="203"/>
      <c r="AT2022" s="204" t="s">
        <v>203</v>
      </c>
      <c r="AU2022" s="204" t="s">
        <v>80</v>
      </c>
      <c r="AV2022" s="13" t="s">
        <v>80</v>
      </c>
      <c r="AW2022" s="13" t="s">
        <v>32</v>
      </c>
      <c r="AX2022" s="13" t="s">
        <v>70</v>
      </c>
      <c r="AY2022" s="204" t="s">
        <v>193</v>
      </c>
    </row>
    <row r="2023" spans="2:51" s="15" customFormat="1" ht="11.25">
      <c r="B2023" s="217"/>
      <c r="C2023" s="218"/>
      <c r="D2023" s="195" t="s">
        <v>203</v>
      </c>
      <c r="E2023" s="219" t="s">
        <v>19</v>
      </c>
      <c r="F2023" s="220" t="s">
        <v>2547</v>
      </c>
      <c r="G2023" s="218"/>
      <c r="H2023" s="219" t="s">
        <v>19</v>
      </c>
      <c r="I2023" s="221"/>
      <c r="J2023" s="218"/>
      <c r="K2023" s="218"/>
      <c r="L2023" s="222"/>
      <c r="M2023" s="223"/>
      <c r="N2023" s="224"/>
      <c r="O2023" s="224"/>
      <c r="P2023" s="224"/>
      <c r="Q2023" s="224"/>
      <c r="R2023" s="224"/>
      <c r="S2023" s="224"/>
      <c r="T2023" s="225"/>
      <c r="AT2023" s="226" t="s">
        <v>203</v>
      </c>
      <c r="AU2023" s="226" t="s">
        <v>80</v>
      </c>
      <c r="AV2023" s="15" t="s">
        <v>78</v>
      </c>
      <c r="AW2023" s="15" t="s">
        <v>32</v>
      </c>
      <c r="AX2023" s="15" t="s">
        <v>70</v>
      </c>
      <c r="AY2023" s="226" t="s">
        <v>193</v>
      </c>
    </row>
    <row r="2024" spans="2:51" s="13" customFormat="1" ht="33.75">
      <c r="B2024" s="193"/>
      <c r="C2024" s="194"/>
      <c r="D2024" s="195" t="s">
        <v>203</v>
      </c>
      <c r="E2024" s="196" t="s">
        <v>19</v>
      </c>
      <c r="F2024" s="197" t="s">
        <v>2507</v>
      </c>
      <c r="G2024" s="194"/>
      <c r="H2024" s="198">
        <v>844.44</v>
      </c>
      <c r="I2024" s="199"/>
      <c r="J2024" s="194"/>
      <c r="K2024" s="194"/>
      <c r="L2024" s="200"/>
      <c r="M2024" s="201"/>
      <c r="N2024" s="202"/>
      <c r="O2024" s="202"/>
      <c r="P2024" s="202"/>
      <c r="Q2024" s="202"/>
      <c r="R2024" s="202"/>
      <c r="S2024" s="202"/>
      <c r="T2024" s="203"/>
      <c r="AT2024" s="204" t="s">
        <v>203</v>
      </c>
      <c r="AU2024" s="204" t="s">
        <v>80</v>
      </c>
      <c r="AV2024" s="13" t="s">
        <v>80</v>
      </c>
      <c r="AW2024" s="13" t="s">
        <v>32</v>
      </c>
      <c r="AX2024" s="13" t="s">
        <v>70</v>
      </c>
      <c r="AY2024" s="204" t="s">
        <v>193</v>
      </c>
    </row>
    <row r="2025" spans="2:51" s="13" customFormat="1" ht="11.25">
      <c r="B2025" s="193"/>
      <c r="C2025" s="194"/>
      <c r="D2025" s="195" t="s">
        <v>203</v>
      </c>
      <c r="E2025" s="196" t="s">
        <v>19</v>
      </c>
      <c r="F2025" s="197" t="s">
        <v>2508</v>
      </c>
      <c r="G2025" s="194"/>
      <c r="H2025" s="198">
        <v>103.1</v>
      </c>
      <c r="I2025" s="199"/>
      <c r="J2025" s="194"/>
      <c r="K2025" s="194"/>
      <c r="L2025" s="200"/>
      <c r="M2025" s="201"/>
      <c r="N2025" s="202"/>
      <c r="O2025" s="202"/>
      <c r="P2025" s="202"/>
      <c r="Q2025" s="202"/>
      <c r="R2025" s="202"/>
      <c r="S2025" s="202"/>
      <c r="T2025" s="203"/>
      <c r="AT2025" s="204" t="s">
        <v>203</v>
      </c>
      <c r="AU2025" s="204" t="s">
        <v>80</v>
      </c>
      <c r="AV2025" s="13" t="s">
        <v>80</v>
      </c>
      <c r="AW2025" s="13" t="s">
        <v>32</v>
      </c>
      <c r="AX2025" s="13" t="s">
        <v>70</v>
      </c>
      <c r="AY2025" s="204" t="s">
        <v>193</v>
      </c>
    </row>
    <row r="2026" spans="2:51" s="13" customFormat="1" ht="11.25">
      <c r="B2026" s="193"/>
      <c r="C2026" s="194"/>
      <c r="D2026" s="195" t="s">
        <v>203</v>
      </c>
      <c r="E2026" s="196" t="s">
        <v>19</v>
      </c>
      <c r="F2026" s="197" t="s">
        <v>2509</v>
      </c>
      <c r="G2026" s="194"/>
      <c r="H2026" s="198">
        <v>27.72</v>
      </c>
      <c r="I2026" s="199"/>
      <c r="J2026" s="194"/>
      <c r="K2026" s="194"/>
      <c r="L2026" s="200"/>
      <c r="M2026" s="201"/>
      <c r="N2026" s="202"/>
      <c r="O2026" s="202"/>
      <c r="P2026" s="202"/>
      <c r="Q2026" s="202"/>
      <c r="R2026" s="202"/>
      <c r="S2026" s="202"/>
      <c r="T2026" s="203"/>
      <c r="AT2026" s="204" t="s">
        <v>203</v>
      </c>
      <c r="AU2026" s="204" t="s">
        <v>80</v>
      </c>
      <c r="AV2026" s="13" t="s">
        <v>80</v>
      </c>
      <c r="AW2026" s="13" t="s">
        <v>32</v>
      </c>
      <c r="AX2026" s="13" t="s">
        <v>70</v>
      </c>
      <c r="AY2026" s="204" t="s">
        <v>193</v>
      </c>
    </row>
    <row r="2027" spans="2:51" s="13" customFormat="1" ht="11.25">
      <c r="B2027" s="193"/>
      <c r="C2027" s="194"/>
      <c r="D2027" s="195" t="s">
        <v>203</v>
      </c>
      <c r="E2027" s="196" t="s">
        <v>19</v>
      </c>
      <c r="F2027" s="197" t="s">
        <v>2510</v>
      </c>
      <c r="G2027" s="194"/>
      <c r="H2027" s="198">
        <v>54.6</v>
      </c>
      <c r="I2027" s="199"/>
      <c r="J2027" s="194"/>
      <c r="K2027" s="194"/>
      <c r="L2027" s="200"/>
      <c r="M2027" s="201"/>
      <c r="N2027" s="202"/>
      <c r="O2027" s="202"/>
      <c r="P2027" s="202"/>
      <c r="Q2027" s="202"/>
      <c r="R2027" s="202"/>
      <c r="S2027" s="202"/>
      <c r="T2027" s="203"/>
      <c r="AT2027" s="204" t="s">
        <v>203</v>
      </c>
      <c r="AU2027" s="204" t="s">
        <v>80</v>
      </c>
      <c r="AV2027" s="13" t="s">
        <v>80</v>
      </c>
      <c r="AW2027" s="13" t="s">
        <v>32</v>
      </c>
      <c r="AX2027" s="13" t="s">
        <v>70</v>
      </c>
      <c r="AY2027" s="204" t="s">
        <v>193</v>
      </c>
    </row>
    <row r="2028" spans="2:51" s="13" customFormat="1" ht="11.25">
      <c r="B2028" s="193"/>
      <c r="C2028" s="194"/>
      <c r="D2028" s="195" t="s">
        <v>203</v>
      </c>
      <c r="E2028" s="196" t="s">
        <v>19</v>
      </c>
      <c r="F2028" s="197" t="s">
        <v>2511</v>
      </c>
      <c r="G2028" s="194"/>
      <c r="H2028" s="198">
        <v>20.52</v>
      </c>
      <c r="I2028" s="199"/>
      <c r="J2028" s="194"/>
      <c r="K2028" s="194"/>
      <c r="L2028" s="200"/>
      <c r="M2028" s="201"/>
      <c r="N2028" s="202"/>
      <c r="O2028" s="202"/>
      <c r="P2028" s="202"/>
      <c r="Q2028" s="202"/>
      <c r="R2028" s="202"/>
      <c r="S2028" s="202"/>
      <c r="T2028" s="203"/>
      <c r="AT2028" s="204" t="s">
        <v>203</v>
      </c>
      <c r="AU2028" s="204" t="s">
        <v>80</v>
      </c>
      <c r="AV2028" s="13" t="s">
        <v>80</v>
      </c>
      <c r="AW2028" s="13" t="s">
        <v>32</v>
      </c>
      <c r="AX2028" s="13" t="s">
        <v>70</v>
      </c>
      <c r="AY2028" s="204" t="s">
        <v>193</v>
      </c>
    </row>
    <row r="2029" spans="2:51" s="13" customFormat="1" ht="11.25">
      <c r="B2029" s="193"/>
      <c r="C2029" s="194"/>
      <c r="D2029" s="195" t="s">
        <v>203</v>
      </c>
      <c r="E2029" s="196" t="s">
        <v>19</v>
      </c>
      <c r="F2029" s="197" t="s">
        <v>2512</v>
      </c>
      <c r="G2029" s="194"/>
      <c r="H2029" s="198">
        <v>21.2</v>
      </c>
      <c r="I2029" s="199"/>
      <c r="J2029" s="194"/>
      <c r="K2029" s="194"/>
      <c r="L2029" s="200"/>
      <c r="M2029" s="201"/>
      <c r="N2029" s="202"/>
      <c r="O2029" s="202"/>
      <c r="P2029" s="202"/>
      <c r="Q2029" s="202"/>
      <c r="R2029" s="202"/>
      <c r="S2029" s="202"/>
      <c r="T2029" s="203"/>
      <c r="AT2029" s="204" t="s">
        <v>203</v>
      </c>
      <c r="AU2029" s="204" t="s">
        <v>80</v>
      </c>
      <c r="AV2029" s="13" t="s">
        <v>80</v>
      </c>
      <c r="AW2029" s="13" t="s">
        <v>32</v>
      </c>
      <c r="AX2029" s="13" t="s">
        <v>70</v>
      </c>
      <c r="AY2029" s="204" t="s">
        <v>193</v>
      </c>
    </row>
    <row r="2030" spans="2:51" s="14" customFormat="1" ht="11.25">
      <c r="B2030" s="205"/>
      <c r="C2030" s="206"/>
      <c r="D2030" s="195" t="s">
        <v>203</v>
      </c>
      <c r="E2030" s="207" t="s">
        <v>19</v>
      </c>
      <c r="F2030" s="208" t="s">
        <v>205</v>
      </c>
      <c r="G2030" s="206"/>
      <c r="H2030" s="209">
        <v>4582.12</v>
      </c>
      <c r="I2030" s="210"/>
      <c r="J2030" s="206"/>
      <c r="K2030" s="206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203</v>
      </c>
      <c r="AU2030" s="215" t="s">
        <v>80</v>
      </c>
      <c r="AV2030" s="14" t="s">
        <v>200</v>
      </c>
      <c r="AW2030" s="14" t="s">
        <v>32</v>
      </c>
      <c r="AX2030" s="14" t="s">
        <v>70</v>
      </c>
      <c r="AY2030" s="215" t="s">
        <v>193</v>
      </c>
    </row>
    <row r="2031" spans="2:51" s="13" customFormat="1" ht="11.25">
      <c r="B2031" s="193"/>
      <c r="C2031" s="194"/>
      <c r="D2031" s="195" t="s">
        <v>203</v>
      </c>
      <c r="E2031" s="196" t="s">
        <v>19</v>
      </c>
      <c r="F2031" s="197" t="s">
        <v>2554</v>
      </c>
      <c r="G2031" s="194"/>
      <c r="H2031" s="198">
        <v>5498.5439999999999</v>
      </c>
      <c r="I2031" s="199"/>
      <c r="J2031" s="194"/>
      <c r="K2031" s="194"/>
      <c r="L2031" s="200"/>
      <c r="M2031" s="201"/>
      <c r="N2031" s="202"/>
      <c r="O2031" s="202"/>
      <c r="P2031" s="202"/>
      <c r="Q2031" s="202"/>
      <c r="R2031" s="202"/>
      <c r="S2031" s="202"/>
      <c r="T2031" s="203"/>
      <c r="AT2031" s="204" t="s">
        <v>203</v>
      </c>
      <c r="AU2031" s="204" t="s">
        <v>80</v>
      </c>
      <c r="AV2031" s="13" t="s">
        <v>80</v>
      </c>
      <c r="AW2031" s="13" t="s">
        <v>32</v>
      </c>
      <c r="AX2031" s="13" t="s">
        <v>70</v>
      </c>
      <c r="AY2031" s="204" t="s">
        <v>193</v>
      </c>
    </row>
    <row r="2032" spans="2:51" s="14" customFormat="1" ht="11.25">
      <c r="B2032" s="205"/>
      <c r="C2032" s="206"/>
      <c r="D2032" s="195" t="s">
        <v>203</v>
      </c>
      <c r="E2032" s="207" t="s">
        <v>19</v>
      </c>
      <c r="F2032" s="208" t="s">
        <v>205</v>
      </c>
      <c r="G2032" s="206"/>
      <c r="H2032" s="209">
        <v>5498.5439999999999</v>
      </c>
      <c r="I2032" s="210"/>
      <c r="J2032" s="206"/>
      <c r="K2032" s="206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203</v>
      </c>
      <c r="AU2032" s="215" t="s">
        <v>80</v>
      </c>
      <c r="AV2032" s="14" t="s">
        <v>200</v>
      </c>
      <c r="AW2032" s="14" t="s">
        <v>32</v>
      </c>
      <c r="AX2032" s="14" t="s">
        <v>78</v>
      </c>
      <c r="AY2032" s="215" t="s">
        <v>193</v>
      </c>
    </row>
    <row r="2033" spans="1:65" s="2" customFormat="1" ht="55.5" customHeight="1">
      <c r="A2033" s="36"/>
      <c r="B2033" s="37"/>
      <c r="C2033" s="227" t="s">
        <v>2555</v>
      </c>
      <c r="D2033" s="227" t="s">
        <v>443</v>
      </c>
      <c r="E2033" s="228" t="s">
        <v>2556</v>
      </c>
      <c r="F2033" s="229" t="s">
        <v>2557</v>
      </c>
      <c r="G2033" s="230" t="s">
        <v>198</v>
      </c>
      <c r="H2033" s="231">
        <v>76.8</v>
      </c>
      <c r="I2033" s="232"/>
      <c r="J2033" s="233">
        <f>ROUND(I2033*H2033,2)</f>
        <v>0</v>
      </c>
      <c r="K2033" s="229" t="s">
        <v>199</v>
      </c>
      <c r="L2033" s="234"/>
      <c r="M2033" s="235" t="s">
        <v>19</v>
      </c>
      <c r="N2033" s="236" t="s">
        <v>41</v>
      </c>
      <c r="O2033" s="66"/>
      <c r="P2033" s="184">
        <f>O2033*H2033</f>
        <v>0</v>
      </c>
      <c r="Q2033" s="184">
        <v>4.4999999999999997E-3</v>
      </c>
      <c r="R2033" s="184">
        <f>Q2033*H2033</f>
        <v>0.34559999999999996</v>
      </c>
      <c r="S2033" s="184">
        <v>0</v>
      </c>
      <c r="T2033" s="185">
        <f>S2033*H2033</f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257</v>
      </c>
      <c r="AT2033" s="186" t="s">
        <v>443</v>
      </c>
      <c r="AU2033" s="186" t="s">
        <v>80</v>
      </c>
      <c r="AY2033" s="19" t="s">
        <v>193</v>
      </c>
      <c r="BE2033" s="187">
        <f>IF(N2033="základní",J2033,0)</f>
        <v>0</v>
      </c>
      <c r="BF2033" s="187">
        <f>IF(N2033="snížená",J2033,0)</f>
        <v>0</v>
      </c>
      <c r="BG2033" s="187">
        <f>IF(N2033="zákl. přenesená",J2033,0)</f>
        <v>0</v>
      </c>
      <c r="BH2033" s="187">
        <f>IF(N2033="sníž. přenesená",J2033,0)</f>
        <v>0</v>
      </c>
      <c r="BI2033" s="187">
        <f>IF(N2033="nulová",J2033,0)</f>
        <v>0</v>
      </c>
      <c r="BJ2033" s="19" t="s">
        <v>78</v>
      </c>
      <c r="BK2033" s="187">
        <f>ROUND(I2033*H2033,2)</f>
        <v>0</v>
      </c>
      <c r="BL2033" s="19" t="s">
        <v>216</v>
      </c>
      <c r="BM2033" s="186" t="s">
        <v>2558</v>
      </c>
    </row>
    <row r="2034" spans="1:65" s="2" customFormat="1" ht="49.15" customHeight="1">
      <c r="A2034" s="36"/>
      <c r="B2034" s="37"/>
      <c r="C2034" s="227" t="s">
        <v>2559</v>
      </c>
      <c r="D2034" s="227" t="s">
        <v>443</v>
      </c>
      <c r="E2034" s="228" t="s">
        <v>2560</v>
      </c>
      <c r="F2034" s="229" t="s">
        <v>2561</v>
      </c>
      <c r="G2034" s="230" t="s">
        <v>198</v>
      </c>
      <c r="H2034" s="231">
        <v>76.8</v>
      </c>
      <c r="I2034" s="232"/>
      <c r="J2034" s="233">
        <f>ROUND(I2034*H2034,2)</f>
        <v>0</v>
      </c>
      <c r="K2034" s="229" t="s">
        <v>199</v>
      </c>
      <c r="L2034" s="234"/>
      <c r="M2034" s="235" t="s">
        <v>19</v>
      </c>
      <c r="N2034" s="236" t="s">
        <v>41</v>
      </c>
      <c r="O2034" s="66"/>
      <c r="P2034" s="184">
        <f>O2034*H2034</f>
        <v>0</v>
      </c>
      <c r="Q2034" s="184">
        <v>4.1000000000000003E-3</v>
      </c>
      <c r="R2034" s="184">
        <f>Q2034*H2034</f>
        <v>0.31487999999999999</v>
      </c>
      <c r="S2034" s="184">
        <v>0</v>
      </c>
      <c r="T2034" s="185">
        <f>S2034*H2034</f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257</v>
      </c>
      <c r="AT2034" s="186" t="s">
        <v>443</v>
      </c>
      <c r="AU2034" s="186" t="s">
        <v>80</v>
      </c>
      <c r="AY2034" s="19" t="s">
        <v>193</v>
      </c>
      <c r="BE2034" s="187">
        <f>IF(N2034="základní",J2034,0)</f>
        <v>0</v>
      </c>
      <c r="BF2034" s="187">
        <f>IF(N2034="snížená",J2034,0)</f>
        <v>0</v>
      </c>
      <c r="BG2034" s="187">
        <f>IF(N2034="zákl. přenesená",J2034,0)</f>
        <v>0</v>
      </c>
      <c r="BH2034" s="187">
        <f>IF(N2034="sníž. přenesená",J2034,0)</f>
        <v>0</v>
      </c>
      <c r="BI2034" s="187">
        <f>IF(N2034="nulová",J2034,0)</f>
        <v>0</v>
      </c>
      <c r="BJ2034" s="19" t="s">
        <v>78</v>
      </c>
      <c r="BK2034" s="187">
        <f>ROUND(I2034*H2034,2)</f>
        <v>0</v>
      </c>
      <c r="BL2034" s="19" t="s">
        <v>216</v>
      </c>
      <c r="BM2034" s="186" t="s">
        <v>2562</v>
      </c>
    </row>
    <row r="2035" spans="1:65" s="2" customFormat="1" ht="37.9" customHeight="1">
      <c r="A2035" s="36"/>
      <c r="B2035" s="37"/>
      <c r="C2035" s="227" t="s">
        <v>2563</v>
      </c>
      <c r="D2035" s="227" t="s">
        <v>443</v>
      </c>
      <c r="E2035" s="228" t="s">
        <v>2564</v>
      </c>
      <c r="F2035" s="229" t="s">
        <v>2565</v>
      </c>
      <c r="G2035" s="230" t="s">
        <v>198</v>
      </c>
      <c r="H2035" s="231">
        <v>568.32000000000005</v>
      </c>
      <c r="I2035" s="232"/>
      <c r="J2035" s="233">
        <f>ROUND(I2035*H2035,2)</f>
        <v>0</v>
      </c>
      <c r="K2035" s="229" t="s">
        <v>199</v>
      </c>
      <c r="L2035" s="234"/>
      <c r="M2035" s="235" t="s">
        <v>19</v>
      </c>
      <c r="N2035" s="236" t="s">
        <v>41</v>
      </c>
      <c r="O2035" s="66"/>
      <c r="P2035" s="184">
        <f>O2035*H2035</f>
        <v>0</v>
      </c>
      <c r="Q2035" s="184">
        <v>4.7000000000000002E-3</v>
      </c>
      <c r="R2035" s="184">
        <f>Q2035*H2035</f>
        <v>2.6711040000000001</v>
      </c>
      <c r="S2035" s="184">
        <v>0</v>
      </c>
      <c r="T2035" s="185">
        <f>S2035*H2035</f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257</v>
      </c>
      <c r="AT2035" s="186" t="s">
        <v>443</v>
      </c>
      <c r="AU2035" s="186" t="s">
        <v>80</v>
      </c>
      <c r="AY2035" s="19" t="s">
        <v>193</v>
      </c>
      <c r="BE2035" s="187">
        <f>IF(N2035="základní",J2035,0)</f>
        <v>0</v>
      </c>
      <c r="BF2035" s="187">
        <f>IF(N2035="snížená",J2035,0)</f>
        <v>0</v>
      </c>
      <c r="BG2035" s="187">
        <f>IF(N2035="zákl. přenesená",J2035,0)</f>
        <v>0</v>
      </c>
      <c r="BH2035" s="187">
        <f>IF(N2035="sníž. přenesená",J2035,0)</f>
        <v>0</v>
      </c>
      <c r="BI2035" s="187">
        <f>IF(N2035="nulová",J2035,0)</f>
        <v>0</v>
      </c>
      <c r="BJ2035" s="19" t="s">
        <v>78</v>
      </c>
      <c r="BK2035" s="187">
        <f>ROUND(I2035*H2035,2)</f>
        <v>0</v>
      </c>
      <c r="BL2035" s="19" t="s">
        <v>216</v>
      </c>
      <c r="BM2035" s="186" t="s">
        <v>2566</v>
      </c>
    </row>
    <row r="2036" spans="1:65" s="2" customFormat="1" ht="49.15" customHeight="1">
      <c r="A2036" s="36"/>
      <c r="B2036" s="37"/>
      <c r="C2036" s="175" t="s">
        <v>1216</v>
      </c>
      <c r="D2036" s="175" t="s">
        <v>195</v>
      </c>
      <c r="E2036" s="176" t="s">
        <v>2567</v>
      </c>
      <c r="F2036" s="177" t="s">
        <v>2568</v>
      </c>
      <c r="G2036" s="178" t="s">
        <v>198</v>
      </c>
      <c r="H2036" s="179">
        <v>64</v>
      </c>
      <c r="I2036" s="180"/>
      <c r="J2036" s="181">
        <f>ROUND(I2036*H2036,2)</f>
        <v>0</v>
      </c>
      <c r="K2036" s="177" t="s">
        <v>199</v>
      </c>
      <c r="L2036" s="41"/>
      <c r="M2036" s="182" t="s">
        <v>19</v>
      </c>
      <c r="N2036" s="183" t="s">
        <v>41</v>
      </c>
      <c r="O2036" s="66"/>
      <c r="P2036" s="184">
        <f>O2036*H2036</f>
        <v>0</v>
      </c>
      <c r="Q2036" s="184">
        <v>3.5E-4</v>
      </c>
      <c r="R2036" s="184">
        <f>Q2036*H2036</f>
        <v>2.24E-2</v>
      </c>
      <c r="S2036" s="184">
        <v>0</v>
      </c>
      <c r="T2036" s="185">
        <f>S2036*H2036</f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216</v>
      </c>
      <c r="AT2036" s="186" t="s">
        <v>195</v>
      </c>
      <c r="AU2036" s="186" t="s">
        <v>80</v>
      </c>
      <c r="AY2036" s="19" t="s">
        <v>193</v>
      </c>
      <c r="BE2036" s="187">
        <f>IF(N2036="základní",J2036,0)</f>
        <v>0</v>
      </c>
      <c r="BF2036" s="187">
        <f>IF(N2036="snížená",J2036,0)</f>
        <v>0</v>
      </c>
      <c r="BG2036" s="187">
        <f>IF(N2036="zákl. přenesená",J2036,0)</f>
        <v>0</v>
      </c>
      <c r="BH2036" s="187">
        <f>IF(N2036="sníž. přenesená",J2036,0)</f>
        <v>0</v>
      </c>
      <c r="BI2036" s="187">
        <f>IF(N2036="nulová",J2036,0)</f>
        <v>0</v>
      </c>
      <c r="BJ2036" s="19" t="s">
        <v>78</v>
      </c>
      <c r="BK2036" s="187">
        <f>ROUND(I2036*H2036,2)</f>
        <v>0</v>
      </c>
      <c r="BL2036" s="19" t="s">
        <v>216</v>
      </c>
      <c r="BM2036" s="186" t="s">
        <v>2569</v>
      </c>
    </row>
    <row r="2037" spans="1:65" s="2" customFormat="1" ht="11.25">
      <c r="A2037" s="36"/>
      <c r="B2037" s="37"/>
      <c r="C2037" s="38"/>
      <c r="D2037" s="188" t="s">
        <v>201</v>
      </c>
      <c r="E2037" s="38"/>
      <c r="F2037" s="189" t="s">
        <v>2570</v>
      </c>
      <c r="G2037" s="38"/>
      <c r="H2037" s="38"/>
      <c r="I2037" s="190"/>
      <c r="J2037" s="38"/>
      <c r="K2037" s="38"/>
      <c r="L2037" s="41"/>
      <c r="M2037" s="191"/>
      <c r="N2037" s="192"/>
      <c r="O2037" s="66"/>
      <c r="P2037" s="66"/>
      <c r="Q2037" s="66"/>
      <c r="R2037" s="66"/>
      <c r="S2037" s="66"/>
      <c r="T2037" s="67"/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T2037" s="19" t="s">
        <v>201</v>
      </c>
      <c r="AU2037" s="19" t="s">
        <v>80</v>
      </c>
    </row>
    <row r="2038" spans="1:65" s="13" customFormat="1" ht="11.25">
      <c r="B2038" s="193"/>
      <c r="C2038" s="194"/>
      <c r="D2038" s="195" t="s">
        <v>203</v>
      </c>
      <c r="E2038" s="196" t="s">
        <v>19</v>
      </c>
      <c r="F2038" s="197" t="s">
        <v>2553</v>
      </c>
      <c r="G2038" s="194"/>
      <c r="H2038" s="198">
        <v>64</v>
      </c>
      <c r="I2038" s="199"/>
      <c r="J2038" s="194"/>
      <c r="K2038" s="194"/>
      <c r="L2038" s="200"/>
      <c r="M2038" s="201"/>
      <c r="N2038" s="202"/>
      <c r="O2038" s="202"/>
      <c r="P2038" s="202"/>
      <c r="Q2038" s="202"/>
      <c r="R2038" s="202"/>
      <c r="S2038" s="202"/>
      <c r="T2038" s="203"/>
      <c r="AT2038" s="204" t="s">
        <v>203</v>
      </c>
      <c r="AU2038" s="204" t="s">
        <v>80</v>
      </c>
      <c r="AV2038" s="13" t="s">
        <v>80</v>
      </c>
      <c r="AW2038" s="13" t="s">
        <v>32</v>
      </c>
      <c r="AX2038" s="13" t="s">
        <v>70</v>
      </c>
      <c r="AY2038" s="204" t="s">
        <v>193</v>
      </c>
    </row>
    <row r="2039" spans="1:65" s="14" customFormat="1" ht="11.25">
      <c r="B2039" s="205"/>
      <c r="C2039" s="206"/>
      <c r="D2039" s="195" t="s">
        <v>203</v>
      </c>
      <c r="E2039" s="207" t="s">
        <v>19</v>
      </c>
      <c r="F2039" s="208" t="s">
        <v>205</v>
      </c>
      <c r="G2039" s="206"/>
      <c r="H2039" s="209">
        <v>64</v>
      </c>
      <c r="I2039" s="210"/>
      <c r="J2039" s="206"/>
      <c r="K2039" s="206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203</v>
      </c>
      <c r="AU2039" s="215" t="s">
        <v>80</v>
      </c>
      <c r="AV2039" s="14" t="s">
        <v>200</v>
      </c>
      <c r="AW2039" s="14" t="s">
        <v>32</v>
      </c>
      <c r="AX2039" s="14" t="s">
        <v>78</v>
      </c>
      <c r="AY2039" s="215" t="s">
        <v>193</v>
      </c>
    </row>
    <row r="2040" spans="1:65" s="2" customFormat="1" ht="44.25" customHeight="1">
      <c r="A2040" s="36"/>
      <c r="B2040" s="37"/>
      <c r="C2040" s="175" t="s">
        <v>2571</v>
      </c>
      <c r="D2040" s="175" t="s">
        <v>195</v>
      </c>
      <c r="E2040" s="176" t="s">
        <v>2572</v>
      </c>
      <c r="F2040" s="177" t="s">
        <v>2573</v>
      </c>
      <c r="G2040" s="178" t="s">
        <v>198</v>
      </c>
      <c r="H2040" s="179">
        <v>862.68</v>
      </c>
      <c r="I2040" s="180"/>
      <c r="J2040" s="181">
        <f>ROUND(I2040*H2040,2)</f>
        <v>0</v>
      </c>
      <c r="K2040" s="177" t="s">
        <v>199</v>
      </c>
      <c r="L2040" s="41"/>
      <c r="M2040" s="182" t="s">
        <v>19</v>
      </c>
      <c r="N2040" s="183" t="s">
        <v>41</v>
      </c>
      <c r="O2040" s="66"/>
      <c r="P2040" s="184">
        <f>O2040*H2040</f>
        <v>0</v>
      </c>
      <c r="Q2040" s="184">
        <v>4.0000000000000002E-4</v>
      </c>
      <c r="R2040" s="184">
        <f>Q2040*H2040</f>
        <v>0.34507199999999999</v>
      </c>
      <c r="S2040" s="184">
        <v>0</v>
      </c>
      <c r="T2040" s="185">
        <f>S2040*H2040</f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216</v>
      </c>
      <c r="AT2040" s="186" t="s">
        <v>195</v>
      </c>
      <c r="AU2040" s="186" t="s">
        <v>80</v>
      </c>
      <c r="AY2040" s="19" t="s">
        <v>193</v>
      </c>
      <c r="BE2040" s="187">
        <f>IF(N2040="základní",J2040,0)</f>
        <v>0</v>
      </c>
      <c r="BF2040" s="187">
        <f>IF(N2040="snížená",J2040,0)</f>
        <v>0</v>
      </c>
      <c r="BG2040" s="187">
        <f>IF(N2040="zákl. přenesená",J2040,0)</f>
        <v>0</v>
      </c>
      <c r="BH2040" s="187">
        <f>IF(N2040="sníž. přenesená",J2040,0)</f>
        <v>0</v>
      </c>
      <c r="BI2040" s="187">
        <f>IF(N2040="nulová",J2040,0)</f>
        <v>0</v>
      </c>
      <c r="BJ2040" s="19" t="s">
        <v>78</v>
      </c>
      <c r="BK2040" s="187">
        <f>ROUND(I2040*H2040,2)</f>
        <v>0</v>
      </c>
      <c r="BL2040" s="19" t="s">
        <v>216</v>
      </c>
      <c r="BM2040" s="186" t="s">
        <v>2574</v>
      </c>
    </row>
    <row r="2041" spans="1:65" s="2" customFormat="1" ht="11.25">
      <c r="A2041" s="36"/>
      <c r="B2041" s="37"/>
      <c r="C2041" s="38"/>
      <c r="D2041" s="188" t="s">
        <v>201</v>
      </c>
      <c r="E2041" s="38"/>
      <c r="F2041" s="189" t="s">
        <v>2575</v>
      </c>
      <c r="G2041" s="38"/>
      <c r="H2041" s="38"/>
      <c r="I2041" s="190"/>
      <c r="J2041" s="38"/>
      <c r="K2041" s="38"/>
      <c r="L2041" s="41"/>
      <c r="M2041" s="191"/>
      <c r="N2041" s="192"/>
      <c r="O2041" s="66"/>
      <c r="P2041" s="66"/>
      <c r="Q2041" s="66"/>
      <c r="R2041" s="66"/>
      <c r="S2041" s="66"/>
      <c r="T2041" s="67"/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T2041" s="19" t="s">
        <v>201</v>
      </c>
      <c r="AU2041" s="19" t="s">
        <v>80</v>
      </c>
    </row>
    <row r="2042" spans="1:65" s="13" customFormat="1" ht="33.75">
      <c r="B2042" s="193"/>
      <c r="C2042" s="194"/>
      <c r="D2042" s="195" t="s">
        <v>203</v>
      </c>
      <c r="E2042" s="196" t="s">
        <v>19</v>
      </c>
      <c r="F2042" s="197" t="s">
        <v>2576</v>
      </c>
      <c r="G2042" s="194"/>
      <c r="H2042" s="198">
        <v>773.1</v>
      </c>
      <c r="I2042" s="199"/>
      <c r="J2042" s="194"/>
      <c r="K2042" s="194"/>
      <c r="L2042" s="200"/>
      <c r="M2042" s="201"/>
      <c r="N2042" s="202"/>
      <c r="O2042" s="202"/>
      <c r="P2042" s="202"/>
      <c r="Q2042" s="202"/>
      <c r="R2042" s="202"/>
      <c r="S2042" s="202"/>
      <c r="T2042" s="203"/>
      <c r="AT2042" s="204" t="s">
        <v>203</v>
      </c>
      <c r="AU2042" s="204" t="s">
        <v>80</v>
      </c>
      <c r="AV2042" s="13" t="s">
        <v>80</v>
      </c>
      <c r="AW2042" s="13" t="s">
        <v>32</v>
      </c>
      <c r="AX2042" s="13" t="s">
        <v>70</v>
      </c>
      <c r="AY2042" s="204" t="s">
        <v>193</v>
      </c>
    </row>
    <row r="2043" spans="1:65" s="13" customFormat="1" ht="11.25">
      <c r="B2043" s="193"/>
      <c r="C2043" s="194"/>
      <c r="D2043" s="195" t="s">
        <v>203</v>
      </c>
      <c r="E2043" s="196" t="s">
        <v>19</v>
      </c>
      <c r="F2043" s="197" t="s">
        <v>2577</v>
      </c>
      <c r="G2043" s="194"/>
      <c r="H2043" s="198">
        <v>61.86</v>
      </c>
      <c r="I2043" s="199"/>
      <c r="J2043" s="194"/>
      <c r="K2043" s="194"/>
      <c r="L2043" s="200"/>
      <c r="M2043" s="201"/>
      <c r="N2043" s="202"/>
      <c r="O2043" s="202"/>
      <c r="P2043" s="202"/>
      <c r="Q2043" s="202"/>
      <c r="R2043" s="202"/>
      <c r="S2043" s="202"/>
      <c r="T2043" s="203"/>
      <c r="AT2043" s="204" t="s">
        <v>203</v>
      </c>
      <c r="AU2043" s="204" t="s">
        <v>80</v>
      </c>
      <c r="AV2043" s="13" t="s">
        <v>80</v>
      </c>
      <c r="AW2043" s="13" t="s">
        <v>32</v>
      </c>
      <c r="AX2043" s="13" t="s">
        <v>70</v>
      </c>
      <c r="AY2043" s="204" t="s">
        <v>193</v>
      </c>
    </row>
    <row r="2044" spans="1:65" s="13" customFormat="1" ht="11.25">
      <c r="B2044" s="193"/>
      <c r="C2044" s="194"/>
      <c r="D2044" s="195" t="s">
        <v>203</v>
      </c>
      <c r="E2044" s="196" t="s">
        <v>19</v>
      </c>
      <c r="F2044" s="197" t="s">
        <v>2509</v>
      </c>
      <c r="G2044" s="194"/>
      <c r="H2044" s="198">
        <v>27.72</v>
      </c>
      <c r="I2044" s="199"/>
      <c r="J2044" s="194"/>
      <c r="K2044" s="194"/>
      <c r="L2044" s="200"/>
      <c r="M2044" s="201"/>
      <c r="N2044" s="202"/>
      <c r="O2044" s="202"/>
      <c r="P2044" s="202"/>
      <c r="Q2044" s="202"/>
      <c r="R2044" s="202"/>
      <c r="S2044" s="202"/>
      <c r="T2044" s="203"/>
      <c r="AT2044" s="204" t="s">
        <v>203</v>
      </c>
      <c r="AU2044" s="204" t="s">
        <v>80</v>
      </c>
      <c r="AV2044" s="13" t="s">
        <v>80</v>
      </c>
      <c r="AW2044" s="13" t="s">
        <v>32</v>
      </c>
      <c r="AX2044" s="13" t="s">
        <v>70</v>
      </c>
      <c r="AY2044" s="204" t="s">
        <v>193</v>
      </c>
    </row>
    <row r="2045" spans="1:65" s="14" customFormat="1" ht="11.25">
      <c r="B2045" s="205"/>
      <c r="C2045" s="206"/>
      <c r="D2045" s="195" t="s">
        <v>203</v>
      </c>
      <c r="E2045" s="207" t="s">
        <v>19</v>
      </c>
      <c r="F2045" s="208" t="s">
        <v>205</v>
      </c>
      <c r="G2045" s="206"/>
      <c r="H2045" s="209">
        <v>862.68</v>
      </c>
      <c r="I2045" s="210"/>
      <c r="J2045" s="206"/>
      <c r="K2045" s="206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203</v>
      </c>
      <c r="AU2045" s="215" t="s">
        <v>80</v>
      </c>
      <c r="AV2045" s="14" t="s">
        <v>200</v>
      </c>
      <c r="AW2045" s="14" t="s">
        <v>32</v>
      </c>
      <c r="AX2045" s="14" t="s">
        <v>78</v>
      </c>
      <c r="AY2045" s="215" t="s">
        <v>193</v>
      </c>
    </row>
    <row r="2046" spans="1:65" s="2" customFormat="1" ht="24.2" customHeight="1">
      <c r="A2046" s="36"/>
      <c r="B2046" s="37"/>
      <c r="C2046" s="175" t="s">
        <v>2578</v>
      </c>
      <c r="D2046" s="175" t="s">
        <v>195</v>
      </c>
      <c r="E2046" s="176" t="s">
        <v>2579</v>
      </c>
      <c r="F2046" s="177" t="s">
        <v>2580</v>
      </c>
      <c r="G2046" s="178" t="s">
        <v>198</v>
      </c>
      <c r="H2046" s="179">
        <v>773.1</v>
      </c>
      <c r="I2046" s="180"/>
      <c r="J2046" s="181">
        <f>ROUND(I2046*H2046,2)</f>
        <v>0</v>
      </c>
      <c r="K2046" s="177" t="s">
        <v>199</v>
      </c>
      <c r="L2046" s="41"/>
      <c r="M2046" s="182" t="s">
        <v>19</v>
      </c>
      <c r="N2046" s="183" t="s">
        <v>41</v>
      </c>
      <c r="O2046" s="66"/>
      <c r="P2046" s="184">
        <f>O2046*H2046</f>
        <v>0</v>
      </c>
      <c r="Q2046" s="184">
        <v>0</v>
      </c>
      <c r="R2046" s="184">
        <f>Q2046*H2046</f>
        <v>0</v>
      </c>
      <c r="S2046" s="184">
        <v>0</v>
      </c>
      <c r="T2046" s="185">
        <f>S2046*H2046</f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216</v>
      </c>
      <c r="AT2046" s="186" t="s">
        <v>195</v>
      </c>
      <c r="AU2046" s="186" t="s">
        <v>80</v>
      </c>
      <c r="AY2046" s="19" t="s">
        <v>193</v>
      </c>
      <c r="BE2046" s="187">
        <f>IF(N2046="základní",J2046,0)</f>
        <v>0</v>
      </c>
      <c r="BF2046" s="187">
        <f>IF(N2046="snížená",J2046,0)</f>
        <v>0</v>
      </c>
      <c r="BG2046" s="187">
        <f>IF(N2046="zákl. přenesená",J2046,0)</f>
        <v>0</v>
      </c>
      <c r="BH2046" s="187">
        <f>IF(N2046="sníž. přenesená",J2046,0)</f>
        <v>0</v>
      </c>
      <c r="BI2046" s="187">
        <f>IF(N2046="nulová",J2046,0)</f>
        <v>0</v>
      </c>
      <c r="BJ2046" s="19" t="s">
        <v>78</v>
      </c>
      <c r="BK2046" s="187">
        <f>ROUND(I2046*H2046,2)</f>
        <v>0</v>
      </c>
      <c r="BL2046" s="19" t="s">
        <v>216</v>
      </c>
      <c r="BM2046" s="186" t="s">
        <v>2581</v>
      </c>
    </row>
    <row r="2047" spans="1:65" s="2" customFormat="1" ht="11.25">
      <c r="A2047" s="36"/>
      <c r="B2047" s="37"/>
      <c r="C2047" s="38"/>
      <c r="D2047" s="188" t="s">
        <v>201</v>
      </c>
      <c r="E2047" s="38"/>
      <c r="F2047" s="189" t="s">
        <v>2582</v>
      </c>
      <c r="G2047" s="38"/>
      <c r="H2047" s="38"/>
      <c r="I2047" s="190"/>
      <c r="J2047" s="38"/>
      <c r="K2047" s="38"/>
      <c r="L2047" s="41"/>
      <c r="M2047" s="191"/>
      <c r="N2047" s="192"/>
      <c r="O2047" s="66"/>
      <c r="P2047" s="66"/>
      <c r="Q2047" s="66"/>
      <c r="R2047" s="66"/>
      <c r="S2047" s="66"/>
      <c r="T2047" s="67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T2047" s="19" t="s">
        <v>201</v>
      </c>
      <c r="AU2047" s="19" t="s">
        <v>80</v>
      </c>
    </row>
    <row r="2048" spans="1:65" s="13" customFormat="1" ht="33.75">
      <c r="B2048" s="193"/>
      <c r="C2048" s="194"/>
      <c r="D2048" s="195" t="s">
        <v>203</v>
      </c>
      <c r="E2048" s="196" t="s">
        <v>19</v>
      </c>
      <c r="F2048" s="197" t="s">
        <v>2576</v>
      </c>
      <c r="G2048" s="194"/>
      <c r="H2048" s="198">
        <v>773.1</v>
      </c>
      <c r="I2048" s="199"/>
      <c r="J2048" s="194"/>
      <c r="K2048" s="194"/>
      <c r="L2048" s="200"/>
      <c r="M2048" s="201"/>
      <c r="N2048" s="202"/>
      <c r="O2048" s="202"/>
      <c r="P2048" s="202"/>
      <c r="Q2048" s="202"/>
      <c r="R2048" s="202"/>
      <c r="S2048" s="202"/>
      <c r="T2048" s="203"/>
      <c r="AT2048" s="204" t="s">
        <v>203</v>
      </c>
      <c r="AU2048" s="204" t="s">
        <v>80</v>
      </c>
      <c r="AV2048" s="13" t="s">
        <v>80</v>
      </c>
      <c r="AW2048" s="13" t="s">
        <v>32</v>
      </c>
      <c r="AX2048" s="13" t="s">
        <v>70</v>
      </c>
      <c r="AY2048" s="204" t="s">
        <v>193</v>
      </c>
    </row>
    <row r="2049" spans="1:65" s="14" customFormat="1" ht="11.25">
      <c r="B2049" s="205"/>
      <c r="C2049" s="206"/>
      <c r="D2049" s="195" t="s">
        <v>203</v>
      </c>
      <c r="E2049" s="207" t="s">
        <v>19</v>
      </c>
      <c r="F2049" s="208" t="s">
        <v>205</v>
      </c>
      <c r="G2049" s="206"/>
      <c r="H2049" s="209">
        <v>773.1</v>
      </c>
      <c r="I2049" s="210"/>
      <c r="J2049" s="206"/>
      <c r="K2049" s="206"/>
      <c r="L2049" s="211"/>
      <c r="M2049" s="212"/>
      <c r="N2049" s="213"/>
      <c r="O2049" s="213"/>
      <c r="P2049" s="213"/>
      <c r="Q2049" s="213"/>
      <c r="R2049" s="213"/>
      <c r="S2049" s="213"/>
      <c r="T2049" s="214"/>
      <c r="AT2049" s="215" t="s">
        <v>203</v>
      </c>
      <c r="AU2049" s="215" t="s">
        <v>80</v>
      </c>
      <c r="AV2049" s="14" t="s">
        <v>200</v>
      </c>
      <c r="AW2049" s="14" t="s">
        <v>32</v>
      </c>
      <c r="AX2049" s="14" t="s">
        <v>78</v>
      </c>
      <c r="AY2049" s="215" t="s">
        <v>193</v>
      </c>
    </row>
    <row r="2050" spans="1:65" s="2" customFormat="1" ht="24.2" customHeight="1">
      <c r="A2050" s="36"/>
      <c r="B2050" s="37"/>
      <c r="C2050" s="227" t="s">
        <v>2583</v>
      </c>
      <c r="D2050" s="227" t="s">
        <v>443</v>
      </c>
      <c r="E2050" s="228" t="s">
        <v>2584</v>
      </c>
      <c r="F2050" s="229" t="s">
        <v>2585</v>
      </c>
      <c r="G2050" s="230" t="s">
        <v>198</v>
      </c>
      <c r="H2050" s="231">
        <v>811.755</v>
      </c>
      <c r="I2050" s="232"/>
      <c r="J2050" s="233">
        <f>ROUND(I2050*H2050,2)</f>
        <v>0</v>
      </c>
      <c r="K2050" s="229" t="s">
        <v>199</v>
      </c>
      <c r="L2050" s="234"/>
      <c r="M2050" s="235" t="s">
        <v>19</v>
      </c>
      <c r="N2050" s="236" t="s">
        <v>41</v>
      </c>
      <c r="O2050" s="66"/>
      <c r="P2050" s="184">
        <f>O2050*H2050</f>
        <v>0</v>
      </c>
      <c r="Q2050" s="184">
        <v>1E-4</v>
      </c>
      <c r="R2050" s="184">
        <f>Q2050*H2050</f>
        <v>8.1175499999999998E-2</v>
      </c>
      <c r="S2050" s="184">
        <v>0</v>
      </c>
      <c r="T2050" s="185">
        <f>S2050*H2050</f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257</v>
      </c>
      <c r="AT2050" s="186" t="s">
        <v>443</v>
      </c>
      <c r="AU2050" s="186" t="s">
        <v>80</v>
      </c>
      <c r="AY2050" s="19" t="s">
        <v>193</v>
      </c>
      <c r="BE2050" s="187">
        <f>IF(N2050="základní",J2050,0)</f>
        <v>0</v>
      </c>
      <c r="BF2050" s="187">
        <f>IF(N2050="snížená",J2050,0)</f>
        <v>0</v>
      </c>
      <c r="BG2050" s="187">
        <f>IF(N2050="zákl. přenesená",J2050,0)</f>
        <v>0</v>
      </c>
      <c r="BH2050" s="187">
        <f>IF(N2050="sníž. přenesená",J2050,0)</f>
        <v>0</v>
      </c>
      <c r="BI2050" s="187">
        <f>IF(N2050="nulová",J2050,0)</f>
        <v>0</v>
      </c>
      <c r="BJ2050" s="19" t="s">
        <v>78</v>
      </c>
      <c r="BK2050" s="187">
        <f>ROUND(I2050*H2050,2)</f>
        <v>0</v>
      </c>
      <c r="BL2050" s="19" t="s">
        <v>216</v>
      </c>
      <c r="BM2050" s="186" t="s">
        <v>2586</v>
      </c>
    </row>
    <row r="2051" spans="1:65" s="13" customFormat="1" ht="11.25">
      <c r="B2051" s="193"/>
      <c r="C2051" s="194"/>
      <c r="D2051" s="195" t="s">
        <v>203</v>
      </c>
      <c r="E2051" s="196" t="s">
        <v>19</v>
      </c>
      <c r="F2051" s="197" t="s">
        <v>2587</v>
      </c>
      <c r="G2051" s="194"/>
      <c r="H2051" s="198">
        <v>811.755</v>
      </c>
      <c r="I2051" s="199"/>
      <c r="J2051" s="194"/>
      <c r="K2051" s="194"/>
      <c r="L2051" s="200"/>
      <c r="M2051" s="201"/>
      <c r="N2051" s="202"/>
      <c r="O2051" s="202"/>
      <c r="P2051" s="202"/>
      <c r="Q2051" s="202"/>
      <c r="R2051" s="202"/>
      <c r="S2051" s="202"/>
      <c r="T2051" s="203"/>
      <c r="AT2051" s="204" t="s">
        <v>203</v>
      </c>
      <c r="AU2051" s="204" t="s">
        <v>80</v>
      </c>
      <c r="AV2051" s="13" t="s">
        <v>80</v>
      </c>
      <c r="AW2051" s="13" t="s">
        <v>32</v>
      </c>
      <c r="AX2051" s="13" t="s">
        <v>70</v>
      </c>
      <c r="AY2051" s="204" t="s">
        <v>193</v>
      </c>
    </row>
    <row r="2052" spans="1:65" s="14" customFormat="1" ht="11.25">
      <c r="B2052" s="205"/>
      <c r="C2052" s="206"/>
      <c r="D2052" s="195" t="s">
        <v>203</v>
      </c>
      <c r="E2052" s="207" t="s">
        <v>19</v>
      </c>
      <c r="F2052" s="208" t="s">
        <v>205</v>
      </c>
      <c r="G2052" s="206"/>
      <c r="H2052" s="209">
        <v>811.755</v>
      </c>
      <c r="I2052" s="210"/>
      <c r="J2052" s="206"/>
      <c r="K2052" s="206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203</v>
      </c>
      <c r="AU2052" s="215" t="s">
        <v>80</v>
      </c>
      <c r="AV2052" s="14" t="s">
        <v>200</v>
      </c>
      <c r="AW2052" s="14" t="s">
        <v>32</v>
      </c>
      <c r="AX2052" s="14" t="s">
        <v>78</v>
      </c>
      <c r="AY2052" s="215" t="s">
        <v>193</v>
      </c>
    </row>
    <row r="2053" spans="1:65" s="2" customFormat="1" ht="49.15" customHeight="1">
      <c r="A2053" s="36"/>
      <c r="B2053" s="37"/>
      <c r="C2053" s="175" t="s">
        <v>2588</v>
      </c>
      <c r="D2053" s="175" t="s">
        <v>195</v>
      </c>
      <c r="E2053" s="176" t="s">
        <v>2589</v>
      </c>
      <c r="F2053" s="177" t="s">
        <v>2590</v>
      </c>
      <c r="G2053" s="178" t="s">
        <v>417</v>
      </c>
      <c r="H2053" s="179">
        <v>12.159000000000001</v>
      </c>
      <c r="I2053" s="180"/>
      <c r="J2053" s="181">
        <f>ROUND(I2053*H2053,2)</f>
        <v>0</v>
      </c>
      <c r="K2053" s="177" t="s">
        <v>199</v>
      </c>
      <c r="L2053" s="41"/>
      <c r="M2053" s="182" t="s">
        <v>19</v>
      </c>
      <c r="N2053" s="183" t="s">
        <v>41</v>
      </c>
      <c r="O2053" s="66"/>
      <c r="P2053" s="184">
        <f>O2053*H2053</f>
        <v>0</v>
      </c>
      <c r="Q2053" s="184">
        <v>0</v>
      </c>
      <c r="R2053" s="184">
        <f>Q2053*H2053</f>
        <v>0</v>
      </c>
      <c r="S2053" s="184">
        <v>0</v>
      </c>
      <c r="T2053" s="185">
        <f>S2053*H2053</f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216</v>
      </c>
      <c r="AT2053" s="186" t="s">
        <v>195</v>
      </c>
      <c r="AU2053" s="186" t="s">
        <v>80</v>
      </c>
      <c r="AY2053" s="19" t="s">
        <v>193</v>
      </c>
      <c r="BE2053" s="187">
        <f>IF(N2053="základní",J2053,0)</f>
        <v>0</v>
      </c>
      <c r="BF2053" s="187">
        <f>IF(N2053="snížená",J2053,0)</f>
        <v>0</v>
      </c>
      <c r="BG2053" s="187">
        <f>IF(N2053="zákl. přenesená",J2053,0)</f>
        <v>0</v>
      </c>
      <c r="BH2053" s="187">
        <f>IF(N2053="sníž. přenesená",J2053,0)</f>
        <v>0</v>
      </c>
      <c r="BI2053" s="187">
        <f>IF(N2053="nulová",J2053,0)</f>
        <v>0</v>
      </c>
      <c r="BJ2053" s="19" t="s">
        <v>78</v>
      </c>
      <c r="BK2053" s="187">
        <f>ROUND(I2053*H2053,2)</f>
        <v>0</v>
      </c>
      <c r="BL2053" s="19" t="s">
        <v>216</v>
      </c>
      <c r="BM2053" s="186" t="s">
        <v>2591</v>
      </c>
    </row>
    <row r="2054" spans="1:65" s="2" customFormat="1" ht="11.25">
      <c r="A2054" s="36"/>
      <c r="B2054" s="37"/>
      <c r="C2054" s="38"/>
      <c r="D2054" s="188" t="s">
        <v>201</v>
      </c>
      <c r="E2054" s="38"/>
      <c r="F2054" s="189" t="s">
        <v>2592</v>
      </c>
      <c r="G2054" s="38"/>
      <c r="H2054" s="38"/>
      <c r="I2054" s="190"/>
      <c r="J2054" s="38"/>
      <c r="K2054" s="38"/>
      <c r="L2054" s="41"/>
      <c r="M2054" s="191"/>
      <c r="N2054" s="192"/>
      <c r="O2054" s="66"/>
      <c r="P2054" s="66"/>
      <c r="Q2054" s="66"/>
      <c r="R2054" s="66"/>
      <c r="S2054" s="66"/>
      <c r="T2054" s="67"/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T2054" s="19" t="s">
        <v>201</v>
      </c>
      <c r="AU2054" s="19" t="s">
        <v>80</v>
      </c>
    </row>
    <row r="2055" spans="1:65" s="12" customFormat="1" ht="22.9" customHeight="1">
      <c r="B2055" s="159"/>
      <c r="C2055" s="160"/>
      <c r="D2055" s="161" t="s">
        <v>69</v>
      </c>
      <c r="E2055" s="173" t="s">
        <v>2593</v>
      </c>
      <c r="F2055" s="173" t="s">
        <v>2594</v>
      </c>
      <c r="G2055" s="160"/>
      <c r="H2055" s="160"/>
      <c r="I2055" s="163"/>
      <c r="J2055" s="174">
        <f>BK2055</f>
        <v>0</v>
      </c>
      <c r="K2055" s="160"/>
      <c r="L2055" s="165"/>
      <c r="M2055" s="166"/>
      <c r="N2055" s="167"/>
      <c r="O2055" s="167"/>
      <c r="P2055" s="168">
        <f>SUM(P2056:P2086)</f>
        <v>0</v>
      </c>
      <c r="Q2055" s="167"/>
      <c r="R2055" s="168">
        <f>SUM(R2056:R2086)</f>
        <v>22.448956800000005</v>
      </c>
      <c r="S2055" s="167"/>
      <c r="T2055" s="169">
        <f>SUM(T2056:T2086)</f>
        <v>0</v>
      </c>
      <c r="AR2055" s="170" t="s">
        <v>80</v>
      </c>
      <c r="AT2055" s="171" t="s">
        <v>69</v>
      </c>
      <c r="AU2055" s="171" t="s">
        <v>78</v>
      </c>
      <c r="AY2055" s="170" t="s">
        <v>193</v>
      </c>
      <c r="BK2055" s="172">
        <f>SUM(BK2056:BK2086)</f>
        <v>0</v>
      </c>
    </row>
    <row r="2056" spans="1:65" s="2" customFormat="1" ht="55.5" customHeight="1">
      <c r="A2056" s="36"/>
      <c r="B2056" s="37"/>
      <c r="C2056" s="175" t="s">
        <v>2595</v>
      </c>
      <c r="D2056" s="175" t="s">
        <v>195</v>
      </c>
      <c r="E2056" s="176" t="s">
        <v>2596</v>
      </c>
      <c r="F2056" s="177" t="s">
        <v>2597</v>
      </c>
      <c r="G2056" s="178" t="s">
        <v>198</v>
      </c>
      <c r="H2056" s="179">
        <v>3239.36</v>
      </c>
      <c r="I2056" s="180"/>
      <c r="J2056" s="181">
        <f>ROUND(I2056*H2056,2)</f>
        <v>0</v>
      </c>
      <c r="K2056" s="177" t="s">
        <v>477</v>
      </c>
      <c r="L2056" s="41"/>
      <c r="M2056" s="182" t="s">
        <v>19</v>
      </c>
      <c r="N2056" s="183" t="s">
        <v>41</v>
      </c>
      <c r="O2056" s="66"/>
      <c r="P2056" s="184">
        <f>O2056*H2056</f>
        <v>0</v>
      </c>
      <c r="Q2056" s="184">
        <v>0</v>
      </c>
      <c r="R2056" s="184">
        <f>Q2056*H2056</f>
        <v>0</v>
      </c>
      <c r="S2056" s="184">
        <v>0</v>
      </c>
      <c r="T2056" s="185">
        <f>S2056*H2056</f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216</v>
      </c>
      <c r="AT2056" s="186" t="s">
        <v>195</v>
      </c>
      <c r="AU2056" s="186" t="s">
        <v>80</v>
      </c>
      <c r="AY2056" s="19" t="s">
        <v>193</v>
      </c>
      <c r="BE2056" s="187">
        <f>IF(N2056="základní",J2056,0)</f>
        <v>0</v>
      </c>
      <c r="BF2056" s="187">
        <f>IF(N2056="snížená",J2056,0)</f>
        <v>0</v>
      </c>
      <c r="BG2056" s="187">
        <f>IF(N2056="zákl. přenesená",J2056,0)</f>
        <v>0</v>
      </c>
      <c r="BH2056" s="187">
        <f>IF(N2056="sníž. přenesená",J2056,0)</f>
        <v>0</v>
      </c>
      <c r="BI2056" s="187">
        <f>IF(N2056="nulová",J2056,0)</f>
        <v>0</v>
      </c>
      <c r="BJ2056" s="19" t="s">
        <v>78</v>
      </c>
      <c r="BK2056" s="187">
        <f>ROUND(I2056*H2056,2)</f>
        <v>0</v>
      </c>
      <c r="BL2056" s="19" t="s">
        <v>216</v>
      </c>
      <c r="BM2056" s="186" t="s">
        <v>2598</v>
      </c>
    </row>
    <row r="2057" spans="1:65" s="13" customFormat="1" ht="22.5">
      <c r="B2057" s="193"/>
      <c r="C2057" s="194"/>
      <c r="D2057" s="195" t="s">
        <v>203</v>
      </c>
      <c r="E2057" s="196" t="s">
        <v>19</v>
      </c>
      <c r="F2057" s="197" t="s">
        <v>2599</v>
      </c>
      <c r="G2057" s="194"/>
      <c r="H2057" s="198">
        <v>3209.96</v>
      </c>
      <c r="I2057" s="199"/>
      <c r="J2057" s="194"/>
      <c r="K2057" s="194"/>
      <c r="L2057" s="200"/>
      <c r="M2057" s="201"/>
      <c r="N2057" s="202"/>
      <c r="O2057" s="202"/>
      <c r="P2057" s="202"/>
      <c r="Q2057" s="202"/>
      <c r="R2057" s="202"/>
      <c r="S2057" s="202"/>
      <c r="T2057" s="203"/>
      <c r="AT2057" s="204" t="s">
        <v>203</v>
      </c>
      <c r="AU2057" s="204" t="s">
        <v>80</v>
      </c>
      <c r="AV2057" s="13" t="s">
        <v>80</v>
      </c>
      <c r="AW2057" s="13" t="s">
        <v>32</v>
      </c>
      <c r="AX2057" s="13" t="s">
        <v>70</v>
      </c>
      <c r="AY2057" s="204" t="s">
        <v>193</v>
      </c>
    </row>
    <row r="2058" spans="1:65" s="13" customFormat="1" ht="11.25">
      <c r="B2058" s="193"/>
      <c r="C2058" s="194"/>
      <c r="D2058" s="195" t="s">
        <v>203</v>
      </c>
      <c r="E2058" s="196" t="s">
        <v>19</v>
      </c>
      <c r="F2058" s="197" t="s">
        <v>2600</v>
      </c>
      <c r="G2058" s="194"/>
      <c r="H2058" s="198">
        <v>29.4</v>
      </c>
      <c r="I2058" s="199"/>
      <c r="J2058" s="194"/>
      <c r="K2058" s="194"/>
      <c r="L2058" s="200"/>
      <c r="M2058" s="201"/>
      <c r="N2058" s="202"/>
      <c r="O2058" s="202"/>
      <c r="P2058" s="202"/>
      <c r="Q2058" s="202"/>
      <c r="R2058" s="202"/>
      <c r="S2058" s="202"/>
      <c r="T2058" s="203"/>
      <c r="AT2058" s="204" t="s">
        <v>203</v>
      </c>
      <c r="AU2058" s="204" t="s">
        <v>80</v>
      </c>
      <c r="AV2058" s="13" t="s">
        <v>80</v>
      </c>
      <c r="AW2058" s="13" t="s">
        <v>32</v>
      </c>
      <c r="AX2058" s="13" t="s">
        <v>70</v>
      </c>
      <c r="AY2058" s="204" t="s">
        <v>193</v>
      </c>
    </row>
    <row r="2059" spans="1:65" s="14" customFormat="1" ht="11.25">
      <c r="B2059" s="205"/>
      <c r="C2059" s="206"/>
      <c r="D2059" s="195" t="s">
        <v>203</v>
      </c>
      <c r="E2059" s="207" t="s">
        <v>19</v>
      </c>
      <c r="F2059" s="208" t="s">
        <v>205</v>
      </c>
      <c r="G2059" s="206"/>
      <c r="H2059" s="209">
        <v>3239.36</v>
      </c>
      <c r="I2059" s="210"/>
      <c r="J2059" s="206"/>
      <c r="K2059" s="206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203</v>
      </c>
      <c r="AU2059" s="215" t="s">
        <v>80</v>
      </c>
      <c r="AV2059" s="14" t="s">
        <v>200</v>
      </c>
      <c r="AW2059" s="14" t="s">
        <v>32</v>
      </c>
      <c r="AX2059" s="14" t="s">
        <v>78</v>
      </c>
      <c r="AY2059" s="215" t="s">
        <v>193</v>
      </c>
    </row>
    <row r="2060" spans="1:65" s="2" customFormat="1" ht="37.9" customHeight="1">
      <c r="A2060" s="36"/>
      <c r="B2060" s="37"/>
      <c r="C2060" s="175" t="s">
        <v>1232</v>
      </c>
      <c r="D2060" s="175" t="s">
        <v>195</v>
      </c>
      <c r="E2060" s="176" t="s">
        <v>2601</v>
      </c>
      <c r="F2060" s="177" t="s">
        <v>2602</v>
      </c>
      <c r="G2060" s="178" t="s">
        <v>198</v>
      </c>
      <c r="H2060" s="179">
        <v>3239.36</v>
      </c>
      <c r="I2060" s="180"/>
      <c r="J2060" s="181">
        <f>ROUND(I2060*H2060,2)</f>
        <v>0</v>
      </c>
      <c r="K2060" s="177" t="s">
        <v>199</v>
      </c>
      <c r="L2060" s="41"/>
      <c r="M2060" s="182" t="s">
        <v>19</v>
      </c>
      <c r="N2060" s="183" t="s">
        <v>41</v>
      </c>
      <c r="O2060" s="66"/>
      <c r="P2060" s="184">
        <f>O2060*H2060</f>
        <v>0</v>
      </c>
      <c r="Q2060" s="184">
        <v>0</v>
      </c>
      <c r="R2060" s="184">
        <f>Q2060*H2060</f>
        <v>0</v>
      </c>
      <c r="S2060" s="184">
        <v>0</v>
      </c>
      <c r="T2060" s="185">
        <f>S2060*H2060</f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86" t="s">
        <v>216</v>
      </c>
      <c r="AT2060" s="186" t="s">
        <v>195</v>
      </c>
      <c r="AU2060" s="186" t="s">
        <v>80</v>
      </c>
      <c r="AY2060" s="19" t="s">
        <v>193</v>
      </c>
      <c r="BE2060" s="187">
        <f>IF(N2060="základní",J2060,0)</f>
        <v>0</v>
      </c>
      <c r="BF2060" s="187">
        <f>IF(N2060="snížená",J2060,0)</f>
        <v>0</v>
      </c>
      <c r="BG2060" s="187">
        <f>IF(N2060="zákl. přenesená",J2060,0)</f>
        <v>0</v>
      </c>
      <c r="BH2060" s="187">
        <f>IF(N2060="sníž. přenesená",J2060,0)</f>
        <v>0</v>
      </c>
      <c r="BI2060" s="187">
        <f>IF(N2060="nulová",J2060,0)</f>
        <v>0</v>
      </c>
      <c r="BJ2060" s="19" t="s">
        <v>78</v>
      </c>
      <c r="BK2060" s="187">
        <f>ROUND(I2060*H2060,2)</f>
        <v>0</v>
      </c>
      <c r="BL2060" s="19" t="s">
        <v>216</v>
      </c>
      <c r="BM2060" s="186" t="s">
        <v>2603</v>
      </c>
    </row>
    <row r="2061" spans="1:65" s="2" customFormat="1" ht="11.25">
      <c r="A2061" s="36"/>
      <c r="B2061" s="37"/>
      <c r="C2061" s="38"/>
      <c r="D2061" s="188" t="s">
        <v>201</v>
      </c>
      <c r="E2061" s="38"/>
      <c r="F2061" s="189" t="s">
        <v>2604</v>
      </c>
      <c r="G2061" s="38"/>
      <c r="H2061" s="38"/>
      <c r="I2061" s="190"/>
      <c r="J2061" s="38"/>
      <c r="K2061" s="38"/>
      <c r="L2061" s="41"/>
      <c r="M2061" s="191"/>
      <c r="N2061" s="192"/>
      <c r="O2061" s="66"/>
      <c r="P2061" s="66"/>
      <c r="Q2061" s="66"/>
      <c r="R2061" s="66"/>
      <c r="S2061" s="66"/>
      <c r="T2061" s="67"/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T2061" s="19" t="s">
        <v>201</v>
      </c>
      <c r="AU2061" s="19" t="s">
        <v>80</v>
      </c>
    </row>
    <row r="2062" spans="1:65" s="13" customFormat="1" ht="22.5">
      <c r="B2062" s="193"/>
      <c r="C2062" s="194"/>
      <c r="D2062" s="195" t="s">
        <v>203</v>
      </c>
      <c r="E2062" s="196" t="s">
        <v>19</v>
      </c>
      <c r="F2062" s="197" t="s">
        <v>2599</v>
      </c>
      <c r="G2062" s="194"/>
      <c r="H2062" s="198">
        <v>3209.96</v>
      </c>
      <c r="I2062" s="199"/>
      <c r="J2062" s="194"/>
      <c r="K2062" s="194"/>
      <c r="L2062" s="200"/>
      <c r="M2062" s="201"/>
      <c r="N2062" s="202"/>
      <c r="O2062" s="202"/>
      <c r="P2062" s="202"/>
      <c r="Q2062" s="202"/>
      <c r="R2062" s="202"/>
      <c r="S2062" s="202"/>
      <c r="T2062" s="203"/>
      <c r="AT2062" s="204" t="s">
        <v>203</v>
      </c>
      <c r="AU2062" s="204" t="s">
        <v>80</v>
      </c>
      <c r="AV2062" s="13" t="s">
        <v>80</v>
      </c>
      <c r="AW2062" s="13" t="s">
        <v>32</v>
      </c>
      <c r="AX2062" s="13" t="s">
        <v>70</v>
      </c>
      <c r="AY2062" s="204" t="s">
        <v>193</v>
      </c>
    </row>
    <row r="2063" spans="1:65" s="13" customFormat="1" ht="11.25">
      <c r="B2063" s="193"/>
      <c r="C2063" s="194"/>
      <c r="D2063" s="195" t="s">
        <v>203</v>
      </c>
      <c r="E2063" s="196" t="s">
        <v>19</v>
      </c>
      <c r="F2063" s="197" t="s">
        <v>2600</v>
      </c>
      <c r="G2063" s="194"/>
      <c r="H2063" s="198">
        <v>29.4</v>
      </c>
      <c r="I2063" s="199"/>
      <c r="J2063" s="194"/>
      <c r="K2063" s="194"/>
      <c r="L2063" s="200"/>
      <c r="M2063" s="201"/>
      <c r="N2063" s="202"/>
      <c r="O2063" s="202"/>
      <c r="P2063" s="202"/>
      <c r="Q2063" s="202"/>
      <c r="R2063" s="202"/>
      <c r="S2063" s="202"/>
      <c r="T2063" s="203"/>
      <c r="AT2063" s="204" t="s">
        <v>203</v>
      </c>
      <c r="AU2063" s="204" t="s">
        <v>80</v>
      </c>
      <c r="AV2063" s="13" t="s">
        <v>80</v>
      </c>
      <c r="AW2063" s="13" t="s">
        <v>32</v>
      </c>
      <c r="AX2063" s="13" t="s">
        <v>70</v>
      </c>
      <c r="AY2063" s="204" t="s">
        <v>193</v>
      </c>
    </row>
    <row r="2064" spans="1:65" s="14" customFormat="1" ht="11.25">
      <c r="B2064" s="205"/>
      <c r="C2064" s="206"/>
      <c r="D2064" s="195" t="s">
        <v>203</v>
      </c>
      <c r="E2064" s="207" t="s">
        <v>19</v>
      </c>
      <c r="F2064" s="208" t="s">
        <v>205</v>
      </c>
      <c r="G2064" s="206"/>
      <c r="H2064" s="209">
        <v>3239.36</v>
      </c>
      <c r="I2064" s="210"/>
      <c r="J2064" s="206"/>
      <c r="K2064" s="206"/>
      <c r="L2064" s="211"/>
      <c r="M2064" s="212"/>
      <c r="N2064" s="213"/>
      <c r="O2064" s="213"/>
      <c r="P2064" s="213"/>
      <c r="Q2064" s="213"/>
      <c r="R2064" s="213"/>
      <c r="S2064" s="213"/>
      <c r="T2064" s="214"/>
      <c r="AT2064" s="215" t="s">
        <v>203</v>
      </c>
      <c r="AU2064" s="215" t="s">
        <v>80</v>
      </c>
      <c r="AV2064" s="14" t="s">
        <v>200</v>
      </c>
      <c r="AW2064" s="14" t="s">
        <v>32</v>
      </c>
      <c r="AX2064" s="14" t="s">
        <v>78</v>
      </c>
      <c r="AY2064" s="215" t="s">
        <v>193</v>
      </c>
    </row>
    <row r="2065" spans="1:65" s="2" customFormat="1" ht="16.5" customHeight="1">
      <c r="A2065" s="36"/>
      <c r="B2065" s="37"/>
      <c r="C2065" s="227" t="s">
        <v>2605</v>
      </c>
      <c r="D2065" s="227" t="s">
        <v>443</v>
      </c>
      <c r="E2065" s="228" t="s">
        <v>2513</v>
      </c>
      <c r="F2065" s="229" t="s">
        <v>2514</v>
      </c>
      <c r="G2065" s="230" t="s">
        <v>417</v>
      </c>
      <c r="H2065" s="231">
        <v>0.97199999999999998</v>
      </c>
      <c r="I2065" s="232"/>
      <c r="J2065" s="233">
        <f>ROUND(I2065*H2065,2)</f>
        <v>0</v>
      </c>
      <c r="K2065" s="229" t="s">
        <v>199</v>
      </c>
      <c r="L2065" s="234"/>
      <c r="M2065" s="235" t="s">
        <v>19</v>
      </c>
      <c r="N2065" s="236" t="s">
        <v>41</v>
      </c>
      <c r="O2065" s="66"/>
      <c r="P2065" s="184">
        <f>O2065*H2065</f>
        <v>0</v>
      </c>
      <c r="Q2065" s="184">
        <v>1</v>
      </c>
      <c r="R2065" s="184">
        <f>Q2065*H2065</f>
        <v>0.97199999999999998</v>
      </c>
      <c r="S2065" s="184">
        <v>0</v>
      </c>
      <c r="T2065" s="185">
        <f>S2065*H2065</f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257</v>
      </c>
      <c r="AT2065" s="186" t="s">
        <v>443</v>
      </c>
      <c r="AU2065" s="186" t="s">
        <v>80</v>
      </c>
      <c r="AY2065" s="19" t="s">
        <v>193</v>
      </c>
      <c r="BE2065" s="187">
        <f>IF(N2065="základní",J2065,0)</f>
        <v>0</v>
      </c>
      <c r="BF2065" s="187">
        <f>IF(N2065="snížená",J2065,0)</f>
        <v>0</v>
      </c>
      <c r="BG2065" s="187">
        <f>IF(N2065="zákl. přenesená",J2065,0)</f>
        <v>0</v>
      </c>
      <c r="BH2065" s="187">
        <f>IF(N2065="sníž. přenesená",J2065,0)</f>
        <v>0</v>
      </c>
      <c r="BI2065" s="187">
        <f>IF(N2065="nulová",J2065,0)</f>
        <v>0</v>
      </c>
      <c r="BJ2065" s="19" t="s">
        <v>78</v>
      </c>
      <c r="BK2065" s="187">
        <f>ROUND(I2065*H2065,2)</f>
        <v>0</v>
      </c>
      <c r="BL2065" s="19" t="s">
        <v>216</v>
      </c>
      <c r="BM2065" s="186" t="s">
        <v>2606</v>
      </c>
    </row>
    <row r="2066" spans="1:65" s="2" customFormat="1" ht="19.5">
      <c r="A2066" s="36"/>
      <c r="B2066" s="37"/>
      <c r="C2066" s="38"/>
      <c r="D2066" s="195" t="s">
        <v>209</v>
      </c>
      <c r="E2066" s="38"/>
      <c r="F2066" s="216" t="s">
        <v>2516</v>
      </c>
      <c r="G2066" s="38"/>
      <c r="H2066" s="38"/>
      <c r="I2066" s="190"/>
      <c r="J2066" s="38"/>
      <c r="K2066" s="38"/>
      <c r="L2066" s="41"/>
      <c r="M2066" s="191"/>
      <c r="N2066" s="192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209</v>
      </c>
      <c r="AU2066" s="19" t="s">
        <v>80</v>
      </c>
    </row>
    <row r="2067" spans="1:65" s="13" customFormat="1" ht="11.25">
      <c r="B2067" s="193"/>
      <c r="C2067" s="194"/>
      <c r="D2067" s="195" t="s">
        <v>203</v>
      </c>
      <c r="E2067" s="196" t="s">
        <v>19</v>
      </c>
      <c r="F2067" s="197" t="s">
        <v>2607</v>
      </c>
      <c r="G2067" s="194"/>
      <c r="H2067" s="198">
        <v>0.97199999999999998</v>
      </c>
      <c r="I2067" s="199"/>
      <c r="J2067" s="194"/>
      <c r="K2067" s="194"/>
      <c r="L2067" s="200"/>
      <c r="M2067" s="201"/>
      <c r="N2067" s="202"/>
      <c r="O2067" s="202"/>
      <c r="P2067" s="202"/>
      <c r="Q2067" s="202"/>
      <c r="R2067" s="202"/>
      <c r="S2067" s="202"/>
      <c r="T2067" s="203"/>
      <c r="AT2067" s="204" t="s">
        <v>203</v>
      </c>
      <c r="AU2067" s="204" t="s">
        <v>80</v>
      </c>
      <c r="AV2067" s="13" t="s">
        <v>80</v>
      </c>
      <c r="AW2067" s="13" t="s">
        <v>32</v>
      </c>
      <c r="AX2067" s="13" t="s">
        <v>70</v>
      </c>
      <c r="AY2067" s="204" t="s">
        <v>193</v>
      </c>
    </row>
    <row r="2068" spans="1:65" s="14" customFormat="1" ht="11.25">
      <c r="B2068" s="205"/>
      <c r="C2068" s="206"/>
      <c r="D2068" s="195" t="s">
        <v>203</v>
      </c>
      <c r="E2068" s="207" t="s">
        <v>19</v>
      </c>
      <c r="F2068" s="208" t="s">
        <v>205</v>
      </c>
      <c r="G2068" s="206"/>
      <c r="H2068" s="209">
        <v>0.97199999999999998</v>
      </c>
      <c r="I2068" s="210"/>
      <c r="J2068" s="206"/>
      <c r="K2068" s="206"/>
      <c r="L2068" s="211"/>
      <c r="M2068" s="212"/>
      <c r="N2068" s="213"/>
      <c r="O2068" s="213"/>
      <c r="P2068" s="213"/>
      <c r="Q2068" s="213"/>
      <c r="R2068" s="213"/>
      <c r="S2068" s="213"/>
      <c r="T2068" s="214"/>
      <c r="AT2068" s="215" t="s">
        <v>203</v>
      </c>
      <c r="AU2068" s="215" t="s">
        <v>80</v>
      </c>
      <c r="AV2068" s="14" t="s">
        <v>200</v>
      </c>
      <c r="AW2068" s="14" t="s">
        <v>32</v>
      </c>
      <c r="AX2068" s="14" t="s">
        <v>78</v>
      </c>
      <c r="AY2068" s="215" t="s">
        <v>193</v>
      </c>
    </row>
    <row r="2069" spans="1:65" s="2" customFormat="1" ht="24.2" customHeight="1">
      <c r="A2069" s="36"/>
      <c r="B2069" s="37"/>
      <c r="C2069" s="175" t="s">
        <v>1241</v>
      </c>
      <c r="D2069" s="175" t="s">
        <v>195</v>
      </c>
      <c r="E2069" s="176" t="s">
        <v>2608</v>
      </c>
      <c r="F2069" s="177" t="s">
        <v>2609</v>
      </c>
      <c r="G2069" s="178" t="s">
        <v>198</v>
      </c>
      <c r="H2069" s="179">
        <v>3239.36</v>
      </c>
      <c r="I2069" s="180"/>
      <c r="J2069" s="181">
        <f>ROUND(I2069*H2069,2)</f>
        <v>0</v>
      </c>
      <c r="K2069" s="177" t="s">
        <v>199</v>
      </c>
      <c r="L2069" s="41"/>
      <c r="M2069" s="182" t="s">
        <v>19</v>
      </c>
      <c r="N2069" s="183" t="s">
        <v>41</v>
      </c>
      <c r="O2069" s="66"/>
      <c r="P2069" s="184">
        <f>O2069*H2069</f>
        <v>0</v>
      </c>
      <c r="Q2069" s="184">
        <v>8.8000000000000003E-4</v>
      </c>
      <c r="R2069" s="184">
        <f>Q2069*H2069</f>
        <v>2.8506368000000002</v>
      </c>
      <c r="S2069" s="184">
        <v>0</v>
      </c>
      <c r="T2069" s="185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216</v>
      </c>
      <c r="AT2069" s="186" t="s">
        <v>195</v>
      </c>
      <c r="AU2069" s="186" t="s">
        <v>80</v>
      </c>
      <c r="AY2069" s="19" t="s">
        <v>193</v>
      </c>
      <c r="BE2069" s="187">
        <f>IF(N2069="základní",J2069,0)</f>
        <v>0</v>
      </c>
      <c r="BF2069" s="187">
        <f>IF(N2069="snížená",J2069,0)</f>
        <v>0</v>
      </c>
      <c r="BG2069" s="187">
        <f>IF(N2069="zákl. přenesená",J2069,0)</f>
        <v>0</v>
      </c>
      <c r="BH2069" s="187">
        <f>IF(N2069="sníž. přenesená",J2069,0)</f>
        <v>0</v>
      </c>
      <c r="BI2069" s="187">
        <f>IF(N2069="nulová",J2069,0)</f>
        <v>0</v>
      </c>
      <c r="BJ2069" s="19" t="s">
        <v>78</v>
      </c>
      <c r="BK2069" s="187">
        <f>ROUND(I2069*H2069,2)</f>
        <v>0</v>
      </c>
      <c r="BL2069" s="19" t="s">
        <v>216</v>
      </c>
      <c r="BM2069" s="186" t="s">
        <v>2610</v>
      </c>
    </row>
    <row r="2070" spans="1:65" s="2" customFormat="1" ht="11.25">
      <c r="A2070" s="36"/>
      <c r="B2070" s="37"/>
      <c r="C2070" s="38"/>
      <c r="D2070" s="188" t="s">
        <v>201</v>
      </c>
      <c r="E2070" s="38"/>
      <c r="F2070" s="189" t="s">
        <v>2611</v>
      </c>
      <c r="G2070" s="38"/>
      <c r="H2070" s="38"/>
      <c r="I2070" s="190"/>
      <c r="J2070" s="38"/>
      <c r="K2070" s="38"/>
      <c r="L2070" s="41"/>
      <c r="M2070" s="191"/>
      <c r="N2070" s="192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201</v>
      </c>
      <c r="AU2070" s="19" t="s">
        <v>80</v>
      </c>
    </row>
    <row r="2071" spans="1:65" s="13" customFormat="1" ht="22.5">
      <c r="B2071" s="193"/>
      <c r="C2071" s="194"/>
      <c r="D2071" s="195" t="s">
        <v>203</v>
      </c>
      <c r="E2071" s="196" t="s">
        <v>19</v>
      </c>
      <c r="F2071" s="197" t="s">
        <v>2599</v>
      </c>
      <c r="G2071" s="194"/>
      <c r="H2071" s="198">
        <v>3209.96</v>
      </c>
      <c r="I2071" s="199"/>
      <c r="J2071" s="194"/>
      <c r="K2071" s="194"/>
      <c r="L2071" s="200"/>
      <c r="M2071" s="201"/>
      <c r="N2071" s="202"/>
      <c r="O2071" s="202"/>
      <c r="P2071" s="202"/>
      <c r="Q2071" s="202"/>
      <c r="R2071" s="202"/>
      <c r="S2071" s="202"/>
      <c r="T2071" s="203"/>
      <c r="AT2071" s="204" t="s">
        <v>203</v>
      </c>
      <c r="AU2071" s="204" t="s">
        <v>80</v>
      </c>
      <c r="AV2071" s="13" t="s">
        <v>80</v>
      </c>
      <c r="AW2071" s="13" t="s">
        <v>32</v>
      </c>
      <c r="AX2071" s="13" t="s">
        <v>70</v>
      </c>
      <c r="AY2071" s="204" t="s">
        <v>193</v>
      </c>
    </row>
    <row r="2072" spans="1:65" s="13" customFormat="1" ht="11.25">
      <c r="B2072" s="193"/>
      <c r="C2072" s="194"/>
      <c r="D2072" s="195" t="s">
        <v>203</v>
      </c>
      <c r="E2072" s="196" t="s">
        <v>19</v>
      </c>
      <c r="F2072" s="197" t="s">
        <v>2600</v>
      </c>
      <c r="G2072" s="194"/>
      <c r="H2072" s="198">
        <v>29.4</v>
      </c>
      <c r="I2072" s="199"/>
      <c r="J2072" s="194"/>
      <c r="K2072" s="194"/>
      <c r="L2072" s="200"/>
      <c r="M2072" s="201"/>
      <c r="N2072" s="202"/>
      <c r="O2072" s="202"/>
      <c r="P2072" s="202"/>
      <c r="Q2072" s="202"/>
      <c r="R2072" s="202"/>
      <c r="S2072" s="202"/>
      <c r="T2072" s="203"/>
      <c r="AT2072" s="204" t="s">
        <v>203</v>
      </c>
      <c r="AU2072" s="204" t="s">
        <v>80</v>
      </c>
      <c r="AV2072" s="13" t="s">
        <v>80</v>
      </c>
      <c r="AW2072" s="13" t="s">
        <v>32</v>
      </c>
      <c r="AX2072" s="13" t="s">
        <v>70</v>
      </c>
      <c r="AY2072" s="204" t="s">
        <v>193</v>
      </c>
    </row>
    <row r="2073" spans="1:65" s="14" customFormat="1" ht="11.25">
      <c r="B2073" s="205"/>
      <c r="C2073" s="206"/>
      <c r="D2073" s="195" t="s">
        <v>203</v>
      </c>
      <c r="E2073" s="207" t="s">
        <v>19</v>
      </c>
      <c r="F2073" s="208" t="s">
        <v>205</v>
      </c>
      <c r="G2073" s="206"/>
      <c r="H2073" s="209">
        <v>3239.36</v>
      </c>
      <c r="I2073" s="210"/>
      <c r="J2073" s="206"/>
      <c r="K2073" s="206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203</v>
      </c>
      <c r="AU2073" s="215" t="s">
        <v>80</v>
      </c>
      <c r="AV2073" s="14" t="s">
        <v>200</v>
      </c>
      <c r="AW2073" s="14" t="s">
        <v>32</v>
      </c>
      <c r="AX2073" s="14" t="s">
        <v>78</v>
      </c>
      <c r="AY2073" s="215" t="s">
        <v>193</v>
      </c>
    </row>
    <row r="2074" spans="1:65" s="2" customFormat="1" ht="55.5" customHeight="1">
      <c r="A2074" s="36"/>
      <c r="B2074" s="37"/>
      <c r="C2074" s="227" t="s">
        <v>2612</v>
      </c>
      <c r="D2074" s="227" t="s">
        <v>443</v>
      </c>
      <c r="E2074" s="228" t="s">
        <v>2613</v>
      </c>
      <c r="F2074" s="229" t="s">
        <v>2614</v>
      </c>
      <c r="G2074" s="230" t="s">
        <v>198</v>
      </c>
      <c r="H2074" s="231">
        <v>3725.2640000000001</v>
      </c>
      <c r="I2074" s="232"/>
      <c r="J2074" s="233">
        <f>ROUND(I2074*H2074,2)</f>
        <v>0</v>
      </c>
      <c r="K2074" s="229" t="s">
        <v>199</v>
      </c>
      <c r="L2074" s="234"/>
      <c r="M2074" s="235" t="s">
        <v>19</v>
      </c>
      <c r="N2074" s="236" t="s">
        <v>41</v>
      </c>
      <c r="O2074" s="66"/>
      <c r="P2074" s="184">
        <f>O2074*H2074</f>
        <v>0</v>
      </c>
      <c r="Q2074" s="184">
        <v>4.7000000000000002E-3</v>
      </c>
      <c r="R2074" s="184">
        <f>Q2074*H2074</f>
        <v>17.508740800000002</v>
      </c>
      <c r="S2074" s="184">
        <v>0</v>
      </c>
      <c r="T2074" s="185">
        <f>S2074*H2074</f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186" t="s">
        <v>257</v>
      </c>
      <c r="AT2074" s="186" t="s">
        <v>443</v>
      </c>
      <c r="AU2074" s="186" t="s">
        <v>80</v>
      </c>
      <c r="AY2074" s="19" t="s">
        <v>193</v>
      </c>
      <c r="BE2074" s="187">
        <f>IF(N2074="základní",J2074,0)</f>
        <v>0</v>
      </c>
      <c r="BF2074" s="187">
        <f>IF(N2074="snížená",J2074,0)</f>
        <v>0</v>
      </c>
      <c r="BG2074" s="187">
        <f>IF(N2074="zákl. přenesená",J2074,0)</f>
        <v>0</v>
      </c>
      <c r="BH2074" s="187">
        <f>IF(N2074="sníž. přenesená",J2074,0)</f>
        <v>0</v>
      </c>
      <c r="BI2074" s="187">
        <f>IF(N2074="nulová",J2074,0)</f>
        <v>0</v>
      </c>
      <c r="BJ2074" s="19" t="s">
        <v>78</v>
      </c>
      <c r="BK2074" s="187">
        <f>ROUND(I2074*H2074,2)</f>
        <v>0</v>
      </c>
      <c r="BL2074" s="19" t="s">
        <v>216</v>
      </c>
      <c r="BM2074" s="186" t="s">
        <v>2615</v>
      </c>
    </row>
    <row r="2075" spans="1:65" s="13" customFormat="1" ht="11.25">
      <c r="B2075" s="193"/>
      <c r="C2075" s="194"/>
      <c r="D2075" s="195" t="s">
        <v>203</v>
      </c>
      <c r="E2075" s="196" t="s">
        <v>19</v>
      </c>
      <c r="F2075" s="197" t="s">
        <v>2616</v>
      </c>
      <c r="G2075" s="194"/>
      <c r="H2075" s="198">
        <v>3725.2640000000001</v>
      </c>
      <c r="I2075" s="199"/>
      <c r="J2075" s="194"/>
      <c r="K2075" s="194"/>
      <c r="L2075" s="200"/>
      <c r="M2075" s="201"/>
      <c r="N2075" s="202"/>
      <c r="O2075" s="202"/>
      <c r="P2075" s="202"/>
      <c r="Q2075" s="202"/>
      <c r="R2075" s="202"/>
      <c r="S2075" s="202"/>
      <c r="T2075" s="203"/>
      <c r="AT2075" s="204" t="s">
        <v>203</v>
      </c>
      <c r="AU2075" s="204" t="s">
        <v>80</v>
      </c>
      <c r="AV2075" s="13" t="s">
        <v>80</v>
      </c>
      <c r="AW2075" s="13" t="s">
        <v>32</v>
      </c>
      <c r="AX2075" s="13" t="s">
        <v>70</v>
      </c>
      <c r="AY2075" s="204" t="s">
        <v>193</v>
      </c>
    </row>
    <row r="2076" spans="1:65" s="14" customFormat="1" ht="11.25">
      <c r="B2076" s="205"/>
      <c r="C2076" s="206"/>
      <c r="D2076" s="195" t="s">
        <v>203</v>
      </c>
      <c r="E2076" s="207" t="s">
        <v>19</v>
      </c>
      <c r="F2076" s="208" t="s">
        <v>205</v>
      </c>
      <c r="G2076" s="206"/>
      <c r="H2076" s="209">
        <v>3725.2640000000001</v>
      </c>
      <c r="I2076" s="210"/>
      <c r="J2076" s="206"/>
      <c r="K2076" s="206"/>
      <c r="L2076" s="211"/>
      <c r="M2076" s="212"/>
      <c r="N2076" s="213"/>
      <c r="O2076" s="213"/>
      <c r="P2076" s="213"/>
      <c r="Q2076" s="213"/>
      <c r="R2076" s="213"/>
      <c r="S2076" s="213"/>
      <c r="T2076" s="214"/>
      <c r="AT2076" s="215" t="s">
        <v>203</v>
      </c>
      <c r="AU2076" s="215" t="s">
        <v>80</v>
      </c>
      <c r="AV2076" s="14" t="s">
        <v>200</v>
      </c>
      <c r="AW2076" s="14" t="s">
        <v>32</v>
      </c>
      <c r="AX2076" s="14" t="s">
        <v>78</v>
      </c>
      <c r="AY2076" s="215" t="s">
        <v>193</v>
      </c>
    </row>
    <row r="2077" spans="1:65" s="2" customFormat="1" ht="33" customHeight="1">
      <c r="A2077" s="36"/>
      <c r="B2077" s="37"/>
      <c r="C2077" s="175" t="s">
        <v>1248</v>
      </c>
      <c r="D2077" s="175" t="s">
        <v>195</v>
      </c>
      <c r="E2077" s="176" t="s">
        <v>2617</v>
      </c>
      <c r="F2077" s="177" t="s">
        <v>2618</v>
      </c>
      <c r="G2077" s="178" t="s">
        <v>198</v>
      </c>
      <c r="H2077" s="179">
        <v>3239.36</v>
      </c>
      <c r="I2077" s="180"/>
      <c r="J2077" s="181">
        <f>ROUND(I2077*H2077,2)</f>
        <v>0</v>
      </c>
      <c r="K2077" s="177" t="s">
        <v>199</v>
      </c>
      <c r="L2077" s="41"/>
      <c r="M2077" s="182" t="s">
        <v>19</v>
      </c>
      <c r="N2077" s="183" t="s">
        <v>41</v>
      </c>
      <c r="O2077" s="66"/>
      <c r="P2077" s="184">
        <f>O2077*H2077</f>
        <v>0</v>
      </c>
      <c r="Q2077" s="184">
        <v>0</v>
      </c>
      <c r="R2077" s="184">
        <f>Q2077*H2077</f>
        <v>0</v>
      </c>
      <c r="S2077" s="184">
        <v>0</v>
      </c>
      <c r="T2077" s="185">
        <f>S2077*H2077</f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86" t="s">
        <v>216</v>
      </c>
      <c r="AT2077" s="186" t="s">
        <v>195</v>
      </c>
      <c r="AU2077" s="186" t="s">
        <v>80</v>
      </c>
      <c r="AY2077" s="19" t="s">
        <v>193</v>
      </c>
      <c r="BE2077" s="187">
        <f>IF(N2077="základní",J2077,0)</f>
        <v>0</v>
      </c>
      <c r="BF2077" s="187">
        <f>IF(N2077="snížená",J2077,0)</f>
        <v>0</v>
      </c>
      <c r="BG2077" s="187">
        <f>IF(N2077="zákl. přenesená",J2077,0)</f>
        <v>0</v>
      </c>
      <c r="BH2077" s="187">
        <f>IF(N2077="sníž. přenesená",J2077,0)</f>
        <v>0</v>
      </c>
      <c r="BI2077" s="187">
        <f>IF(N2077="nulová",J2077,0)</f>
        <v>0</v>
      </c>
      <c r="BJ2077" s="19" t="s">
        <v>78</v>
      </c>
      <c r="BK2077" s="187">
        <f>ROUND(I2077*H2077,2)</f>
        <v>0</v>
      </c>
      <c r="BL2077" s="19" t="s">
        <v>216</v>
      </c>
      <c r="BM2077" s="186" t="s">
        <v>2619</v>
      </c>
    </row>
    <row r="2078" spans="1:65" s="2" customFormat="1" ht="11.25">
      <c r="A2078" s="36"/>
      <c r="B2078" s="37"/>
      <c r="C2078" s="38"/>
      <c r="D2078" s="188" t="s">
        <v>201</v>
      </c>
      <c r="E2078" s="38"/>
      <c r="F2078" s="189" t="s">
        <v>2620</v>
      </c>
      <c r="G2078" s="38"/>
      <c r="H2078" s="38"/>
      <c r="I2078" s="190"/>
      <c r="J2078" s="38"/>
      <c r="K2078" s="38"/>
      <c r="L2078" s="41"/>
      <c r="M2078" s="191"/>
      <c r="N2078" s="192"/>
      <c r="O2078" s="66"/>
      <c r="P2078" s="66"/>
      <c r="Q2078" s="66"/>
      <c r="R2078" s="66"/>
      <c r="S2078" s="66"/>
      <c r="T2078" s="67"/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T2078" s="19" t="s">
        <v>201</v>
      </c>
      <c r="AU2078" s="19" t="s">
        <v>80</v>
      </c>
    </row>
    <row r="2079" spans="1:65" s="13" customFormat="1" ht="22.5">
      <c r="B2079" s="193"/>
      <c r="C2079" s="194"/>
      <c r="D2079" s="195" t="s">
        <v>203</v>
      </c>
      <c r="E2079" s="196" t="s">
        <v>19</v>
      </c>
      <c r="F2079" s="197" t="s">
        <v>2599</v>
      </c>
      <c r="G2079" s="194"/>
      <c r="H2079" s="198">
        <v>3209.96</v>
      </c>
      <c r="I2079" s="199"/>
      <c r="J2079" s="194"/>
      <c r="K2079" s="194"/>
      <c r="L2079" s="200"/>
      <c r="M2079" s="201"/>
      <c r="N2079" s="202"/>
      <c r="O2079" s="202"/>
      <c r="P2079" s="202"/>
      <c r="Q2079" s="202"/>
      <c r="R2079" s="202"/>
      <c r="S2079" s="202"/>
      <c r="T2079" s="203"/>
      <c r="AT2079" s="204" t="s">
        <v>203</v>
      </c>
      <c r="AU2079" s="204" t="s">
        <v>80</v>
      </c>
      <c r="AV2079" s="13" t="s">
        <v>80</v>
      </c>
      <c r="AW2079" s="13" t="s">
        <v>32</v>
      </c>
      <c r="AX2079" s="13" t="s">
        <v>70</v>
      </c>
      <c r="AY2079" s="204" t="s">
        <v>193</v>
      </c>
    </row>
    <row r="2080" spans="1:65" s="13" customFormat="1" ht="11.25">
      <c r="B2080" s="193"/>
      <c r="C2080" s="194"/>
      <c r="D2080" s="195" t="s">
        <v>203</v>
      </c>
      <c r="E2080" s="196" t="s">
        <v>19</v>
      </c>
      <c r="F2080" s="197" t="s">
        <v>2600</v>
      </c>
      <c r="G2080" s="194"/>
      <c r="H2080" s="198">
        <v>29.4</v>
      </c>
      <c r="I2080" s="199"/>
      <c r="J2080" s="194"/>
      <c r="K2080" s="194"/>
      <c r="L2080" s="200"/>
      <c r="M2080" s="201"/>
      <c r="N2080" s="202"/>
      <c r="O2080" s="202"/>
      <c r="P2080" s="202"/>
      <c r="Q2080" s="202"/>
      <c r="R2080" s="202"/>
      <c r="S2080" s="202"/>
      <c r="T2080" s="203"/>
      <c r="AT2080" s="204" t="s">
        <v>203</v>
      </c>
      <c r="AU2080" s="204" t="s">
        <v>80</v>
      </c>
      <c r="AV2080" s="13" t="s">
        <v>80</v>
      </c>
      <c r="AW2080" s="13" t="s">
        <v>32</v>
      </c>
      <c r="AX2080" s="13" t="s">
        <v>70</v>
      </c>
      <c r="AY2080" s="204" t="s">
        <v>193</v>
      </c>
    </row>
    <row r="2081" spans="1:65" s="14" customFormat="1" ht="11.25">
      <c r="B2081" s="205"/>
      <c r="C2081" s="206"/>
      <c r="D2081" s="195" t="s">
        <v>203</v>
      </c>
      <c r="E2081" s="207" t="s">
        <v>19</v>
      </c>
      <c r="F2081" s="208" t="s">
        <v>205</v>
      </c>
      <c r="G2081" s="206"/>
      <c r="H2081" s="209">
        <v>3239.36</v>
      </c>
      <c r="I2081" s="210"/>
      <c r="J2081" s="206"/>
      <c r="K2081" s="206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203</v>
      </c>
      <c r="AU2081" s="215" t="s">
        <v>80</v>
      </c>
      <c r="AV2081" s="14" t="s">
        <v>200</v>
      </c>
      <c r="AW2081" s="14" t="s">
        <v>32</v>
      </c>
      <c r="AX2081" s="14" t="s">
        <v>78</v>
      </c>
      <c r="AY2081" s="215" t="s">
        <v>193</v>
      </c>
    </row>
    <row r="2082" spans="1:65" s="2" customFormat="1" ht="24.2" customHeight="1">
      <c r="A2082" s="36"/>
      <c r="B2082" s="37"/>
      <c r="C2082" s="227" t="s">
        <v>2621</v>
      </c>
      <c r="D2082" s="227" t="s">
        <v>443</v>
      </c>
      <c r="E2082" s="228" t="s">
        <v>2622</v>
      </c>
      <c r="F2082" s="229" t="s">
        <v>2623</v>
      </c>
      <c r="G2082" s="230" t="s">
        <v>198</v>
      </c>
      <c r="H2082" s="231">
        <v>3725.2640000000001</v>
      </c>
      <c r="I2082" s="232"/>
      <c r="J2082" s="233">
        <f>ROUND(I2082*H2082,2)</f>
        <v>0</v>
      </c>
      <c r="K2082" s="229" t="s">
        <v>199</v>
      </c>
      <c r="L2082" s="234"/>
      <c r="M2082" s="235" t="s">
        <v>19</v>
      </c>
      <c r="N2082" s="236" t="s">
        <v>41</v>
      </c>
      <c r="O2082" s="66"/>
      <c r="P2082" s="184">
        <f>O2082*H2082</f>
        <v>0</v>
      </c>
      <c r="Q2082" s="184">
        <v>2.9999999999999997E-4</v>
      </c>
      <c r="R2082" s="184">
        <f>Q2082*H2082</f>
        <v>1.1175792</v>
      </c>
      <c r="S2082" s="184">
        <v>0</v>
      </c>
      <c r="T2082" s="185">
        <f>S2082*H2082</f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186" t="s">
        <v>257</v>
      </c>
      <c r="AT2082" s="186" t="s">
        <v>443</v>
      </c>
      <c r="AU2082" s="186" t="s">
        <v>80</v>
      </c>
      <c r="AY2082" s="19" t="s">
        <v>193</v>
      </c>
      <c r="BE2082" s="187">
        <f>IF(N2082="základní",J2082,0)</f>
        <v>0</v>
      </c>
      <c r="BF2082" s="187">
        <f>IF(N2082="snížená",J2082,0)</f>
        <v>0</v>
      </c>
      <c r="BG2082" s="187">
        <f>IF(N2082="zákl. přenesená",J2082,0)</f>
        <v>0</v>
      </c>
      <c r="BH2082" s="187">
        <f>IF(N2082="sníž. přenesená",J2082,0)</f>
        <v>0</v>
      </c>
      <c r="BI2082" s="187">
        <f>IF(N2082="nulová",J2082,0)</f>
        <v>0</v>
      </c>
      <c r="BJ2082" s="19" t="s">
        <v>78</v>
      </c>
      <c r="BK2082" s="187">
        <f>ROUND(I2082*H2082,2)</f>
        <v>0</v>
      </c>
      <c r="BL2082" s="19" t="s">
        <v>216</v>
      </c>
      <c r="BM2082" s="186" t="s">
        <v>2624</v>
      </c>
    </row>
    <row r="2083" spans="1:65" s="13" customFormat="1" ht="11.25">
      <c r="B2083" s="193"/>
      <c r="C2083" s="194"/>
      <c r="D2083" s="195" t="s">
        <v>203</v>
      </c>
      <c r="E2083" s="196" t="s">
        <v>19</v>
      </c>
      <c r="F2083" s="197" t="s">
        <v>2616</v>
      </c>
      <c r="G2083" s="194"/>
      <c r="H2083" s="198">
        <v>3725.2640000000001</v>
      </c>
      <c r="I2083" s="199"/>
      <c r="J2083" s="194"/>
      <c r="K2083" s="194"/>
      <c r="L2083" s="200"/>
      <c r="M2083" s="201"/>
      <c r="N2083" s="202"/>
      <c r="O2083" s="202"/>
      <c r="P2083" s="202"/>
      <c r="Q2083" s="202"/>
      <c r="R2083" s="202"/>
      <c r="S2083" s="202"/>
      <c r="T2083" s="203"/>
      <c r="AT2083" s="204" t="s">
        <v>203</v>
      </c>
      <c r="AU2083" s="204" t="s">
        <v>80</v>
      </c>
      <c r="AV2083" s="13" t="s">
        <v>80</v>
      </c>
      <c r="AW2083" s="13" t="s">
        <v>32</v>
      </c>
      <c r="AX2083" s="13" t="s">
        <v>70</v>
      </c>
      <c r="AY2083" s="204" t="s">
        <v>193</v>
      </c>
    </row>
    <row r="2084" spans="1:65" s="14" customFormat="1" ht="11.25">
      <c r="B2084" s="205"/>
      <c r="C2084" s="206"/>
      <c r="D2084" s="195" t="s">
        <v>203</v>
      </c>
      <c r="E2084" s="207" t="s">
        <v>19</v>
      </c>
      <c r="F2084" s="208" t="s">
        <v>205</v>
      </c>
      <c r="G2084" s="206"/>
      <c r="H2084" s="209">
        <v>3725.2640000000001</v>
      </c>
      <c r="I2084" s="210"/>
      <c r="J2084" s="206"/>
      <c r="K2084" s="206"/>
      <c r="L2084" s="211"/>
      <c r="M2084" s="212"/>
      <c r="N2084" s="213"/>
      <c r="O2084" s="213"/>
      <c r="P2084" s="213"/>
      <c r="Q2084" s="213"/>
      <c r="R2084" s="213"/>
      <c r="S2084" s="213"/>
      <c r="T2084" s="214"/>
      <c r="AT2084" s="215" t="s">
        <v>203</v>
      </c>
      <c r="AU2084" s="215" t="s">
        <v>80</v>
      </c>
      <c r="AV2084" s="14" t="s">
        <v>200</v>
      </c>
      <c r="AW2084" s="14" t="s">
        <v>32</v>
      </c>
      <c r="AX2084" s="14" t="s">
        <v>78</v>
      </c>
      <c r="AY2084" s="215" t="s">
        <v>193</v>
      </c>
    </row>
    <row r="2085" spans="1:65" s="2" customFormat="1" ht="49.15" customHeight="1">
      <c r="A2085" s="36"/>
      <c r="B2085" s="37"/>
      <c r="C2085" s="175" t="s">
        <v>1253</v>
      </c>
      <c r="D2085" s="175" t="s">
        <v>195</v>
      </c>
      <c r="E2085" s="176" t="s">
        <v>2625</v>
      </c>
      <c r="F2085" s="177" t="s">
        <v>2626</v>
      </c>
      <c r="G2085" s="178" t="s">
        <v>417</v>
      </c>
      <c r="H2085" s="179">
        <v>8.6649999999999991</v>
      </c>
      <c r="I2085" s="180"/>
      <c r="J2085" s="181">
        <f>ROUND(I2085*H2085,2)</f>
        <v>0</v>
      </c>
      <c r="K2085" s="177" t="s">
        <v>199</v>
      </c>
      <c r="L2085" s="41"/>
      <c r="M2085" s="182" t="s">
        <v>19</v>
      </c>
      <c r="N2085" s="183" t="s">
        <v>41</v>
      </c>
      <c r="O2085" s="66"/>
      <c r="P2085" s="184">
        <f>O2085*H2085</f>
        <v>0</v>
      </c>
      <c r="Q2085" s="184">
        <v>0</v>
      </c>
      <c r="R2085" s="184">
        <f>Q2085*H2085</f>
        <v>0</v>
      </c>
      <c r="S2085" s="184">
        <v>0</v>
      </c>
      <c r="T2085" s="185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216</v>
      </c>
      <c r="AT2085" s="186" t="s">
        <v>195</v>
      </c>
      <c r="AU2085" s="186" t="s">
        <v>80</v>
      </c>
      <c r="AY2085" s="19" t="s">
        <v>193</v>
      </c>
      <c r="BE2085" s="187">
        <f>IF(N2085="základní",J2085,0)</f>
        <v>0</v>
      </c>
      <c r="BF2085" s="187">
        <f>IF(N2085="snížená",J2085,0)</f>
        <v>0</v>
      </c>
      <c r="BG2085" s="187">
        <f>IF(N2085="zákl. přenesená",J2085,0)</f>
        <v>0</v>
      </c>
      <c r="BH2085" s="187">
        <f>IF(N2085="sníž. přenesená",J2085,0)</f>
        <v>0</v>
      </c>
      <c r="BI2085" s="187">
        <f>IF(N2085="nulová",J2085,0)</f>
        <v>0</v>
      </c>
      <c r="BJ2085" s="19" t="s">
        <v>78</v>
      </c>
      <c r="BK2085" s="187">
        <f>ROUND(I2085*H2085,2)</f>
        <v>0</v>
      </c>
      <c r="BL2085" s="19" t="s">
        <v>216</v>
      </c>
      <c r="BM2085" s="186" t="s">
        <v>2627</v>
      </c>
    </row>
    <row r="2086" spans="1:65" s="2" customFormat="1" ht="11.25">
      <c r="A2086" s="36"/>
      <c r="B2086" s="37"/>
      <c r="C2086" s="38"/>
      <c r="D2086" s="188" t="s">
        <v>201</v>
      </c>
      <c r="E2086" s="38"/>
      <c r="F2086" s="189" t="s">
        <v>2628</v>
      </c>
      <c r="G2086" s="38"/>
      <c r="H2086" s="38"/>
      <c r="I2086" s="190"/>
      <c r="J2086" s="38"/>
      <c r="K2086" s="38"/>
      <c r="L2086" s="41"/>
      <c r="M2086" s="191"/>
      <c r="N2086" s="19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201</v>
      </c>
      <c r="AU2086" s="19" t="s">
        <v>80</v>
      </c>
    </row>
    <row r="2087" spans="1:65" s="12" customFormat="1" ht="22.9" customHeight="1">
      <c r="B2087" s="159"/>
      <c r="C2087" s="160"/>
      <c r="D2087" s="161" t="s">
        <v>69</v>
      </c>
      <c r="E2087" s="173" t="s">
        <v>2629</v>
      </c>
      <c r="F2087" s="173" t="s">
        <v>2630</v>
      </c>
      <c r="G2087" s="160"/>
      <c r="H2087" s="160"/>
      <c r="I2087" s="163"/>
      <c r="J2087" s="174">
        <f>BK2087</f>
        <v>0</v>
      </c>
      <c r="K2087" s="160"/>
      <c r="L2087" s="165"/>
      <c r="M2087" s="166"/>
      <c r="N2087" s="167"/>
      <c r="O2087" s="167"/>
      <c r="P2087" s="168">
        <f>SUM(P2088:P2281)</f>
        <v>0</v>
      </c>
      <c r="Q2087" s="167"/>
      <c r="R2087" s="168">
        <f>SUM(R2088:R2281)</f>
        <v>73.116405130000018</v>
      </c>
      <c r="S2087" s="167"/>
      <c r="T2087" s="169">
        <f>SUM(T2088:T2281)</f>
        <v>0</v>
      </c>
      <c r="AR2087" s="170" t="s">
        <v>80</v>
      </c>
      <c r="AT2087" s="171" t="s">
        <v>69</v>
      </c>
      <c r="AU2087" s="171" t="s">
        <v>78</v>
      </c>
      <c r="AY2087" s="170" t="s">
        <v>193</v>
      </c>
      <c r="BK2087" s="172">
        <f>SUM(BK2088:BK2281)</f>
        <v>0</v>
      </c>
    </row>
    <row r="2088" spans="1:65" s="2" customFormat="1" ht="37.9" customHeight="1">
      <c r="A2088" s="36"/>
      <c r="B2088" s="37"/>
      <c r="C2088" s="175" t="s">
        <v>2631</v>
      </c>
      <c r="D2088" s="175" t="s">
        <v>195</v>
      </c>
      <c r="E2088" s="176" t="s">
        <v>2632</v>
      </c>
      <c r="F2088" s="177" t="s">
        <v>2633</v>
      </c>
      <c r="G2088" s="178" t="s">
        <v>273</v>
      </c>
      <c r="H2088" s="179">
        <v>31</v>
      </c>
      <c r="I2088" s="180"/>
      <c r="J2088" s="181">
        <f>ROUND(I2088*H2088,2)</f>
        <v>0</v>
      </c>
      <c r="K2088" s="177" t="s">
        <v>477</v>
      </c>
      <c r="L2088" s="41"/>
      <c r="M2088" s="182" t="s">
        <v>19</v>
      </c>
      <c r="N2088" s="183" t="s">
        <v>41</v>
      </c>
      <c r="O2088" s="66"/>
      <c r="P2088" s="184">
        <f>O2088*H2088</f>
        <v>0</v>
      </c>
      <c r="Q2088" s="184">
        <v>0</v>
      </c>
      <c r="R2088" s="184">
        <f>Q2088*H2088</f>
        <v>0</v>
      </c>
      <c r="S2088" s="184">
        <v>0</v>
      </c>
      <c r="T2088" s="185">
        <f>S2088*H2088</f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186" t="s">
        <v>216</v>
      </c>
      <c r="AT2088" s="186" t="s">
        <v>195</v>
      </c>
      <c r="AU2088" s="186" t="s">
        <v>80</v>
      </c>
      <c r="AY2088" s="19" t="s">
        <v>193</v>
      </c>
      <c r="BE2088" s="187">
        <f>IF(N2088="základní",J2088,0)</f>
        <v>0</v>
      </c>
      <c r="BF2088" s="187">
        <f>IF(N2088="snížená",J2088,0)</f>
        <v>0</v>
      </c>
      <c r="BG2088" s="187">
        <f>IF(N2088="zákl. přenesená",J2088,0)</f>
        <v>0</v>
      </c>
      <c r="BH2088" s="187">
        <f>IF(N2088="sníž. přenesená",J2088,0)</f>
        <v>0</v>
      </c>
      <c r="BI2088" s="187">
        <f>IF(N2088="nulová",J2088,0)</f>
        <v>0</v>
      </c>
      <c r="BJ2088" s="19" t="s">
        <v>78</v>
      </c>
      <c r="BK2088" s="187">
        <f>ROUND(I2088*H2088,2)</f>
        <v>0</v>
      </c>
      <c r="BL2088" s="19" t="s">
        <v>216</v>
      </c>
      <c r="BM2088" s="186" t="s">
        <v>2634</v>
      </c>
    </row>
    <row r="2089" spans="1:65" s="13" customFormat="1" ht="11.25">
      <c r="B2089" s="193"/>
      <c r="C2089" s="194"/>
      <c r="D2089" s="195" t="s">
        <v>203</v>
      </c>
      <c r="E2089" s="196" t="s">
        <v>19</v>
      </c>
      <c r="F2089" s="197" t="s">
        <v>2635</v>
      </c>
      <c r="G2089" s="194"/>
      <c r="H2089" s="198">
        <v>31</v>
      </c>
      <c r="I2089" s="199"/>
      <c r="J2089" s="194"/>
      <c r="K2089" s="194"/>
      <c r="L2089" s="200"/>
      <c r="M2089" s="201"/>
      <c r="N2089" s="202"/>
      <c r="O2089" s="202"/>
      <c r="P2089" s="202"/>
      <c r="Q2089" s="202"/>
      <c r="R2089" s="202"/>
      <c r="S2089" s="202"/>
      <c r="T2089" s="203"/>
      <c r="AT2089" s="204" t="s">
        <v>203</v>
      </c>
      <c r="AU2089" s="204" t="s">
        <v>80</v>
      </c>
      <c r="AV2089" s="13" t="s">
        <v>80</v>
      </c>
      <c r="AW2089" s="13" t="s">
        <v>32</v>
      </c>
      <c r="AX2089" s="13" t="s">
        <v>70</v>
      </c>
      <c r="AY2089" s="204" t="s">
        <v>193</v>
      </c>
    </row>
    <row r="2090" spans="1:65" s="14" customFormat="1" ht="11.25">
      <c r="B2090" s="205"/>
      <c r="C2090" s="206"/>
      <c r="D2090" s="195" t="s">
        <v>203</v>
      </c>
      <c r="E2090" s="207" t="s">
        <v>19</v>
      </c>
      <c r="F2090" s="208" t="s">
        <v>205</v>
      </c>
      <c r="G2090" s="206"/>
      <c r="H2090" s="209">
        <v>31</v>
      </c>
      <c r="I2090" s="210"/>
      <c r="J2090" s="206"/>
      <c r="K2090" s="206"/>
      <c r="L2090" s="211"/>
      <c r="M2090" s="212"/>
      <c r="N2090" s="213"/>
      <c r="O2090" s="213"/>
      <c r="P2090" s="213"/>
      <c r="Q2090" s="213"/>
      <c r="R2090" s="213"/>
      <c r="S2090" s="213"/>
      <c r="T2090" s="214"/>
      <c r="AT2090" s="215" t="s">
        <v>203</v>
      </c>
      <c r="AU2090" s="215" t="s">
        <v>80</v>
      </c>
      <c r="AV2090" s="14" t="s">
        <v>200</v>
      </c>
      <c r="AW2090" s="14" t="s">
        <v>32</v>
      </c>
      <c r="AX2090" s="14" t="s">
        <v>78</v>
      </c>
      <c r="AY2090" s="215" t="s">
        <v>193</v>
      </c>
    </row>
    <row r="2091" spans="1:65" s="2" customFormat="1" ht="37.9" customHeight="1">
      <c r="A2091" s="36"/>
      <c r="B2091" s="37"/>
      <c r="C2091" s="175" t="s">
        <v>1259</v>
      </c>
      <c r="D2091" s="175" t="s">
        <v>195</v>
      </c>
      <c r="E2091" s="176" t="s">
        <v>2636</v>
      </c>
      <c r="F2091" s="177" t="s">
        <v>2637</v>
      </c>
      <c r="G2091" s="178" t="s">
        <v>198</v>
      </c>
      <c r="H2091" s="179">
        <v>62</v>
      </c>
      <c r="I2091" s="180"/>
      <c r="J2091" s="181">
        <f>ROUND(I2091*H2091,2)</f>
        <v>0</v>
      </c>
      <c r="K2091" s="177" t="s">
        <v>199</v>
      </c>
      <c r="L2091" s="41"/>
      <c r="M2091" s="182" t="s">
        <v>19</v>
      </c>
      <c r="N2091" s="183" t="s">
        <v>41</v>
      </c>
      <c r="O2091" s="66"/>
      <c r="P2091" s="184">
        <f>O2091*H2091</f>
        <v>0</v>
      </c>
      <c r="Q2091" s="184">
        <v>0</v>
      </c>
      <c r="R2091" s="184">
        <f>Q2091*H2091</f>
        <v>0</v>
      </c>
      <c r="S2091" s="184">
        <v>0</v>
      </c>
      <c r="T2091" s="185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86" t="s">
        <v>216</v>
      </c>
      <c r="AT2091" s="186" t="s">
        <v>195</v>
      </c>
      <c r="AU2091" s="186" t="s">
        <v>80</v>
      </c>
      <c r="AY2091" s="19" t="s">
        <v>193</v>
      </c>
      <c r="BE2091" s="187">
        <f>IF(N2091="základní",J2091,0)</f>
        <v>0</v>
      </c>
      <c r="BF2091" s="187">
        <f>IF(N2091="snížená",J2091,0)</f>
        <v>0</v>
      </c>
      <c r="BG2091" s="187">
        <f>IF(N2091="zákl. přenesená",J2091,0)</f>
        <v>0</v>
      </c>
      <c r="BH2091" s="187">
        <f>IF(N2091="sníž. přenesená",J2091,0)</f>
        <v>0</v>
      </c>
      <c r="BI2091" s="187">
        <f>IF(N2091="nulová",J2091,0)</f>
        <v>0</v>
      </c>
      <c r="BJ2091" s="19" t="s">
        <v>78</v>
      </c>
      <c r="BK2091" s="187">
        <f>ROUND(I2091*H2091,2)</f>
        <v>0</v>
      </c>
      <c r="BL2091" s="19" t="s">
        <v>216</v>
      </c>
      <c r="BM2091" s="186" t="s">
        <v>2638</v>
      </c>
    </row>
    <row r="2092" spans="1:65" s="2" customFormat="1" ht="11.25">
      <c r="A2092" s="36"/>
      <c r="B2092" s="37"/>
      <c r="C2092" s="38"/>
      <c r="D2092" s="188" t="s">
        <v>201</v>
      </c>
      <c r="E2092" s="38"/>
      <c r="F2092" s="189" t="s">
        <v>2639</v>
      </c>
      <c r="G2092" s="38"/>
      <c r="H2092" s="38"/>
      <c r="I2092" s="190"/>
      <c r="J2092" s="38"/>
      <c r="K2092" s="38"/>
      <c r="L2092" s="41"/>
      <c r="M2092" s="191"/>
      <c r="N2092" s="192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201</v>
      </c>
      <c r="AU2092" s="19" t="s">
        <v>80</v>
      </c>
    </row>
    <row r="2093" spans="1:65" s="13" customFormat="1" ht="11.25">
      <c r="B2093" s="193"/>
      <c r="C2093" s="194"/>
      <c r="D2093" s="195" t="s">
        <v>203</v>
      </c>
      <c r="E2093" s="196" t="s">
        <v>19</v>
      </c>
      <c r="F2093" s="197" t="s">
        <v>2640</v>
      </c>
      <c r="G2093" s="194"/>
      <c r="H2093" s="198">
        <v>49.2</v>
      </c>
      <c r="I2093" s="199"/>
      <c r="J2093" s="194"/>
      <c r="K2093" s="194"/>
      <c r="L2093" s="200"/>
      <c r="M2093" s="201"/>
      <c r="N2093" s="202"/>
      <c r="O2093" s="202"/>
      <c r="P2093" s="202"/>
      <c r="Q2093" s="202"/>
      <c r="R2093" s="202"/>
      <c r="S2093" s="202"/>
      <c r="T2093" s="203"/>
      <c r="AT2093" s="204" t="s">
        <v>203</v>
      </c>
      <c r="AU2093" s="204" t="s">
        <v>80</v>
      </c>
      <c r="AV2093" s="13" t="s">
        <v>80</v>
      </c>
      <c r="AW2093" s="13" t="s">
        <v>32</v>
      </c>
      <c r="AX2093" s="13" t="s">
        <v>70</v>
      </c>
      <c r="AY2093" s="204" t="s">
        <v>193</v>
      </c>
    </row>
    <row r="2094" spans="1:65" s="13" customFormat="1" ht="11.25">
      <c r="B2094" s="193"/>
      <c r="C2094" s="194"/>
      <c r="D2094" s="195" t="s">
        <v>203</v>
      </c>
      <c r="E2094" s="196" t="s">
        <v>19</v>
      </c>
      <c r="F2094" s="197" t="s">
        <v>2641</v>
      </c>
      <c r="G2094" s="194"/>
      <c r="H2094" s="198">
        <v>9.6</v>
      </c>
      <c r="I2094" s="199"/>
      <c r="J2094" s="194"/>
      <c r="K2094" s="194"/>
      <c r="L2094" s="200"/>
      <c r="M2094" s="201"/>
      <c r="N2094" s="202"/>
      <c r="O2094" s="202"/>
      <c r="P2094" s="202"/>
      <c r="Q2094" s="202"/>
      <c r="R2094" s="202"/>
      <c r="S2094" s="202"/>
      <c r="T2094" s="203"/>
      <c r="AT2094" s="204" t="s">
        <v>203</v>
      </c>
      <c r="AU2094" s="204" t="s">
        <v>80</v>
      </c>
      <c r="AV2094" s="13" t="s">
        <v>80</v>
      </c>
      <c r="AW2094" s="13" t="s">
        <v>32</v>
      </c>
      <c r="AX2094" s="13" t="s">
        <v>70</v>
      </c>
      <c r="AY2094" s="204" t="s">
        <v>193</v>
      </c>
    </row>
    <row r="2095" spans="1:65" s="13" customFormat="1" ht="11.25">
      <c r="B2095" s="193"/>
      <c r="C2095" s="194"/>
      <c r="D2095" s="195" t="s">
        <v>203</v>
      </c>
      <c r="E2095" s="196" t="s">
        <v>19</v>
      </c>
      <c r="F2095" s="197" t="s">
        <v>2642</v>
      </c>
      <c r="G2095" s="194"/>
      <c r="H2095" s="198">
        <v>3.2</v>
      </c>
      <c r="I2095" s="199"/>
      <c r="J2095" s="194"/>
      <c r="K2095" s="194"/>
      <c r="L2095" s="200"/>
      <c r="M2095" s="201"/>
      <c r="N2095" s="202"/>
      <c r="O2095" s="202"/>
      <c r="P2095" s="202"/>
      <c r="Q2095" s="202"/>
      <c r="R2095" s="202"/>
      <c r="S2095" s="202"/>
      <c r="T2095" s="203"/>
      <c r="AT2095" s="204" t="s">
        <v>203</v>
      </c>
      <c r="AU2095" s="204" t="s">
        <v>80</v>
      </c>
      <c r="AV2095" s="13" t="s">
        <v>80</v>
      </c>
      <c r="AW2095" s="13" t="s">
        <v>32</v>
      </c>
      <c r="AX2095" s="13" t="s">
        <v>70</v>
      </c>
      <c r="AY2095" s="204" t="s">
        <v>193</v>
      </c>
    </row>
    <row r="2096" spans="1:65" s="14" customFormat="1" ht="11.25">
      <c r="B2096" s="205"/>
      <c r="C2096" s="206"/>
      <c r="D2096" s="195" t="s">
        <v>203</v>
      </c>
      <c r="E2096" s="207" t="s">
        <v>19</v>
      </c>
      <c r="F2096" s="208" t="s">
        <v>205</v>
      </c>
      <c r="G2096" s="206"/>
      <c r="H2096" s="209">
        <v>62</v>
      </c>
      <c r="I2096" s="210"/>
      <c r="J2096" s="206"/>
      <c r="K2096" s="206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203</v>
      </c>
      <c r="AU2096" s="215" t="s">
        <v>80</v>
      </c>
      <c r="AV2096" s="14" t="s">
        <v>200</v>
      </c>
      <c r="AW2096" s="14" t="s">
        <v>32</v>
      </c>
      <c r="AX2096" s="14" t="s">
        <v>78</v>
      </c>
      <c r="AY2096" s="215" t="s">
        <v>193</v>
      </c>
    </row>
    <row r="2097" spans="1:65" s="2" customFormat="1" ht="24.2" customHeight="1">
      <c r="A2097" s="36"/>
      <c r="B2097" s="37"/>
      <c r="C2097" s="227" t="s">
        <v>2643</v>
      </c>
      <c r="D2097" s="227" t="s">
        <v>443</v>
      </c>
      <c r="E2097" s="228" t="s">
        <v>2644</v>
      </c>
      <c r="F2097" s="229" t="s">
        <v>2645</v>
      </c>
      <c r="G2097" s="230" t="s">
        <v>198</v>
      </c>
      <c r="H2097" s="231">
        <v>6.6589999999999998</v>
      </c>
      <c r="I2097" s="232"/>
      <c r="J2097" s="233">
        <f>ROUND(I2097*H2097,2)</f>
        <v>0</v>
      </c>
      <c r="K2097" s="229" t="s">
        <v>199</v>
      </c>
      <c r="L2097" s="234"/>
      <c r="M2097" s="235" t="s">
        <v>19</v>
      </c>
      <c r="N2097" s="236" t="s">
        <v>41</v>
      </c>
      <c r="O2097" s="66"/>
      <c r="P2097" s="184">
        <f>O2097*H2097</f>
        <v>0</v>
      </c>
      <c r="Q2097" s="184">
        <v>1.5E-3</v>
      </c>
      <c r="R2097" s="184">
        <f>Q2097*H2097</f>
        <v>9.9884999999999991E-3</v>
      </c>
      <c r="S2097" s="184">
        <v>0</v>
      </c>
      <c r="T2097" s="185">
        <f>S2097*H2097</f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186" t="s">
        <v>257</v>
      </c>
      <c r="AT2097" s="186" t="s">
        <v>443</v>
      </c>
      <c r="AU2097" s="186" t="s">
        <v>80</v>
      </c>
      <c r="AY2097" s="19" t="s">
        <v>193</v>
      </c>
      <c r="BE2097" s="187">
        <f>IF(N2097="základní",J2097,0)</f>
        <v>0</v>
      </c>
      <c r="BF2097" s="187">
        <f>IF(N2097="snížená",J2097,0)</f>
        <v>0</v>
      </c>
      <c r="BG2097" s="187">
        <f>IF(N2097="zákl. přenesená",J2097,0)</f>
        <v>0</v>
      </c>
      <c r="BH2097" s="187">
        <f>IF(N2097="sníž. přenesená",J2097,0)</f>
        <v>0</v>
      </c>
      <c r="BI2097" s="187">
        <f>IF(N2097="nulová",J2097,0)</f>
        <v>0</v>
      </c>
      <c r="BJ2097" s="19" t="s">
        <v>78</v>
      </c>
      <c r="BK2097" s="187">
        <f>ROUND(I2097*H2097,2)</f>
        <v>0</v>
      </c>
      <c r="BL2097" s="19" t="s">
        <v>216</v>
      </c>
      <c r="BM2097" s="186" t="s">
        <v>2646</v>
      </c>
    </row>
    <row r="2098" spans="1:65" s="13" customFormat="1" ht="11.25">
      <c r="B2098" s="193"/>
      <c r="C2098" s="194"/>
      <c r="D2098" s="195" t="s">
        <v>203</v>
      </c>
      <c r="E2098" s="196" t="s">
        <v>19</v>
      </c>
      <c r="F2098" s="197" t="s">
        <v>2647</v>
      </c>
      <c r="G2098" s="194"/>
      <c r="H2098" s="198">
        <v>3.2639999999999998</v>
      </c>
      <c r="I2098" s="199"/>
      <c r="J2098" s="194"/>
      <c r="K2098" s="194"/>
      <c r="L2098" s="200"/>
      <c r="M2098" s="201"/>
      <c r="N2098" s="202"/>
      <c r="O2098" s="202"/>
      <c r="P2098" s="202"/>
      <c r="Q2098" s="202"/>
      <c r="R2098" s="202"/>
      <c r="S2098" s="202"/>
      <c r="T2098" s="203"/>
      <c r="AT2098" s="204" t="s">
        <v>203</v>
      </c>
      <c r="AU2098" s="204" t="s">
        <v>80</v>
      </c>
      <c r="AV2098" s="13" t="s">
        <v>80</v>
      </c>
      <c r="AW2098" s="13" t="s">
        <v>32</v>
      </c>
      <c r="AX2098" s="13" t="s">
        <v>70</v>
      </c>
      <c r="AY2098" s="204" t="s">
        <v>193</v>
      </c>
    </row>
    <row r="2099" spans="1:65" s="13" customFormat="1" ht="11.25">
      <c r="B2099" s="193"/>
      <c r="C2099" s="194"/>
      <c r="D2099" s="195" t="s">
        <v>203</v>
      </c>
      <c r="E2099" s="196" t="s">
        <v>19</v>
      </c>
      <c r="F2099" s="197" t="s">
        <v>2648</v>
      </c>
      <c r="G2099" s="194"/>
      <c r="H2099" s="198">
        <v>3.2639999999999998</v>
      </c>
      <c r="I2099" s="199"/>
      <c r="J2099" s="194"/>
      <c r="K2099" s="194"/>
      <c r="L2099" s="200"/>
      <c r="M2099" s="201"/>
      <c r="N2099" s="202"/>
      <c r="O2099" s="202"/>
      <c r="P2099" s="202"/>
      <c r="Q2099" s="202"/>
      <c r="R2099" s="202"/>
      <c r="S2099" s="202"/>
      <c r="T2099" s="203"/>
      <c r="AT2099" s="204" t="s">
        <v>203</v>
      </c>
      <c r="AU2099" s="204" t="s">
        <v>80</v>
      </c>
      <c r="AV2099" s="13" t="s">
        <v>80</v>
      </c>
      <c r="AW2099" s="13" t="s">
        <v>32</v>
      </c>
      <c r="AX2099" s="13" t="s">
        <v>70</v>
      </c>
      <c r="AY2099" s="204" t="s">
        <v>193</v>
      </c>
    </row>
    <row r="2100" spans="1:65" s="14" customFormat="1" ht="11.25">
      <c r="B2100" s="205"/>
      <c r="C2100" s="206"/>
      <c r="D2100" s="195" t="s">
        <v>203</v>
      </c>
      <c r="E2100" s="207" t="s">
        <v>19</v>
      </c>
      <c r="F2100" s="208" t="s">
        <v>205</v>
      </c>
      <c r="G2100" s="206"/>
      <c r="H2100" s="209">
        <v>6.5279999999999996</v>
      </c>
      <c r="I2100" s="210"/>
      <c r="J2100" s="206"/>
      <c r="K2100" s="206"/>
      <c r="L2100" s="211"/>
      <c r="M2100" s="212"/>
      <c r="N2100" s="213"/>
      <c r="O2100" s="213"/>
      <c r="P2100" s="213"/>
      <c r="Q2100" s="213"/>
      <c r="R2100" s="213"/>
      <c r="S2100" s="213"/>
      <c r="T2100" s="214"/>
      <c r="AT2100" s="215" t="s">
        <v>203</v>
      </c>
      <c r="AU2100" s="215" t="s">
        <v>80</v>
      </c>
      <c r="AV2100" s="14" t="s">
        <v>200</v>
      </c>
      <c r="AW2100" s="14" t="s">
        <v>32</v>
      </c>
      <c r="AX2100" s="14" t="s">
        <v>70</v>
      </c>
      <c r="AY2100" s="215" t="s">
        <v>193</v>
      </c>
    </row>
    <row r="2101" spans="1:65" s="13" customFormat="1" ht="11.25">
      <c r="B2101" s="193"/>
      <c r="C2101" s="194"/>
      <c r="D2101" s="195" t="s">
        <v>203</v>
      </c>
      <c r="E2101" s="196" t="s">
        <v>19</v>
      </c>
      <c r="F2101" s="197" t="s">
        <v>2649</v>
      </c>
      <c r="G2101" s="194"/>
      <c r="H2101" s="198">
        <v>6.6589999999999998</v>
      </c>
      <c r="I2101" s="199"/>
      <c r="J2101" s="194"/>
      <c r="K2101" s="194"/>
      <c r="L2101" s="200"/>
      <c r="M2101" s="201"/>
      <c r="N2101" s="202"/>
      <c r="O2101" s="202"/>
      <c r="P2101" s="202"/>
      <c r="Q2101" s="202"/>
      <c r="R2101" s="202"/>
      <c r="S2101" s="202"/>
      <c r="T2101" s="203"/>
      <c r="AT2101" s="204" t="s">
        <v>203</v>
      </c>
      <c r="AU2101" s="204" t="s">
        <v>80</v>
      </c>
      <c r="AV2101" s="13" t="s">
        <v>80</v>
      </c>
      <c r="AW2101" s="13" t="s">
        <v>32</v>
      </c>
      <c r="AX2101" s="13" t="s">
        <v>70</v>
      </c>
      <c r="AY2101" s="204" t="s">
        <v>193</v>
      </c>
    </row>
    <row r="2102" spans="1:65" s="14" customFormat="1" ht="11.25">
      <c r="B2102" s="205"/>
      <c r="C2102" s="206"/>
      <c r="D2102" s="195" t="s">
        <v>203</v>
      </c>
      <c r="E2102" s="207" t="s">
        <v>19</v>
      </c>
      <c r="F2102" s="208" t="s">
        <v>205</v>
      </c>
      <c r="G2102" s="206"/>
      <c r="H2102" s="209">
        <v>6.6589999999999998</v>
      </c>
      <c r="I2102" s="210"/>
      <c r="J2102" s="206"/>
      <c r="K2102" s="206"/>
      <c r="L2102" s="211"/>
      <c r="M2102" s="212"/>
      <c r="N2102" s="213"/>
      <c r="O2102" s="213"/>
      <c r="P2102" s="213"/>
      <c r="Q2102" s="213"/>
      <c r="R2102" s="213"/>
      <c r="S2102" s="213"/>
      <c r="T2102" s="214"/>
      <c r="AT2102" s="215" t="s">
        <v>203</v>
      </c>
      <c r="AU2102" s="215" t="s">
        <v>80</v>
      </c>
      <c r="AV2102" s="14" t="s">
        <v>200</v>
      </c>
      <c r="AW2102" s="14" t="s">
        <v>32</v>
      </c>
      <c r="AX2102" s="14" t="s">
        <v>78</v>
      </c>
      <c r="AY2102" s="215" t="s">
        <v>193</v>
      </c>
    </row>
    <row r="2103" spans="1:65" s="2" customFormat="1" ht="24.2" customHeight="1">
      <c r="A2103" s="36"/>
      <c r="B2103" s="37"/>
      <c r="C2103" s="227" t="s">
        <v>1266</v>
      </c>
      <c r="D2103" s="227" t="s">
        <v>443</v>
      </c>
      <c r="E2103" s="228" t="s">
        <v>2650</v>
      </c>
      <c r="F2103" s="229" t="s">
        <v>1830</v>
      </c>
      <c r="G2103" s="230" t="s">
        <v>198</v>
      </c>
      <c r="H2103" s="231">
        <v>6.5279999999999996</v>
      </c>
      <c r="I2103" s="232"/>
      <c r="J2103" s="233">
        <f>ROUND(I2103*H2103,2)</f>
        <v>0</v>
      </c>
      <c r="K2103" s="229" t="s">
        <v>477</v>
      </c>
      <c r="L2103" s="234"/>
      <c r="M2103" s="235" t="s">
        <v>19</v>
      </c>
      <c r="N2103" s="236" t="s">
        <v>41</v>
      </c>
      <c r="O2103" s="66"/>
      <c r="P2103" s="184">
        <f>O2103*H2103</f>
        <v>0</v>
      </c>
      <c r="Q2103" s="184">
        <v>0</v>
      </c>
      <c r="R2103" s="184">
        <f>Q2103*H2103</f>
        <v>0</v>
      </c>
      <c r="S2103" s="184">
        <v>0</v>
      </c>
      <c r="T2103" s="185">
        <f>S2103*H2103</f>
        <v>0</v>
      </c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R2103" s="186" t="s">
        <v>257</v>
      </c>
      <c r="AT2103" s="186" t="s">
        <v>443</v>
      </c>
      <c r="AU2103" s="186" t="s">
        <v>80</v>
      </c>
      <c r="AY2103" s="19" t="s">
        <v>193</v>
      </c>
      <c r="BE2103" s="187">
        <f>IF(N2103="základní",J2103,0)</f>
        <v>0</v>
      </c>
      <c r="BF2103" s="187">
        <f>IF(N2103="snížená",J2103,0)</f>
        <v>0</v>
      </c>
      <c r="BG2103" s="187">
        <f>IF(N2103="zákl. přenesená",J2103,0)</f>
        <v>0</v>
      </c>
      <c r="BH2103" s="187">
        <f>IF(N2103="sníž. přenesená",J2103,0)</f>
        <v>0</v>
      </c>
      <c r="BI2103" s="187">
        <f>IF(N2103="nulová",J2103,0)</f>
        <v>0</v>
      </c>
      <c r="BJ2103" s="19" t="s">
        <v>78</v>
      </c>
      <c r="BK2103" s="187">
        <f>ROUND(I2103*H2103,2)</f>
        <v>0</v>
      </c>
      <c r="BL2103" s="19" t="s">
        <v>216</v>
      </c>
      <c r="BM2103" s="186" t="s">
        <v>2651</v>
      </c>
    </row>
    <row r="2104" spans="1:65" s="13" customFormat="1" ht="11.25">
      <c r="B2104" s="193"/>
      <c r="C2104" s="194"/>
      <c r="D2104" s="195" t="s">
        <v>203</v>
      </c>
      <c r="E2104" s="196" t="s">
        <v>19</v>
      </c>
      <c r="F2104" s="197" t="s">
        <v>2652</v>
      </c>
      <c r="G2104" s="194"/>
      <c r="H2104" s="198">
        <v>6.5279999999999996</v>
      </c>
      <c r="I2104" s="199"/>
      <c r="J2104" s="194"/>
      <c r="K2104" s="194"/>
      <c r="L2104" s="200"/>
      <c r="M2104" s="201"/>
      <c r="N2104" s="202"/>
      <c r="O2104" s="202"/>
      <c r="P2104" s="202"/>
      <c r="Q2104" s="202"/>
      <c r="R2104" s="202"/>
      <c r="S2104" s="202"/>
      <c r="T2104" s="203"/>
      <c r="AT2104" s="204" t="s">
        <v>203</v>
      </c>
      <c r="AU2104" s="204" t="s">
        <v>80</v>
      </c>
      <c r="AV2104" s="13" t="s">
        <v>80</v>
      </c>
      <c r="AW2104" s="13" t="s">
        <v>32</v>
      </c>
      <c r="AX2104" s="13" t="s">
        <v>70</v>
      </c>
      <c r="AY2104" s="204" t="s">
        <v>193</v>
      </c>
    </row>
    <row r="2105" spans="1:65" s="14" customFormat="1" ht="11.25">
      <c r="B2105" s="205"/>
      <c r="C2105" s="206"/>
      <c r="D2105" s="195" t="s">
        <v>203</v>
      </c>
      <c r="E2105" s="207" t="s">
        <v>19</v>
      </c>
      <c r="F2105" s="208" t="s">
        <v>205</v>
      </c>
      <c r="G2105" s="206"/>
      <c r="H2105" s="209">
        <v>6.5279999999999996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203</v>
      </c>
      <c r="AU2105" s="215" t="s">
        <v>80</v>
      </c>
      <c r="AV2105" s="14" t="s">
        <v>200</v>
      </c>
      <c r="AW2105" s="14" t="s">
        <v>32</v>
      </c>
      <c r="AX2105" s="14" t="s">
        <v>78</v>
      </c>
      <c r="AY2105" s="215" t="s">
        <v>193</v>
      </c>
    </row>
    <row r="2106" spans="1:65" s="2" customFormat="1" ht="24.2" customHeight="1">
      <c r="A2106" s="36"/>
      <c r="B2106" s="37"/>
      <c r="C2106" s="227" t="s">
        <v>2653</v>
      </c>
      <c r="D2106" s="227" t="s">
        <v>443</v>
      </c>
      <c r="E2106" s="228" t="s">
        <v>2654</v>
      </c>
      <c r="F2106" s="229" t="s">
        <v>2655</v>
      </c>
      <c r="G2106" s="230" t="s">
        <v>198</v>
      </c>
      <c r="H2106" s="231">
        <v>50.183999999999997</v>
      </c>
      <c r="I2106" s="232"/>
      <c r="J2106" s="233">
        <f>ROUND(I2106*H2106,2)</f>
        <v>0</v>
      </c>
      <c r="K2106" s="229" t="s">
        <v>199</v>
      </c>
      <c r="L2106" s="234"/>
      <c r="M2106" s="235" t="s">
        <v>19</v>
      </c>
      <c r="N2106" s="236" t="s">
        <v>41</v>
      </c>
      <c r="O2106" s="66"/>
      <c r="P2106" s="184">
        <f>O2106*H2106</f>
        <v>0</v>
      </c>
      <c r="Q2106" s="184">
        <v>1.5E-3</v>
      </c>
      <c r="R2106" s="184">
        <f>Q2106*H2106</f>
        <v>7.5275999999999996E-2</v>
      </c>
      <c r="S2106" s="184">
        <v>0</v>
      </c>
      <c r="T2106" s="185">
        <f>S2106*H2106</f>
        <v>0</v>
      </c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R2106" s="186" t="s">
        <v>257</v>
      </c>
      <c r="AT2106" s="186" t="s">
        <v>443</v>
      </c>
      <c r="AU2106" s="186" t="s">
        <v>80</v>
      </c>
      <c r="AY2106" s="19" t="s">
        <v>193</v>
      </c>
      <c r="BE2106" s="187">
        <f>IF(N2106="základní",J2106,0)</f>
        <v>0</v>
      </c>
      <c r="BF2106" s="187">
        <f>IF(N2106="snížená",J2106,0)</f>
        <v>0</v>
      </c>
      <c r="BG2106" s="187">
        <f>IF(N2106="zákl. přenesená",J2106,0)</f>
        <v>0</v>
      </c>
      <c r="BH2106" s="187">
        <f>IF(N2106="sníž. přenesená",J2106,0)</f>
        <v>0</v>
      </c>
      <c r="BI2106" s="187">
        <f>IF(N2106="nulová",J2106,0)</f>
        <v>0</v>
      </c>
      <c r="BJ2106" s="19" t="s">
        <v>78</v>
      </c>
      <c r="BK2106" s="187">
        <f>ROUND(I2106*H2106,2)</f>
        <v>0</v>
      </c>
      <c r="BL2106" s="19" t="s">
        <v>216</v>
      </c>
      <c r="BM2106" s="186" t="s">
        <v>2656</v>
      </c>
    </row>
    <row r="2107" spans="1:65" s="13" customFormat="1" ht="11.25">
      <c r="B2107" s="193"/>
      <c r="C2107" s="194"/>
      <c r="D2107" s="195" t="s">
        <v>203</v>
      </c>
      <c r="E2107" s="196" t="s">
        <v>19</v>
      </c>
      <c r="F2107" s="197" t="s">
        <v>2657</v>
      </c>
      <c r="G2107" s="194"/>
      <c r="H2107" s="198">
        <v>50.183999999999997</v>
      </c>
      <c r="I2107" s="199"/>
      <c r="J2107" s="194"/>
      <c r="K2107" s="194"/>
      <c r="L2107" s="200"/>
      <c r="M2107" s="201"/>
      <c r="N2107" s="202"/>
      <c r="O2107" s="202"/>
      <c r="P2107" s="202"/>
      <c r="Q2107" s="202"/>
      <c r="R2107" s="202"/>
      <c r="S2107" s="202"/>
      <c r="T2107" s="203"/>
      <c r="AT2107" s="204" t="s">
        <v>203</v>
      </c>
      <c r="AU2107" s="204" t="s">
        <v>80</v>
      </c>
      <c r="AV2107" s="13" t="s">
        <v>80</v>
      </c>
      <c r="AW2107" s="13" t="s">
        <v>32</v>
      </c>
      <c r="AX2107" s="13" t="s">
        <v>70</v>
      </c>
      <c r="AY2107" s="204" t="s">
        <v>193</v>
      </c>
    </row>
    <row r="2108" spans="1:65" s="14" customFormat="1" ht="11.25">
      <c r="B2108" s="205"/>
      <c r="C2108" s="206"/>
      <c r="D2108" s="195" t="s">
        <v>203</v>
      </c>
      <c r="E2108" s="207" t="s">
        <v>19</v>
      </c>
      <c r="F2108" s="208" t="s">
        <v>205</v>
      </c>
      <c r="G2108" s="206"/>
      <c r="H2108" s="209">
        <v>50.183999999999997</v>
      </c>
      <c r="I2108" s="210"/>
      <c r="J2108" s="206"/>
      <c r="K2108" s="206"/>
      <c r="L2108" s="211"/>
      <c r="M2108" s="212"/>
      <c r="N2108" s="213"/>
      <c r="O2108" s="213"/>
      <c r="P2108" s="213"/>
      <c r="Q2108" s="213"/>
      <c r="R2108" s="213"/>
      <c r="S2108" s="213"/>
      <c r="T2108" s="214"/>
      <c r="AT2108" s="215" t="s">
        <v>203</v>
      </c>
      <c r="AU2108" s="215" t="s">
        <v>80</v>
      </c>
      <c r="AV2108" s="14" t="s">
        <v>200</v>
      </c>
      <c r="AW2108" s="14" t="s">
        <v>32</v>
      </c>
      <c r="AX2108" s="14" t="s">
        <v>78</v>
      </c>
      <c r="AY2108" s="215" t="s">
        <v>193</v>
      </c>
    </row>
    <row r="2109" spans="1:65" s="2" customFormat="1" ht="37.9" customHeight="1">
      <c r="A2109" s="36"/>
      <c r="B2109" s="37"/>
      <c r="C2109" s="175" t="s">
        <v>1271</v>
      </c>
      <c r="D2109" s="175" t="s">
        <v>195</v>
      </c>
      <c r="E2109" s="176" t="s">
        <v>2658</v>
      </c>
      <c r="F2109" s="177" t="s">
        <v>2659</v>
      </c>
      <c r="G2109" s="178" t="s">
        <v>198</v>
      </c>
      <c r="H2109" s="179">
        <v>8665.1</v>
      </c>
      <c r="I2109" s="180"/>
      <c r="J2109" s="181">
        <f>ROUND(I2109*H2109,2)</f>
        <v>0</v>
      </c>
      <c r="K2109" s="177" t="s">
        <v>199</v>
      </c>
      <c r="L2109" s="41"/>
      <c r="M2109" s="182" t="s">
        <v>19</v>
      </c>
      <c r="N2109" s="183" t="s">
        <v>41</v>
      </c>
      <c r="O2109" s="66"/>
      <c r="P2109" s="184">
        <f>O2109*H2109</f>
        <v>0</v>
      </c>
      <c r="Q2109" s="184">
        <v>0</v>
      </c>
      <c r="R2109" s="184">
        <f>Q2109*H2109</f>
        <v>0</v>
      </c>
      <c r="S2109" s="184">
        <v>0</v>
      </c>
      <c r="T2109" s="185">
        <f>S2109*H2109</f>
        <v>0</v>
      </c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R2109" s="186" t="s">
        <v>216</v>
      </c>
      <c r="AT2109" s="186" t="s">
        <v>195</v>
      </c>
      <c r="AU2109" s="186" t="s">
        <v>80</v>
      </c>
      <c r="AY2109" s="19" t="s">
        <v>193</v>
      </c>
      <c r="BE2109" s="187">
        <f>IF(N2109="základní",J2109,0)</f>
        <v>0</v>
      </c>
      <c r="BF2109" s="187">
        <f>IF(N2109="snížená",J2109,0)</f>
        <v>0</v>
      </c>
      <c r="BG2109" s="187">
        <f>IF(N2109="zákl. přenesená",J2109,0)</f>
        <v>0</v>
      </c>
      <c r="BH2109" s="187">
        <f>IF(N2109="sníž. přenesená",J2109,0)</f>
        <v>0</v>
      </c>
      <c r="BI2109" s="187">
        <f>IF(N2109="nulová",J2109,0)</f>
        <v>0</v>
      </c>
      <c r="BJ2109" s="19" t="s">
        <v>78</v>
      </c>
      <c r="BK2109" s="187">
        <f>ROUND(I2109*H2109,2)</f>
        <v>0</v>
      </c>
      <c r="BL2109" s="19" t="s">
        <v>216</v>
      </c>
      <c r="BM2109" s="186" t="s">
        <v>2660</v>
      </c>
    </row>
    <row r="2110" spans="1:65" s="2" customFormat="1" ht="11.25">
      <c r="A2110" s="36"/>
      <c r="B2110" s="37"/>
      <c r="C2110" s="38"/>
      <c r="D2110" s="188" t="s">
        <v>201</v>
      </c>
      <c r="E2110" s="38"/>
      <c r="F2110" s="189" t="s">
        <v>2661</v>
      </c>
      <c r="G2110" s="38"/>
      <c r="H2110" s="38"/>
      <c r="I2110" s="190"/>
      <c r="J2110" s="38"/>
      <c r="K2110" s="38"/>
      <c r="L2110" s="41"/>
      <c r="M2110" s="191"/>
      <c r="N2110" s="192"/>
      <c r="O2110" s="66"/>
      <c r="P2110" s="66"/>
      <c r="Q2110" s="66"/>
      <c r="R2110" s="66"/>
      <c r="S2110" s="66"/>
      <c r="T2110" s="67"/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T2110" s="19" t="s">
        <v>201</v>
      </c>
      <c r="AU2110" s="19" t="s">
        <v>80</v>
      </c>
    </row>
    <row r="2111" spans="1:65" s="13" customFormat="1" ht="11.25">
      <c r="B2111" s="193"/>
      <c r="C2111" s="194"/>
      <c r="D2111" s="195" t="s">
        <v>203</v>
      </c>
      <c r="E2111" s="196" t="s">
        <v>19</v>
      </c>
      <c r="F2111" s="197" t="s">
        <v>2662</v>
      </c>
      <c r="G2111" s="194"/>
      <c r="H2111" s="198">
        <v>538.70000000000005</v>
      </c>
      <c r="I2111" s="199"/>
      <c r="J2111" s="194"/>
      <c r="K2111" s="194"/>
      <c r="L2111" s="200"/>
      <c r="M2111" s="201"/>
      <c r="N2111" s="202"/>
      <c r="O2111" s="202"/>
      <c r="P2111" s="202"/>
      <c r="Q2111" s="202"/>
      <c r="R2111" s="202"/>
      <c r="S2111" s="202"/>
      <c r="T2111" s="203"/>
      <c r="AT2111" s="204" t="s">
        <v>203</v>
      </c>
      <c r="AU2111" s="204" t="s">
        <v>80</v>
      </c>
      <c r="AV2111" s="13" t="s">
        <v>80</v>
      </c>
      <c r="AW2111" s="13" t="s">
        <v>32</v>
      </c>
      <c r="AX2111" s="13" t="s">
        <v>70</v>
      </c>
      <c r="AY2111" s="204" t="s">
        <v>193</v>
      </c>
    </row>
    <row r="2112" spans="1:65" s="13" customFormat="1" ht="11.25">
      <c r="B2112" s="193"/>
      <c r="C2112" s="194"/>
      <c r="D2112" s="195" t="s">
        <v>203</v>
      </c>
      <c r="E2112" s="196" t="s">
        <v>19</v>
      </c>
      <c r="F2112" s="197" t="s">
        <v>2663</v>
      </c>
      <c r="G2112" s="194"/>
      <c r="H2112" s="198">
        <v>345.8</v>
      </c>
      <c r="I2112" s="199"/>
      <c r="J2112" s="194"/>
      <c r="K2112" s="194"/>
      <c r="L2112" s="200"/>
      <c r="M2112" s="201"/>
      <c r="N2112" s="202"/>
      <c r="O2112" s="202"/>
      <c r="P2112" s="202"/>
      <c r="Q2112" s="202"/>
      <c r="R2112" s="202"/>
      <c r="S2112" s="202"/>
      <c r="T2112" s="203"/>
      <c r="AT2112" s="204" t="s">
        <v>203</v>
      </c>
      <c r="AU2112" s="204" t="s">
        <v>80</v>
      </c>
      <c r="AV2112" s="13" t="s">
        <v>80</v>
      </c>
      <c r="AW2112" s="13" t="s">
        <v>32</v>
      </c>
      <c r="AX2112" s="13" t="s">
        <v>70</v>
      </c>
      <c r="AY2112" s="204" t="s">
        <v>193</v>
      </c>
    </row>
    <row r="2113" spans="1:65" s="13" customFormat="1" ht="11.25">
      <c r="B2113" s="193"/>
      <c r="C2113" s="194"/>
      <c r="D2113" s="195" t="s">
        <v>203</v>
      </c>
      <c r="E2113" s="196" t="s">
        <v>19</v>
      </c>
      <c r="F2113" s="197" t="s">
        <v>2040</v>
      </c>
      <c r="G2113" s="194"/>
      <c r="H2113" s="198">
        <v>303</v>
      </c>
      <c r="I2113" s="199"/>
      <c r="J2113" s="194"/>
      <c r="K2113" s="194"/>
      <c r="L2113" s="200"/>
      <c r="M2113" s="201"/>
      <c r="N2113" s="202"/>
      <c r="O2113" s="202"/>
      <c r="P2113" s="202"/>
      <c r="Q2113" s="202"/>
      <c r="R2113" s="202"/>
      <c r="S2113" s="202"/>
      <c r="T2113" s="203"/>
      <c r="AT2113" s="204" t="s">
        <v>203</v>
      </c>
      <c r="AU2113" s="204" t="s">
        <v>80</v>
      </c>
      <c r="AV2113" s="13" t="s">
        <v>80</v>
      </c>
      <c r="AW2113" s="13" t="s">
        <v>32</v>
      </c>
      <c r="AX2113" s="13" t="s">
        <v>70</v>
      </c>
      <c r="AY2113" s="204" t="s">
        <v>193</v>
      </c>
    </row>
    <row r="2114" spans="1:65" s="13" customFormat="1" ht="11.25">
      <c r="B2114" s="193"/>
      <c r="C2114" s="194"/>
      <c r="D2114" s="195" t="s">
        <v>203</v>
      </c>
      <c r="E2114" s="196" t="s">
        <v>19</v>
      </c>
      <c r="F2114" s="197" t="s">
        <v>2664</v>
      </c>
      <c r="G2114" s="194"/>
      <c r="H2114" s="198">
        <v>327</v>
      </c>
      <c r="I2114" s="199"/>
      <c r="J2114" s="194"/>
      <c r="K2114" s="194"/>
      <c r="L2114" s="200"/>
      <c r="M2114" s="201"/>
      <c r="N2114" s="202"/>
      <c r="O2114" s="202"/>
      <c r="P2114" s="202"/>
      <c r="Q2114" s="202"/>
      <c r="R2114" s="202"/>
      <c r="S2114" s="202"/>
      <c r="T2114" s="203"/>
      <c r="AT2114" s="204" t="s">
        <v>203</v>
      </c>
      <c r="AU2114" s="204" t="s">
        <v>80</v>
      </c>
      <c r="AV2114" s="13" t="s">
        <v>80</v>
      </c>
      <c r="AW2114" s="13" t="s">
        <v>32</v>
      </c>
      <c r="AX2114" s="13" t="s">
        <v>70</v>
      </c>
      <c r="AY2114" s="204" t="s">
        <v>193</v>
      </c>
    </row>
    <row r="2115" spans="1:65" s="13" customFormat="1" ht="11.25">
      <c r="B2115" s="193"/>
      <c r="C2115" s="194"/>
      <c r="D2115" s="195" t="s">
        <v>203</v>
      </c>
      <c r="E2115" s="196" t="s">
        <v>19</v>
      </c>
      <c r="F2115" s="197" t="s">
        <v>2042</v>
      </c>
      <c r="G2115" s="194"/>
      <c r="H2115" s="198">
        <v>132.30000000000001</v>
      </c>
      <c r="I2115" s="199"/>
      <c r="J2115" s="194"/>
      <c r="K2115" s="194"/>
      <c r="L2115" s="200"/>
      <c r="M2115" s="201"/>
      <c r="N2115" s="202"/>
      <c r="O2115" s="202"/>
      <c r="P2115" s="202"/>
      <c r="Q2115" s="202"/>
      <c r="R2115" s="202"/>
      <c r="S2115" s="202"/>
      <c r="T2115" s="203"/>
      <c r="AT2115" s="204" t="s">
        <v>203</v>
      </c>
      <c r="AU2115" s="204" t="s">
        <v>80</v>
      </c>
      <c r="AV2115" s="13" t="s">
        <v>80</v>
      </c>
      <c r="AW2115" s="13" t="s">
        <v>32</v>
      </c>
      <c r="AX2115" s="13" t="s">
        <v>70</v>
      </c>
      <c r="AY2115" s="204" t="s">
        <v>193</v>
      </c>
    </row>
    <row r="2116" spans="1:65" s="13" customFormat="1" ht="11.25">
      <c r="B2116" s="193"/>
      <c r="C2116" s="194"/>
      <c r="D2116" s="195" t="s">
        <v>203</v>
      </c>
      <c r="E2116" s="196" t="s">
        <v>19</v>
      </c>
      <c r="F2116" s="197" t="s">
        <v>2665</v>
      </c>
      <c r="G2116" s="194"/>
      <c r="H2116" s="198">
        <v>99.4</v>
      </c>
      <c r="I2116" s="199"/>
      <c r="J2116" s="194"/>
      <c r="K2116" s="194"/>
      <c r="L2116" s="200"/>
      <c r="M2116" s="201"/>
      <c r="N2116" s="202"/>
      <c r="O2116" s="202"/>
      <c r="P2116" s="202"/>
      <c r="Q2116" s="202"/>
      <c r="R2116" s="202"/>
      <c r="S2116" s="202"/>
      <c r="T2116" s="203"/>
      <c r="AT2116" s="204" t="s">
        <v>203</v>
      </c>
      <c r="AU2116" s="204" t="s">
        <v>80</v>
      </c>
      <c r="AV2116" s="13" t="s">
        <v>80</v>
      </c>
      <c r="AW2116" s="13" t="s">
        <v>32</v>
      </c>
      <c r="AX2116" s="13" t="s">
        <v>70</v>
      </c>
      <c r="AY2116" s="204" t="s">
        <v>193</v>
      </c>
    </row>
    <row r="2117" spans="1:65" s="13" customFormat="1" ht="11.25">
      <c r="B2117" s="193"/>
      <c r="C2117" s="194"/>
      <c r="D2117" s="195" t="s">
        <v>203</v>
      </c>
      <c r="E2117" s="196" t="s">
        <v>19</v>
      </c>
      <c r="F2117" s="197" t="s">
        <v>2044</v>
      </c>
      <c r="G2117" s="194"/>
      <c r="H2117" s="198">
        <v>733.6</v>
      </c>
      <c r="I2117" s="199"/>
      <c r="J2117" s="194"/>
      <c r="K2117" s="194"/>
      <c r="L2117" s="200"/>
      <c r="M2117" s="201"/>
      <c r="N2117" s="202"/>
      <c r="O2117" s="202"/>
      <c r="P2117" s="202"/>
      <c r="Q2117" s="202"/>
      <c r="R2117" s="202"/>
      <c r="S2117" s="202"/>
      <c r="T2117" s="203"/>
      <c r="AT2117" s="204" t="s">
        <v>203</v>
      </c>
      <c r="AU2117" s="204" t="s">
        <v>80</v>
      </c>
      <c r="AV2117" s="13" t="s">
        <v>80</v>
      </c>
      <c r="AW2117" s="13" t="s">
        <v>32</v>
      </c>
      <c r="AX2117" s="13" t="s">
        <v>70</v>
      </c>
      <c r="AY2117" s="204" t="s">
        <v>193</v>
      </c>
    </row>
    <row r="2118" spans="1:65" s="13" customFormat="1" ht="11.25">
      <c r="B2118" s="193"/>
      <c r="C2118" s="194"/>
      <c r="D2118" s="195" t="s">
        <v>203</v>
      </c>
      <c r="E2118" s="196" t="s">
        <v>19</v>
      </c>
      <c r="F2118" s="197" t="s">
        <v>2045</v>
      </c>
      <c r="G2118" s="194"/>
      <c r="H2118" s="198">
        <v>1292.9000000000001</v>
      </c>
      <c r="I2118" s="199"/>
      <c r="J2118" s="194"/>
      <c r="K2118" s="194"/>
      <c r="L2118" s="200"/>
      <c r="M2118" s="201"/>
      <c r="N2118" s="202"/>
      <c r="O2118" s="202"/>
      <c r="P2118" s="202"/>
      <c r="Q2118" s="202"/>
      <c r="R2118" s="202"/>
      <c r="S2118" s="202"/>
      <c r="T2118" s="203"/>
      <c r="AT2118" s="204" t="s">
        <v>203</v>
      </c>
      <c r="AU2118" s="204" t="s">
        <v>80</v>
      </c>
      <c r="AV2118" s="13" t="s">
        <v>80</v>
      </c>
      <c r="AW2118" s="13" t="s">
        <v>32</v>
      </c>
      <c r="AX2118" s="13" t="s">
        <v>70</v>
      </c>
      <c r="AY2118" s="204" t="s">
        <v>193</v>
      </c>
    </row>
    <row r="2119" spans="1:65" s="13" customFormat="1" ht="11.25">
      <c r="B2119" s="193"/>
      <c r="C2119" s="194"/>
      <c r="D2119" s="195" t="s">
        <v>203</v>
      </c>
      <c r="E2119" s="196" t="s">
        <v>19</v>
      </c>
      <c r="F2119" s="197" t="s">
        <v>2666</v>
      </c>
      <c r="G2119" s="194"/>
      <c r="H2119" s="198">
        <v>560.79999999999995</v>
      </c>
      <c r="I2119" s="199"/>
      <c r="J2119" s="194"/>
      <c r="K2119" s="194"/>
      <c r="L2119" s="200"/>
      <c r="M2119" s="201"/>
      <c r="N2119" s="202"/>
      <c r="O2119" s="202"/>
      <c r="P2119" s="202"/>
      <c r="Q2119" s="202"/>
      <c r="R2119" s="202"/>
      <c r="S2119" s="202"/>
      <c r="T2119" s="203"/>
      <c r="AT2119" s="204" t="s">
        <v>203</v>
      </c>
      <c r="AU2119" s="204" t="s">
        <v>80</v>
      </c>
      <c r="AV2119" s="13" t="s">
        <v>80</v>
      </c>
      <c r="AW2119" s="13" t="s">
        <v>32</v>
      </c>
      <c r="AX2119" s="13" t="s">
        <v>70</v>
      </c>
      <c r="AY2119" s="204" t="s">
        <v>193</v>
      </c>
    </row>
    <row r="2120" spans="1:65" s="13" customFormat="1" ht="11.25">
      <c r="B2120" s="193"/>
      <c r="C2120" s="194"/>
      <c r="D2120" s="195" t="s">
        <v>203</v>
      </c>
      <c r="E2120" s="196" t="s">
        <v>19</v>
      </c>
      <c r="F2120" s="197" t="s">
        <v>2047</v>
      </c>
      <c r="G2120" s="194"/>
      <c r="H2120" s="198">
        <v>4145.6000000000004</v>
      </c>
      <c r="I2120" s="199"/>
      <c r="J2120" s="194"/>
      <c r="K2120" s="194"/>
      <c r="L2120" s="200"/>
      <c r="M2120" s="201"/>
      <c r="N2120" s="202"/>
      <c r="O2120" s="202"/>
      <c r="P2120" s="202"/>
      <c r="Q2120" s="202"/>
      <c r="R2120" s="202"/>
      <c r="S2120" s="202"/>
      <c r="T2120" s="203"/>
      <c r="AT2120" s="204" t="s">
        <v>203</v>
      </c>
      <c r="AU2120" s="204" t="s">
        <v>80</v>
      </c>
      <c r="AV2120" s="13" t="s">
        <v>80</v>
      </c>
      <c r="AW2120" s="13" t="s">
        <v>32</v>
      </c>
      <c r="AX2120" s="13" t="s">
        <v>70</v>
      </c>
      <c r="AY2120" s="204" t="s">
        <v>193</v>
      </c>
    </row>
    <row r="2121" spans="1:65" s="13" customFormat="1" ht="11.25">
      <c r="B2121" s="193"/>
      <c r="C2121" s="194"/>
      <c r="D2121" s="195" t="s">
        <v>203</v>
      </c>
      <c r="E2121" s="196" t="s">
        <v>19</v>
      </c>
      <c r="F2121" s="197" t="s">
        <v>2027</v>
      </c>
      <c r="G2121" s="194"/>
      <c r="H2121" s="198">
        <v>35.1</v>
      </c>
      <c r="I2121" s="199"/>
      <c r="J2121" s="194"/>
      <c r="K2121" s="194"/>
      <c r="L2121" s="200"/>
      <c r="M2121" s="201"/>
      <c r="N2121" s="202"/>
      <c r="O2121" s="202"/>
      <c r="P2121" s="202"/>
      <c r="Q2121" s="202"/>
      <c r="R2121" s="202"/>
      <c r="S2121" s="202"/>
      <c r="T2121" s="203"/>
      <c r="AT2121" s="204" t="s">
        <v>203</v>
      </c>
      <c r="AU2121" s="204" t="s">
        <v>80</v>
      </c>
      <c r="AV2121" s="13" t="s">
        <v>80</v>
      </c>
      <c r="AW2121" s="13" t="s">
        <v>32</v>
      </c>
      <c r="AX2121" s="13" t="s">
        <v>70</v>
      </c>
      <c r="AY2121" s="204" t="s">
        <v>193</v>
      </c>
    </row>
    <row r="2122" spans="1:65" s="13" customFormat="1" ht="11.25">
      <c r="B2122" s="193"/>
      <c r="C2122" s="194"/>
      <c r="D2122" s="195" t="s">
        <v>203</v>
      </c>
      <c r="E2122" s="196" t="s">
        <v>19</v>
      </c>
      <c r="F2122" s="197" t="s">
        <v>2048</v>
      </c>
      <c r="G2122" s="194"/>
      <c r="H2122" s="198">
        <v>19.2</v>
      </c>
      <c r="I2122" s="199"/>
      <c r="J2122" s="194"/>
      <c r="K2122" s="194"/>
      <c r="L2122" s="200"/>
      <c r="M2122" s="201"/>
      <c r="N2122" s="202"/>
      <c r="O2122" s="202"/>
      <c r="P2122" s="202"/>
      <c r="Q2122" s="202"/>
      <c r="R2122" s="202"/>
      <c r="S2122" s="202"/>
      <c r="T2122" s="203"/>
      <c r="AT2122" s="204" t="s">
        <v>203</v>
      </c>
      <c r="AU2122" s="204" t="s">
        <v>80</v>
      </c>
      <c r="AV2122" s="13" t="s">
        <v>80</v>
      </c>
      <c r="AW2122" s="13" t="s">
        <v>32</v>
      </c>
      <c r="AX2122" s="13" t="s">
        <v>70</v>
      </c>
      <c r="AY2122" s="204" t="s">
        <v>193</v>
      </c>
    </row>
    <row r="2123" spans="1:65" s="13" customFormat="1" ht="11.25">
      <c r="B2123" s="193"/>
      <c r="C2123" s="194"/>
      <c r="D2123" s="195" t="s">
        <v>203</v>
      </c>
      <c r="E2123" s="196" t="s">
        <v>19</v>
      </c>
      <c r="F2123" s="197" t="s">
        <v>2667</v>
      </c>
      <c r="G2123" s="194"/>
      <c r="H2123" s="198">
        <v>53.6</v>
      </c>
      <c r="I2123" s="199"/>
      <c r="J2123" s="194"/>
      <c r="K2123" s="194"/>
      <c r="L2123" s="200"/>
      <c r="M2123" s="201"/>
      <c r="N2123" s="202"/>
      <c r="O2123" s="202"/>
      <c r="P2123" s="202"/>
      <c r="Q2123" s="202"/>
      <c r="R2123" s="202"/>
      <c r="S2123" s="202"/>
      <c r="T2123" s="203"/>
      <c r="AT2123" s="204" t="s">
        <v>203</v>
      </c>
      <c r="AU2123" s="204" t="s">
        <v>80</v>
      </c>
      <c r="AV2123" s="13" t="s">
        <v>80</v>
      </c>
      <c r="AW2123" s="13" t="s">
        <v>32</v>
      </c>
      <c r="AX2123" s="13" t="s">
        <v>70</v>
      </c>
      <c r="AY2123" s="204" t="s">
        <v>193</v>
      </c>
    </row>
    <row r="2124" spans="1:65" s="13" customFormat="1" ht="11.25">
      <c r="B2124" s="193"/>
      <c r="C2124" s="194"/>
      <c r="D2124" s="195" t="s">
        <v>203</v>
      </c>
      <c r="E2124" s="196" t="s">
        <v>19</v>
      </c>
      <c r="F2124" s="197" t="s">
        <v>2049</v>
      </c>
      <c r="G2124" s="194"/>
      <c r="H2124" s="198">
        <v>78.099999999999994</v>
      </c>
      <c r="I2124" s="199"/>
      <c r="J2124" s="194"/>
      <c r="K2124" s="194"/>
      <c r="L2124" s="200"/>
      <c r="M2124" s="201"/>
      <c r="N2124" s="202"/>
      <c r="O2124" s="202"/>
      <c r="P2124" s="202"/>
      <c r="Q2124" s="202"/>
      <c r="R2124" s="202"/>
      <c r="S2124" s="202"/>
      <c r="T2124" s="203"/>
      <c r="AT2124" s="204" t="s">
        <v>203</v>
      </c>
      <c r="AU2124" s="204" t="s">
        <v>80</v>
      </c>
      <c r="AV2124" s="13" t="s">
        <v>80</v>
      </c>
      <c r="AW2124" s="13" t="s">
        <v>32</v>
      </c>
      <c r="AX2124" s="13" t="s">
        <v>70</v>
      </c>
      <c r="AY2124" s="204" t="s">
        <v>193</v>
      </c>
    </row>
    <row r="2125" spans="1:65" s="14" customFormat="1" ht="11.25">
      <c r="B2125" s="205"/>
      <c r="C2125" s="206"/>
      <c r="D2125" s="195" t="s">
        <v>203</v>
      </c>
      <c r="E2125" s="207" t="s">
        <v>19</v>
      </c>
      <c r="F2125" s="208" t="s">
        <v>205</v>
      </c>
      <c r="G2125" s="206"/>
      <c r="H2125" s="209">
        <v>8665.1</v>
      </c>
      <c r="I2125" s="210"/>
      <c r="J2125" s="206"/>
      <c r="K2125" s="206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203</v>
      </c>
      <c r="AU2125" s="215" t="s">
        <v>80</v>
      </c>
      <c r="AV2125" s="14" t="s">
        <v>200</v>
      </c>
      <c r="AW2125" s="14" t="s">
        <v>32</v>
      </c>
      <c r="AX2125" s="14" t="s">
        <v>78</v>
      </c>
      <c r="AY2125" s="215" t="s">
        <v>193</v>
      </c>
    </row>
    <row r="2126" spans="1:65" s="2" customFormat="1" ht="24.2" customHeight="1">
      <c r="A2126" s="36"/>
      <c r="B2126" s="37"/>
      <c r="C2126" s="227" t="s">
        <v>2668</v>
      </c>
      <c r="D2126" s="227" t="s">
        <v>443</v>
      </c>
      <c r="E2126" s="228" t="s">
        <v>2669</v>
      </c>
      <c r="F2126" s="229" t="s">
        <v>2670</v>
      </c>
      <c r="G2126" s="230" t="s">
        <v>198</v>
      </c>
      <c r="H2126" s="231">
        <v>2006.2380000000001</v>
      </c>
      <c r="I2126" s="232"/>
      <c r="J2126" s="233">
        <f>ROUND(I2126*H2126,2)</f>
        <v>0</v>
      </c>
      <c r="K2126" s="229" t="s">
        <v>199</v>
      </c>
      <c r="L2126" s="234"/>
      <c r="M2126" s="235" t="s">
        <v>19</v>
      </c>
      <c r="N2126" s="236" t="s">
        <v>41</v>
      </c>
      <c r="O2126" s="66"/>
      <c r="P2126" s="184">
        <f>O2126*H2126</f>
        <v>0</v>
      </c>
      <c r="Q2126" s="184">
        <v>8.9999999999999998E-4</v>
      </c>
      <c r="R2126" s="184">
        <f>Q2126*H2126</f>
        <v>1.8056141999999999</v>
      </c>
      <c r="S2126" s="184">
        <v>0</v>
      </c>
      <c r="T2126" s="185">
        <f>S2126*H2126</f>
        <v>0</v>
      </c>
      <c r="U2126" s="36"/>
      <c r="V2126" s="36"/>
      <c r="W2126" s="36"/>
      <c r="X2126" s="36"/>
      <c r="Y2126" s="36"/>
      <c r="Z2126" s="36"/>
      <c r="AA2126" s="36"/>
      <c r="AB2126" s="36"/>
      <c r="AC2126" s="36"/>
      <c r="AD2126" s="36"/>
      <c r="AE2126" s="36"/>
      <c r="AR2126" s="186" t="s">
        <v>257</v>
      </c>
      <c r="AT2126" s="186" t="s">
        <v>443</v>
      </c>
      <c r="AU2126" s="186" t="s">
        <v>80</v>
      </c>
      <c r="AY2126" s="19" t="s">
        <v>193</v>
      </c>
      <c r="BE2126" s="187">
        <f>IF(N2126="základní",J2126,0)</f>
        <v>0</v>
      </c>
      <c r="BF2126" s="187">
        <f>IF(N2126="snížená",J2126,0)</f>
        <v>0</v>
      </c>
      <c r="BG2126" s="187">
        <f>IF(N2126="zákl. přenesená",J2126,0)</f>
        <v>0</v>
      </c>
      <c r="BH2126" s="187">
        <f>IF(N2126="sníž. přenesená",J2126,0)</f>
        <v>0</v>
      </c>
      <c r="BI2126" s="187">
        <f>IF(N2126="nulová",J2126,0)</f>
        <v>0</v>
      </c>
      <c r="BJ2126" s="19" t="s">
        <v>78</v>
      </c>
      <c r="BK2126" s="187">
        <f>ROUND(I2126*H2126,2)</f>
        <v>0</v>
      </c>
      <c r="BL2126" s="19" t="s">
        <v>216</v>
      </c>
      <c r="BM2126" s="186" t="s">
        <v>2671</v>
      </c>
    </row>
    <row r="2127" spans="1:65" s="13" customFormat="1" ht="11.25">
      <c r="B2127" s="193"/>
      <c r="C2127" s="194"/>
      <c r="D2127" s="195" t="s">
        <v>203</v>
      </c>
      <c r="E2127" s="196" t="s">
        <v>19</v>
      </c>
      <c r="F2127" s="197" t="s">
        <v>2672</v>
      </c>
      <c r="G2127" s="194"/>
      <c r="H2127" s="198">
        <v>1318.758</v>
      </c>
      <c r="I2127" s="199"/>
      <c r="J2127" s="194"/>
      <c r="K2127" s="194"/>
      <c r="L2127" s="200"/>
      <c r="M2127" s="201"/>
      <c r="N2127" s="202"/>
      <c r="O2127" s="202"/>
      <c r="P2127" s="202"/>
      <c r="Q2127" s="202"/>
      <c r="R2127" s="202"/>
      <c r="S2127" s="202"/>
      <c r="T2127" s="203"/>
      <c r="AT2127" s="204" t="s">
        <v>203</v>
      </c>
      <c r="AU2127" s="204" t="s">
        <v>80</v>
      </c>
      <c r="AV2127" s="13" t="s">
        <v>80</v>
      </c>
      <c r="AW2127" s="13" t="s">
        <v>32</v>
      </c>
      <c r="AX2127" s="13" t="s">
        <v>70</v>
      </c>
      <c r="AY2127" s="204" t="s">
        <v>193</v>
      </c>
    </row>
    <row r="2128" spans="1:65" s="13" customFormat="1" ht="11.25">
      <c r="B2128" s="193"/>
      <c r="C2128" s="194"/>
      <c r="D2128" s="195" t="s">
        <v>203</v>
      </c>
      <c r="E2128" s="196" t="s">
        <v>19</v>
      </c>
      <c r="F2128" s="197" t="s">
        <v>2673</v>
      </c>
      <c r="G2128" s="194"/>
      <c r="H2128" s="198">
        <v>572.01599999999996</v>
      </c>
      <c r="I2128" s="199"/>
      <c r="J2128" s="194"/>
      <c r="K2128" s="194"/>
      <c r="L2128" s="200"/>
      <c r="M2128" s="201"/>
      <c r="N2128" s="202"/>
      <c r="O2128" s="202"/>
      <c r="P2128" s="202"/>
      <c r="Q2128" s="202"/>
      <c r="R2128" s="202"/>
      <c r="S2128" s="202"/>
      <c r="T2128" s="203"/>
      <c r="AT2128" s="204" t="s">
        <v>203</v>
      </c>
      <c r="AU2128" s="204" t="s">
        <v>80</v>
      </c>
      <c r="AV2128" s="13" t="s">
        <v>80</v>
      </c>
      <c r="AW2128" s="13" t="s">
        <v>32</v>
      </c>
      <c r="AX2128" s="13" t="s">
        <v>70</v>
      </c>
      <c r="AY2128" s="204" t="s">
        <v>193</v>
      </c>
    </row>
    <row r="2129" spans="1:65" s="13" customFormat="1" ht="11.25">
      <c r="B2129" s="193"/>
      <c r="C2129" s="194"/>
      <c r="D2129" s="195" t="s">
        <v>203</v>
      </c>
      <c r="E2129" s="196" t="s">
        <v>19</v>
      </c>
      <c r="F2129" s="197" t="s">
        <v>2674</v>
      </c>
      <c r="G2129" s="194"/>
      <c r="H2129" s="198">
        <v>35.802</v>
      </c>
      <c r="I2129" s="199"/>
      <c r="J2129" s="194"/>
      <c r="K2129" s="194"/>
      <c r="L2129" s="200"/>
      <c r="M2129" s="201"/>
      <c r="N2129" s="202"/>
      <c r="O2129" s="202"/>
      <c r="P2129" s="202"/>
      <c r="Q2129" s="202"/>
      <c r="R2129" s="202"/>
      <c r="S2129" s="202"/>
      <c r="T2129" s="203"/>
      <c r="AT2129" s="204" t="s">
        <v>203</v>
      </c>
      <c r="AU2129" s="204" t="s">
        <v>80</v>
      </c>
      <c r="AV2129" s="13" t="s">
        <v>80</v>
      </c>
      <c r="AW2129" s="13" t="s">
        <v>32</v>
      </c>
      <c r="AX2129" s="13" t="s">
        <v>70</v>
      </c>
      <c r="AY2129" s="204" t="s">
        <v>193</v>
      </c>
    </row>
    <row r="2130" spans="1:65" s="13" customFormat="1" ht="11.25">
      <c r="B2130" s="193"/>
      <c r="C2130" s="194"/>
      <c r="D2130" s="195" t="s">
        <v>203</v>
      </c>
      <c r="E2130" s="196" t="s">
        <v>19</v>
      </c>
      <c r="F2130" s="197" t="s">
        <v>2675</v>
      </c>
      <c r="G2130" s="194"/>
      <c r="H2130" s="198">
        <v>79.662000000000006</v>
      </c>
      <c r="I2130" s="199"/>
      <c r="J2130" s="194"/>
      <c r="K2130" s="194"/>
      <c r="L2130" s="200"/>
      <c r="M2130" s="201"/>
      <c r="N2130" s="202"/>
      <c r="O2130" s="202"/>
      <c r="P2130" s="202"/>
      <c r="Q2130" s="202"/>
      <c r="R2130" s="202"/>
      <c r="S2130" s="202"/>
      <c r="T2130" s="203"/>
      <c r="AT2130" s="204" t="s">
        <v>203</v>
      </c>
      <c r="AU2130" s="204" t="s">
        <v>80</v>
      </c>
      <c r="AV2130" s="13" t="s">
        <v>80</v>
      </c>
      <c r="AW2130" s="13" t="s">
        <v>32</v>
      </c>
      <c r="AX2130" s="13" t="s">
        <v>70</v>
      </c>
      <c r="AY2130" s="204" t="s">
        <v>193</v>
      </c>
    </row>
    <row r="2131" spans="1:65" s="14" customFormat="1" ht="11.25">
      <c r="B2131" s="205"/>
      <c r="C2131" s="206"/>
      <c r="D2131" s="195" t="s">
        <v>203</v>
      </c>
      <c r="E2131" s="207" t="s">
        <v>19</v>
      </c>
      <c r="F2131" s="208" t="s">
        <v>205</v>
      </c>
      <c r="G2131" s="206"/>
      <c r="H2131" s="209">
        <v>2006.2380000000001</v>
      </c>
      <c r="I2131" s="210"/>
      <c r="J2131" s="206"/>
      <c r="K2131" s="206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203</v>
      </c>
      <c r="AU2131" s="215" t="s">
        <v>80</v>
      </c>
      <c r="AV2131" s="14" t="s">
        <v>200</v>
      </c>
      <c r="AW2131" s="14" t="s">
        <v>32</v>
      </c>
      <c r="AX2131" s="14" t="s">
        <v>78</v>
      </c>
      <c r="AY2131" s="215" t="s">
        <v>193</v>
      </c>
    </row>
    <row r="2132" spans="1:65" s="2" customFormat="1" ht="24.2" customHeight="1">
      <c r="A2132" s="36"/>
      <c r="B2132" s="37"/>
      <c r="C2132" s="227" t="s">
        <v>1279</v>
      </c>
      <c r="D2132" s="227" t="s">
        <v>443</v>
      </c>
      <c r="E2132" s="228" t="s">
        <v>2676</v>
      </c>
      <c r="F2132" s="229" t="s">
        <v>2677</v>
      </c>
      <c r="G2132" s="230" t="s">
        <v>198</v>
      </c>
      <c r="H2132" s="231">
        <v>4248.0959999999995</v>
      </c>
      <c r="I2132" s="232"/>
      <c r="J2132" s="233">
        <f>ROUND(I2132*H2132,2)</f>
        <v>0</v>
      </c>
      <c r="K2132" s="229" t="s">
        <v>199</v>
      </c>
      <c r="L2132" s="234"/>
      <c r="M2132" s="235" t="s">
        <v>19</v>
      </c>
      <c r="N2132" s="236" t="s">
        <v>41</v>
      </c>
      <c r="O2132" s="66"/>
      <c r="P2132" s="184">
        <f>O2132*H2132</f>
        <v>0</v>
      </c>
      <c r="Q2132" s="184">
        <v>1.1999999999999999E-3</v>
      </c>
      <c r="R2132" s="184">
        <f>Q2132*H2132</f>
        <v>5.0977151999999988</v>
      </c>
      <c r="S2132" s="184">
        <v>0</v>
      </c>
      <c r="T2132" s="185">
        <f>S2132*H2132</f>
        <v>0</v>
      </c>
      <c r="U2132" s="36"/>
      <c r="V2132" s="36"/>
      <c r="W2132" s="36"/>
      <c r="X2132" s="36"/>
      <c r="Y2132" s="36"/>
      <c r="Z2132" s="36"/>
      <c r="AA2132" s="36"/>
      <c r="AB2132" s="36"/>
      <c r="AC2132" s="36"/>
      <c r="AD2132" s="36"/>
      <c r="AE2132" s="36"/>
      <c r="AR2132" s="186" t="s">
        <v>257</v>
      </c>
      <c r="AT2132" s="186" t="s">
        <v>443</v>
      </c>
      <c r="AU2132" s="186" t="s">
        <v>80</v>
      </c>
      <c r="AY2132" s="19" t="s">
        <v>193</v>
      </c>
      <c r="BE2132" s="187">
        <f>IF(N2132="základní",J2132,0)</f>
        <v>0</v>
      </c>
      <c r="BF2132" s="187">
        <f>IF(N2132="snížená",J2132,0)</f>
        <v>0</v>
      </c>
      <c r="BG2132" s="187">
        <f>IF(N2132="zákl. přenesená",J2132,0)</f>
        <v>0</v>
      </c>
      <c r="BH2132" s="187">
        <f>IF(N2132="sníž. přenesená",J2132,0)</f>
        <v>0</v>
      </c>
      <c r="BI2132" s="187">
        <f>IF(N2132="nulová",J2132,0)</f>
        <v>0</v>
      </c>
      <c r="BJ2132" s="19" t="s">
        <v>78</v>
      </c>
      <c r="BK2132" s="187">
        <f>ROUND(I2132*H2132,2)</f>
        <v>0</v>
      </c>
      <c r="BL2132" s="19" t="s">
        <v>216</v>
      </c>
      <c r="BM2132" s="186" t="s">
        <v>2678</v>
      </c>
    </row>
    <row r="2133" spans="1:65" s="13" customFormat="1" ht="11.25">
      <c r="B2133" s="193"/>
      <c r="C2133" s="194"/>
      <c r="D2133" s="195" t="s">
        <v>203</v>
      </c>
      <c r="E2133" s="196" t="s">
        <v>19</v>
      </c>
      <c r="F2133" s="197" t="s">
        <v>2679</v>
      </c>
      <c r="G2133" s="194"/>
      <c r="H2133" s="198">
        <v>4228.5119999999997</v>
      </c>
      <c r="I2133" s="199"/>
      <c r="J2133" s="194"/>
      <c r="K2133" s="194"/>
      <c r="L2133" s="200"/>
      <c r="M2133" s="201"/>
      <c r="N2133" s="202"/>
      <c r="O2133" s="202"/>
      <c r="P2133" s="202"/>
      <c r="Q2133" s="202"/>
      <c r="R2133" s="202"/>
      <c r="S2133" s="202"/>
      <c r="T2133" s="203"/>
      <c r="AT2133" s="204" t="s">
        <v>203</v>
      </c>
      <c r="AU2133" s="204" t="s">
        <v>80</v>
      </c>
      <c r="AV2133" s="13" t="s">
        <v>80</v>
      </c>
      <c r="AW2133" s="13" t="s">
        <v>32</v>
      </c>
      <c r="AX2133" s="13" t="s">
        <v>70</v>
      </c>
      <c r="AY2133" s="204" t="s">
        <v>193</v>
      </c>
    </row>
    <row r="2134" spans="1:65" s="13" customFormat="1" ht="11.25">
      <c r="B2134" s="193"/>
      <c r="C2134" s="194"/>
      <c r="D2134" s="195" t="s">
        <v>203</v>
      </c>
      <c r="E2134" s="196" t="s">
        <v>19</v>
      </c>
      <c r="F2134" s="197" t="s">
        <v>2680</v>
      </c>
      <c r="G2134" s="194"/>
      <c r="H2134" s="198">
        <v>19.584</v>
      </c>
      <c r="I2134" s="199"/>
      <c r="J2134" s="194"/>
      <c r="K2134" s="194"/>
      <c r="L2134" s="200"/>
      <c r="M2134" s="201"/>
      <c r="N2134" s="202"/>
      <c r="O2134" s="202"/>
      <c r="P2134" s="202"/>
      <c r="Q2134" s="202"/>
      <c r="R2134" s="202"/>
      <c r="S2134" s="202"/>
      <c r="T2134" s="203"/>
      <c r="AT2134" s="204" t="s">
        <v>203</v>
      </c>
      <c r="AU2134" s="204" t="s">
        <v>80</v>
      </c>
      <c r="AV2134" s="13" t="s">
        <v>80</v>
      </c>
      <c r="AW2134" s="13" t="s">
        <v>32</v>
      </c>
      <c r="AX2134" s="13" t="s">
        <v>70</v>
      </c>
      <c r="AY2134" s="204" t="s">
        <v>193</v>
      </c>
    </row>
    <row r="2135" spans="1:65" s="14" customFormat="1" ht="11.25">
      <c r="B2135" s="205"/>
      <c r="C2135" s="206"/>
      <c r="D2135" s="195" t="s">
        <v>203</v>
      </c>
      <c r="E2135" s="207" t="s">
        <v>19</v>
      </c>
      <c r="F2135" s="208" t="s">
        <v>205</v>
      </c>
      <c r="G2135" s="206"/>
      <c r="H2135" s="209">
        <v>4248.0959999999995</v>
      </c>
      <c r="I2135" s="210"/>
      <c r="J2135" s="206"/>
      <c r="K2135" s="206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203</v>
      </c>
      <c r="AU2135" s="215" t="s">
        <v>80</v>
      </c>
      <c r="AV2135" s="14" t="s">
        <v>200</v>
      </c>
      <c r="AW2135" s="14" t="s">
        <v>32</v>
      </c>
      <c r="AX2135" s="14" t="s">
        <v>78</v>
      </c>
      <c r="AY2135" s="215" t="s">
        <v>193</v>
      </c>
    </row>
    <row r="2136" spans="1:65" s="2" customFormat="1" ht="24.2" customHeight="1">
      <c r="A2136" s="36"/>
      <c r="B2136" s="37"/>
      <c r="C2136" s="227" t="s">
        <v>2681</v>
      </c>
      <c r="D2136" s="227" t="s">
        <v>443</v>
      </c>
      <c r="E2136" s="228" t="s">
        <v>2682</v>
      </c>
      <c r="F2136" s="229" t="s">
        <v>2683</v>
      </c>
      <c r="G2136" s="230" t="s">
        <v>198</v>
      </c>
      <c r="H2136" s="231">
        <v>236.334</v>
      </c>
      <c r="I2136" s="232"/>
      <c r="J2136" s="233">
        <f>ROUND(I2136*H2136,2)</f>
        <v>0</v>
      </c>
      <c r="K2136" s="229" t="s">
        <v>199</v>
      </c>
      <c r="L2136" s="234"/>
      <c r="M2136" s="235" t="s">
        <v>19</v>
      </c>
      <c r="N2136" s="236" t="s">
        <v>41</v>
      </c>
      <c r="O2136" s="66"/>
      <c r="P2136" s="184">
        <f>O2136*H2136</f>
        <v>0</v>
      </c>
      <c r="Q2136" s="184">
        <v>2.3999999999999998E-3</v>
      </c>
      <c r="R2136" s="184">
        <f>Q2136*H2136</f>
        <v>0.56720159999999997</v>
      </c>
      <c r="S2136" s="184">
        <v>0</v>
      </c>
      <c r="T2136" s="185">
        <f>S2136*H2136</f>
        <v>0</v>
      </c>
      <c r="U2136" s="36"/>
      <c r="V2136" s="36"/>
      <c r="W2136" s="36"/>
      <c r="X2136" s="36"/>
      <c r="Y2136" s="36"/>
      <c r="Z2136" s="36"/>
      <c r="AA2136" s="36"/>
      <c r="AB2136" s="36"/>
      <c r="AC2136" s="36"/>
      <c r="AD2136" s="36"/>
      <c r="AE2136" s="36"/>
      <c r="AR2136" s="186" t="s">
        <v>257</v>
      </c>
      <c r="AT2136" s="186" t="s">
        <v>443</v>
      </c>
      <c r="AU2136" s="186" t="s">
        <v>80</v>
      </c>
      <c r="AY2136" s="19" t="s">
        <v>193</v>
      </c>
      <c r="BE2136" s="187">
        <f>IF(N2136="základní",J2136,0)</f>
        <v>0</v>
      </c>
      <c r="BF2136" s="187">
        <f>IF(N2136="snížená",J2136,0)</f>
        <v>0</v>
      </c>
      <c r="BG2136" s="187">
        <f>IF(N2136="zákl. přenesená",J2136,0)</f>
        <v>0</v>
      </c>
      <c r="BH2136" s="187">
        <f>IF(N2136="sníž. přenesená",J2136,0)</f>
        <v>0</v>
      </c>
      <c r="BI2136" s="187">
        <f>IF(N2136="nulová",J2136,0)</f>
        <v>0</v>
      </c>
      <c r="BJ2136" s="19" t="s">
        <v>78</v>
      </c>
      <c r="BK2136" s="187">
        <f>ROUND(I2136*H2136,2)</f>
        <v>0</v>
      </c>
      <c r="BL2136" s="19" t="s">
        <v>216</v>
      </c>
      <c r="BM2136" s="186" t="s">
        <v>2684</v>
      </c>
    </row>
    <row r="2137" spans="1:65" s="13" customFormat="1" ht="11.25">
      <c r="B2137" s="193"/>
      <c r="C2137" s="194"/>
      <c r="D2137" s="195" t="s">
        <v>203</v>
      </c>
      <c r="E2137" s="196" t="s">
        <v>19</v>
      </c>
      <c r="F2137" s="197" t="s">
        <v>2685</v>
      </c>
      <c r="G2137" s="194"/>
      <c r="H2137" s="198">
        <v>134.946</v>
      </c>
      <c r="I2137" s="199"/>
      <c r="J2137" s="194"/>
      <c r="K2137" s="194"/>
      <c r="L2137" s="200"/>
      <c r="M2137" s="201"/>
      <c r="N2137" s="202"/>
      <c r="O2137" s="202"/>
      <c r="P2137" s="202"/>
      <c r="Q2137" s="202"/>
      <c r="R2137" s="202"/>
      <c r="S2137" s="202"/>
      <c r="T2137" s="203"/>
      <c r="AT2137" s="204" t="s">
        <v>203</v>
      </c>
      <c r="AU2137" s="204" t="s">
        <v>80</v>
      </c>
      <c r="AV2137" s="13" t="s">
        <v>80</v>
      </c>
      <c r="AW2137" s="13" t="s">
        <v>32</v>
      </c>
      <c r="AX2137" s="13" t="s">
        <v>70</v>
      </c>
      <c r="AY2137" s="204" t="s">
        <v>193</v>
      </c>
    </row>
    <row r="2138" spans="1:65" s="13" customFormat="1" ht="11.25">
      <c r="B2138" s="193"/>
      <c r="C2138" s="194"/>
      <c r="D2138" s="195" t="s">
        <v>203</v>
      </c>
      <c r="E2138" s="196" t="s">
        <v>19</v>
      </c>
      <c r="F2138" s="197" t="s">
        <v>2686</v>
      </c>
      <c r="G2138" s="194"/>
      <c r="H2138" s="198">
        <v>101.38800000000001</v>
      </c>
      <c r="I2138" s="199"/>
      <c r="J2138" s="194"/>
      <c r="K2138" s="194"/>
      <c r="L2138" s="200"/>
      <c r="M2138" s="201"/>
      <c r="N2138" s="202"/>
      <c r="O2138" s="202"/>
      <c r="P2138" s="202"/>
      <c r="Q2138" s="202"/>
      <c r="R2138" s="202"/>
      <c r="S2138" s="202"/>
      <c r="T2138" s="203"/>
      <c r="AT2138" s="204" t="s">
        <v>203</v>
      </c>
      <c r="AU2138" s="204" t="s">
        <v>80</v>
      </c>
      <c r="AV2138" s="13" t="s">
        <v>80</v>
      </c>
      <c r="AW2138" s="13" t="s">
        <v>32</v>
      </c>
      <c r="AX2138" s="13" t="s">
        <v>70</v>
      </c>
      <c r="AY2138" s="204" t="s">
        <v>193</v>
      </c>
    </row>
    <row r="2139" spans="1:65" s="14" customFormat="1" ht="11.25">
      <c r="B2139" s="205"/>
      <c r="C2139" s="206"/>
      <c r="D2139" s="195" t="s">
        <v>203</v>
      </c>
      <c r="E2139" s="207" t="s">
        <v>19</v>
      </c>
      <c r="F2139" s="208" t="s">
        <v>205</v>
      </c>
      <c r="G2139" s="206"/>
      <c r="H2139" s="209">
        <v>236.334</v>
      </c>
      <c r="I2139" s="210"/>
      <c r="J2139" s="206"/>
      <c r="K2139" s="206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203</v>
      </c>
      <c r="AU2139" s="215" t="s">
        <v>80</v>
      </c>
      <c r="AV2139" s="14" t="s">
        <v>200</v>
      </c>
      <c r="AW2139" s="14" t="s">
        <v>32</v>
      </c>
      <c r="AX2139" s="14" t="s">
        <v>78</v>
      </c>
      <c r="AY2139" s="215" t="s">
        <v>193</v>
      </c>
    </row>
    <row r="2140" spans="1:65" s="2" customFormat="1" ht="24.2" customHeight="1">
      <c r="A2140" s="36"/>
      <c r="B2140" s="37"/>
      <c r="C2140" s="227" t="s">
        <v>1285</v>
      </c>
      <c r="D2140" s="227" t="s">
        <v>443</v>
      </c>
      <c r="E2140" s="228" t="s">
        <v>2687</v>
      </c>
      <c r="F2140" s="229" t="s">
        <v>2688</v>
      </c>
      <c r="G2140" s="230" t="s">
        <v>300</v>
      </c>
      <c r="H2140" s="231">
        <v>54.671999999999997</v>
      </c>
      <c r="I2140" s="232"/>
      <c r="J2140" s="233">
        <f>ROUND(I2140*H2140,2)</f>
        <v>0</v>
      </c>
      <c r="K2140" s="229" t="s">
        <v>199</v>
      </c>
      <c r="L2140" s="234"/>
      <c r="M2140" s="235" t="s">
        <v>19</v>
      </c>
      <c r="N2140" s="236" t="s">
        <v>41</v>
      </c>
      <c r="O2140" s="66"/>
      <c r="P2140" s="184">
        <f>O2140*H2140</f>
        <v>0</v>
      </c>
      <c r="Q2140" s="184">
        <v>2.5000000000000001E-2</v>
      </c>
      <c r="R2140" s="184">
        <f>Q2140*H2140</f>
        <v>1.3668</v>
      </c>
      <c r="S2140" s="184">
        <v>0</v>
      </c>
      <c r="T2140" s="185">
        <f>S2140*H2140</f>
        <v>0</v>
      </c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R2140" s="186" t="s">
        <v>257</v>
      </c>
      <c r="AT2140" s="186" t="s">
        <v>443</v>
      </c>
      <c r="AU2140" s="186" t="s">
        <v>80</v>
      </c>
      <c r="AY2140" s="19" t="s">
        <v>193</v>
      </c>
      <c r="BE2140" s="187">
        <f>IF(N2140="základní",J2140,0)</f>
        <v>0</v>
      </c>
      <c r="BF2140" s="187">
        <f>IF(N2140="snížená",J2140,0)</f>
        <v>0</v>
      </c>
      <c r="BG2140" s="187">
        <f>IF(N2140="zákl. přenesená",J2140,0)</f>
        <v>0</v>
      </c>
      <c r="BH2140" s="187">
        <f>IF(N2140="sníž. přenesená",J2140,0)</f>
        <v>0</v>
      </c>
      <c r="BI2140" s="187">
        <f>IF(N2140="nulová",J2140,0)</f>
        <v>0</v>
      </c>
      <c r="BJ2140" s="19" t="s">
        <v>78</v>
      </c>
      <c r="BK2140" s="187">
        <f>ROUND(I2140*H2140,2)</f>
        <v>0</v>
      </c>
      <c r="BL2140" s="19" t="s">
        <v>216</v>
      </c>
      <c r="BM2140" s="186" t="s">
        <v>2689</v>
      </c>
    </row>
    <row r="2141" spans="1:65" s="13" customFormat="1" ht="11.25">
      <c r="B2141" s="193"/>
      <c r="C2141" s="194"/>
      <c r="D2141" s="195" t="s">
        <v>203</v>
      </c>
      <c r="E2141" s="196" t="s">
        <v>19</v>
      </c>
      <c r="F2141" s="197" t="s">
        <v>2690</v>
      </c>
      <c r="G2141" s="194"/>
      <c r="H2141" s="198">
        <v>54.671999999999997</v>
      </c>
      <c r="I2141" s="199"/>
      <c r="J2141" s="194"/>
      <c r="K2141" s="194"/>
      <c r="L2141" s="200"/>
      <c r="M2141" s="201"/>
      <c r="N2141" s="202"/>
      <c r="O2141" s="202"/>
      <c r="P2141" s="202"/>
      <c r="Q2141" s="202"/>
      <c r="R2141" s="202"/>
      <c r="S2141" s="202"/>
      <c r="T2141" s="203"/>
      <c r="AT2141" s="204" t="s">
        <v>203</v>
      </c>
      <c r="AU2141" s="204" t="s">
        <v>80</v>
      </c>
      <c r="AV2141" s="13" t="s">
        <v>80</v>
      </c>
      <c r="AW2141" s="13" t="s">
        <v>32</v>
      </c>
      <c r="AX2141" s="13" t="s">
        <v>70</v>
      </c>
      <c r="AY2141" s="204" t="s">
        <v>193</v>
      </c>
    </row>
    <row r="2142" spans="1:65" s="14" customFormat="1" ht="11.25">
      <c r="B2142" s="205"/>
      <c r="C2142" s="206"/>
      <c r="D2142" s="195" t="s">
        <v>203</v>
      </c>
      <c r="E2142" s="207" t="s">
        <v>19</v>
      </c>
      <c r="F2142" s="208" t="s">
        <v>205</v>
      </c>
      <c r="G2142" s="206"/>
      <c r="H2142" s="209">
        <v>54.671999999999997</v>
      </c>
      <c r="I2142" s="210"/>
      <c r="J2142" s="206"/>
      <c r="K2142" s="206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203</v>
      </c>
      <c r="AU2142" s="215" t="s">
        <v>80</v>
      </c>
      <c r="AV2142" s="14" t="s">
        <v>200</v>
      </c>
      <c r="AW2142" s="14" t="s">
        <v>32</v>
      </c>
      <c r="AX2142" s="14" t="s">
        <v>78</v>
      </c>
      <c r="AY2142" s="215" t="s">
        <v>193</v>
      </c>
    </row>
    <row r="2143" spans="1:65" s="2" customFormat="1" ht="24.2" customHeight="1">
      <c r="A2143" s="36"/>
      <c r="B2143" s="37"/>
      <c r="C2143" s="227" t="s">
        <v>2691</v>
      </c>
      <c r="D2143" s="227" t="s">
        <v>443</v>
      </c>
      <c r="E2143" s="228" t="s">
        <v>2692</v>
      </c>
      <c r="F2143" s="229" t="s">
        <v>2693</v>
      </c>
      <c r="G2143" s="230" t="s">
        <v>198</v>
      </c>
      <c r="H2143" s="231">
        <v>2293.0619999999999</v>
      </c>
      <c r="I2143" s="232"/>
      <c r="J2143" s="233">
        <f>ROUND(I2143*H2143,2)</f>
        <v>0</v>
      </c>
      <c r="K2143" s="229" t="s">
        <v>199</v>
      </c>
      <c r="L2143" s="234"/>
      <c r="M2143" s="235" t="s">
        <v>19</v>
      </c>
      <c r="N2143" s="236" t="s">
        <v>41</v>
      </c>
      <c r="O2143" s="66"/>
      <c r="P2143" s="184">
        <f>O2143*H2143</f>
        <v>0</v>
      </c>
      <c r="Q2143" s="184">
        <v>2.8999999999999998E-3</v>
      </c>
      <c r="R2143" s="184">
        <f>Q2143*H2143</f>
        <v>6.649879799999999</v>
      </c>
      <c r="S2143" s="184">
        <v>0</v>
      </c>
      <c r="T2143" s="185">
        <f>S2143*H2143</f>
        <v>0</v>
      </c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R2143" s="186" t="s">
        <v>257</v>
      </c>
      <c r="AT2143" s="186" t="s">
        <v>443</v>
      </c>
      <c r="AU2143" s="186" t="s">
        <v>80</v>
      </c>
      <c r="AY2143" s="19" t="s">
        <v>193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19" t="s">
        <v>78</v>
      </c>
      <c r="BK2143" s="187">
        <f>ROUND(I2143*H2143,2)</f>
        <v>0</v>
      </c>
      <c r="BL2143" s="19" t="s">
        <v>216</v>
      </c>
      <c r="BM2143" s="186" t="s">
        <v>2694</v>
      </c>
    </row>
    <row r="2144" spans="1:65" s="13" customFormat="1" ht="11.25">
      <c r="B2144" s="193"/>
      <c r="C2144" s="194"/>
      <c r="D2144" s="195" t="s">
        <v>203</v>
      </c>
      <c r="E2144" s="196" t="s">
        <v>19</v>
      </c>
      <c r="F2144" s="197" t="s">
        <v>2695</v>
      </c>
      <c r="G2144" s="194"/>
      <c r="H2144" s="198">
        <v>549.47400000000005</v>
      </c>
      <c r="I2144" s="199"/>
      <c r="J2144" s="194"/>
      <c r="K2144" s="194"/>
      <c r="L2144" s="200"/>
      <c r="M2144" s="201"/>
      <c r="N2144" s="202"/>
      <c r="O2144" s="202"/>
      <c r="P2144" s="202"/>
      <c r="Q2144" s="202"/>
      <c r="R2144" s="202"/>
      <c r="S2144" s="202"/>
      <c r="T2144" s="203"/>
      <c r="AT2144" s="204" t="s">
        <v>203</v>
      </c>
      <c r="AU2144" s="204" t="s">
        <v>80</v>
      </c>
      <c r="AV2144" s="13" t="s">
        <v>80</v>
      </c>
      <c r="AW2144" s="13" t="s">
        <v>32</v>
      </c>
      <c r="AX2144" s="13" t="s">
        <v>70</v>
      </c>
      <c r="AY2144" s="204" t="s">
        <v>193</v>
      </c>
    </row>
    <row r="2145" spans="1:65" s="13" customFormat="1" ht="11.25">
      <c r="B2145" s="193"/>
      <c r="C2145" s="194"/>
      <c r="D2145" s="195" t="s">
        <v>203</v>
      </c>
      <c r="E2145" s="196" t="s">
        <v>19</v>
      </c>
      <c r="F2145" s="197" t="s">
        <v>2696</v>
      </c>
      <c r="G2145" s="194"/>
      <c r="H2145" s="198">
        <v>352.71600000000001</v>
      </c>
      <c r="I2145" s="199"/>
      <c r="J2145" s="194"/>
      <c r="K2145" s="194"/>
      <c r="L2145" s="200"/>
      <c r="M2145" s="201"/>
      <c r="N2145" s="202"/>
      <c r="O2145" s="202"/>
      <c r="P2145" s="202"/>
      <c r="Q2145" s="202"/>
      <c r="R2145" s="202"/>
      <c r="S2145" s="202"/>
      <c r="T2145" s="203"/>
      <c r="AT2145" s="204" t="s">
        <v>203</v>
      </c>
      <c r="AU2145" s="204" t="s">
        <v>80</v>
      </c>
      <c r="AV2145" s="13" t="s">
        <v>80</v>
      </c>
      <c r="AW2145" s="13" t="s">
        <v>32</v>
      </c>
      <c r="AX2145" s="13" t="s">
        <v>70</v>
      </c>
      <c r="AY2145" s="204" t="s">
        <v>193</v>
      </c>
    </row>
    <row r="2146" spans="1:65" s="13" customFormat="1" ht="11.25">
      <c r="B2146" s="193"/>
      <c r="C2146" s="194"/>
      <c r="D2146" s="195" t="s">
        <v>203</v>
      </c>
      <c r="E2146" s="196" t="s">
        <v>19</v>
      </c>
      <c r="F2146" s="197" t="s">
        <v>2697</v>
      </c>
      <c r="G2146" s="194"/>
      <c r="H2146" s="198">
        <v>309.06</v>
      </c>
      <c r="I2146" s="199"/>
      <c r="J2146" s="194"/>
      <c r="K2146" s="194"/>
      <c r="L2146" s="200"/>
      <c r="M2146" s="201"/>
      <c r="N2146" s="202"/>
      <c r="O2146" s="202"/>
      <c r="P2146" s="202"/>
      <c r="Q2146" s="202"/>
      <c r="R2146" s="202"/>
      <c r="S2146" s="202"/>
      <c r="T2146" s="203"/>
      <c r="AT2146" s="204" t="s">
        <v>203</v>
      </c>
      <c r="AU2146" s="204" t="s">
        <v>80</v>
      </c>
      <c r="AV2146" s="13" t="s">
        <v>80</v>
      </c>
      <c r="AW2146" s="13" t="s">
        <v>32</v>
      </c>
      <c r="AX2146" s="13" t="s">
        <v>70</v>
      </c>
      <c r="AY2146" s="204" t="s">
        <v>193</v>
      </c>
    </row>
    <row r="2147" spans="1:65" s="13" customFormat="1" ht="11.25">
      <c r="B2147" s="193"/>
      <c r="C2147" s="194"/>
      <c r="D2147" s="195" t="s">
        <v>203</v>
      </c>
      <c r="E2147" s="196" t="s">
        <v>19</v>
      </c>
      <c r="F2147" s="197" t="s">
        <v>2698</v>
      </c>
      <c r="G2147" s="194"/>
      <c r="H2147" s="198">
        <v>333.54</v>
      </c>
      <c r="I2147" s="199"/>
      <c r="J2147" s="194"/>
      <c r="K2147" s="194"/>
      <c r="L2147" s="200"/>
      <c r="M2147" s="201"/>
      <c r="N2147" s="202"/>
      <c r="O2147" s="202"/>
      <c r="P2147" s="202"/>
      <c r="Q2147" s="202"/>
      <c r="R2147" s="202"/>
      <c r="S2147" s="202"/>
      <c r="T2147" s="203"/>
      <c r="AT2147" s="204" t="s">
        <v>203</v>
      </c>
      <c r="AU2147" s="204" t="s">
        <v>80</v>
      </c>
      <c r="AV2147" s="13" t="s">
        <v>80</v>
      </c>
      <c r="AW2147" s="13" t="s">
        <v>32</v>
      </c>
      <c r="AX2147" s="13" t="s">
        <v>70</v>
      </c>
      <c r="AY2147" s="204" t="s">
        <v>193</v>
      </c>
    </row>
    <row r="2148" spans="1:65" s="13" customFormat="1" ht="11.25">
      <c r="B2148" s="193"/>
      <c r="C2148" s="194"/>
      <c r="D2148" s="195" t="s">
        <v>203</v>
      </c>
      <c r="E2148" s="196" t="s">
        <v>19</v>
      </c>
      <c r="F2148" s="197" t="s">
        <v>2699</v>
      </c>
      <c r="G2148" s="194"/>
      <c r="H2148" s="198">
        <v>748.27200000000005</v>
      </c>
      <c r="I2148" s="199"/>
      <c r="J2148" s="194"/>
      <c r="K2148" s="194"/>
      <c r="L2148" s="200"/>
      <c r="M2148" s="201"/>
      <c r="N2148" s="202"/>
      <c r="O2148" s="202"/>
      <c r="P2148" s="202"/>
      <c r="Q2148" s="202"/>
      <c r="R2148" s="202"/>
      <c r="S2148" s="202"/>
      <c r="T2148" s="203"/>
      <c r="AT2148" s="204" t="s">
        <v>203</v>
      </c>
      <c r="AU2148" s="204" t="s">
        <v>80</v>
      </c>
      <c r="AV2148" s="13" t="s">
        <v>80</v>
      </c>
      <c r="AW2148" s="13" t="s">
        <v>32</v>
      </c>
      <c r="AX2148" s="13" t="s">
        <v>70</v>
      </c>
      <c r="AY2148" s="204" t="s">
        <v>193</v>
      </c>
    </row>
    <row r="2149" spans="1:65" s="14" customFormat="1" ht="11.25">
      <c r="B2149" s="205"/>
      <c r="C2149" s="206"/>
      <c r="D2149" s="195" t="s">
        <v>203</v>
      </c>
      <c r="E2149" s="207" t="s">
        <v>19</v>
      </c>
      <c r="F2149" s="208" t="s">
        <v>205</v>
      </c>
      <c r="G2149" s="206"/>
      <c r="H2149" s="209">
        <v>2293.0619999999999</v>
      </c>
      <c r="I2149" s="210"/>
      <c r="J2149" s="206"/>
      <c r="K2149" s="206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203</v>
      </c>
      <c r="AU2149" s="215" t="s">
        <v>80</v>
      </c>
      <c r="AV2149" s="14" t="s">
        <v>200</v>
      </c>
      <c r="AW2149" s="14" t="s">
        <v>32</v>
      </c>
      <c r="AX2149" s="14" t="s">
        <v>78</v>
      </c>
      <c r="AY2149" s="215" t="s">
        <v>193</v>
      </c>
    </row>
    <row r="2150" spans="1:65" s="2" customFormat="1" ht="24.2" customHeight="1">
      <c r="A2150" s="36"/>
      <c r="B2150" s="37"/>
      <c r="C2150" s="227" t="s">
        <v>1291</v>
      </c>
      <c r="D2150" s="227" t="s">
        <v>443</v>
      </c>
      <c r="E2150" s="228" t="s">
        <v>2700</v>
      </c>
      <c r="F2150" s="229" t="s">
        <v>2701</v>
      </c>
      <c r="G2150" s="230" t="s">
        <v>198</v>
      </c>
      <c r="H2150" s="231">
        <v>54.671999999999997</v>
      </c>
      <c r="I2150" s="232"/>
      <c r="J2150" s="233">
        <f>ROUND(I2150*H2150,2)</f>
        <v>0</v>
      </c>
      <c r="K2150" s="229" t="s">
        <v>477</v>
      </c>
      <c r="L2150" s="234"/>
      <c r="M2150" s="235" t="s">
        <v>19</v>
      </c>
      <c r="N2150" s="236" t="s">
        <v>41</v>
      </c>
      <c r="O2150" s="66"/>
      <c r="P2150" s="184">
        <f>O2150*H2150</f>
        <v>0</v>
      </c>
      <c r="Q2150" s="184">
        <v>0</v>
      </c>
      <c r="R2150" s="184">
        <f>Q2150*H2150</f>
        <v>0</v>
      </c>
      <c r="S2150" s="184">
        <v>0</v>
      </c>
      <c r="T2150" s="185">
        <f>S2150*H2150</f>
        <v>0</v>
      </c>
      <c r="U2150" s="36"/>
      <c r="V2150" s="36"/>
      <c r="W2150" s="36"/>
      <c r="X2150" s="36"/>
      <c r="Y2150" s="36"/>
      <c r="Z2150" s="36"/>
      <c r="AA2150" s="36"/>
      <c r="AB2150" s="36"/>
      <c r="AC2150" s="36"/>
      <c r="AD2150" s="36"/>
      <c r="AE2150" s="36"/>
      <c r="AR2150" s="186" t="s">
        <v>257</v>
      </c>
      <c r="AT2150" s="186" t="s">
        <v>443</v>
      </c>
      <c r="AU2150" s="186" t="s">
        <v>80</v>
      </c>
      <c r="AY2150" s="19" t="s">
        <v>193</v>
      </c>
      <c r="BE2150" s="187">
        <f>IF(N2150="základní",J2150,0)</f>
        <v>0</v>
      </c>
      <c r="BF2150" s="187">
        <f>IF(N2150="snížená",J2150,0)</f>
        <v>0</v>
      </c>
      <c r="BG2150" s="187">
        <f>IF(N2150="zákl. přenesená",J2150,0)</f>
        <v>0</v>
      </c>
      <c r="BH2150" s="187">
        <f>IF(N2150="sníž. přenesená",J2150,0)</f>
        <v>0</v>
      </c>
      <c r="BI2150" s="187">
        <f>IF(N2150="nulová",J2150,0)</f>
        <v>0</v>
      </c>
      <c r="BJ2150" s="19" t="s">
        <v>78</v>
      </c>
      <c r="BK2150" s="187">
        <f>ROUND(I2150*H2150,2)</f>
        <v>0</v>
      </c>
      <c r="BL2150" s="19" t="s">
        <v>216</v>
      </c>
      <c r="BM2150" s="186" t="s">
        <v>2702</v>
      </c>
    </row>
    <row r="2151" spans="1:65" s="13" customFormat="1" ht="11.25">
      <c r="B2151" s="193"/>
      <c r="C2151" s="194"/>
      <c r="D2151" s="195" t="s">
        <v>203</v>
      </c>
      <c r="E2151" s="196" t="s">
        <v>19</v>
      </c>
      <c r="F2151" s="197" t="s">
        <v>2690</v>
      </c>
      <c r="G2151" s="194"/>
      <c r="H2151" s="198">
        <v>54.671999999999997</v>
      </c>
      <c r="I2151" s="199"/>
      <c r="J2151" s="194"/>
      <c r="K2151" s="194"/>
      <c r="L2151" s="200"/>
      <c r="M2151" s="201"/>
      <c r="N2151" s="202"/>
      <c r="O2151" s="202"/>
      <c r="P2151" s="202"/>
      <c r="Q2151" s="202"/>
      <c r="R2151" s="202"/>
      <c r="S2151" s="202"/>
      <c r="T2151" s="203"/>
      <c r="AT2151" s="204" t="s">
        <v>203</v>
      </c>
      <c r="AU2151" s="204" t="s">
        <v>80</v>
      </c>
      <c r="AV2151" s="13" t="s">
        <v>80</v>
      </c>
      <c r="AW2151" s="13" t="s">
        <v>32</v>
      </c>
      <c r="AX2151" s="13" t="s">
        <v>70</v>
      </c>
      <c r="AY2151" s="204" t="s">
        <v>193</v>
      </c>
    </row>
    <row r="2152" spans="1:65" s="14" customFormat="1" ht="11.25">
      <c r="B2152" s="205"/>
      <c r="C2152" s="206"/>
      <c r="D2152" s="195" t="s">
        <v>203</v>
      </c>
      <c r="E2152" s="207" t="s">
        <v>19</v>
      </c>
      <c r="F2152" s="208" t="s">
        <v>205</v>
      </c>
      <c r="G2152" s="206"/>
      <c r="H2152" s="209">
        <v>54.671999999999997</v>
      </c>
      <c r="I2152" s="210"/>
      <c r="J2152" s="206"/>
      <c r="K2152" s="206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203</v>
      </c>
      <c r="AU2152" s="215" t="s">
        <v>80</v>
      </c>
      <c r="AV2152" s="14" t="s">
        <v>200</v>
      </c>
      <c r="AW2152" s="14" t="s">
        <v>32</v>
      </c>
      <c r="AX2152" s="14" t="s">
        <v>78</v>
      </c>
      <c r="AY2152" s="215" t="s">
        <v>193</v>
      </c>
    </row>
    <row r="2153" spans="1:65" s="2" customFormat="1" ht="24.2" customHeight="1">
      <c r="A2153" s="36"/>
      <c r="B2153" s="37"/>
      <c r="C2153" s="227" t="s">
        <v>2703</v>
      </c>
      <c r="D2153" s="227" t="s">
        <v>443</v>
      </c>
      <c r="E2153" s="228" t="s">
        <v>2704</v>
      </c>
      <c r="F2153" s="229" t="s">
        <v>2705</v>
      </c>
      <c r="G2153" s="230" t="s">
        <v>198</v>
      </c>
      <c r="H2153" s="231">
        <v>1544.79</v>
      </c>
      <c r="I2153" s="232"/>
      <c r="J2153" s="233">
        <f>ROUND(I2153*H2153,2)</f>
        <v>0</v>
      </c>
      <c r="K2153" s="229" t="s">
        <v>199</v>
      </c>
      <c r="L2153" s="234"/>
      <c r="M2153" s="235" t="s">
        <v>19</v>
      </c>
      <c r="N2153" s="236" t="s">
        <v>41</v>
      </c>
      <c r="O2153" s="66"/>
      <c r="P2153" s="184">
        <f>O2153*H2153</f>
        <v>0</v>
      </c>
      <c r="Q2153" s="184">
        <v>2.5999999999999998E-4</v>
      </c>
      <c r="R2153" s="184">
        <f>Q2153*H2153</f>
        <v>0.40164539999999993</v>
      </c>
      <c r="S2153" s="184">
        <v>0</v>
      </c>
      <c r="T2153" s="185">
        <f>S2153*H2153</f>
        <v>0</v>
      </c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R2153" s="186" t="s">
        <v>257</v>
      </c>
      <c r="AT2153" s="186" t="s">
        <v>443</v>
      </c>
      <c r="AU2153" s="186" t="s">
        <v>80</v>
      </c>
      <c r="AY2153" s="19" t="s">
        <v>193</v>
      </c>
      <c r="BE2153" s="187">
        <f>IF(N2153="základní",J2153,0)</f>
        <v>0</v>
      </c>
      <c r="BF2153" s="187">
        <f>IF(N2153="snížená",J2153,0)</f>
        <v>0</v>
      </c>
      <c r="BG2153" s="187">
        <f>IF(N2153="zákl. přenesená",J2153,0)</f>
        <v>0</v>
      </c>
      <c r="BH2153" s="187">
        <f>IF(N2153="sníž. přenesená",J2153,0)</f>
        <v>0</v>
      </c>
      <c r="BI2153" s="187">
        <f>IF(N2153="nulová",J2153,0)</f>
        <v>0</v>
      </c>
      <c r="BJ2153" s="19" t="s">
        <v>78</v>
      </c>
      <c r="BK2153" s="187">
        <f>ROUND(I2153*H2153,2)</f>
        <v>0</v>
      </c>
      <c r="BL2153" s="19" t="s">
        <v>216</v>
      </c>
      <c r="BM2153" s="186" t="s">
        <v>2706</v>
      </c>
    </row>
    <row r="2154" spans="1:65" s="13" customFormat="1" ht="11.25">
      <c r="B2154" s="193"/>
      <c r="C2154" s="194"/>
      <c r="D2154" s="195" t="s">
        <v>203</v>
      </c>
      <c r="E2154" s="196" t="s">
        <v>19</v>
      </c>
      <c r="F2154" s="197" t="s">
        <v>2695</v>
      </c>
      <c r="G2154" s="194"/>
      <c r="H2154" s="198">
        <v>549.47400000000005</v>
      </c>
      <c r="I2154" s="199"/>
      <c r="J2154" s="194"/>
      <c r="K2154" s="194"/>
      <c r="L2154" s="200"/>
      <c r="M2154" s="201"/>
      <c r="N2154" s="202"/>
      <c r="O2154" s="202"/>
      <c r="P2154" s="202"/>
      <c r="Q2154" s="202"/>
      <c r="R2154" s="202"/>
      <c r="S2154" s="202"/>
      <c r="T2154" s="203"/>
      <c r="AT2154" s="204" t="s">
        <v>203</v>
      </c>
      <c r="AU2154" s="204" t="s">
        <v>80</v>
      </c>
      <c r="AV2154" s="13" t="s">
        <v>80</v>
      </c>
      <c r="AW2154" s="13" t="s">
        <v>32</v>
      </c>
      <c r="AX2154" s="13" t="s">
        <v>70</v>
      </c>
      <c r="AY2154" s="204" t="s">
        <v>193</v>
      </c>
    </row>
    <row r="2155" spans="1:65" s="13" customFormat="1" ht="11.25">
      <c r="B2155" s="193"/>
      <c r="C2155" s="194"/>
      <c r="D2155" s="195" t="s">
        <v>203</v>
      </c>
      <c r="E2155" s="196" t="s">
        <v>19</v>
      </c>
      <c r="F2155" s="197" t="s">
        <v>2696</v>
      </c>
      <c r="G2155" s="194"/>
      <c r="H2155" s="198">
        <v>352.71600000000001</v>
      </c>
      <c r="I2155" s="199"/>
      <c r="J2155" s="194"/>
      <c r="K2155" s="194"/>
      <c r="L2155" s="200"/>
      <c r="M2155" s="201"/>
      <c r="N2155" s="202"/>
      <c r="O2155" s="202"/>
      <c r="P2155" s="202"/>
      <c r="Q2155" s="202"/>
      <c r="R2155" s="202"/>
      <c r="S2155" s="202"/>
      <c r="T2155" s="203"/>
      <c r="AT2155" s="204" t="s">
        <v>203</v>
      </c>
      <c r="AU2155" s="204" t="s">
        <v>80</v>
      </c>
      <c r="AV2155" s="13" t="s">
        <v>80</v>
      </c>
      <c r="AW2155" s="13" t="s">
        <v>32</v>
      </c>
      <c r="AX2155" s="13" t="s">
        <v>70</v>
      </c>
      <c r="AY2155" s="204" t="s">
        <v>193</v>
      </c>
    </row>
    <row r="2156" spans="1:65" s="13" customFormat="1" ht="11.25">
      <c r="B2156" s="193"/>
      <c r="C2156" s="194"/>
      <c r="D2156" s="195" t="s">
        <v>203</v>
      </c>
      <c r="E2156" s="196" t="s">
        <v>19</v>
      </c>
      <c r="F2156" s="197" t="s">
        <v>2697</v>
      </c>
      <c r="G2156" s="194"/>
      <c r="H2156" s="198">
        <v>309.06</v>
      </c>
      <c r="I2156" s="199"/>
      <c r="J2156" s="194"/>
      <c r="K2156" s="194"/>
      <c r="L2156" s="200"/>
      <c r="M2156" s="201"/>
      <c r="N2156" s="202"/>
      <c r="O2156" s="202"/>
      <c r="P2156" s="202"/>
      <c r="Q2156" s="202"/>
      <c r="R2156" s="202"/>
      <c r="S2156" s="202"/>
      <c r="T2156" s="203"/>
      <c r="AT2156" s="204" t="s">
        <v>203</v>
      </c>
      <c r="AU2156" s="204" t="s">
        <v>80</v>
      </c>
      <c r="AV2156" s="13" t="s">
        <v>80</v>
      </c>
      <c r="AW2156" s="13" t="s">
        <v>32</v>
      </c>
      <c r="AX2156" s="13" t="s">
        <v>70</v>
      </c>
      <c r="AY2156" s="204" t="s">
        <v>193</v>
      </c>
    </row>
    <row r="2157" spans="1:65" s="13" customFormat="1" ht="11.25">
      <c r="B2157" s="193"/>
      <c r="C2157" s="194"/>
      <c r="D2157" s="195" t="s">
        <v>203</v>
      </c>
      <c r="E2157" s="196" t="s">
        <v>19</v>
      </c>
      <c r="F2157" s="197" t="s">
        <v>2698</v>
      </c>
      <c r="G2157" s="194"/>
      <c r="H2157" s="198">
        <v>333.54</v>
      </c>
      <c r="I2157" s="199"/>
      <c r="J2157" s="194"/>
      <c r="K2157" s="194"/>
      <c r="L2157" s="200"/>
      <c r="M2157" s="201"/>
      <c r="N2157" s="202"/>
      <c r="O2157" s="202"/>
      <c r="P2157" s="202"/>
      <c r="Q2157" s="202"/>
      <c r="R2157" s="202"/>
      <c r="S2157" s="202"/>
      <c r="T2157" s="203"/>
      <c r="AT2157" s="204" t="s">
        <v>203</v>
      </c>
      <c r="AU2157" s="204" t="s">
        <v>80</v>
      </c>
      <c r="AV2157" s="13" t="s">
        <v>80</v>
      </c>
      <c r="AW2157" s="13" t="s">
        <v>32</v>
      </c>
      <c r="AX2157" s="13" t="s">
        <v>70</v>
      </c>
      <c r="AY2157" s="204" t="s">
        <v>193</v>
      </c>
    </row>
    <row r="2158" spans="1:65" s="14" customFormat="1" ht="11.25">
      <c r="B2158" s="205"/>
      <c r="C2158" s="206"/>
      <c r="D2158" s="195" t="s">
        <v>203</v>
      </c>
      <c r="E2158" s="207" t="s">
        <v>19</v>
      </c>
      <c r="F2158" s="208" t="s">
        <v>205</v>
      </c>
      <c r="G2158" s="206"/>
      <c r="H2158" s="209">
        <v>1544.79</v>
      </c>
      <c r="I2158" s="210"/>
      <c r="J2158" s="206"/>
      <c r="K2158" s="206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203</v>
      </c>
      <c r="AU2158" s="215" t="s">
        <v>80</v>
      </c>
      <c r="AV2158" s="14" t="s">
        <v>200</v>
      </c>
      <c r="AW2158" s="14" t="s">
        <v>32</v>
      </c>
      <c r="AX2158" s="14" t="s">
        <v>78</v>
      </c>
      <c r="AY2158" s="215" t="s">
        <v>193</v>
      </c>
    </row>
    <row r="2159" spans="1:65" s="2" customFormat="1" ht="24.2" customHeight="1">
      <c r="A2159" s="36"/>
      <c r="B2159" s="37"/>
      <c r="C2159" s="227" t="s">
        <v>1297</v>
      </c>
      <c r="D2159" s="227" t="s">
        <v>443</v>
      </c>
      <c r="E2159" s="228" t="s">
        <v>2707</v>
      </c>
      <c r="F2159" s="229" t="s">
        <v>2708</v>
      </c>
      <c r="G2159" s="230" t="s">
        <v>198</v>
      </c>
      <c r="H2159" s="231">
        <v>823.09900000000005</v>
      </c>
      <c r="I2159" s="232"/>
      <c r="J2159" s="233">
        <f>ROUND(I2159*H2159,2)</f>
        <v>0</v>
      </c>
      <c r="K2159" s="229" t="s">
        <v>199</v>
      </c>
      <c r="L2159" s="234"/>
      <c r="M2159" s="235" t="s">
        <v>19</v>
      </c>
      <c r="N2159" s="236" t="s">
        <v>41</v>
      </c>
      <c r="O2159" s="66"/>
      <c r="P2159" s="184">
        <f>O2159*H2159</f>
        <v>0</v>
      </c>
      <c r="Q2159" s="184">
        <v>3.8999999999999999E-4</v>
      </c>
      <c r="R2159" s="184">
        <f>Q2159*H2159</f>
        <v>0.32100861000000003</v>
      </c>
      <c r="S2159" s="184">
        <v>0</v>
      </c>
      <c r="T2159" s="185">
        <f>S2159*H2159</f>
        <v>0</v>
      </c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R2159" s="186" t="s">
        <v>257</v>
      </c>
      <c r="AT2159" s="186" t="s">
        <v>443</v>
      </c>
      <c r="AU2159" s="186" t="s">
        <v>80</v>
      </c>
      <c r="AY2159" s="19" t="s">
        <v>193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19" t="s">
        <v>78</v>
      </c>
      <c r="BK2159" s="187">
        <f>ROUND(I2159*H2159,2)</f>
        <v>0</v>
      </c>
      <c r="BL2159" s="19" t="s">
        <v>216</v>
      </c>
      <c r="BM2159" s="186" t="s">
        <v>2709</v>
      </c>
    </row>
    <row r="2160" spans="1:65" s="2" customFormat="1" ht="24.2" customHeight="1">
      <c r="A2160" s="36"/>
      <c r="B2160" s="37"/>
      <c r="C2160" s="227" t="s">
        <v>2710</v>
      </c>
      <c r="D2160" s="227" t="s">
        <v>443</v>
      </c>
      <c r="E2160" s="228" t="s">
        <v>2711</v>
      </c>
      <c r="F2160" s="229" t="s">
        <v>2712</v>
      </c>
      <c r="G2160" s="230" t="s">
        <v>198</v>
      </c>
      <c r="H2160" s="231">
        <v>6490.6679999999997</v>
      </c>
      <c r="I2160" s="232"/>
      <c r="J2160" s="233">
        <f>ROUND(I2160*H2160,2)</f>
        <v>0</v>
      </c>
      <c r="K2160" s="229" t="s">
        <v>199</v>
      </c>
      <c r="L2160" s="234"/>
      <c r="M2160" s="235" t="s">
        <v>19</v>
      </c>
      <c r="N2160" s="236" t="s">
        <v>41</v>
      </c>
      <c r="O2160" s="66"/>
      <c r="P2160" s="184">
        <f>O2160*H2160</f>
        <v>0</v>
      </c>
      <c r="Q2160" s="184">
        <v>5.1999999999999995E-4</v>
      </c>
      <c r="R2160" s="184">
        <f>Q2160*H2160</f>
        <v>3.3751473599999997</v>
      </c>
      <c r="S2160" s="184">
        <v>0</v>
      </c>
      <c r="T2160" s="185">
        <f>S2160*H2160</f>
        <v>0</v>
      </c>
      <c r="U2160" s="36"/>
      <c r="V2160" s="36"/>
      <c r="W2160" s="36"/>
      <c r="X2160" s="36"/>
      <c r="Y2160" s="36"/>
      <c r="Z2160" s="36"/>
      <c r="AA2160" s="36"/>
      <c r="AB2160" s="36"/>
      <c r="AC2160" s="36"/>
      <c r="AD2160" s="36"/>
      <c r="AE2160" s="36"/>
      <c r="AR2160" s="186" t="s">
        <v>257</v>
      </c>
      <c r="AT2160" s="186" t="s">
        <v>443</v>
      </c>
      <c r="AU2160" s="186" t="s">
        <v>80</v>
      </c>
      <c r="AY2160" s="19" t="s">
        <v>193</v>
      </c>
      <c r="BE2160" s="187">
        <f>IF(N2160="základní",J2160,0)</f>
        <v>0</v>
      </c>
      <c r="BF2160" s="187">
        <f>IF(N2160="snížená",J2160,0)</f>
        <v>0</v>
      </c>
      <c r="BG2160" s="187">
        <f>IF(N2160="zákl. přenesená",J2160,0)</f>
        <v>0</v>
      </c>
      <c r="BH2160" s="187">
        <f>IF(N2160="sníž. přenesená",J2160,0)</f>
        <v>0</v>
      </c>
      <c r="BI2160" s="187">
        <f>IF(N2160="nulová",J2160,0)</f>
        <v>0</v>
      </c>
      <c r="BJ2160" s="19" t="s">
        <v>78</v>
      </c>
      <c r="BK2160" s="187">
        <f>ROUND(I2160*H2160,2)</f>
        <v>0</v>
      </c>
      <c r="BL2160" s="19" t="s">
        <v>216</v>
      </c>
      <c r="BM2160" s="186" t="s">
        <v>2713</v>
      </c>
    </row>
    <row r="2161" spans="1:65" s="13" customFormat="1" ht="11.25">
      <c r="B2161" s="193"/>
      <c r="C2161" s="194"/>
      <c r="D2161" s="195" t="s">
        <v>203</v>
      </c>
      <c r="E2161" s="196" t="s">
        <v>19</v>
      </c>
      <c r="F2161" s="197" t="s">
        <v>2685</v>
      </c>
      <c r="G2161" s="194"/>
      <c r="H2161" s="198">
        <v>134.946</v>
      </c>
      <c r="I2161" s="199"/>
      <c r="J2161" s="194"/>
      <c r="K2161" s="194"/>
      <c r="L2161" s="200"/>
      <c r="M2161" s="201"/>
      <c r="N2161" s="202"/>
      <c r="O2161" s="202"/>
      <c r="P2161" s="202"/>
      <c r="Q2161" s="202"/>
      <c r="R2161" s="202"/>
      <c r="S2161" s="202"/>
      <c r="T2161" s="203"/>
      <c r="AT2161" s="204" t="s">
        <v>203</v>
      </c>
      <c r="AU2161" s="204" t="s">
        <v>80</v>
      </c>
      <c r="AV2161" s="13" t="s">
        <v>80</v>
      </c>
      <c r="AW2161" s="13" t="s">
        <v>32</v>
      </c>
      <c r="AX2161" s="13" t="s">
        <v>70</v>
      </c>
      <c r="AY2161" s="204" t="s">
        <v>193</v>
      </c>
    </row>
    <row r="2162" spans="1:65" s="13" customFormat="1" ht="11.25">
      <c r="B2162" s="193"/>
      <c r="C2162" s="194"/>
      <c r="D2162" s="195" t="s">
        <v>203</v>
      </c>
      <c r="E2162" s="196" t="s">
        <v>19</v>
      </c>
      <c r="F2162" s="197" t="s">
        <v>2686</v>
      </c>
      <c r="G2162" s="194"/>
      <c r="H2162" s="198">
        <v>101.38800000000001</v>
      </c>
      <c r="I2162" s="199"/>
      <c r="J2162" s="194"/>
      <c r="K2162" s="194"/>
      <c r="L2162" s="200"/>
      <c r="M2162" s="201"/>
      <c r="N2162" s="202"/>
      <c r="O2162" s="202"/>
      <c r="P2162" s="202"/>
      <c r="Q2162" s="202"/>
      <c r="R2162" s="202"/>
      <c r="S2162" s="202"/>
      <c r="T2162" s="203"/>
      <c r="AT2162" s="204" t="s">
        <v>203</v>
      </c>
      <c r="AU2162" s="204" t="s">
        <v>80</v>
      </c>
      <c r="AV2162" s="13" t="s">
        <v>80</v>
      </c>
      <c r="AW2162" s="13" t="s">
        <v>32</v>
      </c>
      <c r="AX2162" s="13" t="s">
        <v>70</v>
      </c>
      <c r="AY2162" s="204" t="s">
        <v>193</v>
      </c>
    </row>
    <row r="2163" spans="1:65" s="13" customFormat="1" ht="11.25">
      <c r="B2163" s="193"/>
      <c r="C2163" s="194"/>
      <c r="D2163" s="195" t="s">
        <v>203</v>
      </c>
      <c r="E2163" s="196" t="s">
        <v>19</v>
      </c>
      <c r="F2163" s="197" t="s">
        <v>2672</v>
      </c>
      <c r="G2163" s="194"/>
      <c r="H2163" s="198">
        <v>1318.758</v>
      </c>
      <c r="I2163" s="199"/>
      <c r="J2163" s="194"/>
      <c r="K2163" s="194"/>
      <c r="L2163" s="200"/>
      <c r="M2163" s="201"/>
      <c r="N2163" s="202"/>
      <c r="O2163" s="202"/>
      <c r="P2163" s="202"/>
      <c r="Q2163" s="202"/>
      <c r="R2163" s="202"/>
      <c r="S2163" s="202"/>
      <c r="T2163" s="203"/>
      <c r="AT2163" s="204" t="s">
        <v>203</v>
      </c>
      <c r="AU2163" s="204" t="s">
        <v>80</v>
      </c>
      <c r="AV2163" s="13" t="s">
        <v>80</v>
      </c>
      <c r="AW2163" s="13" t="s">
        <v>32</v>
      </c>
      <c r="AX2163" s="13" t="s">
        <v>70</v>
      </c>
      <c r="AY2163" s="204" t="s">
        <v>193</v>
      </c>
    </row>
    <row r="2164" spans="1:65" s="13" customFormat="1" ht="11.25">
      <c r="B2164" s="193"/>
      <c r="C2164" s="194"/>
      <c r="D2164" s="195" t="s">
        <v>203</v>
      </c>
      <c r="E2164" s="196" t="s">
        <v>19</v>
      </c>
      <c r="F2164" s="197" t="s">
        <v>2673</v>
      </c>
      <c r="G2164" s="194"/>
      <c r="H2164" s="198">
        <v>572.01599999999996</v>
      </c>
      <c r="I2164" s="199"/>
      <c r="J2164" s="194"/>
      <c r="K2164" s="194"/>
      <c r="L2164" s="200"/>
      <c r="M2164" s="201"/>
      <c r="N2164" s="202"/>
      <c r="O2164" s="202"/>
      <c r="P2164" s="202"/>
      <c r="Q2164" s="202"/>
      <c r="R2164" s="202"/>
      <c r="S2164" s="202"/>
      <c r="T2164" s="203"/>
      <c r="AT2164" s="204" t="s">
        <v>203</v>
      </c>
      <c r="AU2164" s="204" t="s">
        <v>80</v>
      </c>
      <c r="AV2164" s="13" t="s">
        <v>80</v>
      </c>
      <c r="AW2164" s="13" t="s">
        <v>32</v>
      </c>
      <c r="AX2164" s="13" t="s">
        <v>70</v>
      </c>
      <c r="AY2164" s="204" t="s">
        <v>193</v>
      </c>
    </row>
    <row r="2165" spans="1:65" s="13" customFormat="1" ht="11.25">
      <c r="B2165" s="193"/>
      <c r="C2165" s="194"/>
      <c r="D2165" s="195" t="s">
        <v>203</v>
      </c>
      <c r="E2165" s="196" t="s">
        <v>19</v>
      </c>
      <c r="F2165" s="197" t="s">
        <v>2679</v>
      </c>
      <c r="G2165" s="194"/>
      <c r="H2165" s="198">
        <v>4228.5119999999997</v>
      </c>
      <c r="I2165" s="199"/>
      <c r="J2165" s="194"/>
      <c r="K2165" s="194"/>
      <c r="L2165" s="200"/>
      <c r="M2165" s="201"/>
      <c r="N2165" s="202"/>
      <c r="O2165" s="202"/>
      <c r="P2165" s="202"/>
      <c r="Q2165" s="202"/>
      <c r="R2165" s="202"/>
      <c r="S2165" s="202"/>
      <c r="T2165" s="203"/>
      <c r="AT2165" s="204" t="s">
        <v>203</v>
      </c>
      <c r="AU2165" s="204" t="s">
        <v>80</v>
      </c>
      <c r="AV2165" s="13" t="s">
        <v>80</v>
      </c>
      <c r="AW2165" s="13" t="s">
        <v>32</v>
      </c>
      <c r="AX2165" s="13" t="s">
        <v>70</v>
      </c>
      <c r="AY2165" s="204" t="s">
        <v>193</v>
      </c>
    </row>
    <row r="2166" spans="1:65" s="13" customFormat="1" ht="11.25">
      <c r="B2166" s="193"/>
      <c r="C2166" s="194"/>
      <c r="D2166" s="195" t="s">
        <v>203</v>
      </c>
      <c r="E2166" s="196" t="s">
        <v>19</v>
      </c>
      <c r="F2166" s="197" t="s">
        <v>2674</v>
      </c>
      <c r="G2166" s="194"/>
      <c r="H2166" s="198">
        <v>35.802</v>
      </c>
      <c r="I2166" s="199"/>
      <c r="J2166" s="194"/>
      <c r="K2166" s="194"/>
      <c r="L2166" s="200"/>
      <c r="M2166" s="201"/>
      <c r="N2166" s="202"/>
      <c r="O2166" s="202"/>
      <c r="P2166" s="202"/>
      <c r="Q2166" s="202"/>
      <c r="R2166" s="202"/>
      <c r="S2166" s="202"/>
      <c r="T2166" s="203"/>
      <c r="AT2166" s="204" t="s">
        <v>203</v>
      </c>
      <c r="AU2166" s="204" t="s">
        <v>80</v>
      </c>
      <c r="AV2166" s="13" t="s">
        <v>80</v>
      </c>
      <c r="AW2166" s="13" t="s">
        <v>32</v>
      </c>
      <c r="AX2166" s="13" t="s">
        <v>70</v>
      </c>
      <c r="AY2166" s="204" t="s">
        <v>193</v>
      </c>
    </row>
    <row r="2167" spans="1:65" s="13" customFormat="1" ht="11.25">
      <c r="B2167" s="193"/>
      <c r="C2167" s="194"/>
      <c r="D2167" s="195" t="s">
        <v>203</v>
      </c>
      <c r="E2167" s="196" t="s">
        <v>19</v>
      </c>
      <c r="F2167" s="197" t="s">
        <v>2680</v>
      </c>
      <c r="G2167" s="194"/>
      <c r="H2167" s="198">
        <v>19.584</v>
      </c>
      <c r="I2167" s="199"/>
      <c r="J2167" s="194"/>
      <c r="K2167" s="194"/>
      <c r="L2167" s="200"/>
      <c r="M2167" s="201"/>
      <c r="N2167" s="202"/>
      <c r="O2167" s="202"/>
      <c r="P2167" s="202"/>
      <c r="Q2167" s="202"/>
      <c r="R2167" s="202"/>
      <c r="S2167" s="202"/>
      <c r="T2167" s="203"/>
      <c r="AT2167" s="204" t="s">
        <v>203</v>
      </c>
      <c r="AU2167" s="204" t="s">
        <v>80</v>
      </c>
      <c r="AV2167" s="13" t="s">
        <v>80</v>
      </c>
      <c r="AW2167" s="13" t="s">
        <v>32</v>
      </c>
      <c r="AX2167" s="13" t="s">
        <v>70</v>
      </c>
      <c r="AY2167" s="204" t="s">
        <v>193</v>
      </c>
    </row>
    <row r="2168" spans="1:65" s="13" customFormat="1" ht="11.25">
      <c r="B2168" s="193"/>
      <c r="C2168" s="194"/>
      <c r="D2168" s="195" t="s">
        <v>203</v>
      </c>
      <c r="E2168" s="196" t="s">
        <v>19</v>
      </c>
      <c r="F2168" s="197" t="s">
        <v>2675</v>
      </c>
      <c r="G2168" s="194"/>
      <c r="H2168" s="198">
        <v>79.662000000000006</v>
      </c>
      <c r="I2168" s="199"/>
      <c r="J2168" s="194"/>
      <c r="K2168" s="194"/>
      <c r="L2168" s="200"/>
      <c r="M2168" s="201"/>
      <c r="N2168" s="202"/>
      <c r="O2168" s="202"/>
      <c r="P2168" s="202"/>
      <c r="Q2168" s="202"/>
      <c r="R2168" s="202"/>
      <c r="S2168" s="202"/>
      <c r="T2168" s="203"/>
      <c r="AT2168" s="204" t="s">
        <v>203</v>
      </c>
      <c r="AU2168" s="204" t="s">
        <v>80</v>
      </c>
      <c r="AV2168" s="13" t="s">
        <v>80</v>
      </c>
      <c r="AW2168" s="13" t="s">
        <v>32</v>
      </c>
      <c r="AX2168" s="13" t="s">
        <v>70</v>
      </c>
      <c r="AY2168" s="204" t="s">
        <v>193</v>
      </c>
    </row>
    <row r="2169" spans="1:65" s="14" customFormat="1" ht="11.25">
      <c r="B2169" s="205"/>
      <c r="C2169" s="206"/>
      <c r="D2169" s="195" t="s">
        <v>203</v>
      </c>
      <c r="E2169" s="207" t="s">
        <v>19</v>
      </c>
      <c r="F2169" s="208" t="s">
        <v>205</v>
      </c>
      <c r="G2169" s="206"/>
      <c r="H2169" s="209">
        <v>6490.6679999999997</v>
      </c>
      <c r="I2169" s="210"/>
      <c r="J2169" s="206"/>
      <c r="K2169" s="206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203</v>
      </c>
      <c r="AU2169" s="215" t="s">
        <v>80</v>
      </c>
      <c r="AV2169" s="14" t="s">
        <v>200</v>
      </c>
      <c r="AW2169" s="14" t="s">
        <v>32</v>
      </c>
      <c r="AX2169" s="14" t="s">
        <v>78</v>
      </c>
      <c r="AY2169" s="215" t="s">
        <v>193</v>
      </c>
    </row>
    <row r="2170" spans="1:65" s="2" customFormat="1" ht="37.9" customHeight="1">
      <c r="A2170" s="36"/>
      <c r="B2170" s="37"/>
      <c r="C2170" s="175" t="s">
        <v>1302</v>
      </c>
      <c r="D2170" s="175" t="s">
        <v>195</v>
      </c>
      <c r="E2170" s="176" t="s">
        <v>2714</v>
      </c>
      <c r="F2170" s="177" t="s">
        <v>2715</v>
      </c>
      <c r="G2170" s="178" t="s">
        <v>198</v>
      </c>
      <c r="H2170" s="179">
        <v>2650.26</v>
      </c>
      <c r="I2170" s="180"/>
      <c r="J2170" s="181">
        <f>ROUND(I2170*H2170,2)</f>
        <v>0</v>
      </c>
      <c r="K2170" s="177" t="s">
        <v>199</v>
      </c>
      <c r="L2170" s="41"/>
      <c r="M2170" s="182" t="s">
        <v>19</v>
      </c>
      <c r="N2170" s="183" t="s">
        <v>41</v>
      </c>
      <c r="O2170" s="66"/>
      <c r="P2170" s="184">
        <f>O2170*H2170</f>
        <v>0</v>
      </c>
      <c r="Q2170" s="184">
        <v>6.0000000000000001E-3</v>
      </c>
      <c r="R2170" s="184">
        <f>Q2170*H2170</f>
        <v>15.901560000000002</v>
      </c>
      <c r="S2170" s="184">
        <v>0</v>
      </c>
      <c r="T2170" s="185">
        <f>S2170*H2170</f>
        <v>0</v>
      </c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R2170" s="186" t="s">
        <v>216</v>
      </c>
      <c r="AT2170" s="186" t="s">
        <v>195</v>
      </c>
      <c r="AU2170" s="186" t="s">
        <v>80</v>
      </c>
      <c r="AY2170" s="19" t="s">
        <v>193</v>
      </c>
      <c r="BE2170" s="187">
        <f>IF(N2170="základní",J2170,0)</f>
        <v>0</v>
      </c>
      <c r="BF2170" s="187">
        <f>IF(N2170="snížená",J2170,0)</f>
        <v>0</v>
      </c>
      <c r="BG2170" s="187">
        <f>IF(N2170="zákl. přenesená",J2170,0)</f>
        <v>0</v>
      </c>
      <c r="BH2170" s="187">
        <f>IF(N2170="sníž. přenesená",J2170,0)</f>
        <v>0</v>
      </c>
      <c r="BI2170" s="187">
        <f>IF(N2170="nulová",J2170,0)</f>
        <v>0</v>
      </c>
      <c r="BJ2170" s="19" t="s">
        <v>78</v>
      </c>
      <c r="BK2170" s="187">
        <f>ROUND(I2170*H2170,2)</f>
        <v>0</v>
      </c>
      <c r="BL2170" s="19" t="s">
        <v>216</v>
      </c>
      <c r="BM2170" s="186" t="s">
        <v>2716</v>
      </c>
    </row>
    <row r="2171" spans="1:65" s="2" customFormat="1" ht="11.25">
      <c r="A2171" s="36"/>
      <c r="B2171" s="37"/>
      <c r="C2171" s="38"/>
      <c r="D2171" s="188" t="s">
        <v>201</v>
      </c>
      <c r="E2171" s="38"/>
      <c r="F2171" s="189" t="s">
        <v>2717</v>
      </c>
      <c r="G2171" s="38"/>
      <c r="H2171" s="38"/>
      <c r="I2171" s="190"/>
      <c r="J2171" s="38"/>
      <c r="K2171" s="38"/>
      <c r="L2171" s="41"/>
      <c r="M2171" s="191"/>
      <c r="N2171" s="192"/>
      <c r="O2171" s="66"/>
      <c r="P2171" s="66"/>
      <c r="Q2171" s="66"/>
      <c r="R2171" s="66"/>
      <c r="S2171" s="66"/>
      <c r="T2171" s="67"/>
      <c r="U2171" s="36"/>
      <c r="V2171" s="36"/>
      <c r="W2171" s="36"/>
      <c r="X2171" s="36"/>
      <c r="Y2171" s="36"/>
      <c r="Z2171" s="36"/>
      <c r="AA2171" s="36"/>
      <c r="AB2171" s="36"/>
      <c r="AC2171" s="36"/>
      <c r="AD2171" s="36"/>
      <c r="AE2171" s="36"/>
      <c r="AT2171" s="19" t="s">
        <v>201</v>
      </c>
      <c r="AU2171" s="19" t="s">
        <v>80</v>
      </c>
    </row>
    <row r="2172" spans="1:65" s="15" customFormat="1" ht="11.25">
      <c r="B2172" s="217"/>
      <c r="C2172" s="218"/>
      <c r="D2172" s="195" t="s">
        <v>203</v>
      </c>
      <c r="E2172" s="219" t="s">
        <v>19</v>
      </c>
      <c r="F2172" s="220" t="s">
        <v>2718</v>
      </c>
      <c r="G2172" s="218"/>
      <c r="H2172" s="219" t="s">
        <v>19</v>
      </c>
      <c r="I2172" s="221"/>
      <c r="J2172" s="218"/>
      <c r="K2172" s="218"/>
      <c r="L2172" s="222"/>
      <c r="M2172" s="223"/>
      <c r="N2172" s="224"/>
      <c r="O2172" s="224"/>
      <c r="P2172" s="224"/>
      <c r="Q2172" s="224"/>
      <c r="R2172" s="224"/>
      <c r="S2172" s="224"/>
      <c r="T2172" s="225"/>
      <c r="AT2172" s="226" t="s">
        <v>203</v>
      </c>
      <c r="AU2172" s="226" t="s">
        <v>80</v>
      </c>
      <c r="AV2172" s="15" t="s">
        <v>78</v>
      </c>
      <c r="AW2172" s="15" t="s">
        <v>32</v>
      </c>
      <c r="AX2172" s="15" t="s">
        <v>70</v>
      </c>
      <c r="AY2172" s="226" t="s">
        <v>193</v>
      </c>
    </row>
    <row r="2173" spans="1:65" s="13" customFormat="1" ht="33.75">
      <c r="B2173" s="193"/>
      <c r="C2173" s="194"/>
      <c r="D2173" s="195" t="s">
        <v>203</v>
      </c>
      <c r="E2173" s="196" t="s">
        <v>19</v>
      </c>
      <c r="F2173" s="197" t="s">
        <v>2719</v>
      </c>
      <c r="G2173" s="194"/>
      <c r="H2173" s="198">
        <v>843.34</v>
      </c>
      <c r="I2173" s="199"/>
      <c r="J2173" s="194"/>
      <c r="K2173" s="194"/>
      <c r="L2173" s="200"/>
      <c r="M2173" s="201"/>
      <c r="N2173" s="202"/>
      <c r="O2173" s="202"/>
      <c r="P2173" s="202"/>
      <c r="Q2173" s="202"/>
      <c r="R2173" s="202"/>
      <c r="S2173" s="202"/>
      <c r="T2173" s="203"/>
      <c r="AT2173" s="204" t="s">
        <v>203</v>
      </c>
      <c r="AU2173" s="204" t="s">
        <v>80</v>
      </c>
      <c r="AV2173" s="13" t="s">
        <v>80</v>
      </c>
      <c r="AW2173" s="13" t="s">
        <v>32</v>
      </c>
      <c r="AX2173" s="13" t="s">
        <v>70</v>
      </c>
      <c r="AY2173" s="204" t="s">
        <v>193</v>
      </c>
    </row>
    <row r="2174" spans="1:65" s="13" customFormat="1" ht="11.25">
      <c r="B2174" s="193"/>
      <c r="C2174" s="194"/>
      <c r="D2174" s="195" t="s">
        <v>203</v>
      </c>
      <c r="E2174" s="196" t="s">
        <v>19</v>
      </c>
      <c r="F2174" s="197" t="s">
        <v>2720</v>
      </c>
      <c r="G2174" s="194"/>
      <c r="H2174" s="198">
        <v>147.12</v>
      </c>
      <c r="I2174" s="199"/>
      <c r="J2174" s="194"/>
      <c r="K2174" s="194"/>
      <c r="L2174" s="200"/>
      <c r="M2174" s="201"/>
      <c r="N2174" s="202"/>
      <c r="O2174" s="202"/>
      <c r="P2174" s="202"/>
      <c r="Q2174" s="202"/>
      <c r="R2174" s="202"/>
      <c r="S2174" s="202"/>
      <c r="T2174" s="203"/>
      <c r="AT2174" s="204" t="s">
        <v>203</v>
      </c>
      <c r="AU2174" s="204" t="s">
        <v>80</v>
      </c>
      <c r="AV2174" s="13" t="s">
        <v>80</v>
      </c>
      <c r="AW2174" s="13" t="s">
        <v>32</v>
      </c>
      <c r="AX2174" s="13" t="s">
        <v>70</v>
      </c>
      <c r="AY2174" s="204" t="s">
        <v>193</v>
      </c>
    </row>
    <row r="2175" spans="1:65" s="15" customFormat="1" ht="11.25">
      <c r="B2175" s="217"/>
      <c r="C2175" s="218"/>
      <c r="D2175" s="195" t="s">
        <v>203</v>
      </c>
      <c r="E2175" s="219" t="s">
        <v>19</v>
      </c>
      <c r="F2175" s="220" t="s">
        <v>2721</v>
      </c>
      <c r="G2175" s="218"/>
      <c r="H2175" s="219" t="s">
        <v>19</v>
      </c>
      <c r="I2175" s="221"/>
      <c r="J2175" s="218"/>
      <c r="K2175" s="218"/>
      <c r="L2175" s="222"/>
      <c r="M2175" s="223"/>
      <c r="N2175" s="224"/>
      <c r="O2175" s="224"/>
      <c r="P2175" s="224"/>
      <c r="Q2175" s="224"/>
      <c r="R2175" s="224"/>
      <c r="S2175" s="224"/>
      <c r="T2175" s="225"/>
      <c r="AT2175" s="226" t="s">
        <v>203</v>
      </c>
      <c r="AU2175" s="226" t="s">
        <v>80</v>
      </c>
      <c r="AV2175" s="15" t="s">
        <v>78</v>
      </c>
      <c r="AW2175" s="15" t="s">
        <v>32</v>
      </c>
      <c r="AX2175" s="15" t="s">
        <v>70</v>
      </c>
      <c r="AY2175" s="226" t="s">
        <v>193</v>
      </c>
    </row>
    <row r="2176" spans="1:65" s="13" customFormat="1" ht="22.5">
      <c r="B2176" s="193"/>
      <c r="C2176" s="194"/>
      <c r="D2176" s="195" t="s">
        <v>203</v>
      </c>
      <c r="E2176" s="196" t="s">
        <v>19</v>
      </c>
      <c r="F2176" s="197" t="s">
        <v>2722</v>
      </c>
      <c r="G2176" s="194"/>
      <c r="H2176" s="198">
        <v>444.64</v>
      </c>
      <c r="I2176" s="199"/>
      <c r="J2176" s="194"/>
      <c r="K2176" s="194"/>
      <c r="L2176" s="200"/>
      <c r="M2176" s="201"/>
      <c r="N2176" s="202"/>
      <c r="O2176" s="202"/>
      <c r="P2176" s="202"/>
      <c r="Q2176" s="202"/>
      <c r="R2176" s="202"/>
      <c r="S2176" s="202"/>
      <c r="T2176" s="203"/>
      <c r="AT2176" s="204" t="s">
        <v>203</v>
      </c>
      <c r="AU2176" s="204" t="s">
        <v>80</v>
      </c>
      <c r="AV2176" s="13" t="s">
        <v>80</v>
      </c>
      <c r="AW2176" s="13" t="s">
        <v>32</v>
      </c>
      <c r="AX2176" s="13" t="s">
        <v>70</v>
      </c>
      <c r="AY2176" s="204" t="s">
        <v>193</v>
      </c>
    </row>
    <row r="2177" spans="1:65" s="15" customFormat="1" ht="11.25">
      <c r="B2177" s="217"/>
      <c r="C2177" s="218"/>
      <c r="D2177" s="195" t="s">
        <v>203</v>
      </c>
      <c r="E2177" s="219" t="s">
        <v>19</v>
      </c>
      <c r="F2177" s="220" t="s">
        <v>2723</v>
      </c>
      <c r="G2177" s="218"/>
      <c r="H2177" s="219" t="s">
        <v>19</v>
      </c>
      <c r="I2177" s="221"/>
      <c r="J2177" s="218"/>
      <c r="K2177" s="218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203</v>
      </c>
      <c r="AU2177" s="226" t="s">
        <v>80</v>
      </c>
      <c r="AV2177" s="15" t="s">
        <v>78</v>
      </c>
      <c r="AW2177" s="15" t="s">
        <v>32</v>
      </c>
      <c r="AX2177" s="15" t="s">
        <v>70</v>
      </c>
      <c r="AY2177" s="226" t="s">
        <v>193</v>
      </c>
    </row>
    <row r="2178" spans="1:65" s="13" customFormat="1" ht="11.25">
      <c r="B2178" s="193"/>
      <c r="C2178" s="194"/>
      <c r="D2178" s="195" t="s">
        <v>203</v>
      </c>
      <c r="E2178" s="196" t="s">
        <v>19</v>
      </c>
      <c r="F2178" s="197" t="s">
        <v>2724</v>
      </c>
      <c r="G2178" s="194"/>
      <c r="H2178" s="198">
        <v>93.76</v>
      </c>
      <c r="I2178" s="199"/>
      <c r="J2178" s="194"/>
      <c r="K2178" s="194"/>
      <c r="L2178" s="200"/>
      <c r="M2178" s="201"/>
      <c r="N2178" s="202"/>
      <c r="O2178" s="202"/>
      <c r="P2178" s="202"/>
      <c r="Q2178" s="202"/>
      <c r="R2178" s="202"/>
      <c r="S2178" s="202"/>
      <c r="T2178" s="203"/>
      <c r="AT2178" s="204" t="s">
        <v>203</v>
      </c>
      <c r="AU2178" s="204" t="s">
        <v>80</v>
      </c>
      <c r="AV2178" s="13" t="s">
        <v>80</v>
      </c>
      <c r="AW2178" s="13" t="s">
        <v>32</v>
      </c>
      <c r="AX2178" s="13" t="s">
        <v>70</v>
      </c>
      <c r="AY2178" s="204" t="s">
        <v>193</v>
      </c>
    </row>
    <row r="2179" spans="1:65" s="15" customFormat="1" ht="11.25">
      <c r="B2179" s="217"/>
      <c r="C2179" s="218"/>
      <c r="D2179" s="195" t="s">
        <v>203</v>
      </c>
      <c r="E2179" s="219" t="s">
        <v>19</v>
      </c>
      <c r="F2179" s="220" t="s">
        <v>2725</v>
      </c>
      <c r="G2179" s="218"/>
      <c r="H2179" s="219" t="s">
        <v>19</v>
      </c>
      <c r="I2179" s="221"/>
      <c r="J2179" s="218"/>
      <c r="K2179" s="218"/>
      <c r="L2179" s="222"/>
      <c r="M2179" s="223"/>
      <c r="N2179" s="224"/>
      <c r="O2179" s="224"/>
      <c r="P2179" s="224"/>
      <c r="Q2179" s="224"/>
      <c r="R2179" s="224"/>
      <c r="S2179" s="224"/>
      <c r="T2179" s="225"/>
      <c r="AT2179" s="226" t="s">
        <v>203</v>
      </c>
      <c r="AU2179" s="226" t="s">
        <v>80</v>
      </c>
      <c r="AV2179" s="15" t="s">
        <v>78</v>
      </c>
      <c r="AW2179" s="15" t="s">
        <v>32</v>
      </c>
      <c r="AX2179" s="15" t="s">
        <v>70</v>
      </c>
      <c r="AY2179" s="226" t="s">
        <v>193</v>
      </c>
    </row>
    <row r="2180" spans="1:65" s="13" customFormat="1" ht="11.25">
      <c r="B2180" s="193"/>
      <c r="C2180" s="194"/>
      <c r="D2180" s="195" t="s">
        <v>203</v>
      </c>
      <c r="E2180" s="196" t="s">
        <v>19</v>
      </c>
      <c r="F2180" s="197" t="s">
        <v>2726</v>
      </c>
      <c r="G2180" s="194"/>
      <c r="H2180" s="198">
        <v>8.61</v>
      </c>
      <c r="I2180" s="199"/>
      <c r="J2180" s="194"/>
      <c r="K2180" s="194"/>
      <c r="L2180" s="200"/>
      <c r="M2180" s="201"/>
      <c r="N2180" s="202"/>
      <c r="O2180" s="202"/>
      <c r="P2180" s="202"/>
      <c r="Q2180" s="202"/>
      <c r="R2180" s="202"/>
      <c r="S2180" s="202"/>
      <c r="T2180" s="203"/>
      <c r="AT2180" s="204" t="s">
        <v>203</v>
      </c>
      <c r="AU2180" s="204" t="s">
        <v>80</v>
      </c>
      <c r="AV2180" s="13" t="s">
        <v>80</v>
      </c>
      <c r="AW2180" s="13" t="s">
        <v>32</v>
      </c>
      <c r="AX2180" s="13" t="s">
        <v>70</v>
      </c>
      <c r="AY2180" s="204" t="s">
        <v>193</v>
      </c>
    </row>
    <row r="2181" spans="1:65" s="15" customFormat="1" ht="11.25">
      <c r="B2181" s="217"/>
      <c r="C2181" s="218"/>
      <c r="D2181" s="195" t="s">
        <v>203</v>
      </c>
      <c r="E2181" s="219" t="s">
        <v>19</v>
      </c>
      <c r="F2181" s="220" t="s">
        <v>2727</v>
      </c>
      <c r="G2181" s="218"/>
      <c r="H2181" s="219" t="s">
        <v>19</v>
      </c>
      <c r="I2181" s="221"/>
      <c r="J2181" s="218"/>
      <c r="K2181" s="218"/>
      <c r="L2181" s="222"/>
      <c r="M2181" s="223"/>
      <c r="N2181" s="224"/>
      <c r="O2181" s="224"/>
      <c r="P2181" s="224"/>
      <c r="Q2181" s="224"/>
      <c r="R2181" s="224"/>
      <c r="S2181" s="224"/>
      <c r="T2181" s="225"/>
      <c r="AT2181" s="226" t="s">
        <v>203</v>
      </c>
      <c r="AU2181" s="226" t="s">
        <v>80</v>
      </c>
      <c r="AV2181" s="15" t="s">
        <v>78</v>
      </c>
      <c r="AW2181" s="15" t="s">
        <v>32</v>
      </c>
      <c r="AX2181" s="15" t="s">
        <v>70</v>
      </c>
      <c r="AY2181" s="226" t="s">
        <v>193</v>
      </c>
    </row>
    <row r="2182" spans="1:65" s="13" customFormat="1" ht="22.5">
      <c r="B2182" s="193"/>
      <c r="C2182" s="194"/>
      <c r="D2182" s="195" t="s">
        <v>203</v>
      </c>
      <c r="E2182" s="196" t="s">
        <v>19</v>
      </c>
      <c r="F2182" s="197" t="s">
        <v>2728</v>
      </c>
      <c r="G2182" s="194"/>
      <c r="H2182" s="198">
        <v>140.66999999999999</v>
      </c>
      <c r="I2182" s="199"/>
      <c r="J2182" s="194"/>
      <c r="K2182" s="194"/>
      <c r="L2182" s="200"/>
      <c r="M2182" s="201"/>
      <c r="N2182" s="202"/>
      <c r="O2182" s="202"/>
      <c r="P2182" s="202"/>
      <c r="Q2182" s="202"/>
      <c r="R2182" s="202"/>
      <c r="S2182" s="202"/>
      <c r="T2182" s="203"/>
      <c r="AT2182" s="204" t="s">
        <v>203</v>
      </c>
      <c r="AU2182" s="204" t="s">
        <v>80</v>
      </c>
      <c r="AV2182" s="13" t="s">
        <v>80</v>
      </c>
      <c r="AW2182" s="13" t="s">
        <v>32</v>
      </c>
      <c r="AX2182" s="13" t="s">
        <v>70</v>
      </c>
      <c r="AY2182" s="204" t="s">
        <v>193</v>
      </c>
    </row>
    <row r="2183" spans="1:65" s="13" customFormat="1" ht="11.25">
      <c r="B2183" s="193"/>
      <c r="C2183" s="194"/>
      <c r="D2183" s="195" t="s">
        <v>203</v>
      </c>
      <c r="E2183" s="196" t="s">
        <v>19</v>
      </c>
      <c r="F2183" s="197" t="s">
        <v>2729</v>
      </c>
      <c r="G2183" s="194"/>
      <c r="H2183" s="198">
        <v>63</v>
      </c>
      <c r="I2183" s="199"/>
      <c r="J2183" s="194"/>
      <c r="K2183" s="194"/>
      <c r="L2183" s="200"/>
      <c r="M2183" s="201"/>
      <c r="N2183" s="202"/>
      <c r="O2183" s="202"/>
      <c r="P2183" s="202"/>
      <c r="Q2183" s="202"/>
      <c r="R2183" s="202"/>
      <c r="S2183" s="202"/>
      <c r="T2183" s="203"/>
      <c r="AT2183" s="204" t="s">
        <v>203</v>
      </c>
      <c r="AU2183" s="204" t="s">
        <v>80</v>
      </c>
      <c r="AV2183" s="13" t="s">
        <v>80</v>
      </c>
      <c r="AW2183" s="13" t="s">
        <v>32</v>
      </c>
      <c r="AX2183" s="13" t="s">
        <v>70</v>
      </c>
      <c r="AY2183" s="204" t="s">
        <v>193</v>
      </c>
    </row>
    <row r="2184" spans="1:65" s="15" customFormat="1" ht="11.25">
      <c r="B2184" s="217"/>
      <c r="C2184" s="218"/>
      <c r="D2184" s="195" t="s">
        <v>203</v>
      </c>
      <c r="E2184" s="219" t="s">
        <v>19</v>
      </c>
      <c r="F2184" s="220" t="s">
        <v>2730</v>
      </c>
      <c r="G2184" s="218"/>
      <c r="H2184" s="219" t="s">
        <v>19</v>
      </c>
      <c r="I2184" s="221"/>
      <c r="J2184" s="218"/>
      <c r="K2184" s="218"/>
      <c r="L2184" s="222"/>
      <c r="M2184" s="223"/>
      <c r="N2184" s="224"/>
      <c r="O2184" s="224"/>
      <c r="P2184" s="224"/>
      <c r="Q2184" s="224"/>
      <c r="R2184" s="224"/>
      <c r="S2184" s="224"/>
      <c r="T2184" s="225"/>
      <c r="AT2184" s="226" t="s">
        <v>203</v>
      </c>
      <c r="AU2184" s="226" t="s">
        <v>80</v>
      </c>
      <c r="AV2184" s="15" t="s">
        <v>78</v>
      </c>
      <c r="AW2184" s="15" t="s">
        <v>32</v>
      </c>
      <c r="AX2184" s="15" t="s">
        <v>70</v>
      </c>
      <c r="AY2184" s="226" t="s">
        <v>193</v>
      </c>
    </row>
    <row r="2185" spans="1:65" s="13" customFormat="1" ht="11.25">
      <c r="B2185" s="193"/>
      <c r="C2185" s="194"/>
      <c r="D2185" s="195" t="s">
        <v>203</v>
      </c>
      <c r="E2185" s="196" t="s">
        <v>19</v>
      </c>
      <c r="F2185" s="197" t="s">
        <v>2731</v>
      </c>
      <c r="G2185" s="194"/>
      <c r="H2185" s="198">
        <v>158.4</v>
      </c>
      <c r="I2185" s="199"/>
      <c r="J2185" s="194"/>
      <c r="K2185" s="194"/>
      <c r="L2185" s="200"/>
      <c r="M2185" s="201"/>
      <c r="N2185" s="202"/>
      <c r="O2185" s="202"/>
      <c r="P2185" s="202"/>
      <c r="Q2185" s="202"/>
      <c r="R2185" s="202"/>
      <c r="S2185" s="202"/>
      <c r="T2185" s="203"/>
      <c r="AT2185" s="204" t="s">
        <v>203</v>
      </c>
      <c r="AU2185" s="204" t="s">
        <v>80</v>
      </c>
      <c r="AV2185" s="13" t="s">
        <v>80</v>
      </c>
      <c r="AW2185" s="13" t="s">
        <v>32</v>
      </c>
      <c r="AX2185" s="13" t="s">
        <v>70</v>
      </c>
      <c r="AY2185" s="204" t="s">
        <v>193</v>
      </c>
    </row>
    <row r="2186" spans="1:65" s="15" customFormat="1" ht="11.25">
      <c r="B2186" s="217"/>
      <c r="C2186" s="218"/>
      <c r="D2186" s="195" t="s">
        <v>203</v>
      </c>
      <c r="E2186" s="219" t="s">
        <v>19</v>
      </c>
      <c r="F2186" s="220" t="s">
        <v>2732</v>
      </c>
      <c r="G2186" s="218"/>
      <c r="H2186" s="219" t="s">
        <v>19</v>
      </c>
      <c r="I2186" s="221"/>
      <c r="J2186" s="218"/>
      <c r="K2186" s="218"/>
      <c r="L2186" s="222"/>
      <c r="M2186" s="223"/>
      <c r="N2186" s="224"/>
      <c r="O2186" s="224"/>
      <c r="P2186" s="224"/>
      <c r="Q2186" s="224"/>
      <c r="R2186" s="224"/>
      <c r="S2186" s="224"/>
      <c r="T2186" s="225"/>
      <c r="AT2186" s="226" t="s">
        <v>203</v>
      </c>
      <c r="AU2186" s="226" t="s">
        <v>80</v>
      </c>
      <c r="AV2186" s="15" t="s">
        <v>78</v>
      </c>
      <c r="AW2186" s="15" t="s">
        <v>32</v>
      </c>
      <c r="AX2186" s="15" t="s">
        <v>70</v>
      </c>
      <c r="AY2186" s="226" t="s">
        <v>193</v>
      </c>
    </row>
    <row r="2187" spans="1:65" s="13" customFormat="1" ht="11.25">
      <c r="B2187" s="193"/>
      <c r="C2187" s="194"/>
      <c r="D2187" s="195" t="s">
        <v>203</v>
      </c>
      <c r="E2187" s="196" t="s">
        <v>19</v>
      </c>
      <c r="F2187" s="197" t="s">
        <v>2733</v>
      </c>
      <c r="G2187" s="194"/>
      <c r="H2187" s="198">
        <v>390.12</v>
      </c>
      <c r="I2187" s="199"/>
      <c r="J2187" s="194"/>
      <c r="K2187" s="194"/>
      <c r="L2187" s="200"/>
      <c r="M2187" s="201"/>
      <c r="N2187" s="202"/>
      <c r="O2187" s="202"/>
      <c r="P2187" s="202"/>
      <c r="Q2187" s="202"/>
      <c r="R2187" s="202"/>
      <c r="S2187" s="202"/>
      <c r="T2187" s="203"/>
      <c r="AT2187" s="204" t="s">
        <v>203</v>
      </c>
      <c r="AU2187" s="204" t="s">
        <v>80</v>
      </c>
      <c r="AV2187" s="13" t="s">
        <v>80</v>
      </c>
      <c r="AW2187" s="13" t="s">
        <v>32</v>
      </c>
      <c r="AX2187" s="13" t="s">
        <v>70</v>
      </c>
      <c r="AY2187" s="204" t="s">
        <v>193</v>
      </c>
    </row>
    <row r="2188" spans="1:65" s="13" customFormat="1" ht="11.25">
      <c r="B2188" s="193"/>
      <c r="C2188" s="194"/>
      <c r="D2188" s="195" t="s">
        <v>203</v>
      </c>
      <c r="E2188" s="196" t="s">
        <v>19</v>
      </c>
      <c r="F2188" s="197" t="s">
        <v>2734</v>
      </c>
      <c r="G2188" s="194"/>
      <c r="H2188" s="198">
        <v>352.8</v>
      </c>
      <c r="I2188" s="199"/>
      <c r="J2188" s="194"/>
      <c r="K2188" s="194"/>
      <c r="L2188" s="200"/>
      <c r="M2188" s="201"/>
      <c r="N2188" s="202"/>
      <c r="O2188" s="202"/>
      <c r="P2188" s="202"/>
      <c r="Q2188" s="202"/>
      <c r="R2188" s="202"/>
      <c r="S2188" s="202"/>
      <c r="T2188" s="203"/>
      <c r="AT2188" s="204" t="s">
        <v>203</v>
      </c>
      <c r="AU2188" s="204" t="s">
        <v>80</v>
      </c>
      <c r="AV2188" s="13" t="s">
        <v>80</v>
      </c>
      <c r="AW2188" s="13" t="s">
        <v>32</v>
      </c>
      <c r="AX2188" s="13" t="s">
        <v>70</v>
      </c>
      <c r="AY2188" s="204" t="s">
        <v>193</v>
      </c>
    </row>
    <row r="2189" spans="1:65" s="15" customFormat="1" ht="11.25">
      <c r="B2189" s="217"/>
      <c r="C2189" s="218"/>
      <c r="D2189" s="195" t="s">
        <v>203</v>
      </c>
      <c r="E2189" s="219" t="s">
        <v>19</v>
      </c>
      <c r="F2189" s="220" t="s">
        <v>2735</v>
      </c>
      <c r="G2189" s="218"/>
      <c r="H2189" s="219" t="s">
        <v>19</v>
      </c>
      <c r="I2189" s="221"/>
      <c r="J2189" s="218"/>
      <c r="K2189" s="218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203</v>
      </c>
      <c r="AU2189" s="226" t="s">
        <v>80</v>
      </c>
      <c r="AV2189" s="15" t="s">
        <v>78</v>
      </c>
      <c r="AW2189" s="15" t="s">
        <v>32</v>
      </c>
      <c r="AX2189" s="15" t="s">
        <v>70</v>
      </c>
      <c r="AY2189" s="226" t="s">
        <v>193</v>
      </c>
    </row>
    <row r="2190" spans="1:65" s="13" customFormat="1" ht="11.25">
      <c r="B2190" s="193"/>
      <c r="C2190" s="194"/>
      <c r="D2190" s="195" t="s">
        <v>203</v>
      </c>
      <c r="E2190" s="196" t="s">
        <v>19</v>
      </c>
      <c r="F2190" s="197" t="s">
        <v>2736</v>
      </c>
      <c r="G2190" s="194"/>
      <c r="H2190" s="198">
        <v>7.8</v>
      </c>
      <c r="I2190" s="199"/>
      <c r="J2190" s="194"/>
      <c r="K2190" s="194"/>
      <c r="L2190" s="200"/>
      <c r="M2190" s="201"/>
      <c r="N2190" s="202"/>
      <c r="O2190" s="202"/>
      <c r="P2190" s="202"/>
      <c r="Q2190" s="202"/>
      <c r="R2190" s="202"/>
      <c r="S2190" s="202"/>
      <c r="T2190" s="203"/>
      <c r="AT2190" s="204" t="s">
        <v>203</v>
      </c>
      <c r="AU2190" s="204" t="s">
        <v>80</v>
      </c>
      <c r="AV2190" s="13" t="s">
        <v>80</v>
      </c>
      <c r="AW2190" s="13" t="s">
        <v>32</v>
      </c>
      <c r="AX2190" s="13" t="s">
        <v>70</v>
      </c>
      <c r="AY2190" s="204" t="s">
        <v>193</v>
      </c>
    </row>
    <row r="2191" spans="1:65" s="14" customFormat="1" ht="11.25">
      <c r="B2191" s="205"/>
      <c r="C2191" s="206"/>
      <c r="D2191" s="195" t="s">
        <v>203</v>
      </c>
      <c r="E2191" s="207" t="s">
        <v>19</v>
      </c>
      <c r="F2191" s="208" t="s">
        <v>205</v>
      </c>
      <c r="G2191" s="206"/>
      <c r="H2191" s="209">
        <v>2650.26</v>
      </c>
      <c r="I2191" s="210"/>
      <c r="J2191" s="206"/>
      <c r="K2191" s="206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203</v>
      </c>
      <c r="AU2191" s="215" t="s">
        <v>80</v>
      </c>
      <c r="AV2191" s="14" t="s">
        <v>200</v>
      </c>
      <c r="AW2191" s="14" t="s">
        <v>32</v>
      </c>
      <c r="AX2191" s="14" t="s">
        <v>78</v>
      </c>
      <c r="AY2191" s="215" t="s">
        <v>193</v>
      </c>
    </row>
    <row r="2192" spans="1:65" s="2" customFormat="1" ht="24.2" customHeight="1">
      <c r="A2192" s="36"/>
      <c r="B2192" s="37"/>
      <c r="C2192" s="227" t="s">
        <v>2737</v>
      </c>
      <c r="D2192" s="227" t="s">
        <v>443</v>
      </c>
      <c r="E2192" s="228" t="s">
        <v>2738</v>
      </c>
      <c r="F2192" s="229" t="s">
        <v>2739</v>
      </c>
      <c r="G2192" s="230" t="s">
        <v>198</v>
      </c>
      <c r="H2192" s="231">
        <v>757.77800000000002</v>
      </c>
      <c r="I2192" s="232"/>
      <c r="J2192" s="233">
        <f>ROUND(I2192*H2192,2)</f>
        <v>0</v>
      </c>
      <c r="K2192" s="229" t="s">
        <v>199</v>
      </c>
      <c r="L2192" s="234"/>
      <c r="M2192" s="235" t="s">
        <v>19</v>
      </c>
      <c r="N2192" s="236" t="s">
        <v>41</v>
      </c>
      <c r="O2192" s="66"/>
      <c r="P2192" s="184">
        <f>O2192*H2192</f>
        <v>0</v>
      </c>
      <c r="Q2192" s="184">
        <v>8.1999999999999998E-4</v>
      </c>
      <c r="R2192" s="184">
        <f>Q2192*H2192</f>
        <v>0.62137796000000001</v>
      </c>
      <c r="S2192" s="184">
        <v>0</v>
      </c>
      <c r="T2192" s="185">
        <f>S2192*H2192</f>
        <v>0</v>
      </c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R2192" s="186" t="s">
        <v>257</v>
      </c>
      <c r="AT2192" s="186" t="s">
        <v>443</v>
      </c>
      <c r="AU2192" s="186" t="s">
        <v>80</v>
      </c>
      <c r="AY2192" s="19" t="s">
        <v>193</v>
      </c>
      <c r="BE2192" s="187">
        <f>IF(N2192="základní",J2192,0)</f>
        <v>0</v>
      </c>
      <c r="BF2192" s="187">
        <f>IF(N2192="snížená",J2192,0)</f>
        <v>0</v>
      </c>
      <c r="BG2192" s="187">
        <f>IF(N2192="zákl. přenesená",J2192,0)</f>
        <v>0</v>
      </c>
      <c r="BH2192" s="187">
        <f>IF(N2192="sníž. přenesená",J2192,0)</f>
        <v>0</v>
      </c>
      <c r="BI2192" s="187">
        <f>IF(N2192="nulová",J2192,0)</f>
        <v>0</v>
      </c>
      <c r="BJ2192" s="19" t="s">
        <v>78</v>
      </c>
      <c r="BK2192" s="187">
        <f>ROUND(I2192*H2192,2)</f>
        <v>0</v>
      </c>
      <c r="BL2192" s="19" t="s">
        <v>216</v>
      </c>
      <c r="BM2192" s="186" t="s">
        <v>2740</v>
      </c>
    </row>
    <row r="2193" spans="1:65" s="15" customFormat="1" ht="11.25">
      <c r="B2193" s="217"/>
      <c r="C2193" s="218"/>
      <c r="D2193" s="195" t="s">
        <v>203</v>
      </c>
      <c r="E2193" s="219" t="s">
        <v>19</v>
      </c>
      <c r="F2193" s="220" t="s">
        <v>2732</v>
      </c>
      <c r="G2193" s="218"/>
      <c r="H2193" s="219" t="s">
        <v>19</v>
      </c>
      <c r="I2193" s="221"/>
      <c r="J2193" s="218"/>
      <c r="K2193" s="218"/>
      <c r="L2193" s="222"/>
      <c r="M2193" s="223"/>
      <c r="N2193" s="224"/>
      <c r="O2193" s="224"/>
      <c r="P2193" s="224"/>
      <c r="Q2193" s="224"/>
      <c r="R2193" s="224"/>
      <c r="S2193" s="224"/>
      <c r="T2193" s="225"/>
      <c r="AT2193" s="226" t="s">
        <v>203</v>
      </c>
      <c r="AU2193" s="226" t="s">
        <v>80</v>
      </c>
      <c r="AV2193" s="15" t="s">
        <v>78</v>
      </c>
      <c r="AW2193" s="15" t="s">
        <v>32</v>
      </c>
      <c r="AX2193" s="15" t="s">
        <v>70</v>
      </c>
      <c r="AY2193" s="226" t="s">
        <v>193</v>
      </c>
    </row>
    <row r="2194" spans="1:65" s="13" customFormat="1" ht="11.25">
      <c r="B2194" s="193"/>
      <c r="C2194" s="194"/>
      <c r="D2194" s="195" t="s">
        <v>203</v>
      </c>
      <c r="E2194" s="196" t="s">
        <v>19</v>
      </c>
      <c r="F2194" s="197" t="s">
        <v>2741</v>
      </c>
      <c r="G2194" s="194"/>
      <c r="H2194" s="198">
        <v>397.92200000000003</v>
      </c>
      <c r="I2194" s="199"/>
      <c r="J2194" s="194"/>
      <c r="K2194" s="194"/>
      <c r="L2194" s="200"/>
      <c r="M2194" s="201"/>
      <c r="N2194" s="202"/>
      <c r="O2194" s="202"/>
      <c r="P2194" s="202"/>
      <c r="Q2194" s="202"/>
      <c r="R2194" s="202"/>
      <c r="S2194" s="202"/>
      <c r="T2194" s="203"/>
      <c r="AT2194" s="204" t="s">
        <v>203</v>
      </c>
      <c r="AU2194" s="204" t="s">
        <v>80</v>
      </c>
      <c r="AV2194" s="13" t="s">
        <v>80</v>
      </c>
      <c r="AW2194" s="13" t="s">
        <v>32</v>
      </c>
      <c r="AX2194" s="13" t="s">
        <v>70</v>
      </c>
      <c r="AY2194" s="204" t="s">
        <v>193</v>
      </c>
    </row>
    <row r="2195" spans="1:65" s="13" customFormat="1" ht="11.25">
      <c r="B2195" s="193"/>
      <c r="C2195" s="194"/>
      <c r="D2195" s="195" t="s">
        <v>203</v>
      </c>
      <c r="E2195" s="196" t="s">
        <v>19</v>
      </c>
      <c r="F2195" s="197" t="s">
        <v>2742</v>
      </c>
      <c r="G2195" s="194"/>
      <c r="H2195" s="198">
        <v>359.85599999999999</v>
      </c>
      <c r="I2195" s="199"/>
      <c r="J2195" s="194"/>
      <c r="K2195" s="194"/>
      <c r="L2195" s="200"/>
      <c r="M2195" s="201"/>
      <c r="N2195" s="202"/>
      <c r="O2195" s="202"/>
      <c r="P2195" s="202"/>
      <c r="Q2195" s="202"/>
      <c r="R2195" s="202"/>
      <c r="S2195" s="202"/>
      <c r="T2195" s="203"/>
      <c r="AT2195" s="204" t="s">
        <v>203</v>
      </c>
      <c r="AU2195" s="204" t="s">
        <v>80</v>
      </c>
      <c r="AV2195" s="13" t="s">
        <v>80</v>
      </c>
      <c r="AW2195" s="13" t="s">
        <v>32</v>
      </c>
      <c r="AX2195" s="13" t="s">
        <v>70</v>
      </c>
      <c r="AY2195" s="204" t="s">
        <v>193</v>
      </c>
    </row>
    <row r="2196" spans="1:65" s="14" customFormat="1" ht="11.25">
      <c r="B2196" s="205"/>
      <c r="C2196" s="206"/>
      <c r="D2196" s="195" t="s">
        <v>203</v>
      </c>
      <c r="E2196" s="207" t="s">
        <v>19</v>
      </c>
      <c r="F2196" s="208" t="s">
        <v>205</v>
      </c>
      <c r="G2196" s="206"/>
      <c r="H2196" s="209">
        <v>757.77800000000002</v>
      </c>
      <c r="I2196" s="210"/>
      <c r="J2196" s="206"/>
      <c r="K2196" s="206"/>
      <c r="L2196" s="211"/>
      <c r="M2196" s="212"/>
      <c r="N2196" s="213"/>
      <c r="O2196" s="213"/>
      <c r="P2196" s="213"/>
      <c r="Q2196" s="213"/>
      <c r="R2196" s="213"/>
      <c r="S2196" s="213"/>
      <c r="T2196" s="214"/>
      <c r="AT2196" s="215" t="s">
        <v>203</v>
      </c>
      <c r="AU2196" s="215" t="s">
        <v>80</v>
      </c>
      <c r="AV2196" s="14" t="s">
        <v>200</v>
      </c>
      <c r="AW2196" s="14" t="s">
        <v>32</v>
      </c>
      <c r="AX2196" s="14" t="s">
        <v>78</v>
      </c>
      <c r="AY2196" s="215" t="s">
        <v>193</v>
      </c>
    </row>
    <row r="2197" spans="1:65" s="2" customFormat="1" ht="24.2" customHeight="1">
      <c r="A2197" s="36"/>
      <c r="B2197" s="37"/>
      <c r="C2197" s="227" t="s">
        <v>1308</v>
      </c>
      <c r="D2197" s="227" t="s">
        <v>443</v>
      </c>
      <c r="E2197" s="228" t="s">
        <v>2743</v>
      </c>
      <c r="F2197" s="229" t="s">
        <v>2744</v>
      </c>
      <c r="G2197" s="230" t="s">
        <v>198</v>
      </c>
      <c r="H2197" s="231">
        <v>161.56800000000001</v>
      </c>
      <c r="I2197" s="232"/>
      <c r="J2197" s="233">
        <f>ROUND(I2197*H2197,2)</f>
        <v>0</v>
      </c>
      <c r="K2197" s="229" t="s">
        <v>199</v>
      </c>
      <c r="L2197" s="234"/>
      <c r="M2197" s="235" t="s">
        <v>19</v>
      </c>
      <c r="N2197" s="236" t="s">
        <v>41</v>
      </c>
      <c r="O2197" s="66"/>
      <c r="P2197" s="184">
        <f>O2197*H2197</f>
        <v>0</v>
      </c>
      <c r="Q2197" s="184">
        <v>2.8999999999999998E-3</v>
      </c>
      <c r="R2197" s="184">
        <f>Q2197*H2197</f>
        <v>0.4685472</v>
      </c>
      <c r="S2197" s="184">
        <v>0</v>
      </c>
      <c r="T2197" s="185">
        <f>S2197*H2197</f>
        <v>0</v>
      </c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R2197" s="186" t="s">
        <v>257</v>
      </c>
      <c r="AT2197" s="186" t="s">
        <v>443</v>
      </c>
      <c r="AU2197" s="186" t="s">
        <v>80</v>
      </c>
      <c r="AY2197" s="19" t="s">
        <v>193</v>
      </c>
      <c r="BE2197" s="187">
        <f>IF(N2197="základní",J2197,0)</f>
        <v>0</v>
      </c>
      <c r="BF2197" s="187">
        <f>IF(N2197="snížená",J2197,0)</f>
        <v>0</v>
      </c>
      <c r="BG2197" s="187">
        <f>IF(N2197="zákl. přenesená",J2197,0)</f>
        <v>0</v>
      </c>
      <c r="BH2197" s="187">
        <f>IF(N2197="sníž. přenesená",J2197,0)</f>
        <v>0</v>
      </c>
      <c r="BI2197" s="187">
        <f>IF(N2197="nulová",J2197,0)</f>
        <v>0</v>
      </c>
      <c r="BJ2197" s="19" t="s">
        <v>78</v>
      </c>
      <c r="BK2197" s="187">
        <f>ROUND(I2197*H2197,2)</f>
        <v>0</v>
      </c>
      <c r="BL2197" s="19" t="s">
        <v>216</v>
      </c>
      <c r="BM2197" s="186" t="s">
        <v>2745</v>
      </c>
    </row>
    <row r="2198" spans="1:65" s="15" customFormat="1" ht="11.25">
      <c r="B2198" s="217"/>
      <c r="C2198" s="218"/>
      <c r="D2198" s="195" t="s">
        <v>203</v>
      </c>
      <c r="E2198" s="219" t="s">
        <v>19</v>
      </c>
      <c r="F2198" s="220" t="s">
        <v>2730</v>
      </c>
      <c r="G2198" s="218"/>
      <c r="H2198" s="219" t="s">
        <v>19</v>
      </c>
      <c r="I2198" s="221"/>
      <c r="J2198" s="218"/>
      <c r="K2198" s="218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203</v>
      </c>
      <c r="AU2198" s="226" t="s">
        <v>80</v>
      </c>
      <c r="AV2198" s="15" t="s">
        <v>78</v>
      </c>
      <c r="AW2198" s="15" t="s">
        <v>32</v>
      </c>
      <c r="AX2198" s="15" t="s">
        <v>70</v>
      </c>
      <c r="AY2198" s="226" t="s">
        <v>193</v>
      </c>
    </row>
    <row r="2199" spans="1:65" s="13" customFormat="1" ht="11.25">
      <c r="B2199" s="193"/>
      <c r="C2199" s="194"/>
      <c r="D2199" s="195" t="s">
        <v>203</v>
      </c>
      <c r="E2199" s="196" t="s">
        <v>19</v>
      </c>
      <c r="F2199" s="197" t="s">
        <v>2746</v>
      </c>
      <c r="G2199" s="194"/>
      <c r="H2199" s="198">
        <v>161.56800000000001</v>
      </c>
      <c r="I2199" s="199"/>
      <c r="J2199" s="194"/>
      <c r="K2199" s="194"/>
      <c r="L2199" s="200"/>
      <c r="M2199" s="201"/>
      <c r="N2199" s="202"/>
      <c r="O2199" s="202"/>
      <c r="P2199" s="202"/>
      <c r="Q2199" s="202"/>
      <c r="R2199" s="202"/>
      <c r="S2199" s="202"/>
      <c r="T2199" s="203"/>
      <c r="AT2199" s="204" t="s">
        <v>203</v>
      </c>
      <c r="AU2199" s="204" t="s">
        <v>80</v>
      </c>
      <c r="AV2199" s="13" t="s">
        <v>80</v>
      </c>
      <c r="AW2199" s="13" t="s">
        <v>32</v>
      </c>
      <c r="AX2199" s="13" t="s">
        <v>70</v>
      </c>
      <c r="AY2199" s="204" t="s">
        <v>193</v>
      </c>
    </row>
    <row r="2200" spans="1:65" s="14" customFormat="1" ht="11.25">
      <c r="B2200" s="205"/>
      <c r="C2200" s="206"/>
      <c r="D2200" s="195" t="s">
        <v>203</v>
      </c>
      <c r="E2200" s="207" t="s">
        <v>19</v>
      </c>
      <c r="F2200" s="208" t="s">
        <v>205</v>
      </c>
      <c r="G2200" s="206"/>
      <c r="H2200" s="209">
        <v>161.56800000000001</v>
      </c>
      <c r="I2200" s="210"/>
      <c r="J2200" s="206"/>
      <c r="K2200" s="206"/>
      <c r="L2200" s="211"/>
      <c r="M2200" s="212"/>
      <c r="N2200" s="213"/>
      <c r="O2200" s="213"/>
      <c r="P2200" s="213"/>
      <c r="Q2200" s="213"/>
      <c r="R2200" s="213"/>
      <c r="S2200" s="213"/>
      <c r="T2200" s="214"/>
      <c r="AT2200" s="215" t="s">
        <v>203</v>
      </c>
      <c r="AU2200" s="215" t="s">
        <v>80</v>
      </c>
      <c r="AV2200" s="14" t="s">
        <v>200</v>
      </c>
      <c r="AW2200" s="14" t="s">
        <v>32</v>
      </c>
      <c r="AX2200" s="14" t="s">
        <v>78</v>
      </c>
      <c r="AY2200" s="215" t="s">
        <v>193</v>
      </c>
    </row>
    <row r="2201" spans="1:65" s="2" customFormat="1" ht="24.2" customHeight="1">
      <c r="A2201" s="36"/>
      <c r="B2201" s="37"/>
      <c r="C2201" s="227" t="s">
        <v>2747</v>
      </c>
      <c r="D2201" s="227" t="s">
        <v>443</v>
      </c>
      <c r="E2201" s="228" t="s">
        <v>2748</v>
      </c>
      <c r="F2201" s="229" t="s">
        <v>2749</v>
      </c>
      <c r="G2201" s="230" t="s">
        <v>198</v>
      </c>
      <c r="H2201" s="231">
        <v>207.74299999999999</v>
      </c>
      <c r="I2201" s="232"/>
      <c r="J2201" s="233">
        <f>ROUND(I2201*H2201,2)</f>
        <v>0</v>
      </c>
      <c r="K2201" s="229" t="s">
        <v>199</v>
      </c>
      <c r="L2201" s="234"/>
      <c r="M2201" s="235" t="s">
        <v>19</v>
      </c>
      <c r="N2201" s="236" t="s">
        <v>41</v>
      </c>
      <c r="O2201" s="66"/>
      <c r="P2201" s="184">
        <f>O2201*H2201</f>
        <v>0</v>
      </c>
      <c r="Q2201" s="184">
        <v>8.9999999999999998E-4</v>
      </c>
      <c r="R2201" s="184">
        <f>Q2201*H2201</f>
        <v>0.18696869999999999</v>
      </c>
      <c r="S2201" s="184">
        <v>0</v>
      </c>
      <c r="T2201" s="185">
        <f>S2201*H2201</f>
        <v>0</v>
      </c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R2201" s="186" t="s">
        <v>257</v>
      </c>
      <c r="AT2201" s="186" t="s">
        <v>443</v>
      </c>
      <c r="AU2201" s="186" t="s">
        <v>80</v>
      </c>
      <c r="AY2201" s="19" t="s">
        <v>193</v>
      </c>
      <c r="BE2201" s="187">
        <f>IF(N2201="základní",J2201,0)</f>
        <v>0</v>
      </c>
      <c r="BF2201" s="187">
        <f>IF(N2201="snížená",J2201,0)</f>
        <v>0</v>
      </c>
      <c r="BG2201" s="187">
        <f>IF(N2201="zákl. přenesená",J2201,0)</f>
        <v>0</v>
      </c>
      <c r="BH2201" s="187">
        <f>IF(N2201="sníž. přenesená",J2201,0)</f>
        <v>0</v>
      </c>
      <c r="BI2201" s="187">
        <f>IF(N2201="nulová",J2201,0)</f>
        <v>0</v>
      </c>
      <c r="BJ2201" s="19" t="s">
        <v>78</v>
      </c>
      <c r="BK2201" s="187">
        <f>ROUND(I2201*H2201,2)</f>
        <v>0</v>
      </c>
      <c r="BL2201" s="19" t="s">
        <v>216</v>
      </c>
      <c r="BM2201" s="186" t="s">
        <v>2750</v>
      </c>
    </row>
    <row r="2202" spans="1:65" s="15" customFormat="1" ht="11.25">
      <c r="B2202" s="217"/>
      <c r="C2202" s="218"/>
      <c r="D2202" s="195" t="s">
        <v>203</v>
      </c>
      <c r="E2202" s="219" t="s">
        <v>19</v>
      </c>
      <c r="F2202" s="220" t="s">
        <v>2727</v>
      </c>
      <c r="G2202" s="218"/>
      <c r="H2202" s="219" t="s">
        <v>19</v>
      </c>
      <c r="I2202" s="221"/>
      <c r="J2202" s="218"/>
      <c r="K2202" s="218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203</v>
      </c>
      <c r="AU2202" s="226" t="s">
        <v>80</v>
      </c>
      <c r="AV2202" s="15" t="s">
        <v>78</v>
      </c>
      <c r="AW2202" s="15" t="s">
        <v>32</v>
      </c>
      <c r="AX2202" s="15" t="s">
        <v>70</v>
      </c>
      <c r="AY2202" s="226" t="s">
        <v>193</v>
      </c>
    </row>
    <row r="2203" spans="1:65" s="13" customFormat="1" ht="11.25">
      <c r="B2203" s="193"/>
      <c r="C2203" s="194"/>
      <c r="D2203" s="195" t="s">
        <v>203</v>
      </c>
      <c r="E2203" s="196" t="s">
        <v>19</v>
      </c>
      <c r="F2203" s="197" t="s">
        <v>2751</v>
      </c>
      <c r="G2203" s="194"/>
      <c r="H2203" s="198">
        <v>143.483</v>
      </c>
      <c r="I2203" s="199"/>
      <c r="J2203" s="194"/>
      <c r="K2203" s="194"/>
      <c r="L2203" s="200"/>
      <c r="M2203" s="201"/>
      <c r="N2203" s="202"/>
      <c r="O2203" s="202"/>
      <c r="P2203" s="202"/>
      <c r="Q2203" s="202"/>
      <c r="R2203" s="202"/>
      <c r="S2203" s="202"/>
      <c r="T2203" s="203"/>
      <c r="AT2203" s="204" t="s">
        <v>203</v>
      </c>
      <c r="AU2203" s="204" t="s">
        <v>80</v>
      </c>
      <c r="AV2203" s="13" t="s">
        <v>80</v>
      </c>
      <c r="AW2203" s="13" t="s">
        <v>32</v>
      </c>
      <c r="AX2203" s="13" t="s">
        <v>70</v>
      </c>
      <c r="AY2203" s="204" t="s">
        <v>193</v>
      </c>
    </row>
    <row r="2204" spans="1:65" s="13" customFormat="1" ht="11.25">
      <c r="B2204" s="193"/>
      <c r="C2204" s="194"/>
      <c r="D2204" s="195" t="s">
        <v>203</v>
      </c>
      <c r="E2204" s="196" t="s">
        <v>19</v>
      </c>
      <c r="F2204" s="197" t="s">
        <v>2752</v>
      </c>
      <c r="G2204" s="194"/>
      <c r="H2204" s="198">
        <v>64.260000000000005</v>
      </c>
      <c r="I2204" s="199"/>
      <c r="J2204" s="194"/>
      <c r="K2204" s="194"/>
      <c r="L2204" s="200"/>
      <c r="M2204" s="201"/>
      <c r="N2204" s="202"/>
      <c r="O2204" s="202"/>
      <c r="P2204" s="202"/>
      <c r="Q2204" s="202"/>
      <c r="R2204" s="202"/>
      <c r="S2204" s="202"/>
      <c r="T2204" s="203"/>
      <c r="AT2204" s="204" t="s">
        <v>203</v>
      </c>
      <c r="AU2204" s="204" t="s">
        <v>80</v>
      </c>
      <c r="AV2204" s="13" t="s">
        <v>80</v>
      </c>
      <c r="AW2204" s="13" t="s">
        <v>32</v>
      </c>
      <c r="AX2204" s="13" t="s">
        <v>70</v>
      </c>
      <c r="AY2204" s="204" t="s">
        <v>193</v>
      </c>
    </row>
    <row r="2205" spans="1:65" s="14" customFormat="1" ht="11.25">
      <c r="B2205" s="205"/>
      <c r="C2205" s="206"/>
      <c r="D2205" s="195" t="s">
        <v>203</v>
      </c>
      <c r="E2205" s="207" t="s">
        <v>19</v>
      </c>
      <c r="F2205" s="208" t="s">
        <v>205</v>
      </c>
      <c r="G2205" s="206"/>
      <c r="H2205" s="209">
        <v>207.74299999999999</v>
      </c>
      <c r="I2205" s="210"/>
      <c r="J2205" s="206"/>
      <c r="K2205" s="206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203</v>
      </c>
      <c r="AU2205" s="215" t="s">
        <v>80</v>
      </c>
      <c r="AV2205" s="14" t="s">
        <v>200</v>
      </c>
      <c r="AW2205" s="14" t="s">
        <v>32</v>
      </c>
      <c r="AX2205" s="14" t="s">
        <v>78</v>
      </c>
      <c r="AY2205" s="215" t="s">
        <v>193</v>
      </c>
    </row>
    <row r="2206" spans="1:65" s="2" customFormat="1" ht="24.2" customHeight="1">
      <c r="A2206" s="36"/>
      <c r="B2206" s="37"/>
      <c r="C2206" s="227" t="s">
        <v>1322</v>
      </c>
      <c r="D2206" s="227" t="s">
        <v>443</v>
      </c>
      <c r="E2206" s="228" t="s">
        <v>2654</v>
      </c>
      <c r="F2206" s="229" t="s">
        <v>2655</v>
      </c>
      <c r="G2206" s="230" t="s">
        <v>198</v>
      </c>
      <c r="H2206" s="231">
        <v>8.782</v>
      </c>
      <c r="I2206" s="232"/>
      <c r="J2206" s="233">
        <f>ROUND(I2206*H2206,2)</f>
        <v>0</v>
      </c>
      <c r="K2206" s="229" t="s">
        <v>199</v>
      </c>
      <c r="L2206" s="234"/>
      <c r="M2206" s="235" t="s">
        <v>19</v>
      </c>
      <c r="N2206" s="236" t="s">
        <v>41</v>
      </c>
      <c r="O2206" s="66"/>
      <c r="P2206" s="184">
        <f>O2206*H2206</f>
        <v>0</v>
      </c>
      <c r="Q2206" s="184">
        <v>1.5E-3</v>
      </c>
      <c r="R2206" s="184">
        <f>Q2206*H2206</f>
        <v>1.3173000000000001E-2</v>
      </c>
      <c r="S2206" s="184">
        <v>0</v>
      </c>
      <c r="T2206" s="185">
        <f>S2206*H2206</f>
        <v>0</v>
      </c>
      <c r="U2206" s="36"/>
      <c r="V2206" s="36"/>
      <c r="W2206" s="36"/>
      <c r="X2206" s="36"/>
      <c r="Y2206" s="36"/>
      <c r="Z2206" s="36"/>
      <c r="AA2206" s="36"/>
      <c r="AB2206" s="36"/>
      <c r="AC2206" s="36"/>
      <c r="AD2206" s="36"/>
      <c r="AE2206" s="36"/>
      <c r="AR2206" s="186" t="s">
        <v>257</v>
      </c>
      <c r="AT2206" s="186" t="s">
        <v>443</v>
      </c>
      <c r="AU2206" s="186" t="s">
        <v>80</v>
      </c>
      <c r="AY2206" s="19" t="s">
        <v>193</v>
      </c>
      <c r="BE2206" s="187">
        <f>IF(N2206="základní",J2206,0)</f>
        <v>0</v>
      </c>
      <c r="BF2206" s="187">
        <f>IF(N2206="snížená",J2206,0)</f>
        <v>0</v>
      </c>
      <c r="BG2206" s="187">
        <f>IF(N2206="zákl. přenesená",J2206,0)</f>
        <v>0</v>
      </c>
      <c r="BH2206" s="187">
        <f>IF(N2206="sníž. přenesená",J2206,0)</f>
        <v>0</v>
      </c>
      <c r="BI2206" s="187">
        <f>IF(N2206="nulová",J2206,0)</f>
        <v>0</v>
      </c>
      <c r="BJ2206" s="19" t="s">
        <v>78</v>
      </c>
      <c r="BK2206" s="187">
        <f>ROUND(I2206*H2206,2)</f>
        <v>0</v>
      </c>
      <c r="BL2206" s="19" t="s">
        <v>216</v>
      </c>
      <c r="BM2206" s="186" t="s">
        <v>2753</v>
      </c>
    </row>
    <row r="2207" spans="1:65" s="15" customFormat="1" ht="11.25">
      <c r="B2207" s="217"/>
      <c r="C2207" s="218"/>
      <c r="D2207" s="195" t="s">
        <v>203</v>
      </c>
      <c r="E2207" s="219" t="s">
        <v>19</v>
      </c>
      <c r="F2207" s="220" t="s">
        <v>2725</v>
      </c>
      <c r="G2207" s="218"/>
      <c r="H2207" s="219" t="s">
        <v>19</v>
      </c>
      <c r="I2207" s="221"/>
      <c r="J2207" s="218"/>
      <c r="K2207" s="218"/>
      <c r="L2207" s="222"/>
      <c r="M2207" s="223"/>
      <c r="N2207" s="224"/>
      <c r="O2207" s="224"/>
      <c r="P2207" s="224"/>
      <c r="Q2207" s="224"/>
      <c r="R2207" s="224"/>
      <c r="S2207" s="224"/>
      <c r="T2207" s="225"/>
      <c r="AT2207" s="226" t="s">
        <v>203</v>
      </c>
      <c r="AU2207" s="226" t="s">
        <v>80</v>
      </c>
      <c r="AV2207" s="15" t="s">
        <v>78</v>
      </c>
      <c r="AW2207" s="15" t="s">
        <v>32</v>
      </c>
      <c r="AX2207" s="15" t="s">
        <v>70</v>
      </c>
      <c r="AY2207" s="226" t="s">
        <v>193</v>
      </c>
    </row>
    <row r="2208" spans="1:65" s="13" customFormat="1" ht="11.25">
      <c r="B2208" s="193"/>
      <c r="C2208" s="194"/>
      <c r="D2208" s="195" t="s">
        <v>203</v>
      </c>
      <c r="E2208" s="196" t="s">
        <v>19</v>
      </c>
      <c r="F2208" s="197" t="s">
        <v>2754</v>
      </c>
      <c r="G2208" s="194"/>
      <c r="H2208" s="198">
        <v>8.782</v>
      </c>
      <c r="I2208" s="199"/>
      <c r="J2208" s="194"/>
      <c r="K2208" s="194"/>
      <c r="L2208" s="200"/>
      <c r="M2208" s="201"/>
      <c r="N2208" s="202"/>
      <c r="O2208" s="202"/>
      <c r="P2208" s="202"/>
      <c r="Q2208" s="202"/>
      <c r="R2208" s="202"/>
      <c r="S2208" s="202"/>
      <c r="T2208" s="203"/>
      <c r="AT2208" s="204" t="s">
        <v>203</v>
      </c>
      <c r="AU2208" s="204" t="s">
        <v>80</v>
      </c>
      <c r="AV2208" s="13" t="s">
        <v>80</v>
      </c>
      <c r="AW2208" s="13" t="s">
        <v>32</v>
      </c>
      <c r="AX2208" s="13" t="s">
        <v>70</v>
      </c>
      <c r="AY2208" s="204" t="s">
        <v>193</v>
      </c>
    </row>
    <row r="2209" spans="1:65" s="14" customFormat="1" ht="11.25">
      <c r="B2209" s="205"/>
      <c r="C2209" s="206"/>
      <c r="D2209" s="195" t="s">
        <v>203</v>
      </c>
      <c r="E2209" s="207" t="s">
        <v>19</v>
      </c>
      <c r="F2209" s="208" t="s">
        <v>205</v>
      </c>
      <c r="G2209" s="206"/>
      <c r="H2209" s="209">
        <v>8.782</v>
      </c>
      <c r="I2209" s="210"/>
      <c r="J2209" s="206"/>
      <c r="K2209" s="206"/>
      <c r="L2209" s="211"/>
      <c r="M2209" s="212"/>
      <c r="N2209" s="213"/>
      <c r="O2209" s="213"/>
      <c r="P2209" s="213"/>
      <c r="Q2209" s="213"/>
      <c r="R2209" s="213"/>
      <c r="S2209" s="213"/>
      <c r="T2209" s="214"/>
      <c r="AT2209" s="215" t="s">
        <v>203</v>
      </c>
      <c r="AU2209" s="215" t="s">
        <v>80</v>
      </c>
      <c r="AV2209" s="14" t="s">
        <v>200</v>
      </c>
      <c r="AW2209" s="14" t="s">
        <v>32</v>
      </c>
      <c r="AX2209" s="14" t="s">
        <v>78</v>
      </c>
      <c r="AY2209" s="215" t="s">
        <v>193</v>
      </c>
    </row>
    <row r="2210" spans="1:65" s="2" customFormat="1" ht="24.2" customHeight="1">
      <c r="A2210" s="36"/>
      <c r="B2210" s="37"/>
      <c r="C2210" s="227" t="s">
        <v>2755</v>
      </c>
      <c r="D2210" s="227" t="s">
        <v>443</v>
      </c>
      <c r="E2210" s="228" t="s">
        <v>2756</v>
      </c>
      <c r="F2210" s="229" t="s">
        <v>2757</v>
      </c>
      <c r="G2210" s="230" t="s">
        <v>198</v>
      </c>
      <c r="H2210" s="231">
        <v>95.635000000000005</v>
      </c>
      <c r="I2210" s="232"/>
      <c r="J2210" s="233">
        <f>ROUND(I2210*H2210,2)</f>
        <v>0</v>
      </c>
      <c r="K2210" s="229" t="s">
        <v>199</v>
      </c>
      <c r="L2210" s="234"/>
      <c r="M2210" s="235" t="s">
        <v>19</v>
      </c>
      <c r="N2210" s="236" t="s">
        <v>41</v>
      </c>
      <c r="O2210" s="66"/>
      <c r="P2210" s="184">
        <f>O2210*H2210</f>
        <v>0</v>
      </c>
      <c r="Q2210" s="184">
        <v>3.0000000000000001E-3</v>
      </c>
      <c r="R2210" s="184">
        <f>Q2210*H2210</f>
        <v>0.28690500000000002</v>
      </c>
      <c r="S2210" s="184">
        <v>0</v>
      </c>
      <c r="T2210" s="185">
        <f>S2210*H2210</f>
        <v>0</v>
      </c>
      <c r="U2210" s="36"/>
      <c r="V2210" s="36"/>
      <c r="W2210" s="36"/>
      <c r="X2210" s="36"/>
      <c r="Y2210" s="36"/>
      <c r="Z2210" s="36"/>
      <c r="AA2210" s="36"/>
      <c r="AB2210" s="36"/>
      <c r="AC2210" s="36"/>
      <c r="AD2210" s="36"/>
      <c r="AE2210" s="36"/>
      <c r="AR2210" s="186" t="s">
        <v>257</v>
      </c>
      <c r="AT2210" s="186" t="s">
        <v>443</v>
      </c>
      <c r="AU2210" s="186" t="s">
        <v>80</v>
      </c>
      <c r="AY2210" s="19" t="s">
        <v>193</v>
      </c>
      <c r="BE2210" s="187">
        <f>IF(N2210="základní",J2210,0)</f>
        <v>0</v>
      </c>
      <c r="BF2210" s="187">
        <f>IF(N2210="snížená",J2210,0)</f>
        <v>0</v>
      </c>
      <c r="BG2210" s="187">
        <f>IF(N2210="zákl. přenesená",J2210,0)</f>
        <v>0</v>
      </c>
      <c r="BH2210" s="187">
        <f>IF(N2210="sníž. přenesená",J2210,0)</f>
        <v>0</v>
      </c>
      <c r="BI2210" s="187">
        <f>IF(N2210="nulová",J2210,0)</f>
        <v>0</v>
      </c>
      <c r="BJ2210" s="19" t="s">
        <v>78</v>
      </c>
      <c r="BK2210" s="187">
        <f>ROUND(I2210*H2210,2)</f>
        <v>0</v>
      </c>
      <c r="BL2210" s="19" t="s">
        <v>216</v>
      </c>
      <c r="BM2210" s="186" t="s">
        <v>2758</v>
      </c>
    </row>
    <row r="2211" spans="1:65" s="15" customFormat="1" ht="11.25">
      <c r="B2211" s="217"/>
      <c r="C2211" s="218"/>
      <c r="D2211" s="195" t="s">
        <v>203</v>
      </c>
      <c r="E2211" s="219" t="s">
        <v>19</v>
      </c>
      <c r="F2211" s="220" t="s">
        <v>2723</v>
      </c>
      <c r="G2211" s="218"/>
      <c r="H2211" s="219" t="s">
        <v>19</v>
      </c>
      <c r="I2211" s="221"/>
      <c r="J2211" s="218"/>
      <c r="K2211" s="218"/>
      <c r="L2211" s="222"/>
      <c r="M2211" s="223"/>
      <c r="N2211" s="224"/>
      <c r="O2211" s="224"/>
      <c r="P2211" s="224"/>
      <c r="Q2211" s="224"/>
      <c r="R2211" s="224"/>
      <c r="S2211" s="224"/>
      <c r="T2211" s="225"/>
      <c r="AT2211" s="226" t="s">
        <v>203</v>
      </c>
      <c r="AU2211" s="226" t="s">
        <v>80</v>
      </c>
      <c r="AV2211" s="15" t="s">
        <v>78</v>
      </c>
      <c r="AW2211" s="15" t="s">
        <v>32</v>
      </c>
      <c r="AX2211" s="15" t="s">
        <v>70</v>
      </c>
      <c r="AY2211" s="226" t="s">
        <v>193</v>
      </c>
    </row>
    <row r="2212" spans="1:65" s="13" customFormat="1" ht="11.25">
      <c r="B2212" s="193"/>
      <c r="C2212" s="194"/>
      <c r="D2212" s="195" t="s">
        <v>203</v>
      </c>
      <c r="E2212" s="196" t="s">
        <v>19</v>
      </c>
      <c r="F2212" s="197" t="s">
        <v>2759</v>
      </c>
      <c r="G2212" s="194"/>
      <c r="H2212" s="198">
        <v>95.635000000000005</v>
      </c>
      <c r="I2212" s="199"/>
      <c r="J2212" s="194"/>
      <c r="K2212" s="194"/>
      <c r="L2212" s="200"/>
      <c r="M2212" s="201"/>
      <c r="N2212" s="202"/>
      <c r="O2212" s="202"/>
      <c r="P2212" s="202"/>
      <c r="Q2212" s="202"/>
      <c r="R2212" s="202"/>
      <c r="S2212" s="202"/>
      <c r="T2212" s="203"/>
      <c r="AT2212" s="204" t="s">
        <v>203</v>
      </c>
      <c r="AU2212" s="204" t="s">
        <v>80</v>
      </c>
      <c r="AV2212" s="13" t="s">
        <v>80</v>
      </c>
      <c r="AW2212" s="13" t="s">
        <v>32</v>
      </c>
      <c r="AX2212" s="13" t="s">
        <v>70</v>
      </c>
      <c r="AY2212" s="204" t="s">
        <v>193</v>
      </c>
    </row>
    <row r="2213" spans="1:65" s="14" customFormat="1" ht="11.25">
      <c r="B2213" s="205"/>
      <c r="C2213" s="206"/>
      <c r="D2213" s="195" t="s">
        <v>203</v>
      </c>
      <c r="E2213" s="207" t="s">
        <v>19</v>
      </c>
      <c r="F2213" s="208" t="s">
        <v>205</v>
      </c>
      <c r="G2213" s="206"/>
      <c r="H2213" s="209">
        <v>95.635000000000005</v>
      </c>
      <c r="I2213" s="210"/>
      <c r="J2213" s="206"/>
      <c r="K2213" s="206"/>
      <c r="L2213" s="211"/>
      <c r="M2213" s="212"/>
      <c r="N2213" s="213"/>
      <c r="O2213" s="213"/>
      <c r="P2213" s="213"/>
      <c r="Q2213" s="213"/>
      <c r="R2213" s="213"/>
      <c r="S2213" s="213"/>
      <c r="T2213" s="214"/>
      <c r="AT2213" s="215" t="s">
        <v>203</v>
      </c>
      <c r="AU2213" s="215" t="s">
        <v>80</v>
      </c>
      <c r="AV2213" s="14" t="s">
        <v>200</v>
      </c>
      <c r="AW2213" s="14" t="s">
        <v>32</v>
      </c>
      <c r="AX2213" s="14" t="s">
        <v>78</v>
      </c>
      <c r="AY2213" s="215" t="s">
        <v>193</v>
      </c>
    </row>
    <row r="2214" spans="1:65" s="2" customFormat="1" ht="24.2" customHeight="1">
      <c r="A2214" s="36"/>
      <c r="B2214" s="37"/>
      <c r="C2214" s="227" t="s">
        <v>1336</v>
      </c>
      <c r="D2214" s="227" t="s">
        <v>443</v>
      </c>
      <c r="E2214" s="228" t="s">
        <v>2760</v>
      </c>
      <c r="F2214" s="229" t="s">
        <v>2761</v>
      </c>
      <c r="G2214" s="230" t="s">
        <v>198</v>
      </c>
      <c r="H2214" s="231">
        <v>453.53300000000002</v>
      </c>
      <c r="I2214" s="232"/>
      <c r="J2214" s="233">
        <f>ROUND(I2214*H2214,2)</f>
        <v>0</v>
      </c>
      <c r="K2214" s="229" t="s">
        <v>199</v>
      </c>
      <c r="L2214" s="234"/>
      <c r="M2214" s="235" t="s">
        <v>19</v>
      </c>
      <c r="N2214" s="236" t="s">
        <v>41</v>
      </c>
      <c r="O2214" s="66"/>
      <c r="P2214" s="184">
        <f>O2214*H2214</f>
        <v>0</v>
      </c>
      <c r="Q2214" s="184">
        <v>3.5999999999999999E-3</v>
      </c>
      <c r="R2214" s="184">
        <f>Q2214*H2214</f>
        <v>1.6327187999999999</v>
      </c>
      <c r="S2214" s="184">
        <v>0</v>
      </c>
      <c r="T2214" s="185">
        <f>S2214*H2214</f>
        <v>0</v>
      </c>
      <c r="U2214" s="36"/>
      <c r="V2214" s="36"/>
      <c r="W2214" s="36"/>
      <c r="X2214" s="36"/>
      <c r="Y2214" s="36"/>
      <c r="Z2214" s="36"/>
      <c r="AA2214" s="36"/>
      <c r="AB2214" s="36"/>
      <c r="AC2214" s="36"/>
      <c r="AD2214" s="36"/>
      <c r="AE2214" s="36"/>
      <c r="AR2214" s="186" t="s">
        <v>257</v>
      </c>
      <c r="AT2214" s="186" t="s">
        <v>443</v>
      </c>
      <c r="AU2214" s="186" t="s">
        <v>80</v>
      </c>
      <c r="AY2214" s="19" t="s">
        <v>193</v>
      </c>
      <c r="BE2214" s="187">
        <f>IF(N2214="základní",J2214,0)</f>
        <v>0</v>
      </c>
      <c r="BF2214" s="187">
        <f>IF(N2214="snížená",J2214,0)</f>
        <v>0</v>
      </c>
      <c r="BG2214" s="187">
        <f>IF(N2214="zákl. přenesená",J2214,0)</f>
        <v>0</v>
      </c>
      <c r="BH2214" s="187">
        <f>IF(N2214="sníž. přenesená",J2214,0)</f>
        <v>0</v>
      </c>
      <c r="BI2214" s="187">
        <f>IF(N2214="nulová",J2214,0)</f>
        <v>0</v>
      </c>
      <c r="BJ2214" s="19" t="s">
        <v>78</v>
      </c>
      <c r="BK2214" s="187">
        <f>ROUND(I2214*H2214,2)</f>
        <v>0</v>
      </c>
      <c r="BL2214" s="19" t="s">
        <v>216</v>
      </c>
      <c r="BM2214" s="186" t="s">
        <v>2762</v>
      </c>
    </row>
    <row r="2215" spans="1:65" s="15" customFormat="1" ht="11.25">
      <c r="B2215" s="217"/>
      <c r="C2215" s="218"/>
      <c r="D2215" s="195" t="s">
        <v>203</v>
      </c>
      <c r="E2215" s="219" t="s">
        <v>19</v>
      </c>
      <c r="F2215" s="220" t="s">
        <v>2721</v>
      </c>
      <c r="G2215" s="218"/>
      <c r="H2215" s="219" t="s">
        <v>19</v>
      </c>
      <c r="I2215" s="221"/>
      <c r="J2215" s="218"/>
      <c r="K2215" s="218"/>
      <c r="L2215" s="222"/>
      <c r="M2215" s="223"/>
      <c r="N2215" s="224"/>
      <c r="O2215" s="224"/>
      <c r="P2215" s="224"/>
      <c r="Q2215" s="224"/>
      <c r="R2215" s="224"/>
      <c r="S2215" s="224"/>
      <c r="T2215" s="225"/>
      <c r="AT2215" s="226" t="s">
        <v>203</v>
      </c>
      <c r="AU2215" s="226" t="s">
        <v>80</v>
      </c>
      <c r="AV2215" s="15" t="s">
        <v>78</v>
      </c>
      <c r="AW2215" s="15" t="s">
        <v>32</v>
      </c>
      <c r="AX2215" s="15" t="s">
        <v>70</v>
      </c>
      <c r="AY2215" s="226" t="s">
        <v>193</v>
      </c>
    </row>
    <row r="2216" spans="1:65" s="13" customFormat="1" ht="11.25">
      <c r="B2216" s="193"/>
      <c r="C2216" s="194"/>
      <c r="D2216" s="195" t="s">
        <v>203</v>
      </c>
      <c r="E2216" s="196" t="s">
        <v>19</v>
      </c>
      <c r="F2216" s="197" t="s">
        <v>2763</v>
      </c>
      <c r="G2216" s="194"/>
      <c r="H2216" s="198">
        <v>453.53300000000002</v>
      </c>
      <c r="I2216" s="199"/>
      <c r="J2216" s="194"/>
      <c r="K2216" s="194"/>
      <c r="L2216" s="200"/>
      <c r="M2216" s="201"/>
      <c r="N2216" s="202"/>
      <c r="O2216" s="202"/>
      <c r="P2216" s="202"/>
      <c r="Q2216" s="202"/>
      <c r="R2216" s="202"/>
      <c r="S2216" s="202"/>
      <c r="T2216" s="203"/>
      <c r="AT2216" s="204" t="s">
        <v>203</v>
      </c>
      <c r="AU2216" s="204" t="s">
        <v>80</v>
      </c>
      <c r="AV2216" s="13" t="s">
        <v>80</v>
      </c>
      <c r="AW2216" s="13" t="s">
        <v>32</v>
      </c>
      <c r="AX2216" s="13" t="s">
        <v>70</v>
      </c>
      <c r="AY2216" s="204" t="s">
        <v>193</v>
      </c>
    </row>
    <row r="2217" spans="1:65" s="14" customFormat="1" ht="11.25">
      <c r="B2217" s="205"/>
      <c r="C2217" s="206"/>
      <c r="D2217" s="195" t="s">
        <v>203</v>
      </c>
      <c r="E2217" s="207" t="s">
        <v>19</v>
      </c>
      <c r="F2217" s="208" t="s">
        <v>205</v>
      </c>
      <c r="G2217" s="206"/>
      <c r="H2217" s="209">
        <v>453.53300000000002</v>
      </c>
      <c r="I2217" s="210"/>
      <c r="J2217" s="206"/>
      <c r="K2217" s="206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203</v>
      </c>
      <c r="AU2217" s="215" t="s">
        <v>80</v>
      </c>
      <c r="AV2217" s="14" t="s">
        <v>200</v>
      </c>
      <c r="AW2217" s="14" t="s">
        <v>32</v>
      </c>
      <c r="AX2217" s="14" t="s">
        <v>78</v>
      </c>
      <c r="AY2217" s="215" t="s">
        <v>193</v>
      </c>
    </row>
    <row r="2218" spans="1:65" s="2" customFormat="1" ht="24.2" customHeight="1">
      <c r="A2218" s="36"/>
      <c r="B2218" s="37"/>
      <c r="C2218" s="227" t="s">
        <v>2764</v>
      </c>
      <c r="D2218" s="227" t="s">
        <v>443</v>
      </c>
      <c r="E2218" s="228" t="s">
        <v>2765</v>
      </c>
      <c r="F2218" s="229" t="s">
        <v>1830</v>
      </c>
      <c r="G2218" s="230" t="s">
        <v>198</v>
      </c>
      <c r="H2218" s="231">
        <v>1010.269</v>
      </c>
      <c r="I2218" s="232"/>
      <c r="J2218" s="233">
        <f>ROUND(I2218*H2218,2)</f>
        <v>0</v>
      </c>
      <c r="K2218" s="229" t="s">
        <v>477</v>
      </c>
      <c r="L2218" s="234"/>
      <c r="M2218" s="235" t="s">
        <v>19</v>
      </c>
      <c r="N2218" s="236" t="s">
        <v>41</v>
      </c>
      <c r="O2218" s="66"/>
      <c r="P2218" s="184">
        <f>O2218*H2218</f>
        <v>0</v>
      </c>
      <c r="Q2218" s="184">
        <v>0</v>
      </c>
      <c r="R2218" s="184">
        <f>Q2218*H2218</f>
        <v>0</v>
      </c>
      <c r="S2218" s="184">
        <v>0</v>
      </c>
      <c r="T2218" s="185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186" t="s">
        <v>257</v>
      </c>
      <c r="AT2218" s="186" t="s">
        <v>443</v>
      </c>
      <c r="AU2218" s="186" t="s">
        <v>80</v>
      </c>
      <c r="AY2218" s="19" t="s">
        <v>193</v>
      </c>
      <c r="BE2218" s="187">
        <f>IF(N2218="základní",J2218,0)</f>
        <v>0</v>
      </c>
      <c r="BF2218" s="187">
        <f>IF(N2218="snížená",J2218,0)</f>
        <v>0</v>
      </c>
      <c r="BG2218" s="187">
        <f>IF(N2218="zákl. přenesená",J2218,0)</f>
        <v>0</v>
      </c>
      <c r="BH2218" s="187">
        <f>IF(N2218="sníž. přenesená",J2218,0)</f>
        <v>0</v>
      </c>
      <c r="BI2218" s="187">
        <f>IF(N2218="nulová",J2218,0)</f>
        <v>0</v>
      </c>
      <c r="BJ2218" s="19" t="s">
        <v>78</v>
      </c>
      <c r="BK2218" s="187">
        <f>ROUND(I2218*H2218,2)</f>
        <v>0</v>
      </c>
      <c r="BL2218" s="19" t="s">
        <v>216</v>
      </c>
      <c r="BM2218" s="186" t="s">
        <v>2766</v>
      </c>
    </row>
    <row r="2219" spans="1:65" s="13" customFormat="1" ht="11.25">
      <c r="B2219" s="193"/>
      <c r="C2219" s="194"/>
      <c r="D2219" s="195" t="s">
        <v>203</v>
      </c>
      <c r="E2219" s="196" t="s">
        <v>19</v>
      </c>
      <c r="F2219" s="197" t="s">
        <v>2767</v>
      </c>
      <c r="G2219" s="194"/>
      <c r="H2219" s="198">
        <v>1010.269</v>
      </c>
      <c r="I2219" s="199"/>
      <c r="J2219" s="194"/>
      <c r="K2219" s="194"/>
      <c r="L2219" s="200"/>
      <c r="M2219" s="201"/>
      <c r="N2219" s="202"/>
      <c r="O2219" s="202"/>
      <c r="P2219" s="202"/>
      <c r="Q2219" s="202"/>
      <c r="R2219" s="202"/>
      <c r="S2219" s="202"/>
      <c r="T2219" s="203"/>
      <c r="AT2219" s="204" t="s">
        <v>203</v>
      </c>
      <c r="AU2219" s="204" t="s">
        <v>80</v>
      </c>
      <c r="AV2219" s="13" t="s">
        <v>80</v>
      </c>
      <c r="AW2219" s="13" t="s">
        <v>32</v>
      </c>
      <c r="AX2219" s="13" t="s">
        <v>70</v>
      </c>
      <c r="AY2219" s="204" t="s">
        <v>193</v>
      </c>
    </row>
    <row r="2220" spans="1:65" s="14" customFormat="1" ht="11.25">
      <c r="B2220" s="205"/>
      <c r="C2220" s="206"/>
      <c r="D2220" s="195" t="s">
        <v>203</v>
      </c>
      <c r="E2220" s="207" t="s">
        <v>19</v>
      </c>
      <c r="F2220" s="208" t="s">
        <v>205</v>
      </c>
      <c r="G2220" s="206"/>
      <c r="H2220" s="209">
        <v>1010.269</v>
      </c>
      <c r="I2220" s="210"/>
      <c r="J2220" s="206"/>
      <c r="K2220" s="206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203</v>
      </c>
      <c r="AU2220" s="215" t="s">
        <v>80</v>
      </c>
      <c r="AV2220" s="14" t="s">
        <v>200</v>
      </c>
      <c r="AW2220" s="14" t="s">
        <v>32</v>
      </c>
      <c r="AX2220" s="14" t="s">
        <v>78</v>
      </c>
      <c r="AY2220" s="215" t="s">
        <v>193</v>
      </c>
    </row>
    <row r="2221" spans="1:65" s="2" customFormat="1" ht="24.2" customHeight="1">
      <c r="A2221" s="36"/>
      <c r="B2221" s="37"/>
      <c r="C2221" s="227" t="s">
        <v>1341</v>
      </c>
      <c r="D2221" s="227" t="s">
        <v>443</v>
      </c>
      <c r="E2221" s="228" t="s">
        <v>2768</v>
      </c>
      <c r="F2221" s="229" t="s">
        <v>2769</v>
      </c>
      <c r="G2221" s="230" t="s">
        <v>198</v>
      </c>
      <c r="H2221" s="231">
        <v>7.9560000000000004</v>
      </c>
      <c r="I2221" s="232"/>
      <c r="J2221" s="233">
        <f>ROUND(I2221*H2221,2)</f>
        <v>0</v>
      </c>
      <c r="K2221" s="229" t="s">
        <v>199</v>
      </c>
      <c r="L2221" s="234"/>
      <c r="M2221" s="235" t="s">
        <v>19</v>
      </c>
      <c r="N2221" s="236" t="s">
        <v>41</v>
      </c>
      <c r="O2221" s="66"/>
      <c r="P2221" s="184">
        <f>O2221*H2221</f>
        <v>0</v>
      </c>
      <c r="Q2221" s="184">
        <v>5.9999999999999995E-4</v>
      </c>
      <c r="R2221" s="184">
        <f>Q2221*H2221</f>
        <v>4.7736000000000002E-3</v>
      </c>
      <c r="S2221" s="184">
        <v>0</v>
      </c>
      <c r="T2221" s="185">
        <f>S2221*H2221</f>
        <v>0</v>
      </c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R2221" s="186" t="s">
        <v>257</v>
      </c>
      <c r="AT2221" s="186" t="s">
        <v>443</v>
      </c>
      <c r="AU2221" s="186" t="s">
        <v>80</v>
      </c>
      <c r="AY2221" s="19" t="s">
        <v>193</v>
      </c>
      <c r="BE2221" s="187">
        <f>IF(N2221="základní",J2221,0)</f>
        <v>0</v>
      </c>
      <c r="BF2221" s="187">
        <f>IF(N2221="snížená",J2221,0)</f>
        <v>0</v>
      </c>
      <c r="BG2221" s="187">
        <f>IF(N2221="zákl. přenesená",J2221,0)</f>
        <v>0</v>
      </c>
      <c r="BH2221" s="187">
        <f>IF(N2221="sníž. přenesená",J2221,0)</f>
        <v>0</v>
      </c>
      <c r="BI2221" s="187">
        <f>IF(N2221="nulová",J2221,0)</f>
        <v>0</v>
      </c>
      <c r="BJ2221" s="19" t="s">
        <v>78</v>
      </c>
      <c r="BK2221" s="187">
        <f>ROUND(I2221*H2221,2)</f>
        <v>0</v>
      </c>
      <c r="BL2221" s="19" t="s">
        <v>216</v>
      </c>
      <c r="BM2221" s="186" t="s">
        <v>2770</v>
      </c>
    </row>
    <row r="2222" spans="1:65" s="15" customFormat="1" ht="11.25">
      <c r="B2222" s="217"/>
      <c r="C2222" s="218"/>
      <c r="D2222" s="195" t="s">
        <v>203</v>
      </c>
      <c r="E2222" s="219" t="s">
        <v>19</v>
      </c>
      <c r="F2222" s="220" t="s">
        <v>2735</v>
      </c>
      <c r="G2222" s="218"/>
      <c r="H2222" s="219" t="s">
        <v>19</v>
      </c>
      <c r="I2222" s="221"/>
      <c r="J2222" s="218"/>
      <c r="K2222" s="218"/>
      <c r="L2222" s="222"/>
      <c r="M2222" s="223"/>
      <c r="N2222" s="224"/>
      <c r="O2222" s="224"/>
      <c r="P2222" s="224"/>
      <c r="Q2222" s="224"/>
      <c r="R2222" s="224"/>
      <c r="S2222" s="224"/>
      <c r="T2222" s="225"/>
      <c r="AT2222" s="226" t="s">
        <v>203</v>
      </c>
      <c r="AU2222" s="226" t="s">
        <v>80</v>
      </c>
      <c r="AV2222" s="15" t="s">
        <v>78</v>
      </c>
      <c r="AW2222" s="15" t="s">
        <v>32</v>
      </c>
      <c r="AX2222" s="15" t="s">
        <v>70</v>
      </c>
      <c r="AY2222" s="226" t="s">
        <v>193</v>
      </c>
    </row>
    <row r="2223" spans="1:65" s="13" customFormat="1" ht="11.25">
      <c r="B2223" s="193"/>
      <c r="C2223" s="194"/>
      <c r="D2223" s="195" t="s">
        <v>203</v>
      </c>
      <c r="E2223" s="196" t="s">
        <v>19</v>
      </c>
      <c r="F2223" s="197" t="s">
        <v>2771</v>
      </c>
      <c r="G2223" s="194"/>
      <c r="H2223" s="198">
        <v>7.9560000000000004</v>
      </c>
      <c r="I2223" s="199"/>
      <c r="J2223" s="194"/>
      <c r="K2223" s="194"/>
      <c r="L2223" s="200"/>
      <c r="M2223" s="201"/>
      <c r="N2223" s="202"/>
      <c r="O2223" s="202"/>
      <c r="P2223" s="202"/>
      <c r="Q2223" s="202"/>
      <c r="R2223" s="202"/>
      <c r="S2223" s="202"/>
      <c r="T2223" s="203"/>
      <c r="AT2223" s="204" t="s">
        <v>203</v>
      </c>
      <c r="AU2223" s="204" t="s">
        <v>80</v>
      </c>
      <c r="AV2223" s="13" t="s">
        <v>80</v>
      </c>
      <c r="AW2223" s="13" t="s">
        <v>32</v>
      </c>
      <c r="AX2223" s="13" t="s">
        <v>70</v>
      </c>
      <c r="AY2223" s="204" t="s">
        <v>193</v>
      </c>
    </row>
    <row r="2224" spans="1:65" s="14" customFormat="1" ht="11.25">
      <c r="B2224" s="205"/>
      <c r="C2224" s="206"/>
      <c r="D2224" s="195" t="s">
        <v>203</v>
      </c>
      <c r="E2224" s="207" t="s">
        <v>19</v>
      </c>
      <c r="F2224" s="208" t="s">
        <v>205</v>
      </c>
      <c r="G2224" s="206"/>
      <c r="H2224" s="209">
        <v>7.9560000000000004</v>
      </c>
      <c r="I2224" s="210"/>
      <c r="J2224" s="206"/>
      <c r="K2224" s="206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203</v>
      </c>
      <c r="AU2224" s="215" t="s">
        <v>80</v>
      </c>
      <c r="AV2224" s="14" t="s">
        <v>200</v>
      </c>
      <c r="AW2224" s="14" t="s">
        <v>32</v>
      </c>
      <c r="AX2224" s="14" t="s">
        <v>78</v>
      </c>
      <c r="AY2224" s="215" t="s">
        <v>193</v>
      </c>
    </row>
    <row r="2225" spans="1:65" s="2" customFormat="1" ht="37.9" customHeight="1">
      <c r="A2225" s="36"/>
      <c r="B2225" s="37"/>
      <c r="C2225" s="175" t="s">
        <v>2772</v>
      </c>
      <c r="D2225" s="175" t="s">
        <v>195</v>
      </c>
      <c r="E2225" s="176" t="s">
        <v>2773</v>
      </c>
      <c r="F2225" s="177" t="s">
        <v>2774</v>
      </c>
      <c r="G2225" s="178" t="s">
        <v>198</v>
      </c>
      <c r="H2225" s="179">
        <v>308.33999999999997</v>
      </c>
      <c r="I2225" s="180"/>
      <c r="J2225" s="181">
        <f>ROUND(I2225*H2225,2)</f>
        <v>0</v>
      </c>
      <c r="K2225" s="177" t="s">
        <v>199</v>
      </c>
      <c r="L2225" s="41"/>
      <c r="M2225" s="182" t="s">
        <v>19</v>
      </c>
      <c r="N2225" s="183" t="s">
        <v>41</v>
      </c>
      <c r="O2225" s="66"/>
      <c r="P2225" s="184">
        <f>O2225*H2225</f>
        <v>0</v>
      </c>
      <c r="Q2225" s="184">
        <v>0</v>
      </c>
      <c r="R2225" s="184">
        <f>Q2225*H2225</f>
        <v>0</v>
      </c>
      <c r="S2225" s="184">
        <v>0</v>
      </c>
      <c r="T2225" s="185">
        <f>S2225*H2225</f>
        <v>0</v>
      </c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R2225" s="186" t="s">
        <v>216</v>
      </c>
      <c r="AT2225" s="186" t="s">
        <v>195</v>
      </c>
      <c r="AU2225" s="186" t="s">
        <v>80</v>
      </c>
      <c r="AY2225" s="19" t="s">
        <v>193</v>
      </c>
      <c r="BE2225" s="187">
        <f>IF(N2225="základní",J2225,0)</f>
        <v>0</v>
      </c>
      <c r="BF2225" s="187">
        <f>IF(N2225="snížená",J2225,0)</f>
        <v>0</v>
      </c>
      <c r="BG2225" s="187">
        <f>IF(N2225="zákl. přenesená",J2225,0)</f>
        <v>0</v>
      </c>
      <c r="BH2225" s="187">
        <f>IF(N2225="sníž. přenesená",J2225,0)</f>
        <v>0</v>
      </c>
      <c r="BI2225" s="187">
        <f>IF(N2225="nulová",J2225,0)</f>
        <v>0</v>
      </c>
      <c r="BJ2225" s="19" t="s">
        <v>78</v>
      </c>
      <c r="BK2225" s="187">
        <f>ROUND(I2225*H2225,2)</f>
        <v>0</v>
      </c>
      <c r="BL2225" s="19" t="s">
        <v>216</v>
      </c>
      <c r="BM2225" s="186" t="s">
        <v>2775</v>
      </c>
    </row>
    <row r="2226" spans="1:65" s="2" customFormat="1" ht="11.25">
      <c r="A2226" s="36"/>
      <c r="B2226" s="37"/>
      <c r="C2226" s="38"/>
      <c r="D2226" s="188" t="s">
        <v>201</v>
      </c>
      <c r="E2226" s="38"/>
      <c r="F2226" s="189" t="s">
        <v>2776</v>
      </c>
      <c r="G2226" s="38"/>
      <c r="H2226" s="38"/>
      <c r="I2226" s="190"/>
      <c r="J2226" s="38"/>
      <c r="K2226" s="38"/>
      <c r="L2226" s="41"/>
      <c r="M2226" s="191"/>
      <c r="N2226" s="192"/>
      <c r="O2226" s="66"/>
      <c r="P2226" s="66"/>
      <c r="Q2226" s="66"/>
      <c r="R2226" s="66"/>
      <c r="S2226" s="66"/>
      <c r="T2226" s="67"/>
      <c r="U2226" s="36"/>
      <c r="V2226" s="36"/>
      <c r="W2226" s="36"/>
      <c r="X2226" s="36"/>
      <c r="Y2226" s="36"/>
      <c r="Z2226" s="36"/>
      <c r="AA2226" s="36"/>
      <c r="AB2226" s="36"/>
      <c r="AC2226" s="36"/>
      <c r="AD2226" s="36"/>
      <c r="AE2226" s="36"/>
      <c r="AT2226" s="19" t="s">
        <v>201</v>
      </c>
      <c r="AU2226" s="19" t="s">
        <v>80</v>
      </c>
    </row>
    <row r="2227" spans="1:65" s="13" customFormat="1" ht="33.75">
      <c r="B2227" s="193"/>
      <c r="C2227" s="194"/>
      <c r="D2227" s="195" t="s">
        <v>203</v>
      </c>
      <c r="E2227" s="196" t="s">
        <v>19</v>
      </c>
      <c r="F2227" s="197" t="s">
        <v>2777</v>
      </c>
      <c r="G2227" s="194"/>
      <c r="H2227" s="198">
        <v>235.76</v>
      </c>
      <c r="I2227" s="199"/>
      <c r="J2227" s="194"/>
      <c r="K2227" s="194"/>
      <c r="L2227" s="200"/>
      <c r="M2227" s="201"/>
      <c r="N2227" s="202"/>
      <c r="O2227" s="202"/>
      <c r="P2227" s="202"/>
      <c r="Q2227" s="202"/>
      <c r="R2227" s="202"/>
      <c r="S2227" s="202"/>
      <c r="T2227" s="203"/>
      <c r="AT2227" s="204" t="s">
        <v>203</v>
      </c>
      <c r="AU2227" s="204" t="s">
        <v>80</v>
      </c>
      <c r="AV2227" s="13" t="s">
        <v>80</v>
      </c>
      <c r="AW2227" s="13" t="s">
        <v>32</v>
      </c>
      <c r="AX2227" s="13" t="s">
        <v>70</v>
      </c>
      <c r="AY2227" s="204" t="s">
        <v>193</v>
      </c>
    </row>
    <row r="2228" spans="1:65" s="13" customFormat="1" ht="11.25">
      <c r="B2228" s="193"/>
      <c r="C2228" s="194"/>
      <c r="D2228" s="195" t="s">
        <v>203</v>
      </c>
      <c r="E2228" s="196" t="s">
        <v>19</v>
      </c>
      <c r="F2228" s="197" t="s">
        <v>2778</v>
      </c>
      <c r="G2228" s="194"/>
      <c r="H2228" s="198">
        <v>10.08</v>
      </c>
      <c r="I2228" s="199"/>
      <c r="J2228" s="194"/>
      <c r="K2228" s="194"/>
      <c r="L2228" s="200"/>
      <c r="M2228" s="201"/>
      <c r="N2228" s="202"/>
      <c r="O2228" s="202"/>
      <c r="P2228" s="202"/>
      <c r="Q2228" s="202"/>
      <c r="R2228" s="202"/>
      <c r="S2228" s="202"/>
      <c r="T2228" s="203"/>
      <c r="AT2228" s="204" t="s">
        <v>203</v>
      </c>
      <c r="AU2228" s="204" t="s">
        <v>80</v>
      </c>
      <c r="AV2228" s="13" t="s">
        <v>80</v>
      </c>
      <c r="AW2228" s="13" t="s">
        <v>32</v>
      </c>
      <c r="AX2228" s="13" t="s">
        <v>70</v>
      </c>
      <c r="AY2228" s="204" t="s">
        <v>193</v>
      </c>
    </row>
    <row r="2229" spans="1:65" s="13" customFormat="1" ht="11.25">
      <c r="B2229" s="193"/>
      <c r="C2229" s="194"/>
      <c r="D2229" s="195" t="s">
        <v>203</v>
      </c>
      <c r="E2229" s="196" t="s">
        <v>19</v>
      </c>
      <c r="F2229" s="197" t="s">
        <v>2779</v>
      </c>
      <c r="G2229" s="194"/>
      <c r="H2229" s="198">
        <v>62.5</v>
      </c>
      <c r="I2229" s="199"/>
      <c r="J2229" s="194"/>
      <c r="K2229" s="194"/>
      <c r="L2229" s="200"/>
      <c r="M2229" s="201"/>
      <c r="N2229" s="202"/>
      <c r="O2229" s="202"/>
      <c r="P2229" s="202"/>
      <c r="Q2229" s="202"/>
      <c r="R2229" s="202"/>
      <c r="S2229" s="202"/>
      <c r="T2229" s="203"/>
      <c r="AT2229" s="204" t="s">
        <v>203</v>
      </c>
      <c r="AU2229" s="204" t="s">
        <v>80</v>
      </c>
      <c r="AV2229" s="13" t="s">
        <v>80</v>
      </c>
      <c r="AW2229" s="13" t="s">
        <v>32</v>
      </c>
      <c r="AX2229" s="13" t="s">
        <v>70</v>
      </c>
      <c r="AY2229" s="204" t="s">
        <v>193</v>
      </c>
    </row>
    <row r="2230" spans="1:65" s="14" customFormat="1" ht="11.25">
      <c r="B2230" s="205"/>
      <c r="C2230" s="206"/>
      <c r="D2230" s="195" t="s">
        <v>203</v>
      </c>
      <c r="E2230" s="207" t="s">
        <v>19</v>
      </c>
      <c r="F2230" s="208" t="s">
        <v>205</v>
      </c>
      <c r="G2230" s="206"/>
      <c r="H2230" s="209">
        <v>308.33999999999997</v>
      </c>
      <c r="I2230" s="210"/>
      <c r="J2230" s="206"/>
      <c r="K2230" s="206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203</v>
      </c>
      <c r="AU2230" s="215" t="s">
        <v>80</v>
      </c>
      <c r="AV2230" s="14" t="s">
        <v>200</v>
      </c>
      <c r="AW2230" s="14" t="s">
        <v>32</v>
      </c>
      <c r="AX2230" s="14" t="s">
        <v>78</v>
      </c>
      <c r="AY2230" s="215" t="s">
        <v>193</v>
      </c>
    </row>
    <row r="2231" spans="1:65" s="2" customFormat="1" ht="24.2" customHeight="1">
      <c r="A2231" s="36"/>
      <c r="B2231" s="37"/>
      <c r="C2231" s="227" t="s">
        <v>1352</v>
      </c>
      <c r="D2231" s="227" t="s">
        <v>443</v>
      </c>
      <c r="E2231" s="228" t="s">
        <v>2756</v>
      </c>
      <c r="F2231" s="229" t="s">
        <v>2757</v>
      </c>
      <c r="G2231" s="230" t="s">
        <v>198</v>
      </c>
      <c r="H2231" s="231">
        <v>65.025000000000006</v>
      </c>
      <c r="I2231" s="232"/>
      <c r="J2231" s="233">
        <f>ROUND(I2231*H2231,2)</f>
        <v>0</v>
      </c>
      <c r="K2231" s="229" t="s">
        <v>199</v>
      </c>
      <c r="L2231" s="234"/>
      <c r="M2231" s="235" t="s">
        <v>19</v>
      </c>
      <c r="N2231" s="236" t="s">
        <v>41</v>
      </c>
      <c r="O2231" s="66"/>
      <c r="P2231" s="184">
        <f>O2231*H2231</f>
        <v>0</v>
      </c>
      <c r="Q2231" s="184">
        <v>3.0000000000000001E-3</v>
      </c>
      <c r="R2231" s="184">
        <f>Q2231*H2231</f>
        <v>0.19507500000000003</v>
      </c>
      <c r="S2231" s="184">
        <v>0</v>
      </c>
      <c r="T2231" s="185">
        <f>S2231*H2231</f>
        <v>0</v>
      </c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R2231" s="186" t="s">
        <v>257</v>
      </c>
      <c r="AT2231" s="186" t="s">
        <v>443</v>
      </c>
      <c r="AU2231" s="186" t="s">
        <v>80</v>
      </c>
      <c r="AY2231" s="19" t="s">
        <v>193</v>
      </c>
      <c r="BE2231" s="187">
        <f>IF(N2231="základní",J2231,0)</f>
        <v>0</v>
      </c>
      <c r="BF2231" s="187">
        <f>IF(N2231="snížená",J2231,0)</f>
        <v>0</v>
      </c>
      <c r="BG2231" s="187">
        <f>IF(N2231="zákl. přenesená",J2231,0)</f>
        <v>0</v>
      </c>
      <c r="BH2231" s="187">
        <f>IF(N2231="sníž. přenesená",J2231,0)</f>
        <v>0</v>
      </c>
      <c r="BI2231" s="187">
        <f>IF(N2231="nulová",J2231,0)</f>
        <v>0</v>
      </c>
      <c r="BJ2231" s="19" t="s">
        <v>78</v>
      </c>
      <c r="BK2231" s="187">
        <f>ROUND(I2231*H2231,2)</f>
        <v>0</v>
      </c>
      <c r="BL2231" s="19" t="s">
        <v>216</v>
      </c>
      <c r="BM2231" s="186" t="s">
        <v>2780</v>
      </c>
    </row>
    <row r="2232" spans="1:65" s="2" customFormat="1" ht="24.2" customHeight="1">
      <c r="A2232" s="36"/>
      <c r="B2232" s="37"/>
      <c r="C2232" s="227" t="s">
        <v>2781</v>
      </c>
      <c r="D2232" s="227" t="s">
        <v>443</v>
      </c>
      <c r="E2232" s="228" t="s">
        <v>2760</v>
      </c>
      <c r="F2232" s="229" t="s">
        <v>2761</v>
      </c>
      <c r="G2232" s="230" t="s">
        <v>198</v>
      </c>
      <c r="H2232" s="231">
        <v>266.05700000000002</v>
      </c>
      <c r="I2232" s="232"/>
      <c r="J2232" s="233">
        <f>ROUND(I2232*H2232,2)</f>
        <v>0</v>
      </c>
      <c r="K2232" s="229" t="s">
        <v>199</v>
      </c>
      <c r="L2232" s="234"/>
      <c r="M2232" s="235" t="s">
        <v>19</v>
      </c>
      <c r="N2232" s="236" t="s">
        <v>41</v>
      </c>
      <c r="O2232" s="66"/>
      <c r="P2232" s="184">
        <f>O2232*H2232</f>
        <v>0</v>
      </c>
      <c r="Q2232" s="184">
        <v>3.5999999999999999E-3</v>
      </c>
      <c r="R2232" s="184">
        <f>Q2232*H2232</f>
        <v>0.95780520000000002</v>
      </c>
      <c r="S2232" s="184">
        <v>0</v>
      </c>
      <c r="T2232" s="185">
        <f>S2232*H2232</f>
        <v>0</v>
      </c>
      <c r="U2232" s="36"/>
      <c r="V2232" s="36"/>
      <c r="W2232" s="36"/>
      <c r="X2232" s="36"/>
      <c r="Y2232" s="36"/>
      <c r="Z2232" s="36"/>
      <c r="AA2232" s="36"/>
      <c r="AB2232" s="36"/>
      <c r="AC2232" s="36"/>
      <c r="AD2232" s="36"/>
      <c r="AE2232" s="36"/>
      <c r="AR2232" s="186" t="s">
        <v>257</v>
      </c>
      <c r="AT2232" s="186" t="s">
        <v>443</v>
      </c>
      <c r="AU2232" s="186" t="s">
        <v>80</v>
      </c>
      <c r="AY2232" s="19" t="s">
        <v>193</v>
      </c>
      <c r="BE2232" s="187">
        <f>IF(N2232="základní",J2232,0)</f>
        <v>0</v>
      </c>
      <c r="BF2232" s="187">
        <f>IF(N2232="snížená",J2232,0)</f>
        <v>0</v>
      </c>
      <c r="BG2232" s="187">
        <f>IF(N2232="zákl. přenesená",J2232,0)</f>
        <v>0</v>
      </c>
      <c r="BH2232" s="187">
        <f>IF(N2232="sníž. přenesená",J2232,0)</f>
        <v>0</v>
      </c>
      <c r="BI2232" s="187">
        <f>IF(N2232="nulová",J2232,0)</f>
        <v>0</v>
      </c>
      <c r="BJ2232" s="19" t="s">
        <v>78</v>
      </c>
      <c r="BK2232" s="187">
        <f>ROUND(I2232*H2232,2)</f>
        <v>0</v>
      </c>
      <c r="BL2232" s="19" t="s">
        <v>216</v>
      </c>
      <c r="BM2232" s="186" t="s">
        <v>2782</v>
      </c>
    </row>
    <row r="2233" spans="1:65" s="13" customFormat="1" ht="11.25">
      <c r="B2233" s="193"/>
      <c r="C2233" s="194"/>
      <c r="D2233" s="195" t="s">
        <v>203</v>
      </c>
      <c r="E2233" s="196" t="s">
        <v>19</v>
      </c>
      <c r="F2233" s="197" t="s">
        <v>2783</v>
      </c>
      <c r="G2233" s="194"/>
      <c r="H2233" s="198">
        <v>255.77500000000001</v>
      </c>
      <c r="I2233" s="199"/>
      <c r="J2233" s="194"/>
      <c r="K2233" s="194"/>
      <c r="L2233" s="200"/>
      <c r="M2233" s="201"/>
      <c r="N2233" s="202"/>
      <c r="O2233" s="202"/>
      <c r="P2233" s="202"/>
      <c r="Q2233" s="202"/>
      <c r="R2233" s="202"/>
      <c r="S2233" s="202"/>
      <c r="T2233" s="203"/>
      <c r="AT2233" s="204" t="s">
        <v>203</v>
      </c>
      <c r="AU2233" s="204" t="s">
        <v>80</v>
      </c>
      <c r="AV2233" s="13" t="s">
        <v>80</v>
      </c>
      <c r="AW2233" s="13" t="s">
        <v>32</v>
      </c>
      <c r="AX2233" s="13" t="s">
        <v>70</v>
      </c>
      <c r="AY2233" s="204" t="s">
        <v>193</v>
      </c>
    </row>
    <row r="2234" spans="1:65" s="13" customFormat="1" ht="11.25">
      <c r="B2234" s="193"/>
      <c r="C2234" s="194"/>
      <c r="D2234" s="195" t="s">
        <v>203</v>
      </c>
      <c r="E2234" s="196" t="s">
        <v>19</v>
      </c>
      <c r="F2234" s="197" t="s">
        <v>2784</v>
      </c>
      <c r="G2234" s="194"/>
      <c r="H2234" s="198">
        <v>10.282</v>
      </c>
      <c r="I2234" s="199"/>
      <c r="J2234" s="194"/>
      <c r="K2234" s="194"/>
      <c r="L2234" s="200"/>
      <c r="M2234" s="201"/>
      <c r="N2234" s="202"/>
      <c r="O2234" s="202"/>
      <c r="P2234" s="202"/>
      <c r="Q2234" s="202"/>
      <c r="R2234" s="202"/>
      <c r="S2234" s="202"/>
      <c r="T2234" s="203"/>
      <c r="AT2234" s="204" t="s">
        <v>203</v>
      </c>
      <c r="AU2234" s="204" t="s">
        <v>80</v>
      </c>
      <c r="AV2234" s="13" t="s">
        <v>80</v>
      </c>
      <c r="AW2234" s="13" t="s">
        <v>32</v>
      </c>
      <c r="AX2234" s="13" t="s">
        <v>70</v>
      </c>
      <c r="AY2234" s="204" t="s">
        <v>193</v>
      </c>
    </row>
    <row r="2235" spans="1:65" s="14" customFormat="1" ht="11.25">
      <c r="B2235" s="205"/>
      <c r="C2235" s="206"/>
      <c r="D2235" s="195" t="s">
        <v>203</v>
      </c>
      <c r="E2235" s="207" t="s">
        <v>19</v>
      </c>
      <c r="F2235" s="208" t="s">
        <v>205</v>
      </c>
      <c r="G2235" s="206"/>
      <c r="H2235" s="209">
        <v>266.05700000000002</v>
      </c>
      <c r="I2235" s="210"/>
      <c r="J2235" s="206"/>
      <c r="K2235" s="206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203</v>
      </c>
      <c r="AU2235" s="215" t="s">
        <v>80</v>
      </c>
      <c r="AV2235" s="14" t="s">
        <v>200</v>
      </c>
      <c r="AW2235" s="14" t="s">
        <v>32</v>
      </c>
      <c r="AX2235" s="14" t="s">
        <v>78</v>
      </c>
      <c r="AY2235" s="215" t="s">
        <v>193</v>
      </c>
    </row>
    <row r="2236" spans="1:65" s="2" customFormat="1" ht="37.9" customHeight="1">
      <c r="A2236" s="36"/>
      <c r="B2236" s="37"/>
      <c r="C2236" s="175" t="s">
        <v>1359</v>
      </c>
      <c r="D2236" s="175" t="s">
        <v>195</v>
      </c>
      <c r="E2236" s="176" t="s">
        <v>2785</v>
      </c>
      <c r="F2236" s="177" t="s">
        <v>2786</v>
      </c>
      <c r="G2236" s="178" t="s">
        <v>198</v>
      </c>
      <c r="H2236" s="179">
        <v>3239.36</v>
      </c>
      <c r="I2236" s="180"/>
      <c r="J2236" s="181">
        <f>ROUND(I2236*H2236,2)</f>
        <v>0</v>
      </c>
      <c r="K2236" s="177" t="s">
        <v>199</v>
      </c>
      <c r="L2236" s="41"/>
      <c r="M2236" s="182" t="s">
        <v>19</v>
      </c>
      <c r="N2236" s="183" t="s">
        <v>41</v>
      </c>
      <c r="O2236" s="66"/>
      <c r="P2236" s="184">
        <f>O2236*H2236</f>
        <v>0</v>
      </c>
      <c r="Q2236" s="184">
        <v>0</v>
      </c>
      <c r="R2236" s="184">
        <f>Q2236*H2236</f>
        <v>0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216</v>
      </c>
      <c r="AT2236" s="186" t="s">
        <v>195</v>
      </c>
      <c r="AU2236" s="186" t="s">
        <v>80</v>
      </c>
      <c r="AY2236" s="19" t="s">
        <v>193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78</v>
      </c>
      <c r="BK2236" s="187">
        <f>ROUND(I2236*H2236,2)</f>
        <v>0</v>
      </c>
      <c r="BL2236" s="19" t="s">
        <v>216</v>
      </c>
      <c r="BM2236" s="186" t="s">
        <v>2787</v>
      </c>
    </row>
    <row r="2237" spans="1:65" s="2" customFormat="1" ht="11.25">
      <c r="A2237" s="36"/>
      <c r="B2237" s="37"/>
      <c r="C2237" s="38"/>
      <c r="D2237" s="188" t="s">
        <v>201</v>
      </c>
      <c r="E2237" s="38"/>
      <c r="F2237" s="189" t="s">
        <v>2788</v>
      </c>
      <c r="G2237" s="38"/>
      <c r="H2237" s="38"/>
      <c r="I2237" s="190"/>
      <c r="J2237" s="38"/>
      <c r="K2237" s="38"/>
      <c r="L2237" s="41"/>
      <c r="M2237" s="191"/>
      <c r="N2237" s="192"/>
      <c r="O2237" s="66"/>
      <c r="P2237" s="66"/>
      <c r="Q2237" s="66"/>
      <c r="R2237" s="66"/>
      <c r="S2237" s="66"/>
      <c r="T2237" s="67"/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T2237" s="19" t="s">
        <v>201</v>
      </c>
      <c r="AU2237" s="19" t="s">
        <v>80</v>
      </c>
    </row>
    <row r="2238" spans="1:65" s="13" customFormat="1" ht="22.5">
      <c r="B2238" s="193"/>
      <c r="C2238" s="194"/>
      <c r="D2238" s="195" t="s">
        <v>203</v>
      </c>
      <c r="E2238" s="196" t="s">
        <v>19</v>
      </c>
      <c r="F2238" s="197" t="s">
        <v>2599</v>
      </c>
      <c r="G2238" s="194"/>
      <c r="H2238" s="198">
        <v>3209.96</v>
      </c>
      <c r="I2238" s="199"/>
      <c r="J2238" s="194"/>
      <c r="K2238" s="194"/>
      <c r="L2238" s="200"/>
      <c r="M2238" s="201"/>
      <c r="N2238" s="202"/>
      <c r="O2238" s="202"/>
      <c r="P2238" s="202"/>
      <c r="Q2238" s="202"/>
      <c r="R2238" s="202"/>
      <c r="S2238" s="202"/>
      <c r="T2238" s="203"/>
      <c r="AT2238" s="204" t="s">
        <v>203</v>
      </c>
      <c r="AU2238" s="204" t="s">
        <v>80</v>
      </c>
      <c r="AV2238" s="13" t="s">
        <v>80</v>
      </c>
      <c r="AW2238" s="13" t="s">
        <v>32</v>
      </c>
      <c r="AX2238" s="13" t="s">
        <v>70</v>
      </c>
      <c r="AY2238" s="204" t="s">
        <v>193</v>
      </c>
    </row>
    <row r="2239" spans="1:65" s="13" customFormat="1" ht="11.25">
      <c r="B2239" s="193"/>
      <c r="C2239" s="194"/>
      <c r="D2239" s="195" t="s">
        <v>203</v>
      </c>
      <c r="E2239" s="196" t="s">
        <v>19</v>
      </c>
      <c r="F2239" s="197" t="s">
        <v>2600</v>
      </c>
      <c r="G2239" s="194"/>
      <c r="H2239" s="198">
        <v>29.4</v>
      </c>
      <c r="I2239" s="199"/>
      <c r="J2239" s="194"/>
      <c r="K2239" s="194"/>
      <c r="L2239" s="200"/>
      <c r="M2239" s="201"/>
      <c r="N2239" s="202"/>
      <c r="O2239" s="202"/>
      <c r="P2239" s="202"/>
      <c r="Q2239" s="202"/>
      <c r="R2239" s="202"/>
      <c r="S2239" s="202"/>
      <c r="T2239" s="203"/>
      <c r="AT2239" s="204" t="s">
        <v>203</v>
      </c>
      <c r="AU2239" s="204" t="s">
        <v>80</v>
      </c>
      <c r="AV2239" s="13" t="s">
        <v>80</v>
      </c>
      <c r="AW2239" s="13" t="s">
        <v>32</v>
      </c>
      <c r="AX2239" s="13" t="s">
        <v>70</v>
      </c>
      <c r="AY2239" s="204" t="s">
        <v>193</v>
      </c>
    </row>
    <row r="2240" spans="1:65" s="14" customFormat="1" ht="11.25">
      <c r="B2240" s="205"/>
      <c r="C2240" s="206"/>
      <c r="D2240" s="195" t="s">
        <v>203</v>
      </c>
      <c r="E2240" s="207" t="s">
        <v>19</v>
      </c>
      <c r="F2240" s="208" t="s">
        <v>205</v>
      </c>
      <c r="G2240" s="206"/>
      <c r="H2240" s="209">
        <v>3239.36</v>
      </c>
      <c r="I2240" s="210"/>
      <c r="J2240" s="206"/>
      <c r="K2240" s="206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203</v>
      </c>
      <c r="AU2240" s="215" t="s">
        <v>80</v>
      </c>
      <c r="AV2240" s="14" t="s">
        <v>200</v>
      </c>
      <c r="AW2240" s="14" t="s">
        <v>32</v>
      </c>
      <c r="AX2240" s="14" t="s">
        <v>78</v>
      </c>
      <c r="AY2240" s="215" t="s">
        <v>193</v>
      </c>
    </row>
    <row r="2241" spans="1:65" s="2" customFormat="1" ht="24.2" customHeight="1">
      <c r="A2241" s="36"/>
      <c r="B2241" s="37"/>
      <c r="C2241" s="227" t="s">
        <v>2789</v>
      </c>
      <c r="D2241" s="227" t="s">
        <v>443</v>
      </c>
      <c r="E2241" s="228" t="s">
        <v>2790</v>
      </c>
      <c r="F2241" s="229" t="s">
        <v>2791</v>
      </c>
      <c r="G2241" s="230" t="s">
        <v>198</v>
      </c>
      <c r="H2241" s="231">
        <v>59.975999999999999</v>
      </c>
      <c r="I2241" s="232"/>
      <c r="J2241" s="233">
        <f>ROUND(I2241*H2241,2)</f>
        <v>0</v>
      </c>
      <c r="K2241" s="229" t="s">
        <v>199</v>
      </c>
      <c r="L2241" s="234"/>
      <c r="M2241" s="235" t="s">
        <v>19</v>
      </c>
      <c r="N2241" s="236" t="s">
        <v>41</v>
      </c>
      <c r="O2241" s="66"/>
      <c r="P2241" s="184">
        <f>O2241*H2241</f>
        <v>0</v>
      </c>
      <c r="Q2241" s="184">
        <v>2.5000000000000001E-3</v>
      </c>
      <c r="R2241" s="184">
        <f>Q2241*H2241</f>
        <v>0.14993999999999999</v>
      </c>
      <c r="S2241" s="184">
        <v>0</v>
      </c>
      <c r="T2241" s="185">
        <f>S2241*H2241</f>
        <v>0</v>
      </c>
      <c r="U2241" s="36"/>
      <c r="V2241" s="36"/>
      <c r="W2241" s="36"/>
      <c r="X2241" s="36"/>
      <c r="Y2241" s="36"/>
      <c r="Z2241" s="36"/>
      <c r="AA2241" s="36"/>
      <c r="AB2241" s="36"/>
      <c r="AC2241" s="36"/>
      <c r="AD2241" s="36"/>
      <c r="AE2241" s="36"/>
      <c r="AR2241" s="186" t="s">
        <v>257</v>
      </c>
      <c r="AT2241" s="186" t="s">
        <v>443</v>
      </c>
      <c r="AU2241" s="186" t="s">
        <v>80</v>
      </c>
      <c r="AY2241" s="19" t="s">
        <v>193</v>
      </c>
      <c r="BE2241" s="187">
        <f>IF(N2241="základní",J2241,0)</f>
        <v>0</v>
      </c>
      <c r="BF2241" s="187">
        <f>IF(N2241="snížená",J2241,0)</f>
        <v>0</v>
      </c>
      <c r="BG2241" s="187">
        <f>IF(N2241="zákl. přenesená",J2241,0)</f>
        <v>0</v>
      </c>
      <c r="BH2241" s="187">
        <f>IF(N2241="sníž. přenesená",J2241,0)</f>
        <v>0</v>
      </c>
      <c r="BI2241" s="187">
        <f>IF(N2241="nulová",J2241,0)</f>
        <v>0</v>
      </c>
      <c r="BJ2241" s="19" t="s">
        <v>78</v>
      </c>
      <c r="BK2241" s="187">
        <f>ROUND(I2241*H2241,2)</f>
        <v>0</v>
      </c>
      <c r="BL2241" s="19" t="s">
        <v>216</v>
      </c>
      <c r="BM2241" s="186" t="s">
        <v>2792</v>
      </c>
    </row>
    <row r="2242" spans="1:65" s="2" customFormat="1" ht="24.2" customHeight="1">
      <c r="A2242" s="36"/>
      <c r="B2242" s="37"/>
      <c r="C2242" s="227" t="s">
        <v>2793</v>
      </c>
      <c r="D2242" s="227" t="s">
        <v>443</v>
      </c>
      <c r="E2242" s="228" t="s">
        <v>2794</v>
      </c>
      <c r="F2242" s="229" t="s">
        <v>2795</v>
      </c>
      <c r="G2242" s="230" t="s">
        <v>198</v>
      </c>
      <c r="H2242" s="231">
        <v>6548.3180000000002</v>
      </c>
      <c r="I2242" s="232"/>
      <c r="J2242" s="233">
        <f>ROUND(I2242*H2242,2)</f>
        <v>0</v>
      </c>
      <c r="K2242" s="229" t="s">
        <v>199</v>
      </c>
      <c r="L2242" s="234"/>
      <c r="M2242" s="235" t="s">
        <v>19</v>
      </c>
      <c r="N2242" s="236" t="s">
        <v>41</v>
      </c>
      <c r="O2242" s="66"/>
      <c r="P2242" s="184">
        <f>O2242*H2242</f>
        <v>0</v>
      </c>
      <c r="Q2242" s="184">
        <v>3.5000000000000001E-3</v>
      </c>
      <c r="R2242" s="184">
        <f>Q2242*H2242</f>
        <v>22.919113000000003</v>
      </c>
      <c r="S2242" s="184">
        <v>0</v>
      </c>
      <c r="T2242" s="185">
        <f>S2242*H2242</f>
        <v>0</v>
      </c>
      <c r="U2242" s="36"/>
      <c r="V2242" s="36"/>
      <c r="W2242" s="36"/>
      <c r="X2242" s="36"/>
      <c r="Y2242" s="36"/>
      <c r="Z2242" s="36"/>
      <c r="AA2242" s="36"/>
      <c r="AB2242" s="36"/>
      <c r="AC2242" s="36"/>
      <c r="AD2242" s="36"/>
      <c r="AE2242" s="36"/>
      <c r="AR2242" s="186" t="s">
        <v>257</v>
      </c>
      <c r="AT2242" s="186" t="s">
        <v>443</v>
      </c>
      <c r="AU2242" s="186" t="s">
        <v>80</v>
      </c>
      <c r="AY2242" s="19" t="s">
        <v>193</v>
      </c>
      <c r="BE2242" s="187">
        <f>IF(N2242="základní",J2242,0)</f>
        <v>0</v>
      </c>
      <c r="BF2242" s="187">
        <f>IF(N2242="snížená",J2242,0)</f>
        <v>0</v>
      </c>
      <c r="BG2242" s="187">
        <f>IF(N2242="zákl. přenesená",J2242,0)</f>
        <v>0</v>
      </c>
      <c r="BH2242" s="187">
        <f>IF(N2242="sníž. přenesená",J2242,0)</f>
        <v>0</v>
      </c>
      <c r="BI2242" s="187">
        <f>IF(N2242="nulová",J2242,0)</f>
        <v>0</v>
      </c>
      <c r="BJ2242" s="19" t="s">
        <v>78</v>
      </c>
      <c r="BK2242" s="187">
        <f>ROUND(I2242*H2242,2)</f>
        <v>0</v>
      </c>
      <c r="BL2242" s="19" t="s">
        <v>216</v>
      </c>
      <c r="BM2242" s="186" t="s">
        <v>2796</v>
      </c>
    </row>
    <row r="2243" spans="1:65" s="13" customFormat="1" ht="22.5">
      <c r="B2243" s="193"/>
      <c r="C2243" s="194"/>
      <c r="D2243" s="195" t="s">
        <v>203</v>
      </c>
      <c r="E2243" s="196" t="s">
        <v>19</v>
      </c>
      <c r="F2243" s="197" t="s">
        <v>2797</v>
      </c>
      <c r="G2243" s="194"/>
      <c r="H2243" s="198">
        <v>6419.92</v>
      </c>
      <c r="I2243" s="199"/>
      <c r="J2243" s="194"/>
      <c r="K2243" s="194"/>
      <c r="L2243" s="200"/>
      <c r="M2243" s="201"/>
      <c r="N2243" s="202"/>
      <c r="O2243" s="202"/>
      <c r="P2243" s="202"/>
      <c r="Q2243" s="202"/>
      <c r="R2243" s="202"/>
      <c r="S2243" s="202"/>
      <c r="T2243" s="203"/>
      <c r="AT2243" s="204" t="s">
        <v>203</v>
      </c>
      <c r="AU2243" s="204" t="s">
        <v>80</v>
      </c>
      <c r="AV2243" s="13" t="s">
        <v>80</v>
      </c>
      <c r="AW2243" s="13" t="s">
        <v>32</v>
      </c>
      <c r="AX2243" s="13" t="s">
        <v>70</v>
      </c>
      <c r="AY2243" s="204" t="s">
        <v>193</v>
      </c>
    </row>
    <row r="2244" spans="1:65" s="14" customFormat="1" ht="11.25">
      <c r="B2244" s="205"/>
      <c r="C2244" s="206"/>
      <c r="D2244" s="195" t="s">
        <v>203</v>
      </c>
      <c r="E2244" s="207" t="s">
        <v>19</v>
      </c>
      <c r="F2244" s="208" t="s">
        <v>205</v>
      </c>
      <c r="G2244" s="206"/>
      <c r="H2244" s="209">
        <v>6419.92</v>
      </c>
      <c r="I2244" s="210"/>
      <c r="J2244" s="206"/>
      <c r="K2244" s="206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203</v>
      </c>
      <c r="AU2244" s="215" t="s">
        <v>80</v>
      </c>
      <c r="AV2244" s="14" t="s">
        <v>200</v>
      </c>
      <c r="AW2244" s="14" t="s">
        <v>32</v>
      </c>
      <c r="AX2244" s="14" t="s">
        <v>70</v>
      </c>
      <c r="AY2244" s="215" t="s">
        <v>193</v>
      </c>
    </row>
    <row r="2245" spans="1:65" s="13" customFormat="1" ht="11.25">
      <c r="B2245" s="193"/>
      <c r="C2245" s="194"/>
      <c r="D2245" s="195" t="s">
        <v>203</v>
      </c>
      <c r="E2245" s="196" t="s">
        <v>19</v>
      </c>
      <c r="F2245" s="197" t="s">
        <v>2798</v>
      </c>
      <c r="G2245" s="194"/>
      <c r="H2245" s="198">
        <v>6548.3180000000002</v>
      </c>
      <c r="I2245" s="199"/>
      <c r="J2245" s="194"/>
      <c r="K2245" s="194"/>
      <c r="L2245" s="200"/>
      <c r="M2245" s="201"/>
      <c r="N2245" s="202"/>
      <c r="O2245" s="202"/>
      <c r="P2245" s="202"/>
      <c r="Q2245" s="202"/>
      <c r="R2245" s="202"/>
      <c r="S2245" s="202"/>
      <c r="T2245" s="203"/>
      <c r="AT2245" s="204" t="s">
        <v>203</v>
      </c>
      <c r="AU2245" s="204" t="s">
        <v>80</v>
      </c>
      <c r="AV2245" s="13" t="s">
        <v>80</v>
      </c>
      <c r="AW2245" s="13" t="s">
        <v>32</v>
      </c>
      <c r="AX2245" s="13" t="s">
        <v>70</v>
      </c>
      <c r="AY2245" s="204" t="s">
        <v>193</v>
      </c>
    </row>
    <row r="2246" spans="1:65" s="14" customFormat="1" ht="11.25">
      <c r="B2246" s="205"/>
      <c r="C2246" s="206"/>
      <c r="D2246" s="195" t="s">
        <v>203</v>
      </c>
      <c r="E2246" s="207" t="s">
        <v>19</v>
      </c>
      <c r="F2246" s="208" t="s">
        <v>205</v>
      </c>
      <c r="G2246" s="206"/>
      <c r="H2246" s="209">
        <v>6548.3180000000002</v>
      </c>
      <c r="I2246" s="210"/>
      <c r="J2246" s="206"/>
      <c r="K2246" s="206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203</v>
      </c>
      <c r="AU2246" s="215" t="s">
        <v>80</v>
      </c>
      <c r="AV2246" s="14" t="s">
        <v>200</v>
      </c>
      <c r="AW2246" s="14" t="s">
        <v>32</v>
      </c>
      <c r="AX2246" s="14" t="s">
        <v>78</v>
      </c>
      <c r="AY2246" s="215" t="s">
        <v>193</v>
      </c>
    </row>
    <row r="2247" spans="1:65" s="2" customFormat="1" ht="44.25" customHeight="1">
      <c r="A2247" s="36"/>
      <c r="B2247" s="37"/>
      <c r="C2247" s="175" t="s">
        <v>2799</v>
      </c>
      <c r="D2247" s="175" t="s">
        <v>195</v>
      </c>
      <c r="E2247" s="176" t="s">
        <v>2800</v>
      </c>
      <c r="F2247" s="177" t="s">
        <v>2801</v>
      </c>
      <c r="G2247" s="178" t="s">
        <v>198</v>
      </c>
      <c r="H2247" s="179">
        <v>3035.36</v>
      </c>
      <c r="I2247" s="180"/>
      <c r="J2247" s="181">
        <f>ROUND(I2247*H2247,2)</f>
        <v>0</v>
      </c>
      <c r="K2247" s="177" t="s">
        <v>199</v>
      </c>
      <c r="L2247" s="41"/>
      <c r="M2247" s="182" t="s">
        <v>19</v>
      </c>
      <c r="N2247" s="183" t="s">
        <v>41</v>
      </c>
      <c r="O2247" s="66"/>
      <c r="P2247" s="184">
        <f>O2247*H2247</f>
        <v>0</v>
      </c>
      <c r="Q2247" s="184">
        <v>1E-4</v>
      </c>
      <c r="R2247" s="184">
        <f>Q2247*H2247</f>
        <v>0.30353600000000003</v>
      </c>
      <c r="S2247" s="184">
        <v>0</v>
      </c>
      <c r="T2247" s="185">
        <f>S2247*H2247</f>
        <v>0</v>
      </c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R2247" s="186" t="s">
        <v>216</v>
      </c>
      <c r="AT2247" s="186" t="s">
        <v>195</v>
      </c>
      <c r="AU2247" s="186" t="s">
        <v>80</v>
      </c>
      <c r="AY2247" s="19" t="s">
        <v>193</v>
      </c>
      <c r="BE2247" s="187">
        <f>IF(N2247="základní",J2247,0)</f>
        <v>0</v>
      </c>
      <c r="BF2247" s="187">
        <f>IF(N2247="snížená",J2247,0)</f>
        <v>0</v>
      </c>
      <c r="BG2247" s="187">
        <f>IF(N2247="zákl. přenesená",J2247,0)</f>
        <v>0</v>
      </c>
      <c r="BH2247" s="187">
        <f>IF(N2247="sníž. přenesená",J2247,0)</f>
        <v>0</v>
      </c>
      <c r="BI2247" s="187">
        <f>IF(N2247="nulová",J2247,0)</f>
        <v>0</v>
      </c>
      <c r="BJ2247" s="19" t="s">
        <v>78</v>
      </c>
      <c r="BK2247" s="187">
        <f>ROUND(I2247*H2247,2)</f>
        <v>0</v>
      </c>
      <c r="BL2247" s="19" t="s">
        <v>216</v>
      </c>
      <c r="BM2247" s="186" t="s">
        <v>2802</v>
      </c>
    </row>
    <row r="2248" spans="1:65" s="2" customFormat="1" ht="11.25">
      <c r="A2248" s="36"/>
      <c r="B2248" s="37"/>
      <c r="C2248" s="38"/>
      <c r="D2248" s="188" t="s">
        <v>201</v>
      </c>
      <c r="E2248" s="38"/>
      <c r="F2248" s="189" t="s">
        <v>2803</v>
      </c>
      <c r="G2248" s="38"/>
      <c r="H2248" s="38"/>
      <c r="I2248" s="190"/>
      <c r="J2248" s="38"/>
      <c r="K2248" s="38"/>
      <c r="L2248" s="41"/>
      <c r="M2248" s="191"/>
      <c r="N2248" s="192"/>
      <c r="O2248" s="66"/>
      <c r="P2248" s="66"/>
      <c r="Q2248" s="66"/>
      <c r="R2248" s="66"/>
      <c r="S2248" s="66"/>
      <c r="T2248" s="67"/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T2248" s="19" t="s">
        <v>201</v>
      </c>
      <c r="AU2248" s="19" t="s">
        <v>80</v>
      </c>
    </row>
    <row r="2249" spans="1:65" s="13" customFormat="1" ht="22.5">
      <c r="B2249" s="193"/>
      <c r="C2249" s="194"/>
      <c r="D2249" s="195" t="s">
        <v>203</v>
      </c>
      <c r="E2249" s="196" t="s">
        <v>19</v>
      </c>
      <c r="F2249" s="197" t="s">
        <v>2804</v>
      </c>
      <c r="G2249" s="194"/>
      <c r="H2249" s="198">
        <v>3005.96</v>
      </c>
      <c r="I2249" s="199"/>
      <c r="J2249" s="194"/>
      <c r="K2249" s="194"/>
      <c r="L2249" s="200"/>
      <c r="M2249" s="201"/>
      <c r="N2249" s="202"/>
      <c r="O2249" s="202"/>
      <c r="P2249" s="202"/>
      <c r="Q2249" s="202"/>
      <c r="R2249" s="202"/>
      <c r="S2249" s="202"/>
      <c r="T2249" s="203"/>
      <c r="AT2249" s="204" t="s">
        <v>203</v>
      </c>
      <c r="AU2249" s="204" t="s">
        <v>80</v>
      </c>
      <c r="AV2249" s="13" t="s">
        <v>80</v>
      </c>
      <c r="AW2249" s="13" t="s">
        <v>32</v>
      </c>
      <c r="AX2249" s="13" t="s">
        <v>70</v>
      </c>
      <c r="AY2249" s="204" t="s">
        <v>193</v>
      </c>
    </row>
    <row r="2250" spans="1:65" s="13" customFormat="1" ht="11.25">
      <c r="B2250" s="193"/>
      <c r="C2250" s="194"/>
      <c r="D2250" s="195" t="s">
        <v>203</v>
      </c>
      <c r="E2250" s="196" t="s">
        <v>19</v>
      </c>
      <c r="F2250" s="197" t="s">
        <v>2600</v>
      </c>
      <c r="G2250" s="194"/>
      <c r="H2250" s="198">
        <v>29.4</v>
      </c>
      <c r="I2250" s="199"/>
      <c r="J2250" s="194"/>
      <c r="K2250" s="194"/>
      <c r="L2250" s="200"/>
      <c r="M2250" s="201"/>
      <c r="N2250" s="202"/>
      <c r="O2250" s="202"/>
      <c r="P2250" s="202"/>
      <c r="Q2250" s="202"/>
      <c r="R2250" s="202"/>
      <c r="S2250" s="202"/>
      <c r="T2250" s="203"/>
      <c r="AT2250" s="204" t="s">
        <v>203</v>
      </c>
      <c r="AU2250" s="204" t="s">
        <v>80</v>
      </c>
      <c r="AV2250" s="13" t="s">
        <v>80</v>
      </c>
      <c r="AW2250" s="13" t="s">
        <v>32</v>
      </c>
      <c r="AX2250" s="13" t="s">
        <v>70</v>
      </c>
      <c r="AY2250" s="204" t="s">
        <v>193</v>
      </c>
    </row>
    <row r="2251" spans="1:65" s="14" customFormat="1" ht="11.25">
      <c r="B2251" s="205"/>
      <c r="C2251" s="206"/>
      <c r="D2251" s="195" t="s">
        <v>203</v>
      </c>
      <c r="E2251" s="207" t="s">
        <v>19</v>
      </c>
      <c r="F2251" s="208" t="s">
        <v>205</v>
      </c>
      <c r="G2251" s="206"/>
      <c r="H2251" s="209">
        <v>3035.36</v>
      </c>
      <c r="I2251" s="210"/>
      <c r="J2251" s="206"/>
      <c r="K2251" s="206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203</v>
      </c>
      <c r="AU2251" s="215" t="s">
        <v>80</v>
      </c>
      <c r="AV2251" s="14" t="s">
        <v>200</v>
      </c>
      <c r="AW2251" s="14" t="s">
        <v>32</v>
      </c>
      <c r="AX2251" s="14" t="s">
        <v>78</v>
      </c>
      <c r="AY2251" s="215" t="s">
        <v>193</v>
      </c>
    </row>
    <row r="2252" spans="1:65" s="2" customFormat="1" ht="24.2" customHeight="1">
      <c r="A2252" s="36"/>
      <c r="B2252" s="37"/>
      <c r="C2252" s="175" t="s">
        <v>2805</v>
      </c>
      <c r="D2252" s="175" t="s">
        <v>195</v>
      </c>
      <c r="E2252" s="176" t="s">
        <v>2806</v>
      </c>
      <c r="F2252" s="177" t="s">
        <v>2807</v>
      </c>
      <c r="G2252" s="178" t="s">
        <v>198</v>
      </c>
      <c r="H2252" s="179">
        <v>3239.36</v>
      </c>
      <c r="I2252" s="180"/>
      <c r="J2252" s="181">
        <f>ROUND(I2252*H2252,2)</f>
        <v>0</v>
      </c>
      <c r="K2252" s="177" t="s">
        <v>199</v>
      </c>
      <c r="L2252" s="41"/>
      <c r="M2252" s="182" t="s">
        <v>19</v>
      </c>
      <c r="N2252" s="183" t="s">
        <v>41</v>
      </c>
      <c r="O2252" s="66"/>
      <c r="P2252" s="184">
        <f>O2252*H2252</f>
        <v>0</v>
      </c>
      <c r="Q2252" s="184">
        <v>0</v>
      </c>
      <c r="R2252" s="184">
        <f>Q2252*H2252</f>
        <v>0</v>
      </c>
      <c r="S2252" s="184">
        <v>0</v>
      </c>
      <c r="T2252" s="185">
        <f>S2252*H2252</f>
        <v>0</v>
      </c>
      <c r="U2252" s="36"/>
      <c r="V2252" s="36"/>
      <c r="W2252" s="36"/>
      <c r="X2252" s="36"/>
      <c r="Y2252" s="36"/>
      <c r="Z2252" s="36"/>
      <c r="AA2252" s="36"/>
      <c r="AB2252" s="36"/>
      <c r="AC2252" s="36"/>
      <c r="AD2252" s="36"/>
      <c r="AE2252" s="36"/>
      <c r="AR2252" s="186" t="s">
        <v>216</v>
      </c>
      <c r="AT2252" s="186" t="s">
        <v>195</v>
      </c>
      <c r="AU2252" s="186" t="s">
        <v>80</v>
      </c>
      <c r="AY2252" s="19" t="s">
        <v>193</v>
      </c>
      <c r="BE2252" s="187">
        <f>IF(N2252="základní",J2252,0)</f>
        <v>0</v>
      </c>
      <c r="BF2252" s="187">
        <f>IF(N2252="snížená",J2252,0)</f>
        <v>0</v>
      </c>
      <c r="BG2252" s="187">
        <f>IF(N2252="zákl. přenesená",J2252,0)</f>
        <v>0</v>
      </c>
      <c r="BH2252" s="187">
        <f>IF(N2252="sníž. přenesená",J2252,0)</f>
        <v>0</v>
      </c>
      <c r="BI2252" s="187">
        <f>IF(N2252="nulová",J2252,0)</f>
        <v>0</v>
      </c>
      <c r="BJ2252" s="19" t="s">
        <v>78</v>
      </c>
      <c r="BK2252" s="187">
        <f>ROUND(I2252*H2252,2)</f>
        <v>0</v>
      </c>
      <c r="BL2252" s="19" t="s">
        <v>216</v>
      </c>
      <c r="BM2252" s="186" t="s">
        <v>2808</v>
      </c>
    </row>
    <row r="2253" spans="1:65" s="2" customFormat="1" ht="11.25">
      <c r="A2253" s="36"/>
      <c r="B2253" s="37"/>
      <c r="C2253" s="38"/>
      <c r="D2253" s="188" t="s">
        <v>201</v>
      </c>
      <c r="E2253" s="38"/>
      <c r="F2253" s="189" t="s">
        <v>2809</v>
      </c>
      <c r="G2253" s="38"/>
      <c r="H2253" s="38"/>
      <c r="I2253" s="190"/>
      <c r="J2253" s="38"/>
      <c r="K2253" s="38"/>
      <c r="L2253" s="41"/>
      <c r="M2253" s="191"/>
      <c r="N2253" s="192"/>
      <c r="O2253" s="66"/>
      <c r="P2253" s="66"/>
      <c r="Q2253" s="66"/>
      <c r="R2253" s="66"/>
      <c r="S2253" s="66"/>
      <c r="T2253" s="67"/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T2253" s="19" t="s">
        <v>201</v>
      </c>
      <c r="AU2253" s="19" t="s">
        <v>80</v>
      </c>
    </row>
    <row r="2254" spans="1:65" s="13" customFormat="1" ht="22.5">
      <c r="B2254" s="193"/>
      <c r="C2254" s="194"/>
      <c r="D2254" s="195" t="s">
        <v>203</v>
      </c>
      <c r="E2254" s="196" t="s">
        <v>19</v>
      </c>
      <c r="F2254" s="197" t="s">
        <v>2599</v>
      </c>
      <c r="G2254" s="194"/>
      <c r="H2254" s="198">
        <v>3209.96</v>
      </c>
      <c r="I2254" s="199"/>
      <c r="J2254" s="194"/>
      <c r="K2254" s="194"/>
      <c r="L2254" s="200"/>
      <c r="M2254" s="201"/>
      <c r="N2254" s="202"/>
      <c r="O2254" s="202"/>
      <c r="P2254" s="202"/>
      <c r="Q2254" s="202"/>
      <c r="R2254" s="202"/>
      <c r="S2254" s="202"/>
      <c r="T2254" s="203"/>
      <c r="AT2254" s="204" t="s">
        <v>203</v>
      </c>
      <c r="AU2254" s="204" t="s">
        <v>80</v>
      </c>
      <c r="AV2254" s="13" t="s">
        <v>80</v>
      </c>
      <c r="AW2254" s="13" t="s">
        <v>32</v>
      </c>
      <c r="AX2254" s="13" t="s">
        <v>70</v>
      </c>
      <c r="AY2254" s="204" t="s">
        <v>193</v>
      </c>
    </row>
    <row r="2255" spans="1:65" s="13" customFormat="1" ht="11.25">
      <c r="B2255" s="193"/>
      <c r="C2255" s="194"/>
      <c r="D2255" s="195" t="s">
        <v>203</v>
      </c>
      <c r="E2255" s="196" t="s">
        <v>19</v>
      </c>
      <c r="F2255" s="197" t="s">
        <v>2600</v>
      </c>
      <c r="G2255" s="194"/>
      <c r="H2255" s="198">
        <v>29.4</v>
      </c>
      <c r="I2255" s="199"/>
      <c r="J2255" s="194"/>
      <c r="K2255" s="194"/>
      <c r="L2255" s="200"/>
      <c r="M2255" s="201"/>
      <c r="N2255" s="202"/>
      <c r="O2255" s="202"/>
      <c r="P2255" s="202"/>
      <c r="Q2255" s="202"/>
      <c r="R2255" s="202"/>
      <c r="S2255" s="202"/>
      <c r="T2255" s="203"/>
      <c r="AT2255" s="204" t="s">
        <v>203</v>
      </c>
      <c r="AU2255" s="204" t="s">
        <v>80</v>
      </c>
      <c r="AV2255" s="13" t="s">
        <v>80</v>
      </c>
      <c r="AW2255" s="13" t="s">
        <v>32</v>
      </c>
      <c r="AX2255" s="13" t="s">
        <v>70</v>
      </c>
      <c r="AY2255" s="204" t="s">
        <v>193</v>
      </c>
    </row>
    <row r="2256" spans="1:65" s="14" customFormat="1" ht="11.25">
      <c r="B2256" s="205"/>
      <c r="C2256" s="206"/>
      <c r="D2256" s="195" t="s">
        <v>203</v>
      </c>
      <c r="E2256" s="207" t="s">
        <v>19</v>
      </c>
      <c r="F2256" s="208" t="s">
        <v>205</v>
      </c>
      <c r="G2256" s="206"/>
      <c r="H2256" s="209">
        <v>3239.36</v>
      </c>
      <c r="I2256" s="210"/>
      <c r="J2256" s="206"/>
      <c r="K2256" s="206"/>
      <c r="L2256" s="211"/>
      <c r="M2256" s="212"/>
      <c r="N2256" s="213"/>
      <c r="O2256" s="213"/>
      <c r="P2256" s="213"/>
      <c r="Q2256" s="213"/>
      <c r="R2256" s="213"/>
      <c r="S2256" s="213"/>
      <c r="T2256" s="214"/>
      <c r="AT2256" s="215" t="s">
        <v>203</v>
      </c>
      <c r="AU2256" s="215" t="s">
        <v>80</v>
      </c>
      <c r="AV2256" s="14" t="s">
        <v>200</v>
      </c>
      <c r="AW2256" s="14" t="s">
        <v>32</v>
      </c>
      <c r="AX2256" s="14" t="s">
        <v>78</v>
      </c>
      <c r="AY2256" s="215" t="s">
        <v>193</v>
      </c>
    </row>
    <row r="2257" spans="1:65" s="2" customFormat="1" ht="24.2" customHeight="1">
      <c r="A2257" s="36"/>
      <c r="B2257" s="37"/>
      <c r="C2257" s="227" t="s">
        <v>2810</v>
      </c>
      <c r="D2257" s="227" t="s">
        <v>443</v>
      </c>
      <c r="E2257" s="228" t="s">
        <v>2811</v>
      </c>
      <c r="F2257" s="229" t="s">
        <v>2812</v>
      </c>
      <c r="G2257" s="230" t="s">
        <v>300</v>
      </c>
      <c r="H2257" s="231">
        <v>296.47300000000001</v>
      </c>
      <c r="I2257" s="232"/>
      <c r="J2257" s="233">
        <f>ROUND(I2257*H2257,2)</f>
        <v>0</v>
      </c>
      <c r="K2257" s="229" t="s">
        <v>199</v>
      </c>
      <c r="L2257" s="234"/>
      <c r="M2257" s="235" t="s">
        <v>19</v>
      </c>
      <c r="N2257" s="236" t="s">
        <v>41</v>
      </c>
      <c r="O2257" s="66"/>
      <c r="P2257" s="184">
        <f>O2257*H2257</f>
        <v>0</v>
      </c>
      <c r="Q2257" s="184">
        <v>0.02</v>
      </c>
      <c r="R2257" s="184">
        <f>Q2257*H2257</f>
        <v>5.9294600000000006</v>
      </c>
      <c r="S2257" s="184">
        <v>0</v>
      </c>
      <c r="T2257" s="185">
        <f>S2257*H2257</f>
        <v>0</v>
      </c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R2257" s="186" t="s">
        <v>257</v>
      </c>
      <c r="AT2257" s="186" t="s">
        <v>443</v>
      </c>
      <c r="AU2257" s="186" t="s">
        <v>80</v>
      </c>
      <c r="AY2257" s="19" t="s">
        <v>193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78</v>
      </c>
      <c r="BK2257" s="187">
        <f>ROUND(I2257*H2257,2)</f>
        <v>0</v>
      </c>
      <c r="BL2257" s="19" t="s">
        <v>216</v>
      </c>
      <c r="BM2257" s="186" t="s">
        <v>2813</v>
      </c>
    </row>
    <row r="2258" spans="1:65" s="13" customFormat="1" ht="11.25">
      <c r="B2258" s="193"/>
      <c r="C2258" s="194"/>
      <c r="D2258" s="195" t="s">
        <v>203</v>
      </c>
      <c r="E2258" s="196" t="s">
        <v>19</v>
      </c>
      <c r="F2258" s="197" t="s">
        <v>2814</v>
      </c>
      <c r="G2258" s="194"/>
      <c r="H2258" s="198">
        <v>294.67399999999998</v>
      </c>
      <c r="I2258" s="199"/>
      <c r="J2258" s="194"/>
      <c r="K2258" s="194"/>
      <c r="L2258" s="200"/>
      <c r="M2258" s="201"/>
      <c r="N2258" s="202"/>
      <c r="O2258" s="202"/>
      <c r="P2258" s="202"/>
      <c r="Q2258" s="202"/>
      <c r="R2258" s="202"/>
      <c r="S2258" s="202"/>
      <c r="T2258" s="203"/>
      <c r="AT2258" s="204" t="s">
        <v>203</v>
      </c>
      <c r="AU2258" s="204" t="s">
        <v>80</v>
      </c>
      <c r="AV2258" s="13" t="s">
        <v>80</v>
      </c>
      <c r="AW2258" s="13" t="s">
        <v>32</v>
      </c>
      <c r="AX2258" s="13" t="s">
        <v>70</v>
      </c>
      <c r="AY2258" s="204" t="s">
        <v>193</v>
      </c>
    </row>
    <row r="2259" spans="1:65" s="13" customFormat="1" ht="11.25">
      <c r="B2259" s="193"/>
      <c r="C2259" s="194"/>
      <c r="D2259" s="195" t="s">
        <v>203</v>
      </c>
      <c r="E2259" s="196" t="s">
        <v>19</v>
      </c>
      <c r="F2259" s="197" t="s">
        <v>2815</v>
      </c>
      <c r="G2259" s="194"/>
      <c r="H2259" s="198">
        <v>1.7989999999999999</v>
      </c>
      <c r="I2259" s="199"/>
      <c r="J2259" s="194"/>
      <c r="K2259" s="194"/>
      <c r="L2259" s="200"/>
      <c r="M2259" s="201"/>
      <c r="N2259" s="202"/>
      <c r="O2259" s="202"/>
      <c r="P2259" s="202"/>
      <c r="Q2259" s="202"/>
      <c r="R2259" s="202"/>
      <c r="S2259" s="202"/>
      <c r="T2259" s="203"/>
      <c r="AT2259" s="204" t="s">
        <v>203</v>
      </c>
      <c r="AU2259" s="204" t="s">
        <v>80</v>
      </c>
      <c r="AV2259" s="13" t="s">
        <v>80</v>
      </c>
      <c r="AW2259" s="13" t="s">
        <v>32</v>
      </c>
      <c r="AX2259" s="13" t="s">
        <v>70</v>
      </c>
      <c r="AY2259" s="204" t="s">
        <v>193</v>
      </c>
    </row>
    <row r="2260" spans="1:65" s="14" customFormat="1" ht="11.25">
      <c r="B2260" s="205"/>
      <c r="C2260" s="206"/>
      <c r="D2260" s="195" t="s">
        <v>203</v>
      </c>
      <c r="E2260" s="207" t="s">
        <v>19</v>
      </c>
      <c r="F2260" s="208" t="s">
        <v>205</v>
      </c>
      <c r="G2260" s="206"/>
      <c r="H2260" s="209">
        <v>296.47300000000001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203</v>
      </c>
      <c r="AU2260" s="215" t="s">
        <v>80</v>
      </c>
      <c r="AV2260" s="14" t="s">
        <v>200</v>
      </c>
      <c r="AW2260" s="14" t="s">
        <v>32</v>
      </c>
      <c r="AX2260" s="14" t="s">
        <v>78</v>
      </c>
      <c r="AY2260" s="215" t="s">
        <v>193</v>
      </c>
    </row>
    <row r="2261" spans="1:65" s="2" customFormat="1" ht="49.15" customHeight="1">
      <c r="A2261" s="36"/>
      <c r="B2261" s="37"/>
      <c r="C2261" s="175" t="s">
        <v>1377</v>
      </c>
      <c r="D2261" s="175" t="s">
        <v>195</v>
      </c>
      <c r="E2261" s="176" t="s">
        <v>2816</v>
      </c>
      <c r="F2261" s="177" t="s">
        <v>2817</v>
      </c>
      <c r="G2261" s="178" t="s">
        <v>198</v>
      </c>
      <c r="H2261" s="179">
        <v>8611.5</v>
      </c>
      <c r="I2261" s="180"/>
      <c r="J2261" s="181">
        <f>ROUND(I2261*H2261,2)</f>
        <v>0</v>
      </c>
      <c r="K2261" s="177" t="s">
        <v>199</v>
      </c>
      <c r="L2261" s="41"/>
      <c r="M2261" s="182" t="s">
        <v>19</v>
      </c>
      <c r="N2261" s="183" t="s">
        <v>41</v>
      </c>
      <c r="O2261" s="66"/>
      <c r="P2261" s="184">
        <f>O2261*H2261</f>
        <v>0</v>
      </c>
      <c r="Q2261" s="184">
        <v>1.0000000000000001E-5</v>
      </c>
      <c r="R2261" s="184">
        <f>Q2261*H2261</f>
        <v>8.6115000000000011E-2</v>
      </c>
      <c r="S2261" s="184">
        <v>0</v>
      </c>
      <c r="T2261" s="185">
        <f>S2261*H2261</f>
        <v>0</v>
      </c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R2261" s="186" t="s">
        <v>216</v>
      </c>
      <c r="AT2261" s="186" t="s">
        <v>195</v>
      </c>
      <c r="AU2261" s="186" t="s">
        <v>80</v>
      </c>
      <c r="AY2261" s="19" t="s">
        <v>193</v>
      </c>
      <c r="BE2261" s="187">
        <f>IF(N2261="základní",J2261,0)</f>
        <v>0</v>
      </c>
      <c r="BF2261" s="187">
        <f>IF(N2261="snížená",J2261,0)</f>
        <v>0</v>
      </c>
      <c r="BG2261" s="187">
        <f>IF(N2261="zákl. přenesená",J2261,0)</f>
        <v>0</v>
      </c>
      <c r="BH2261" s="187">
        <f>IF(N2261="sníž. přenesená",J2261,0)</f>
        <v>0</v>
      </c>
      <c r="BI2261" s="187">
        <f>IF(N2261="nulová",J2261,0)</f>
        <v>0</v>
      </c>
      <c r="BJ2261" s="19" t="s">
        <v>78</v>
      </c>
      <c r="BK2261" s="187">
        <f>ROUND(I2261*H2261,2)</f>
        <v>0</v>
      </c>
      <c r="BL2261" s="19" t="s">
        <v>216</v>
      </c>
      <c r="BM2261" s="186" t="s">
        <v>2818</v>
      </c>
    </row>
    <row r="2262" spans="1:65" s="2" customFormat="1" ht="11.25">
      <c r="A2262" s="36"/>
      <c r="B2262" s="37"/>
      <c r="C2262" s="38"/>
      <c r="D2262" s="188" t="s">
        <v>201</v>
      </c>
      <c r="E2262" s="38"/>
      <c r="F2262" s="189" t="s">
        <v>2819</v>
      </c>
      <c r="G2262" s="38"/>
      <c r="H2262" s="38"/>
      <c r="I2262" s="190"/>
      <c r="J2262" s="38"/>
      <c r="K2262" s="38"/>
      <c r="L2262" s="41"/>
      <c r="M2262" s="191"/>
      <c r="N2262" s="192"/>
      <c r="O2262" s="66"/>
      <c r="P2262" s="66"/>
      <c r="Q2262" s="66"/>
      <c r="R2262" s="66"/>
      <c r="S2262" s="66"/>
      <c r="T2262" s="67"/>
      <c r="U2262" s="36"/>
      <c r="V2262" s="36"/>
      <c r="W2262" s="36"/>
      <c r="X2262" s="36"/>
      <c r="Y2262" s="36"/>
      <c r="Z2262" s="36"/>
      <c r="AA2262" s="36"/>
      <c r="AB2262" s="36"/>
      <c r="AC2262" s="36"/>
      <c r="AD2262" s="36"/>
      <c r="AE2262" s="36"/>
      <c r="AT2262" s="19" t="s">
        <v>201</v>
      </c>
      <c r="AU2262" s="19" t="s">
        <v>80</v>
      </c>
    </row>
    <row r="2263" spans="1:65" s="13" customFormat="1" ht="11.25">
      <c r="B2263" s="193"/>
      <c r="C2263" s="194"/>
      <c r="D2263" s="195" t="s">
        <v>203</v>
      </c>
      <c r="E2263" s="196" t="s">
        <v>19</v>
      </c>
      <c r="F2263" s="197" t="s">
        <v>2662</v>
      </c>
      <c r="G2263" s="194"/>
      <c r="H2263" s="198">
        <v>538.70000000000005</v>
      </c>
      <c r="I2263" s="199"/>
      <c r="J2263" s="194"/>
      <c r="K2263" s="194"/>
      <c r="L2263" s="200"/>
      <c r="M2263" s="201"/>
      <c r="N2263" s="202"/>
      <c r="O2263" s="202"/>
      <c r="P2263" s="202"/>
      <c r="Q2263" s="202"/>
      <c r="R2263" s="202"/>
      <c r="S2263" s="202"/>
      <c r="T2263" s="203"/>
      <c r="AT2263" s="204" t="s">
        <v>203</v>
      </c>
      <c r="AU2263" s="204" t="s">
        <v>80</v>
      </c>
      <c r="AV2263" s="13" t="s">
        <v>80</v>
      </c>
      <c r="AW2263" s="13" t="s">
        <v>32</v>
      </c>
      <c r="AX2263" s="13" t="s">
        <v>70</v>
      </c>
      <c r="AY2263" s="204" t="s">
        <v>193</v>
      </c>
    </row>
    <row r="2264" spans="1:65" s="13" customFormat="1" ht="11.25">
      <c r="B2264" s="193"/>
      <c r="C2264" s="194"/>
      <c r="D2264" s="195" t="s">
        <v>203</v>
      </c>
      <c r="E2264" s="196" t="s">
        <v>19</v>
      </c>
      <c r="F2264" s="197" t="s">
        <v>2663</v>
      </c>
      <c r="G2264" s="194"/>
      <c r="H2264" s="198">
        <v>345.8</v>
      </c>
      <c r="I2264" s="199"/>
      <c r="J2264" s="194"/>
      <c r="K2264" s="194"/>
      <c r="L2264" s="200"/>
      <c r="M2264" s="201"/>
      <c r="N2264" s="202"/>
      <c r="O2264" s="202"/>
      <c r="P2264" s="202"/>
      <c r="Q2264" s="202"/>
      <c r="R2264" s="202"/>
      <c r="S2264" s="202"/>
      <c r="T2264" s="203"/>
      <c r="AT2264" s="204" t="s">
        <v>203</v>
      </c>
      <c r="AU2264" s="204" t="s">
        <v>80</v>
      </c>
      <c r="AV2264" s="13" t="s">
        <v>80</v>
      </c>
      <c r="AW2264" s="13" t="s">
        <v>32</v>
      </c>
      <c r="AX2264" s="13" t="s">
        <v>70</v>
      </c>
      <c r="AY2264" s="204" t="s">
        <v>193</v>
      </c>
    </row>
    <row r="2265" spans="1:65" s="13" customFormat="1" ht="11.25">
      <c r="B2265" s="193"/>
      <c r="C2265" s="194"/>
      <c r="D2265" s="195" t="s">
        <v>203</v>
      </c>
      <c r="E2265" s="196" t="s">
        <v>19</v>
      </c>
      <c r="F2265" s="197" t="s">
        <v>2040</v>
      </c>
      <c r="G2265" s="194"/>
      <c r="H2265" s="198">
        <v>303</v>
      </c>
      <c r="I2265" s="199"/>
      <c r="J2265" s="194"/>
      <c r="K2265" s="194"/>
      <c r="L2265" s="200"/>
      <c r="M2265" s="201"/>
      <c r="N2265" s="202"/>
      <c r="O2265" s="202"/>
      <c r="P2265" s="202"/>
      <c r="Q2265" s="202"/>
      <c r="R2265" s="202"/>
      <c r="S2265" s="202"/>
      <c r="T2265" s="203"/>
      <c r="AT2265" s="204" t="s">
        <v>203</v>
      </c>
      <c r="AU2265" s="204" t="s">
        <v>80</v>
      </c>
      <c r="AV2265" s="13" t="s">
        <v>80</v>
      </c>
      <c r="AW2265" s="13" t="s">
        <v>32</v>
      </c>
      <c r="AX2265" s="13" t="s">
        <v>70</v>
      </c>
      <c r="AY2265" s="204" t="s">
        <v>193</v>
      </c>
    </row>
    <row r="2266" spans="1:65" s="13" customFormat="1" ht="11.25">
      <c r="B2266" s="193"/>
      <c r="C2266" s="194"/>
      <c r="D2266" s="195" t="s">
        <v>203</v>
      </c>
      <c r="E2266" s="196" t="s">
        <v>19</v>
      </c>
      <c r="F2266" s="197" t="s">
        <v>2664</v>
      </c>
      <c r="G2266" s="194"/>
      <c r="H2266" s="198">
        <v>327</v>
      </c>
      <c r="I2266" s="199"/>
      <c r="J2266" s="194"/>
      <c r="K2266" s="194"/>
      <c r="L2266" s="200"/>
      <c r="M2266" s="201"/>
      <c r="N2266" s="202"/>
      <c r="O2266" s="202"/>
      <c r="P2266" s="202"/>
      <c r="Q2266" s="202"/>
      <c r="R2266" s="202"/>
      <c r="S2266" s="202"/>
      <c r="T2266" s="203"/>
      <c r="AT2266" s="204" t="s">
        <v>203</v>
      </c>
      <c r="AU2266" s="204" t="s">
        <v>80</v>
      </c>
      <c r="AV2266" s="13" t="s">
        <v>80</v>
      </c>
      <c r="AW2266" s="13" t="s">
        <v>32</v>
      </c>
      <c r="AX2266" s="13" t="s">
        <v>70</v>
      </c>
      <c r="AY2266" s="204" t="s">
        <v>193</v>
      </c>
    </row>
    <row r="2267" spans="1:65" s="13" customFormat="1" ht="11.25">
      <c r="B2267" s="193"/>
      <c r="C2267" s="194"/>
      <c r="D2267" s="195" t="s">
        <v>203</v>
      </c>
      <c r="E2267" s="196" t="s">
        <v>19</v>
      </c>
      <c r="F2267" s="197" t="s">
        <v>2042</v>
      </c>
      <c r="G2267" s="194"/>
      <c r="H2267" s="198">
        <v>132.30000000000001</v>
      </c>
      <c r="I2267" s="199"/>
      <c r="J2267" s="194"/>
      <c r="K2267" s="194"/>
      <c r="L2267" s="200"/>
      <c r="M2267" s="201"/>
      <c r="N2267" s="202"/>
      <c r="O2267" s="202"/>
      <c r="P2267" s="202"/>
      <c r="Q2267" s="202"/>
      <c r="R2267" s="202"/>
      <c r="S2267" s="202"/>
      <c r="T2267" s="203"/>
      <c r="AT2267" s="204" t="s">
        <v>203</v>
      </c>
      <c r="AU2267" s="204" t="s">
        <v>80</v>
      </c>
      <c r="AV2267" s="13" t="s">
        <v>80</v>
      </c>
      <c r="AW2267" s="13" t="s">
        <v>32</v>
      </c>
      <c r="AX2267" s="13" t="s">
        <v>70</v>
      </c>
      <c r="AY2267" s="204" t="s">
        <v>193</v>
      </c>
    </row>
    <row r="2268" spans="1:65" s="13" customFormat="1" ht="11.25">
      <c r="B2268" s="193"/>
      <c r="C2268" s="194"/>
      <c r="D2268" s="195" t="s">
        <v>203</v>
      </c>
      <c r="E2268" s="196" t="s">
        <v>19</v>
      </c>
      <c r="F2268" s="197" t="s">
        <v>2665</v>
      </c>
      <c r="G2268" s="194"/>
      <c r="H2268" s="198">
        <v>99.4</v>
      </c>
      <c r="I2268" s="199"/>
      <c r="J2268" s="194"/>
      <c r="K2268" s="194"/>
      <c r="L2268" s="200"/>
      <c r="M2268" s="201"/>
      <c r="N2268" s="202"/>
      <c r="O2268" s="202"/>
      <c r="P2268" s="202"/>
      <c r="Q2268" s="202"/>
      <c r="R2268" s="202"/>
      <c r="S2268" s="202"/>
      <c r="T2268" s="203"/>
      <c r="AT2268" s="204" t="s">
        <v>203</v>
      </c>
      <c r="AU2268" s="204" t="s">
        <v>80</v>
      </c>
      <c r="AV2268" s="13" t="s">
        <v>80</v>
      </c>
      <c r="AW2268" s="13" t="s">
        <v>32</v>
      </c>
      <c r="AX2268" s="13" t="s">
        <v>70</v>
      </c>
      <c r="AY2268" s="204" t="s">
        <v>193</v>
      </c>
    </row>
    <row r="2269" spans="1:65" s="13" customFormat="1" ht="11.25">
      <c r="B2269" s="193"/>
      <c r="C2269" s="194"/>
      <c r="D2269" s="195" t="s">
        <v>203</v>
      </c>
      <c r="E2269" s="196" t="s">
        <v>19</v>
      </c>
      <c r="F2269" s="197" t="s">
        <v>2044</v>
      </c>
      <c r="G2269" s="194"/>
      <c r="H2269" s="198">
        <v>733.6</v>
      </c>
      <c r="I2269" s="199"/>
      <c r="J2269" s="194"/>
      <c r="K2269" s="194"/>
      <c r="L2269" s="200"/>
      <c r="M2269" s="201"/>
      <c r="N2269" s="202"/>
      <c r="O2269" s="202"/>
      <c r="P2269" s="202"/>
      <c r="Q2269" s="202"/>
      <c r="R2269" s="202"/>
      <c r="S2269" s="202"/>
      <c r="T2269" s="203"/>
      <c r="AT2269" s="204" t="s">
        <v>203</v>
      </c>
      <c r="AU2269" s="204" t="s">
        <v>80</v>
      </c>
      <c r="AV2269" s="13" t="s">
        <v>80</v>
      </c>
      <c r="AW2269" s="13" t="s">
        <v>32</v>
      </c>
      <c r="AX2269" s="13" t="s">
        <v>70</v>
      </c>
      <c r="AY2269" s="204" t="s">
        <v>193</v>
      </c>
    </row>
    <row r="2270" spans="1:65" s="13" customFormat="1" ht="11.25">
      <c r="B2270" s="193"/>
      <c r="C2270" s="194"/>
      <c r="D2270" s="195" t="s">
        <v>203</v>
      </c>
      <c r="E2270" s="196" t="s">
        <v>19</v>
      </c>
      <c r="F2270" s="197" t="s">
        <v>2045</v>
      </c>
      <c r="G2270" s="194"/>
      <c r="H2270" s="198">
        <v>1292.9000000000001</v>
      </c>
      <c r="I2270" s="199"/>
      <c r="J2270" s="194"/>
      <c r="K2270" s="194"/>
      <c r="L2270" s="200"/>
      <c r="M2270" s="201"/>
      <c r="N2270" s="202"/>
      <c r="O2270" s="202"/>
      <c r="P2270" s="202"/>
      <c r="Q2270" s="202"/>
      <c r="R2270" s="202"/>
      <c r="S2270" s="202"/>
      <c r="T2270" s="203"/>
      <c r="AT2270" s="204" t="s">
        <v>203</v>
      </c>
      <c r="AU2270" s="204" t="s">
        <v>80</v>
      </c>
      <c r="AV2270" s="13" t="s">
        <v>80</v>
      </c>
      <c r="AW2270" s="13" t="s">
        <v>32</v>
      </c>
      <c r="AX2270" s="13" t="s">
        <v>70</v>
      </c>
      <c r="AY2270" s="204" t="s">
        <v>193</v>
      </c>
    </row>
    <row r="2271" spans="1:65" s="13" customFormat="1" ht="11.25">
      <c r="B2271" s="193"/>
      <c r="C2271" s="194"/>
      <c r="D2271" s="195" t="s">
        <v>203</v>
      </c>
      <c r="E2271" s="196" t="s">
        <v>19</v>
      </c>
      <c r="F2271" s="197" t="s">
        <v>2666</v>
      </c>
      <c r="G2271" s="194"/>
      <c r="H2271" s="198">
        <v>560.79999999999995</v>
      </c>
      <c r="I2271" s="199"/>
      <c r="J2271" s="194"/>
      <c r="K2271" s="194"/>
      <c r="L2271" s="200"/>
      <c r="M2271" s="201"/>
      <c r="N2271" s="202"/>
      <c r="O2271" s="202"/>
      <c r="P2271" s="202"/>
      <c r="Q2271" s="202"/>
      <c r="R2271" s="202"/>
      <c r="S2271" s="202"/>
      <c r="T2271" s="203"/>
      <c r="AT2271" s="204" t="s">
        <v>203</v>
      </c>
      <c r="AU2271" s="204" t="s">
        <v>80</v>
      </c>
      <c r="AV2271" s="13" t="s">
        <v>80</v>
      </c>
      <c r="AW2271" s="13" t="s">
        <v>32</v>
      </c>
      <c r="AX2271" s="13" t="s">
        <v>70</v>
      </c>
      <c r="AY2271" s="204" t="s">
        <v>193</v>
      </c>
    </row>
    <row r="2272" spans="1:65" s="13" customFormat="1" ht="11.25">
      <c r="B2272" s="193"/>
      <c r="C2272" s="194"/>
      <c r="D2272" s="195" t="s">
        <v>203</v>
      </c>
      <c r="E2272" s="196" t="s">
        <v>19</v>
      </c>
      <c r="F2272" s="197" t="s">
        <v>2047</v>
      </c>
      <c r="G2272" s="194"/>
      <c r="H2272" s="198">
        <v>4145.6000000000004</v>
      </c>
      <c r="I2272" s="199"/>
      <c r="J2272" s="194"/>
      <c r="K2272" s="194"/>
      <c r="L2272" s="200"/>
      <c r="M2272" s="201"/>
      <c r="N2272" s="202"/>
      <c r="O2272" s="202"/>
      <c r="P2272" s="202"/>
      <c r="Q2272" s="202"/>
      <c r="R2272" s="202"/>
      <c r="S2272" s="202"/>
      <c r="T2272" s="203"/>
      <c r="AT2272" s="204" t="s">
        <v>203</v>
      </c>
      <c r="AU2272" s="204" t="s">
        <v>80</v>
      </c>
      <c r="AV2272" s="13" t="s">
        <v>80</v>
      </c>
      <c r="AW2272" s="13" t="s">
        <v>32</v>
      </c>
      <c r="AX2272" s="13" t="s">
        <v>70</v>
      </c>
      <c r="AY2272" s="204" t="s">
        <v>193</v>
      </c>
    </row>
    <row r="2273" spans="1:65" s="13" customFormat="1" ht="11.25">
      <c r="B2273" s="193"/>
      <c r="C2273" s="194"/>
      <c r="D2273" s="195" t="s">
        <v>203</v>
      </c>
      <c r="E2273" s="196" t="s">
        <v>19</v>
      </c>
      <c r="F2273" s="197" t="s">
        <v>2027</v>
      </c>
      <c r="G2273" s="194"/>
      <c r="H2273" s="198">
        <v>35.1</v>
      </c>
      <c r="I2273" s="199"/>
      <c r="J2273" s="194"/>
      <c r="K2273" s="194"/>
      <c r="L2273" s="200"/>
      <c r="M2273" s="201"/>
      <c r="N2273" s="202"/>
      <c r="O2273" s="202"/>
      <c r="P2273" s="202"/>
      <c r="Q2273" s="202"/>
      <c r="R2273" s="202"/>
      <c r="S2273" s="202"/>
      <c r="T2273" s="203"/>
      <c r="AT2273" s="204" t="s">
        <v>203</v>
      </c>
      <c r="AU2273" s="204" t="s">
        <v>80</v>
      </c>
      <c r="AV2273" s="13" t="s">
        <v>80</v>
      </c>
      <c r="AW2273" s="13" t="s">
        <v>32</v>
      </c>
      <c r="AX2273" s="13" t="s">
        <v>70</v>
      </c>
      <c r="AY2273" s="204" t="s">
        <v>193</v>
      </c>
    </row>
    <row r="2274" spans="1:65" s="13" customFormat="1" ht="11.25">
      <c r="B2274" s="193"/>
      <c r="C2274" s="194"/>
      <c r="D2274" s="195" t="s">
        <v>203</v>
      </c>
      <c r="E2274" s="196" t="s">
        <v>19</v>
      </c>
      <c r="F2274" s="197" t="s">
        <v>2048</v>
      </c>
      <c r="G2274" s="194"/>
      <c r="H2274" s="198">
        <v>19.2</v>
      </c>
      <c r="I2274" s="199"/>
      <c r="J2274" s="194"/>
      <c r="K2274" s="194"/>
      <c r="L2274" s="200"/>
      <c r="M2274" s="201"/>
      <c r="N2274" s="202"/>
      <c r="O2274" s="202"/>
      <c r="P2274" s="202"/>
      <c r="Q2274" s="202"/>
      <c r="R2274" s="202"/>
      <c r="S2274" s="202"/>
      <c r="T2274" s="203"/>
      <c r="AT2274" s="204" t="s">
        <v>203</v>
      </c>
      <c r="AU2274" s="204" t="s">
        <v>80</v>
      </c>
      <c r="AV2274" s="13" t="s">
        <v>80</v>
      </c>
      <c r="AW2274" s="13" t="s">
        <v>32</v>
      </c>
      <c r="AX2274" s="13" t="s">
        <v>70</v>
      </c>
      <c r="AY2274" s="204" t="s">
        <v>193</v>
      </c>
    </row>
    <row r="2275" spans="1:65" s="13" customFormat="1" ht="11.25">
      <c r="B2275" s="193"/>
      <c r="C2275" s="194"/>
      <c r="D2275" s="195" t="s">
        <v>203</v>
      </c>
      <c r="E2275" s="196" t="s">
        <v>19</v>
      </c>
      <c r="F2275" s="197" t="s">
        <v>2049</v>
      </c>
      <c r="G2275" s="194"/>
      <c r="H2275" s="198">
        <v>78.099999999999994</v>
      </c>
      <c r="I2275" s="199"/>
      <c r="J2275" s="194"/>
      <c r="K2275" s="194"/>
      <c r="L2275" s="200"/>
      <c r="M2275" s="201"/>
      <c r="N2275" s="202"/>
      <c r="O2275" s="202"/>
      <c r="P2275" s="202"/>
      <c r="Q2275" s="202"/>
      <c r="R2275" s="202"/>
      <c r="S2275" s="202"/>
      <c r="T2275" s="203"/>
      <c r="AT2275" s="204" t="s">
        <v>203</v>
      </c>
      <c r="AU2275" s="204" t="s">
        <v>80</v>
      </c>
      <c r="AV2275" s="13" t="s">
        <v>80</v>
      </c>
      <c r="AW2275" s="13" t="s">
        <v>32</v>
      </c>
      <c r="AX2275" s="13" t="s">
        <v>70</v>
      </c>
      <c r="AY2275" s="204" t="s">
        <v>193</v>
      </c>
    </row>
    <row r="2276" spans="1:65" s="14" customFormat="1" ht="11.25">
      <c r="B2276" s="205"/>
      <c r="C2276" s="206"/>
      <c r="D2276" s="195" t="s">
        <v>203</v>
      </c>
      <c r="E2276" s="207" t="s">
        <v>19</v>
      </c>
      <c r="F2276" s="208" t="s">
        <v>205</v>
      </c>
      <c r="G2276" s="206"/>
      <c r="H2276" s="209">
        <v>8611.5</v>
      </c>
      <c r="I2276" s="210"/>
      <c r="J2276" s="206"/>
      <c r="K2276" s="206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203</v>
      </c>
      <c r="AU2276" s="215" t="s">
        <v>80</v>
      </c>
      <c r="AV2276" s="14" t="s">
        <v>200</v>
      </c>
      <c r="AW2276" s="14" t="s">
        <v>32</v>
      </c>
      <c r="AX2276" s="14" t="s">
        <v>78</v>
      </c>
      <c r="AY2276" s="215" t="s">
        <v>193</v>
      </c>
    </row>
    <row r="2277" spans="1:65" s="2" customFormat="1" ht="16.5" customHeight="1">
      <c r="A2277" s="36"/>
      <c r="B2277" s="37"/>
      <c r="C2277" s="227" t="s">
        <v>2820</v>
      </c>
      <c r="D2277" s="227" t="s">
        <v>443</v>
      </c>
      <c r="E2277" s="228" t="s">
        <v>2821</v>
      </c>
      <c r="F2277" s="229" t="s">
        <v>2822</v>
      </c>
      <c r="G2277" s="230" t="s">
        <v>198</v>
      </c>
      <c r="H2277" s="231">
        <v>9472.65</v>
      </c>
      <c r="I2277" s="232"/>
      <c r="J2277" s="233">
        <f>ROUND(I2277*H2277,2)</f>
        <v>0</v>
      </c>
      <c r="K2277" s="229" t="s">
        <v>199</v>
      </c>
      <c r="L2277" s="234"/>
      <c r="M2277" s="235" t="s">
        <v>19</v>
      </c>
      <c r="N2277" s="236" t="s">
        <v>41</v>
      </c>
      <c r="O2277" s="66"/>
      <c r="P2277" s="184">
        <f>O2277*H2277</f>
        <v>0</v>
      </c>
      <c r="Q2277" s="184">
        <v>4.0000000000000002E-4</v>
      </c>
      <c r="R2277" s="184">
        <f>Q2277*H2277</f>
        <v>3.7890600000000001</v>
      </c>
      <c r="S2277" s="184">
        <v>0</v>
      </c>
      <c r="T2277" s="185">
        <f>S2277*H2277</f>
        <v>0</v>
      </c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R2277" s="186" t="s">
        <v>257</v>
      </c>
      <c r="AT2277" s="186" t="s">
        <v>443</v>
      </c>
      <c r="AU2277" s="186" t="s">
        <v>80</v>
      </c>
      <c r="AY2277" s="19" t="s">
        <v>193</v>
      </c>
      <c r="BE2277" s="187">
        <f>IF(N2277="základní",J2277,0)</f>
        <v>0</v>
      </c>
      <c r="BF2277" s="187">
        <f>IF(N2277="snížená",J2277,0)</f>
        <v>0</v>
      </c>
      <c r="BG2277" s="187">
        <f>IF(N2277="zákl. přenesená",J2277,0)</f>
        <v>0</v>
      </c>
      <c r="BH2277" s="187">
        <f>IF(N2277="sníž. přenesená",J2277,0)</f>
        <v>0</v>
      </c>
      <c r="BI2277" s="187">
        <f>IF(N2277="nulová",J2277,0)</f>
        <v>0</v>
      </c>
      <c r="BJ2277" s="19" t="s">
        <v>78</v>
      </c>
      <c r="BK2277" s="187">
        <f>ROUND(I2277*H2277,2)</f>
        <v>0</v>
      </c>
      <c r="BL2277" s="19" t="s">
        <v>216</v>
      </c>
      <c r="BM2277" s="186" t="s">
        <v>2823</v>
      </c>
    </row>
    <row r="2278" spans="1:65" s="13" customFormat="1" ht="11.25">
      <c r="B2278" s="193"/>
      <c r="C2278" s="194"/>
      <c r="D2278" s="195" t="s">
        <v>203</v>
      </c>
      <c r="E2278" s="196" t="s">
        <v>19</v>
      </c>
      <c r="F2278" s="197" t="s">
        <v>2824</v>
      </c>
      <c r="G2278" s="194"/>
      <c r="H2278" s="198">
        <v>9472.65</v>
      </c>
      <c r="I2278" s="199"/>
      <c r="J2278" s="194"/>
      <c r="K2278" s="194"/>
      <c r="L2278" s="200"/>
      <c r="M2278" s="201"/>
      <c r="N2278" s="202"/>
      <c r="O2278" s="202"/>
      <c r="P2278" s="202"/>
      <c r="Q2278" s="202"/>
      <c r="R2278" s="202"/>
      <c r="S2278" s="202"/>
      <c r="T2278" s="203"/>
      <c r="AT2278" s="204" t="s">
        <v>203</v>
      </c>
      <c r="AU2278" s="204" t="s">
        <v>80</v>
      </c>
      <c r="AV2278" s="13" t="s">
        <v>80</v>
      </c>
      <c r="AW2278" s="13" t="s">
        <v>32</v>
      </c>
      <c r="AX2278" s="13" t="s">
        <v>70</v>
      </c>
      <c r="AY2278" s="204" t="s">
        <v>193</v>
      </c>
    </row>
    <row r="2279" spans="1:65" s="14" customFormat="1" ht="11.25">
      <c r="B2279" s="205"/>
      <c r="C2279" s="206"/>
      <c r="D2279" s="195" t="s">
        <v>203</v>
      </c>
      <c r="E2279" s="207" t="s">
        <v>19</v>
      </c>
      <c r="F2279" s="208" t="s">
        <v>205</v>
      </c>
      <c r="G2279" s="206"/>
      <c r="H2279" s="209">
        <v>9472.65</v>
      </c>
      <c r="I2279" s="210"/>
      <c r="J2279" s="206"/>
      <c r="K2279" s="206"/>
      <c r="L2279" s="211"/>
      <c r="M2279" s="212"/>
      <c r="N2279" s="213"/>
      <c r="O2279" s="213"/>
      <c r="P2279" s="213"/>
      <c r="Q2279" s="213"/>
      <c r="R2279" s="213"/>
      <c r="S2279" s="213"/>
      <c r="T2279" s="214"/>
      <c r="AT2279" s="215" t="s">
        <v>203</v>
      </c>
      <c r="AU2279" s="215" t="s">
        <v>80</v>
      </c>
      <c r="AV2279" s="14" t="s">
        <v>200</v>
      </c>
      <c r="AW2279" s="14" t="s">
        <v>32</v>
      </c>
      <c r="AX2279" s="14" t="s">
        <v>78</v>
      </c>
      <c r="AY2279" s="215" t="s">
        <v>193</v>
      </c>
    </row>
    <row r="2280" spans="1:65" s="2" customFormat="1" ht="44.25" customHeight="1">
      <c r="A2280" s="36"/>
      <c r="B2280" s="37"/>
      <c r="C2280" s="175" t="s">
        <v>1382</v>
      </c>
      <c r="D2280" s="175" t="s">
        <v>195</v>
      </c>
      <c r="E2280" s="176" t="s">
        <v>2825</v>
      </c>
      <c r="F2280" s="177" t="s">
        <v>2826</v>
      </c>
      <c r="G2280" s="178" t="s">
        <v>417</v>
      </c>
      <c r="H2280" s="179">
        <v>55.927999999999997</v>
      </c>
      <c r="I2280" s="180"/>
      <c r="J2280" s="181">
        <f>ROUND(I2280*H2280,2)</f>
        <v>0</v>
      </c>
      <c r="K2280" s="177" t="s">
        <v>199</v>
      </c>
      <c r="L2280" s="41"/>
      <c r="M2280" s="182" t="s">
        <v>19</v>
      </c>
      <c r="N2280" s="183" t="s">
        <v>41</v>
      </c>
      <c r="O2280" s="66"/>
      <c r="P2280" s="184">
        <f>O2280*H2280</f>
        <v>0</v>
      </c>
      <c r="Q2280" s="184">
        <v>0</v>
      </c>
      <c r="R2280" s="184">
        <f>Q2280*H2280</f>
        <v>0</v>
      </c>
      <c r="S2280" s="184">
        <v>0</v>
      </c>
      <c r="T2280" s="185">
        <f>S2280*H2280</f>
        <v>0</v>
      </c>
      <c r="U2280" s="36"/>
      <c r="V2280" s="36"/>
      <c r="W2280" s="36"/>
      <c r="X2280" s="36"/>
      <c r="Y2280" s="36"/>
      <c r="Z2280" s="36"/>
      <c r="AA2280" s="36"/>
      <c r="AB2280" s="36"/>
      <c r="AC2280" s="36"/>
      <c r="AD2280" s="36"/>
      <c r="AE2280" s="36"/>
      <c r="AR2280" s="186" t="s">
        <v>216</v>
      </c>
      <c r="AT2280" s="186" t="s">
        <v>195</v>
      </c>
      <c r="AU2280" s="186" t="s">
        <v>80</v>
      </c>
      <c r="AY2280" s="19" t="s">
        <v>193</v>
      </c>
      <c r="BE2280" s="187">
        <f>IF(N2280="základní",J2280,0)</f>
        <v>0</v>
      </c>
      <c r="BF2280" s="187">
        <f>IF(N2280="snížená",J2280,0)</f>
        <v>0</v>
      </c>
      <c r="BG2280" s="187">
        <f>IF(N2280="zákl. přenesená",J2280,0)</f>
        <v>0</v>
      </c>
      <c r="BH2280" s="187">
        <f>IF(N2280="sníž. přenesená",J2280,0)</f>
        <v>0</v>
      </c>
      <c r="BI2280" s="187">
        <f>IF(N2280="nulová",J2280,0)</f>
        <v>0</v>
      </c>
      <c r="BJ2280" s="19" t="s">
        <v>78</v>
      </c>
      <c r="BK2280" s="187">
        <f>ROUND(I2280*H2280,2)</f>
        <v>0</v>
      </c>
      <c r="BL2280" s="19" t="s">
        <v>216</v>
      </c>
      <c r="BM2280" s="186" t="s">
        <v>2827</v>
      </c>
    </row>
    <row r="2281" spans="1:65" s="2" customFormat="1" ht="11.25">
      <c r="A2281" s="36"/>
      <c r="B2281" s="37"/>
      <c r="C2281" s="38"/>
      <c r="D2281" s="188" t="s">
        <v>201</v>
      </c>
      <c r="E2281" s="38"/>
      <c r="F2281" s="189" t="s">
        <v>2828</v>
      </c>
      <c r="G2281" s="38"/>
      <c r="H2281" s="38"/>
      <c r="I2281" s="190"/>
      <c r="J2281" s="38"/>
      <c r="K2281" s="38"/>
      <c r="L2281" s="41"/>
      <c r="M2281" s="191"/>
      <c r="N2281" s="192"/>
      <c r="O2281" s="66"/>
      <c r="P2281" s="66"/>
      <c r="Q2281" s="66"/>
      <c r="R2281" s="66"/>
      <c r="S2281" s="66"/>
      <c r="T2281" s="67"/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T2281" s="19" t="s">
        <v>201</v>
      </c>
      <c r="AU2281" s="19" t="s">
        <v>80</v>
      </c>
    </row>
    <row r="2282" spans="1:65" s="12" customFormat="1" ht="22.9" customHeight="1">
      <c r="B2282" s="159"/>
      <c r="C2282" s="160"/>
      <c r="D2282" s="161" t="s">
        <v>69</v>
      </c>
      <c r="E2282" s="173" t="s">
        <v>2829</v>
      </c>
      <c r="F2282" s="173" t="s">
        <v>2830</v>
      </c>
      <c r="G2282" s="160"/>
      <c r="H2282" s="160"/>
      <c r="I2282" s="163"/>
      <c r="J2282" s="174">
        <f>BK2282</f>
        <v>0</v>
      </c>
      <c r="K2282" s="160"/>
      <c r="L2282" s="165"/>
      <c r="M2282" s="166"/>
      <c r="N2282" s="167"/>
      <c r="O2282" s="167"/>
      <c r="P2282" s="168">
        <f>SUM(P2283:P2362)</f>
        <v>0</v>
      </c>
      <c r="Q2282" s="167"/>
      <c r="R2282" s="168">
        <f>SUM(R2283:R2362)</f>
        <v>0</v>
      </c>
      <c r="S2282" s="167"/>
      <c r="T2282" s="169">
        <f>SUM(T2283:T2362)</f>
        <v>0</v>
      </c>
      <c r="AR2282" s="170" t="s">
        <v>80</v>
      </c>
      <c r="AT2282" s="171" t="s">
        <v>69</v>
      </c>
      <c r="AU2282" s="171" t="s">
        <v>78</v>
      </c>
      <c r="AY2282" s="170" t="s">
        <v>193</v>
      </c>
      <c r="BK2282" s="172">
        <f>SUM(BK2283:BK2362)</f>
        <v>0</v>
      </c>
    </row>
    <row r="2283" spans="1:65" s="2" customFormat="1" ht="24.2" customHeight="1">
      <c r="A2283" s="36"/>
      <c r="B2283" s="37"/>
      <c r="C2283" s="175" t="s">
        <v>2831</v>
      </c>
      <c r="D2283" s="175" t="s">
        <v>195</v>
      </c>
      <c r="E2283" s="176" t="s">
        <v>2832</v>
      </c>
      <c r="F2283" s="177" t="s">
        <v>2833</v>
      </c>
      <c r="G2283" s="178" t="s">
        <v>273</v>
      </c>
      <c r="H2283" s="179">
        <v>325</v>
      </c>
      <c r="I2283" s="180"/>
      <c r="J2283" s="181">
        <f t="shared" ref="J2283:J2314" si="10">ROUND(I2283*H2283,2)</f>
        <v>0</v>
      </c>
      <c r="K2283" s="177" t="s">
        <v>477</v>
      </c>
      <c r="L2283" s="41"/>
      <c r="M2283" s="182" t="s">
        <v>19</v>
      </c>
      <c r="N2283" s="183" t="s">
        <v>41</v>
      </c>
      <c r="O2283" s="66"/>
      <c r="P2283" s="184">
        <f t="shared" ref="P2283:P2314" si="11">O2283*H2283</f>
        <v>0</v>
      </c>
      <c r="Q2283" s="184">
        <v>0</v>
      </c>
      <c r="R2283" s="184">
        <f t="shared" ref="R2283:R2314" si="12">Q2283*H2283</f>
        <v>0</v>
      </c>
      <c r="S2283" s="184">
        <v>0</v>
      </c>
      <c r="T2283" s="185">
        <f t="shared" ref="T2283:T2314" si="13">S2283*H2283</f>
        <v>0</v>
      </c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R2283" s="186" t="s">
        <v>216</v>
      </c>
      <c r="AT2283" s="186" t="s">
        <v>195</v>
      </c>
      <c r="AU2283" s="186" t="s">
        <v>80</v>
      </c>
      <c r="AY2283" s="19" t="s">
        <v>193</v>
      </c>
      <c r="BE2283" s="187">
        <f t="shared" ref="BE2283:BE2314" si="14">IF(N2283="základní",J2283,0)</f>
        <v>0</v>
      </c>
      <c r="BF2283" s="187">
        <f t="shared" ref="BF2283:BF2314" si="15">IF(N2283="snížená",J2283,0)</f>
        <v>0</v>
      </c>
      <c r="BG2283" s="187">
        <f t="shared" ref="BG2283:BG2314" si="16">IF(N2283="zákl. přenesená",J2283,0)</f>
        <v>0</v>
      </c>
      <c r="BH2283" s="187">
        <f t="shared" ref="BH2283:BH2314" si="17">IF(N2283="sníž. přenesená",J2283,0)</f>
        <v>0</v>
      </c>
      <c r="BI2283" s="187">
        <f t="shared" ref="BI2283:BI2314" si="18">IF(N2283="nulová",J2283,0)</f>
        <v>0</v>
      </c>
      <c r="BJ2283" s="19" t="s">
        <v>78</v>
      </c>
      <c r="BK2283" s="187">
        <f t="shared" ref="BK2283:BK2314" si="19">ROUND(I2283*H2283,2)</f>
        <v>0</v>
      </c>
      <c r="BL2283" s="19" t="s">
        <v>216</v>
      </c>
      <c r="BM2283" s="186" t="s">
        <v>2834</v>
      </c>
    </row>
    <row r="2284" spans="1:65" s="2" customFormat="1" ht="24.2" customHeight="1">
      <c r="A2284" s="36"/>
      <c r="B2284" s="37"/>
      <c r="C2284" s="175" t="s">
        <v>1390</v>
      </c>
      <c r="D2284" s="175" t="s">
        <v>195</v>
      </c>
      <c r="E2284" s="176" t="s">
        <v>2835</v>
      </c>
      <c r="F2284" s="177" t="s">
        <v>2836</v>
      </c>
      <c r="G2284" s="178" t="s">
        <v>273</v>
      </c>
      <c r="H2284" s="179">
        <v>370</v>
      </c>
      <c r="I2284" s="180"/>
      <c r="J2284" s="181">
        <f t="shared" si="10"/>
        <v>0</v>
      </c>
      <c r="K2284" s="177" t="s">
        <v>477</v>
      </c>
      <c r="L2284" s="41"/>
      <c r="M2284" s="182" t="s">
        <v>19</v>
      </c>
      <c r="N2284" s="183" t="s">
        <v>41</v>
      </c>
      <c r="O2284" s="66"/>
      <c r="P2284" s="184">
        <f t="shared" si="11"/>
        <v>0</v>
      </c>
      <c r="Q2284" s="184">
        <v>0</v>
      </c>
      <c r="R2284" s="184">
        <f t="shared" si="12"/>
        <v>0</v>
      </c>
      <c r="S2284" s="184">
        <v>0</v>
      </c>
      <c r="T2284" s="185">
        <f t="shared" si="13"/>
        <v>0</v>
      </c>
      <c r="U2284" s="36"/>
      <c r="V2284" s="36"/>
      <c r="W2284" s="36"/>
      <c r="X2284" s="36"/>
      <c r="Y2284" s="36"/>
      <c r="Z2284" s="36"/>
      <c r="AA2284" s="36"/>
      <c r="AB2284" s="36"/>
      <c r="AC2284" s="36"/>
      <c r="AD2284" s="36"/>
      <c r="AE2284" s="36"/>
      <c r="AR2284" s="186" t="s">
        <v>216</v>
      </c>
      <c r="AT2284" s="186" t="s">
        <v>195</v>
      </c>
      <c r="AU2284" s="186" t="s">
        <v>80</v>
      </c>
      <c r="AY2284" s="19" t="s">
        <v>193</v>
      </c>
      <c r="BE2284" s="187">
        <f t="shared" si="14"/>
        <v>0</v>
      </c>
      <c r="BF2284" s="187">
        <f t="shared" si="15"/>
        <v>0</v>
      </c>
      <c r="BG2284" s="187">
        <f t="shared" si="16"/>
        <v>0</v>
      </c>
      <c r="BH2284" s="187">
        <f t="shared" si="17"/>
        <v>0</v>
      </c>
      <c r="BI2284" s="187">
        <f t="shared" si="18"/>
        <v>0</v>
      </c>
      <c r="BJ2284" s="19" t="s">
        <v>78</v>
      </c>
      <c r="BK2284" s="187">
        <f t="shared" si="19"/>
        <v>0</v>
      </c>
      <c r="BL2284" s="19" t="s">
        <v>216</v>
      </c>
      <c r="BM2284" s="186" t="s">
        <v>2837</v>
      </c>
    </row>
    <row r="2285" spans="1:65" s="2" customFormat="1" ht="24.2" customHeight="1">
      <c r="A2285" s="36"/>
      <c r="B2285" s="37"/>
      <c r="C2285" s="175" t="s">
        <v>2838</v>
      </c>
      <c r="D2285" s="175" t="s">
        <v>195</v>
      </c>
      <c r="E2285" s="176" t="s">
        <v>2839</v>
      </c>
      <c r="F2285" s="177" t="s">
        <v>2840</v>
      </c>
      <c r="G2285" s="178" t="s">
        <v>273</v>
      </c>
      <c r="H2285" s="179">
        <v>740</v>
      </c>
      <c r="I2285" s="180"/>
      <c r="J2285" s="181">
        <f t="shared" si="10"/>
        <v>0</v>
      </c>
      <c r="K2285" s="177" t="s">
        <v>477</v>
      </c>
      <c r="L2285" s="41"/>
      <c r="M2285" s="182" t="s">
        <v>19</v>
      </c>
      <c r="N2285" s="183" t="s">
        <v>41</v>
      </c>
      <c r="O2285" s="66"/>
      <c r="P2285" s="184">
        <f t="shared" si="11"/>
        <v>0</v>
      </c>
      <c r="Q2285" s="184">
        <v>0</v>
      </c>
      <c r="R2285" s="184">
        <f t="shared" si="12"/>
        <v>0</v>
      </c>
      <c r="S2285" s="184">
        <v>0</v>
      </c>
      <c r="T2285" s="185">
        <f t="shared" si="13"/>
        <v>0</v>
      </c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R2285" s="186" t="s">
        <v>216</v>
      </c>
      <c r="AT2285" s="186" t="s">
        <v>195</v>
      </c>
      <c r="AU2285" s="186" t="s">
        <v>80</v>
      </c>
      <c r="AY2285" s="19" t="s">
        <v>193</v>
      </c>
      <c r="BE2285" s="187">
        <f t="shared" si="14"/>
        <v>0</v>
      </c>
      <c r="BF2285" s="187">
        <f t="shared" si="15"/>
        <v>0</v>
      </c>
      <c r="BG2285" s="187">
        <f t="shared" si="16"/>
        <v>0</v>
      </c>
      <c r="BH2285" s="187">
        <f t="shared" si="17"/>
        <v>0</v>
      </c>
      <c r="BI2285" s="187">
        <f t="shared" si="18"/>
        <v>0</v>
      </c>
      <c r="BJ2285" s="19" t="s">
        <v>78</v>
      </c>
      <c r="BK2285" s="187">
        <f t="shared" si="19"/>
        <v>0</v>
      </c>
      <c r="BL2285" s="19" t="s">
        <v>216</v>
      </c>
      <c r="BM2285" s="186" t="s">
        <v>2841</v>
      </c>
    </row>
    <row r="2286" spans="1:65" s="2" customFormat="1" ht="24.2" customHeight="1">
      <c r="A2286" s="36"/>
      <c r="B2286" s="37"/>
      <c r="C2286" s="175" t="s">
        <v>1395</v>
      </c>
      <c r="D2286" s="175" t="s">
        <v>195</v>
      </c>
      <c r="E2286" s="176" t="s">
        <v>2842</v>
      </c>
      <c r="F2286" s="177" t="s">
        <v>2843</v>
      </c>
      <c r="G2286" s="178" t="s">
        <v>273</v>
      </c>
      <c r="H2286" s="179">
        <v>155</v>
      </c>
      <c r="I2286" s="180"/>
      <c r="J2286" s="181">
        <f t="shared" si="10"/>
        <v>0</v>
      </c>
      <c r="K2286" s="177" t="s">
        <v>477</v>
      </c>
      <c r="L2286" s="41"/>
      <c r="M2286" s="182" t="s">
        <v>19</v>
      </c>
      <c r="N2286" s="183" t="s">
        <v>41</v>
      </c>
      <c r="O2286" s="66"/>
      <c r="P2286" s="184">
        <f t="shared" si="11"/>
        <v>0</v>
      </c>
      <c r="Q2286" s="184">
        <v>0</v>
      </c>
      <c r="R2286" s="184">
        <f t="shared" si="12"/>
        <v>0</v>
      </c>
      <c r="S2286" s="184">
        <v>0</v>
      </c>
      <c r="T2286" s="185">
        <f t="shared" si="13"/>
        <v>0</v>
      </c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R2286" s="186" t="s">
        <v>216</v>
      </c>
      <c r="AT2286" s="186" t="s">
        <v>195</v>
      </c>
      <c r="AU2286" s="186" t="s">
        <v>80</v>
      </c>
      <c r="AY2286" s="19" t="s">
        <v>193</v>
      </c>
      <c r="BE2286" s="187">
        <f t="shared" si="14"/>
        <v>0</v>
      </c>
      <c r="BF2286" s="187">
        <f t="shared" si="15"/>
        <v>0</v>
      </c>
      <c r="BG2286" s="187">
        <f t="shared" si="16"/>
        <v>0</v>
      </c>
      <c r="BH2286" s="187">
        <f t="shared" si="17"/>
        <v>0</v>
      </c>
      <c r="BI2286" s="187">
        <f t="shared" si="18"/>
        <v>0</v>
      </c>
      <c r="BJ2286" s="19" t="s">
        <v>78</v>
      </c>
      <c r="BK2286" s="187">
        <f t="shared" si="19"/>
        <v>0</v>
      </c>
      <c r="BL2286" s="19" t="s">
        <v>216</v>
      </c>
      <c r="BM2286" s="186" t="s">
        <v>2844</v>
      </c>
    </row>
    <row r="2287" spans="1:65" s="2" customFormat="1" ht="24.2" customHeight="1">
      <c r="A2287" s="36"/>
      <c r="B2287" s="37"/>
      <c r="C2287" s="175" t="s">
        <v>2845</v>
      </c>
      <c r="D2287" s="175" t="s">
        <v>195</v>
      </c>
      <c r="E2287" s="176" t="s">
        <v>2846</v>
      </c>
      <c r="F2287" s="177" t="s">
        <v>2847</v>
      </c>
      <c r="G2287" s="178" t="s">
        <v>273</v>
      </c>
      <c r="H2287" s="179">
        <v>30</v>
      </c>
      <c r="I2287" s="180"/>
      <c r="J2287" s="181">
        <f t="shared" si="10"/>
        <v>0</v>
      </c>
      <c r="K2287" s="177" t="s">
        <v>477</v>
      </c>
      <c r="L2287" s="41"/>
      <c r="M2287" s="182" t="s">
        <v>19</v>
      </c>
      <c r="N2287" s="183" t="s">
        <v>41</v>
      </c>
      <c r="O2287" s="66"/>
      <c r="P2287" s="184">
        <f t="shared" si="11"/>
        <v>0</v>
      </c>
      <c r="Q2287" s="184">
        <v>0</v>
      </c>
      <c r="R2287" s="184">
        <f t="shared" si="12"/>
        <v>0</v>
      </c>
      <c r="S2287" s="184">
        <v>0</v>
      </c>
      <c r="T2287" s="185">
        <f t="shared" si="13"/>
        <v>0</v>
      </c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R2287" s="186" t="s">
        <v>216</v>
      </c>
      <c r="AT2287" s="186" t="s">
        <v>195</v>
      </c>
      <c r="AU2287" s="186" t="s">
        <v>80</v>
      </c>
      <c r="AY2287" s="19" t="s">
        <v>193</v>
      </c>
      <c r="BE2287" s="187">
        <f t="shared" si="14"/>
        <v>0</v>
      </c>
      <c r="BF2287" s="187">
        <f t="shared" si="15"/>
        <v>0</v>
      </c>
      <c r="BG2287" s="187">
        <f t="shared" si="16"/>
        <v>0</v>
      </c>
      <c r="BH2287" s="187">
        <f t="shared" si="17"/>
        <v>0</v>
      </c>
      <c r="BI2287" s="187">
        <f t="shared" si="18"/>
        <v>0</v>
      </c>
      <c r="BJ2287" s="19" t="s">
        <v>78</v>
      </c>
      <c r="BK2287" s="187">
        <f t="shared" si="19"/>
        <v>0</v>
      </c>
      <c r="BL2287" s="19" t="s">
        <v>216</v>
      </c>
      <c r="BM2287" s="186" t="s">
        <v>2848</v>
      </c>
    </row>
    <row r="2288" spans="1:65" s="2" customFormat="1" ht="24.2" customHeight="1">
      <c r="A2288" s="36"/>
      <c r="B2288" s="37"/>
      <c r="C2288" s="175" t="s">
        <v>1401</v>
      </c>
      <c r="D2288" s="175" t="s">
        <v>195</v>
      </c>
      <c r="E2288" s="176" t="s">
        <v>2849</v>
      </c>
      <c r="F2288" s="177" t="s">
        <v>2850</v>
      </c>
      <c r="G2288" s="178" t="s">
        <v>273</v>
      </c>
      <c r="H2288" s="179">
        <v>77</v>
      </c>
      <c r="I2288" s="180"/>
      <c r="J2288" s="181">
        <f t="shared" si="10"/>
        <v>0</v>
      </c>
      <c r="K2288" s="177" t="s">
        <v>477</v>
      </c>
      <c r="L2288" s="41"/>
      <c r="M2288" s="182" t="s">
        <v>19</v>
      </c>
      <c r="N2288" s="183" t="s">
        <v>41</v>
      </c>
      <c r="O2288" s="66"/>
      <c r="P2288" s="184">
        <f t="shared" si="11"/>
        <v>0</v>
      </c>
      <c r="Q2288" s="184">
        <v>0</v>
      </c>
      <c r="R2288" s="184">
        <f t="shared" si="12"/>
        <v>0</v>
      </c>
      <c r="S2288" s="184">
        <v>0</v>
      </c>
      <c r="T2288" s="185">
        <f t="shared" si="13"/>
        <v>0</v>
      </c>
      <c r="U2288" s="36"/>
      <c r="V2288" s="36"/>
      <c r="W2288" s="36"/>
      <c r="X2288" s="36"/>
      <c r="Y2288" s="36"/>
      <c r="Z2288" s="36"/>
      <c r="AA2288" s="36"/>
      <c r="AB2288" s="36"/>
      <c r="AC2288" s="36"/>
      <c r="AD2288" s="36"/>
      <c r="AE2288" s="36"/>
      <c r="AR2288" s="186" t="s">
        <v>216</v>
      </c>
      <c r="AT2288" s="186" t="s">
        <v>195</v>
      </c>
      <c r="AU2288" s="186" t="s">
        <v>80</v>
      </c>
      <c r="AY2288" s="19" t="s">
        <v>193</v>
      </c>
      <c r="BE2288" s="187">
        <f t="shared" si="14"/>
        <v>0</v>
      </c>
      <c r="BF2288" s="187">
        <f t="shared" si="15"/>
        <v>0</v>
      </c>
      <c r="BG2288" s="187">
        <f t="shared" si="16"/>
        <v>0</v>
      </c>
      <c r="BH2288" s="187">
        <f t="shared" si="17"/>
        <v>0</v>
      </c>
      <c r="BI2288" s="187">
        <f t="shared" si="18"/>
        <v>0</v>
      </c>
      <c r="BJ2288" s="19" t="s">
        <v>78</v>
      </c>
      <c r="BK2288" s="187">
        <f t="shared" si="19"/>
        <v>0</v>
      </c>
      <c r="BL2288" s="19" t="s">
        <v>216</v>
      </c>
      <c r="BM2288" s="186" t="s">
        <v>2851</v>
      </c>
    </row>
    <row r="2289" spans="1:65" s="2" customFormat="1" ht="24.2" customHeight="1">
      <c r="A2289" s="36"/>
      <c r="B2289" s="37"/>
      <c r="C2289" s="175" t="s">
        <v>2852</v>
      </c>
      <c r="D2289" s="175" t="s">
        <v>195</v>
      </c>
      <c r="E2289" s="176" t="s">
        <v>2853</v>
      </c>
      <c r="F2289" s="177" t="s">
        <v>2854</v>
      </c>
      <c r="G2289" s="178" t="s">
        <v>273</v>
      </c>
      <c r="H2289" s="179">
        <v>22</v>
      </c>
      <c r="I2289" s="180"/>
      <c r="J2289" s="181">
        <f t="shared" si="10"/>
        <v>0</v>
      </c>
      <c r="K2289" s="177" t="s">
        <v>477</v>
      </c>
      <c r="L2289" s="41"/>
      <c r="M2289" s="182" t="s">
        <v>19</v>
      </c>
      <c r="N2289" s="183" t="s">
        <v>41</v>
      </c>
      <c r="O2289" s="66"/>
      <c r="P2289" s="184">
        <f t="shared" si="11"/>
        <v>0</v>
      </c>
      <c r="Q2289" s="184">
        <v>0</v>
      </c>
      <c r="R2289" s="184">
        <f t="shared" si="12"/>
        <v>0</v>
      </c>
      <c r="S2289" s="184">
        <v>0</v>
      </c>
      <c r="T2289" s="185">
        <f t="shared" si="13"/>
        <v>0</v>
      </c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R2289" s="186" t="s">
        <v>216</v>
      </c>
      <c r="AT2289" s="186" t="s">
        <v>195</v>
      </c>
      <c r="AU2289" s="186" t="s">
        <v>80</v>
      </c>
      <c r="AY2289" s="19" t="s">
        <v>193</v>
      </c>
      <c r="BE2289" s="187">
        <f t="shared" si="14"/>
        <v>0</v>
      </c>
      <c r="BF2289" s="187">
        <f t="shared" si="15"/>
        <v>0</v>
      </c>
      <c r="BG2289" s="187">
        <f t="shared" si="16"/>
        <v>0</v>
      </c>
      <c r="BH2289" s="187">
        <f t="shared" si="17"/>
        <v>0</v>
      </c>
      <c r="BI2289" s="187">
        <f t="shared" si="18"/>
        <v>0</v>
      </c>
      <c r="BJ2289" s="19" t="s">
        <v>78</v>
      </c>
      <c r="BK2289" s="187">
        <f t="shared" si="19"/>
        <v>0</v>
      </c>
      <c r="BL2289" s="19" t="s">
        <v>216</v>
      </c>
      <c r="BM2289" s="186" t="s">
        <v>2855</v>
      </c>
    </row>
    <row r="2290" spans="1:65" s="2" customFormat="1" ht="24.2" customHeight="1">
      <c r="A2290" s="36"/>
      <c r="B2290" s="37"/>
      <c r="C2290" s="175" t="s">
        <v>1408</v>
      </c>
      <c r="D2290" s="175" t="s">
        <v>195</v>
      </c>
      <c r="E2290" s="176" t="s">
        <v>2856</v>
      </c>
      <c r="F2290" s="177" t="s">
        <v>2857</v>
      </c>
      <c r="G2290" s="178" t="s">
        <v>273</v>
      </c>
      <c r="H2290" s="179">
        <v>110</v>
      </c>
      <c r="I2290" s="180"/>
      <c r="J2290" s="181">
        <f t="shared" si="10"/>
        <v>0</v>
      </c>
      <c r="K2290" s="177" t="s">
        <v>477</v>
      </c>
      <c r="L2290" s="41"/>
      <c r="M2290" s="182" t="s">
        <v>19</v>
      </c>
      <c r="N2290" s="183" t="s">
        <v>41</v>
      </c>
      <c r="O2290" s="66"/>
      <c r="P2290" s="184">
        <f t="shared" si="11"/>
        <v>0</v>
      </c>
      <c r="Q2290" s="184">
        <v>0</v>
      </c>
      <c r="R2290" s="184">
        <f t="shared" si="12"/>
        <v>0</v>
      </c>
      <c r="S2290" s="184">
        <v>0</v>
      </c>
      <c r="T2290" s="185">
        <f t="shared" si="13"/>
        <v>0</v>
      </c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R2290" s="186" t="s">
        <v>216</v>
      </c>
      <c r="AT2290" s="186" t="s">
        <v>195</v>
      </c>
      <c r="AU2290" s="186" t="s">
        <v>80</v>
      </c>
      <c r="AY2290" s="19" t="s">
        <v>193</v>
      </c>
      <c r="BE2290" s="187">
        <f t="shared" si="14"/>
        <v>0</v>
      </c>
      <c r="BF2290" s="187">
        <f t="shared" si="15"/>
        <v>0</v>
      </c>
      <c r="BG2290" s="187">
        <f t="shared" si="16"/>
        <v>0</v>
      </c>
      <c r="BH2290" s="187">
        <f t="shared" si="17"/>
        <v>0</v>
      </c>
      <c r="BI2290" s="187">
        <f t="shared" si="18"/>
        <v>0</v>
      </c>
      <c r="BJ2290" s="19" t="s">
        <v>78</v>
      </c>
      <c r="BK2290" s="187">
        <f t="shared" si="19"/>
        <v>0</v>
      </c>
      <c r="BL2290" s="19" t="s">
        <v>216</v>
      </c>
      <c r="BM2290" s="186" t="s">
        <v>2858</v>
      </c>
    </row>
    <row r="2291" spans="1:65" s="2" customFormat="1" ht="24.2" customHeight="1">
      <c r="A2291" s="36"/>
      <c r="B2291" s="37"/>
      <c r="C2291" s="175" t="s">
        <v>2859</v>
      </c>
      <c r="D2291" s="175" t="s">
        <v>195</v>
      </c>
      <c r="E2291" s="176" t="s">
        <v>2860</v>
      </c>
      <c r="F2291" s="177" t="s">
        <v>2861</v>
      </c>
      <c r="G2291" s="178" t="s">
        <v>273</v>
      </c>
      <c r="H2291" s="179">
        <v>805</v>
      </c>
      <c r="I2291" s="180"/>
      <c r="J2291" s="181">
        <f t="shared" si="10"/>
        <v>0</v>
      </c>
      <c r="K2291" s="177" t="s">
        <v>477</v>
      </c>
      <c r="L2291" s="41"/>
      <c r="M2291" s="182" t="s">
        <v>19</v>
      </c>
      <c r="N2291" s="183" t="s">
        <v>41</v>
      </c>
      <c r="O2291" s="66"/>
      <c r="P2291" s="184">
        <f t="shared" si="11"/>
        <v>0</v>
      </c>
      <c r="Q2291" s="184">
        <v>0</v>
      </c>
      <c r="R2291" s="184">
        <f t="shared" si="12"/>
        <v>0</v>
      </c>
      <c r="S2291" s="184">
        <v>0</v>
      </c>
      <c r="T2291" s="185">
        <f t="shared" si="13"/>
        <v>0</v>
      </c>
      <c r="U2291" s="36"/>
      <c r="V2291" s="36"/>
      <c r="W2291" s="36"/>
      <c r="X2291" s="36"/>
      <c r="Y2291" s="36"/>
      <c r="Z2291" s="36"/>
      <c r="AA2291" s="36"/>
      <c r="AB2291" s="36"/>
      <c r="AC2291" s="36"/>
      <c r="AD2291" s="36"/>
      <c r="AE2291" s="36"/>
      <c r="AR2291" s="186" t="s">
        <v>216</v>
      </c>
      <c r="AT2291" s="186" t="s">
        <v>195</v>
      </c>
      <c r="AU2291" s="186" t="s">
        <v>80</v>
      </c>
      <c r="AY2291" s="19" t="s">
        <v>193</v>
      </c>
      <c r="BE2291" s="187">
        <f t="shared" si="14"/>
        <v>0</v>
      </c>
      <c r="BF2291" s="187">
        <f t="shared" si="15"/>
        <v>0</v>
      </c>
      <c r="BG2291" s="187">
        <f t="shared" si="16"/>
        <v>0</v>
      </c>
      <c r="BH2291" s="187">
        <f t="shared" si="17"/>
        <v>0</v>
      </c>
      <c r="BI2291" s="187">
        <f t="shared" si="18"/>
        <v>0</v>
      </c>
      <c r="BJ2291" s="19" t="s">
        <v>78</v>
      </c>
      <c r="BK2291" s="187">
        <f t="shared" si="19"/>
        <v>0</v>
      </c>
      <c r="BL2291" s="19" t="s">
        <v>216</v>
      </c>
      <c r="BM2291" s="186" t="s">
        <v>2862</v>
      </c>
    </row>
    <row r="2292" spans="1:65" s="2" customFormat="1" ht="24.2" customHeight="1">
      <c r="A2292" s="36"/>
      <c r="B2292" s="37"/>
      <c r="C2292" s="175" t="s">
        <v>1413</v>
      </c>
      <c r="D2292" s="175" t="s">
        <v>195</v>
      </c>
      <c r="E2292" s="176" t="s">
        <v>2863</v>
      </c>
      <c r="F2292" s="177" t="s">
        <v>2864</v>
      </c>
      <c r="G2292" s="178" t="s">
        <v>273</v>
      </c>
      <c r="H2292" s="179">
        <v>462</v>
      </c>
      <c r="I2292" s="180"/>
      <c r="J2292" s="181">
        <f t="shared" si="10"/>
        <v>0</v>
      </c>
      <c r="K2292" s="177" t="s">
        <v>477</v>
      </c>
      <c r="L2292" s="41"/>
      <c r="M2292" s="182" t="s">
        <v>19</v>
      </c>
      <c r="N2292" s="183" t="s">
        <v>41</v>
      </c>
      <c r="O2292" s="66"/>
      <c r="P2292" s="184">
        <f t="shared" si="11"/>
        <v>0</v>
      </c>
      <c r="Q2292" s="184">
        <v>0</v>
      </c>
      <c r="R2292" s="184">
        <f t="shared" si="12"/>
        <v>0</v>
      </c>
      <c r="S2292" s="184">
        <v>0</v>
      </c>
      <c r="T2292" s="185">
        <f t="shared" si="13"/>
        <v>0</v>
      </c>
      <c r="U2292" s="36"/>
      <c r="V2292" s="36"/>
      <c r="W2292" s="36"/>
      <c r="X2292" s="36"/>
      <c r="Y2292" s="36"/>
      <c r="Z2292" s="36"/>
      <c r="AA2292" s="36"/>
      <c r="AB2292" s="36"/>
      <c r="AC2292" s="36"/>
      <c r="AD2292" s="36"/>
      <c r="AE2292" s="36"/>
      <c r="AR2292" s="186" t="s">
        <v>216</v>
      </c>
      <c r="AT2292" s="186" t="s">
        <v>195</v>
      </c>
      <c r="AU2292" s="186" t="s">
        <v>80</v>
      </c>
      <c r="AY2292" s="19" t="s">
        <v>193</v>
      </c>
      <c r="BE2292" s="187">
        <f t="shared" si="14"/>
        <v>0</v>
      </c>
      <c r="BF2292" s="187">
        <f t="shared" si="15"/>
        <v>0</v>
      </c>
      <c r="BG2292" s="187">
        <f t="shared" si="16"/>
        <v>0</v>
      </c>
      <c r="BH2292" s="187">
        <f t="shared" si="17"/>
        <v>0</v>
      </c>
      <c r="BI2292" s="187">
        <f t="shared" si="18"/>
        <v>0</v>
      </c>
      <c r="BJ2292" s="19" t="s">
        <v>78</v>
      </c>
      <c r="BK2292" s="187">
        <f t="shared" si="19"/>
        <v>0</v>
      </c>
      <c r="BL2292" s="19" t="s">
        <v>216</v>
      </c>
      <c r="BM2292" s="186" t="s">
        <v>2865</v>
      </c>
    </row>
    <row r="2293" spans="1:65" s="2" customFormat="1" ht="24.2" customHeight="1">
      <c r="A2293" s="36"/>
      <c r="B2293" s="37"/>
      <c r="C2293" s="175" t="s">
        <v>2866</v>
      </c>
      <c r="D2293" s="175" t="s">
        <v>195</v>
      </c>
      <c r="E2293" s="176" t="s">
        <v>2867</v>
      </c>
      <c r="F2293" s="177" t="s">
        <v>2868</v>
      </c>
      <c r="G2293" s="178" t="s">
        <v>273</v>
      </c>
      <c r="H2293" s="179">
        <v>583</v>
      </c>
      <c r="I2293" s="180"/>
      <c r="J2293" s="181">
        <f t="shared" si="10"/>
        <v>0</v>
      </c>
      <c r="K2293" s="177" t="s">
        <v>477</v>
      </c>
      <c r="L2293" s="41"/>
      <c r="M2293" s="182" t="s">
        <v>19</v>
      </c>
      <c r="N2293" s="183" t="s">
        <v>41</v>
      </c>
      <c r="O2293" s="66"/>
      <c r="P2293" s="184">
        <f t="shared" si="11"/>
        <v>0</v>
      </c>
      <c r="Q2293" s="184">
        <v>0</v>
      </c>
      <c r="R2293" s="184">
        <f t="shared" si="12"/>
        <v>0</v>
      </c>
      <c r="S2293" s="184">
        <v>0</v>
      </c>
      <c r="T2293" s="185">
        <f t="shared" si="13"/>
        <v>0</v>
      </c>
      <c r="U2293" s="36"/>
      <c r="V2293" s="36"/>
      <c r="W2293" s="36"/>
      <c r="X2293" s="36"/>
      <c r="Y2293" s="36"/>
      <c r="Z2293" s="36"/>
      <c r="AA2293" s="36"/>
      <c r="AB2293" s="36"/>
      <c r="AC2293" s="36"/>
      <c r="AD2293" s="36"/>
      <c r="AE2293" s="36"/>
      <c r="AR2293" s="186" t="s">
        <v>216</v>
      </c>
      <c r="AT2293" s="186" t="s">
        <v>195</v>
      </c>
      <c r="AU2293" s="186" t="s">
        <v>80</v>
      </c>
      <c r="AY2293" s="19" t="s">
        <v>193</v>
      </c>
      <c r="BE2293" s="187">
        <f t="shared" si="14"/>
        <v>0</v>
      </c>
      <c r="BF2293" s="187">
        <f t="shared" si="15"/>
        <v>0</v>
      </c>
      <c r="BG2293" s="187">
        <f t="shared" si="16"/>
        <v>0</v>
      </c>
      <c r="BH2293" s="187">
        <f t="shared" si="17"/>
        <v>0</v>
      </c>
      <c r="BI2293" s="187">
        <f t="shared" si="18"/>
        <v>0</v>
      </c>
      <c r="BJ2293" s="19" t="s">
        <v>78</v>
      </c>
      <c r="BK2293" s="187">
        <f t="shared" si="19"/>
        <v>0</v>
      </c>
      <c r="BL2293" s="19" t="s">
        <v>216</v>
      </c>
      <c r="BM2293" s="186" t="s">
        <v>2869</v>
      </c>
    </row>
    <row r="2294" spans="1:65" s="2" customFormat="1" ht="24.2" customHeight="1">
      <c r="A2294" s="36"/>
      <c r="B2294" s="37"/>
      <c r="C2294" s="175" t="s">
        <v>1418</v>
      </c>
      <c r="D2294" s="175" t="s">
        <v>195</v>
      </c>
      <c r="E2294" s="176" t="s">
        <v>2870</v>
      </c>
      <c r="F2294" s="177" t="s">
        <v>2871</v>
      </c>
      <c r="G2294" s="178" t="s">
        <v>273</v>
      </c>
      <c r="H2294" s="179">
        <v>209</v>
      </c>
      <c r="I2294" s="180"/>
      <c r="J2294" s="181">
        <f t="shared" si="10"/>
        <v>0</v>
      </c>
      <c r="K2294" s="177" t="s">
        <v>477</v>
      </c>
      <c r="L2294" s="41"/>
      <c r="M2294" s="182" t="s">
        <v>19</v>
      </c>
      <c r="N2294" s="183" t="s">
        <v>41</v>
      </c>
      <c r="O2294" s="66"/>
      <c r="P2294" s="184">
        <f t="shared" si="11"/>
        <v>0</v>
      </c>
      <c r="Q2294" s="184">
        <v>0</v>
      </c>
      <c r="R2294" s="184">
        <f t="shared" si="12"/>
        <v>0</v>
      </c>
      <c r="S2294" s="184">
        <v>0</v>
      </c>
      <c r="T2294" s="185">
        <f t="shared" si="13"/>
        <v>0</v>
      </c>
      <c r="U2294" s="36"/>
      <c r="V2294" s="36"/>
      <c r="W2294" s="36"/>
      <c r="X2294" s="36"/>
      <c r="Y2294" s="36"/>
      <c r="Z2294" s="36"/>
      <c r="AA2294" s="36"/>
      <c r="AB2294" s="36"/>
      <c r="AC2294" s="36"/>
      <c r="AD2294" s="36"/>
      <c r="AE2294" s="36"/>
      <c r="AR2294" s="186" t="s">
        <v>216</v>
      </c>
      <c r="AT2294" s="186" t="s">
        <v>195</v>
      </c>
      <c r="AU2294" s="186" t="s">
        <v>80</v>
      </c>
      <c r="AY2294" s="19" t="s">
        <v>193</v>
      </c>
      <c r="BE2294" s="187">
        <f t="shared" si="14"/>
        <v>0</v>
      </c>
      <c r="BF2294" s="187">
        <f t="shared" si="15"/>
        <v>0</v>
      </c>
      <c r="BG2294" s="187">
        <f t="shared" si="16"/>
        <v>0</v>
      </c>
      <c r="BH2294" s="187">
        <f t="shared" si="17"/>
        <v>0</v>
      </c>
      <c r="BI2294" s="187">
        <f t="shared" si="18"/>
        <v>0</v>
      </c>
      <c r="BJ2294" s="19" t="s">
        <v>78</v>
      </c>
      <c r="BK2294" s="187">
        <f t="shared" si="19"/>
        <v>0</v>
      </c>
      <c r="BL2294" s="19" t="s">
        <v>216</v>
      </c>
      <c r="BM2294" s="186" t="s">
        <v>2872</v>
      </c>
    </row>
    <row r="2295" spans="1:65" s="2" customFormat="1" ht="33" customHeight="1">
      <c r="A2295" s="36"/>
      <c r="B2295" s="37"/>
      <c r="C2295" s="175" t="s">
        <v>2873</v>
      </c>
      <c r="D2295" s="175" t="s">
        <v>195</v>
      </c>
      <c r="E2295" s="176" t="s">
        <v>2874</v>
      </c>
      <c r="F2295" s="177" t="s">
        <v>2875</v>
      </c>
      <c r="G2295" s="178" t="s">
        <v>273</v>
      </c>
      <c r="H2295" s="179">
        <v>38</v>
      </c>
      <c r="I2295" s="180"/>
      <c r="J2295" s="181">
        <f t="shared" si="10"/>
        <v>0</v>
      </c>
      <c r="K2295" s="177" t="s">
        <v>477</v>
      </c>
      <c r="L2295" s="41"/>
      <c r="M2295" s="182" t="s">
        <v>19</v>
      </c>
      <c r="N2295" s="183" t="s">
        <v>41</v>
      </c>
      <c r="O2295" s="66"/>
      <c r="P2295" s="184">
        <f t="shared" si="11"/>
        <v>0</v>
      </c>
      <c r="Q2295" s="184">
        <v>0</v>
      </c>
      <c r="R2295" s="184">
        <f t="shared" si="12"/>
        <v>0</v>
      </c>
      <c r="S2295" s="184">
        <v>0</v>
      </c>
      <c r="T2295" s="185">
        <f t="shared" si="13"/>
        <v>0</v>
      </c>
      <c r="U2295" s="36"/>
      <c r="V2295" s="36"/>
      <c r="W2295" s="36"/>
      <c r="X2295" s="36"/>
      <c r="Y2295" s="36"/>
      <c r="Z2295" s="36"/>
      <c r="AA2295" s="36"/>
      <c r="AB2295" s="36"/>
      <c r="AC2295" s="36"/>
      <c r="AD2295" s="36"/>
      <c r="AE2295" s="36"/>
      <c r="AR2295" s="186" t="s">
        <v>216</v>
      </c>
      <c r="AT2295" s="186" t="s">
        <v>195</v>
      </c>
      <c r="AU2295" s="186" t="s">
        <v>80</v>
      </c>
      <c r="AY2295" s="19" t="s">
        <v>193</v>
      </c>
      <c r="BE2295" s="187">
        <f t="shared" si="14"/>
        <v>0</v>
      </c>
      <c r="BF2295" s="187">
        <f t="shared" si="15"/>
        <v>0</v>
      </c>
      <c r="BG2295" s="187">
        <f t="shared" si="16"/>
        <v>0</v>
      </c>
      <c r="BH2295" s="187">
        <f t="shared" si="17"/>
        <v>0</v>
      </c>
      <c r="BI2295" s="187">
        <f t="shared" si="18"/>
        <v>0</v>
      </c>
      <c r="BJ2295" s="19" t="s">
        <v>78</v>
      </c>
      <c r="BK2295" s="187">
        <f t="shared" si="19"/>
        <v>0</v>
      </c>
      <c r="BL2295" s="19" t="s">
        <v>216</v>
      </c>
      <c r="BM2295" s="186" t="s">
        <v>2876</v>
      </c>
    </row>
    <row r="2296" spans="1:65" s="2" customFormat="1" ht="21.75" customHeight="1">
      <c r="A2296" s="36"/>
      <c r="B2296" s="37"/>
      <c r="C2296" s="175" t="s">
        <v>1423</v>
      </c>
      <c r="D2296" s="175" t="s">
        <v>195</v>
      </c>
      <c r="E2296" s="176" t="s">
        <v>2877</v>
      </c>
      <c r="F2296" s="177" t="s">
        <v>2878</v>
      </c>
      <c r="G2296" s="178" t="s">
        <v>273</v>
      </c>
      <c r="H2296" s="179">
        <v>33</v>
      </c>
      <c r="I2296" s="180"/>
      <c r="J2296" s="181">
        <f t="shared" si="10"/>
        <v>0</v>
      </c>
      <c r="K2296" s="177" t="s">
        <v>477</v>
      </c>
      <c r="L2296" s="41"/>
      <c r="M2296" s="182" t="s">
        <v>19</v>
      </c>
      <c r="N2296" s="183" t="s">
        <v>41</v>
      </c>
      <c r="O2296" s="66"/>
      <c r="P2296" s="184">
        <f t="shared" si="11"/>
        <v>0</v>
      </c>
      <c r="Q2296" s="184">
        <v>0</v>
      </c>
      <c r="R2296" s="184">
        <f t="shared" si="12"/>
        <v>0</v>
      </c>
      <c r="S2296" s="184">
        <v>0</v>
      </c>
      <c r="T2296" s="185">
        <f t="shared" si="13"/>
        <v>0</v>
      </c>
      <c r="U2296" s="36"/>
      <c r="V2296" s="36"/>
      <c r="W2296" s="36"/>
      <c r="X2296" s="36"/>
      <c r="Y2296" s="36"/>
      <c r="Z2296" s="36"/>
      <c r="AA2296" s="36"/>
      <c r="AB2296" s="36"/>
      <c r="AC2296" s="36"/>
      <c r="AD2296" s="36"/>
      <c r="AE2296" s="36"/>
      <c r="AR2296" s="186" t="s">
        <v>216</v>
      </c>
      <c r="AT2296" s="186" t="s">
        <v>195</v>
      </c>
      <c r="AU2296" s="186" t="s">
        <v>80</v>
      </c>
      <c r="AY2296" s="19" t="s">
        <v>193</v>
      </c>
      <c r="BE2296" s="187">
        <f t="shared" si="14"/>
        <v>0</v>
      </c>
      <c r="BF2296" s="187">
        <f t="shared" si="15"/>
        <v>0</v>
      </c>
      <c r="BG2296" s="187">
        <f t="shared" si="16"/>
        <v>0</v>
      </c>
      <c r="BH2296" s="187">
        <f t="shared" si="17"/>
        <v>0</v>
      </c>
      <c r="BI2296" s="187">
        <f t="shared" si="18"/>
        <v>0</v>
      </c>
      <c r="BJ2296" s="19" t="s">
        <v>78</v>
      </c>
      <c r="BK2296" s="187">
        <f t="shared" si="19"/>
        <v>0</v>
      </c>
      <c r="BL2296" s="19" t="s">
        <v>216</v>
      </c>
      <c r="BM2296" s="186" t="s">
        <v>2879</v>
      </c>
    </row>
    <row r="2297" spans="1:65" s="2" customFormat="1" ht="16.5" customHeight="1">
      <c r="A2297" s="36"/>
      <c r="B2297" s="37"/>
      <c r="C2297" s="175" t="s">
        <v>2880</v>
      </c>
      <c r="D2297" s="175" t="s">
        <v>195</v>
      </c>
      <c r="E2297" s="176" t="s">
        <v>2881</v>
      </c>
      <c r="F2297" s="177" t="s">
        <v>2882</v>
      </c>
      <c r="G2297" s="178" t="s">
        <v>273</v>
      </c>
      <c r="H2297" s="179">
        <v>65</v>
      </c>
      <c r="I2297" s="180"/>
      <c r="J2297" s="181">
        <f t="shared" si="10"/>
        <v>0</v>
      </c>
      <c r="K2297" s="177" t="s">
        <v>477</v>
      </c>
      <c r="L2297" s="41"/>
      <c r="M2297" s="182" t="s">
        <v>19</v>
      </c>
      <c r="N2297" s="183" t="s">
        <v>41</v>
      </c>
      <c r="O2297" s="66"/>
      <c r="P2297" s="184">
        <f t="shared" si="11"/>
        <v>0</v>
      </c>
      <c r="Q2297" s="184">
        <v>0</v>
      </c>
      <c r="R2297" s="184">
        <f t="shared" si="12"/>
        <v>0</v>
      </c>
      <c r="S2297" s="184">
        <v>0</v>
      </c>
      <c r="T2297" s="185">
        <f t="shared" si="13"/>
        <v>0</v>
      </c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R2297" s="186" t="s">
        <v>216</v>
      </c>
      <c r="AT2297" s="186" t="s">
        <v>195</v>
      </c>
      <c r="AU2297" s="186" t="s">
        <v>80</v>
      </c>
      <c r="AY2297" s="19" t="s">
        <v>193</v>
      </c>
      <c r="BE2297" s="187">
        <f t="shared" si="14"/>
        <v>0</v>
      </c>
      <c r="BF2297" s="187">
        <f t="shared" si="15"/>
        <v>0</v>
      </c>
      <c r="BG2297" s="187">
        <f t="shared" si="16"/>
        <v>0</v>
      </c>
      <c r="BH2297" s="187">
        <f t="shared" si="17"/>
        <v>0</v>
      </c>
      <c r="BI2297" s="187">
        <f t="shared" si="18"/>
        <v>0</v>
      </c>
      <c r="BJ2297" s="19" t="s">
        <v>78</v>
      </c>
      <c r="BK2297" s="187">
        <f t="shared" si="19"/>
        <v>0</v>
      </c>
      <c r="BL2297" s="19" t="s">
        <v>216</v>
      </c>
      <c r="BM2297" s="186" t="s">
        <v>2883</v>
      </c>
    </row>
    <row r="2298" spans="1:65" s="2" customFormat="1" ht="21.75" customHeight="1">
      <c r="A2298" s="36"/>
      <c r="B2298" s="37"/>
      <c r="C2298" s="175" t="s">
        <v>1429</v>
      </c>
      <c r="D2298" s="175" t="s">
        <v>195</v>
      </c>
      <c r="E2298" s="176" t="s">
        <v>2884</v>
      </c>
      <c r="F2298" s="177" t="s">
        <v>2885</v>
      </c>
      <c r="G2298" s="178" t="s">
        <v>702</v>
      </c>
      <c r="H2298" s="179">
        <v>37</v>
      </c>
      <c r="I2298" s="180"/>
      <c r="J2298" s="181">
        <f t="shared" si="10"/>
        <v>0</v>
      </c>
      <c r="K2298" s="177" t="s">
        <v>477</v>
      </c>
      <c r="L2298" s="41"/>
      <c r="M2298" s="182" t="s">
        <v>19</v>
      </c>
      <c r="N2298" s="183" t="s">
        <v>41</v>
      </c>
      <c r="O2298" s="66"/>
      <c r="P2298" s="184">
        <f t="shared" si="11"/>
        <v>0</v>
      </c>
      <c r="Q2298" s="184">
        <v>0</v>
      </c>
      <c r="R2298" s="184">
        <f t="shared" si="12"/>
        <v>0</v>
      </c>
      <c r="S2298" s="184">
        <v>0</v>
      </c>
      <c r="T2298" s="185">
        <f t="shared" si="13"/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86" t="s">
        <v>216</v>
      </c>
      <c r="AT2298" s="186" t="s">
        <v>195</v>
      </c>
      <c r="AU2298" s="186" t="s">
        <v>80</v>
      </c>
      <c r="AY2298" s="19" t="s">
        <v>193</v>
      </c>
      <c r="BE2298" s="187">
        <f t="shared" si="14"/>
        <v>0</v>
      </c>
      <c r="BF2298" s="187">
        <f t="shared" si="15"/>
        <v>0</v>
      </c>
      <c r="BG2298" s="187">
        <f t="shared" si="16"/>
        <v>0</v>
      </c>
      <c r="BH2298" s="187">
        <f t="shared" si="17"/>
        <v>0</v>
      </c>
      <c r="BI2298" s="187">
        <f t="shared" si="18"/>
        <v>0</v>
      </c>
      <c r="BJ2298" s="19" t="s">
        <v>78</v>
      </c>
      <c r="BK2298" s="187">
        <f t="shared" si="19"/>
        <v>0</v>
      </c>
      <c r="BL2298" s="19" t="s">
        <v>216</v>
      </c>
      <c r="BM2298" s="186" t="s">
        <v>2886</v>
      </c>
    </row>
    <row r="2299" spans="1:65" s="2" customFormat="1" ht="21.75" customHeight="1">
      <c r="A2299" s="36"/>
      <c r="B2299" s="37"/>
      <c r="C2299" s="175" t="s">
        <v>2887</v>
      </c>
      <c r="D2299" s="175" t="s">
        <v>195</v>
      </c>
      <c r="E2299" s="176" t="s">
        <v>2888</v>
      </c>
      <c r="F2299" s="177" t="s">
        <v>2889</v>
      </c>
      <c r="G2299" s="178" t="s">
        <v>702</v>
      </c>
      <c r="H2299" s="179">
        <v>5</v>
      </c>
      <c r="I2299" s="180"/>
      <c r="J2299" s="181">
        <f t="shared" si="10"/>
        <v>0</v>
      </c>
      <c r="K2299" s="177" t="s">
        <v>477</v>
      </c>
      <c r="L2299" s="41"/>
      <c r="M2299" s="182" t="s">
        <v>19</v>
      </c>
      <c r="N2299" s="183" t="s">
        <v>41</v>
      </c>
      <c r="O2299" s="66"/>
      <c r="P2299" s="184">
        <f t="shared" si="11"/>
        <v>0</v>
      </c>
      <c r="Q2299" s="184">
        <v>0</v>
      </c>
      <c r="R2299" s="184">
        <f t="shared" si="12"/>
        <v>0</v>
      </c>
      <c r="S2299" s="184">
        <v>0</v>
      </c>
      <c r="T2299" s="185">
        <f t="shared" si="13"/>
        <v>0</v>
      </c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R2299" s="186" t="s">
        <v>216</v>
      </c>
      <c r="AT2299" s="186" t="s">
        <v>195</v>
      </c>
      <c r="AU2299" s="186" t="s">
        <v>80</v>
      </c>
      <c r="AY2299" s="19" t="s">
        <v>193</v>
      </c>
      <c r="BE2299" s="187">
        <f t="shared" si="14"/>
        <v>0</v>
      </c>
      <c r="BF2299" s="187">
        <f t="shared" si="15"/>
        <v>0</v>
      </c>
      <c r="BG2299" s="187">
        <f t="shared" si="16"/>
        <v>0</v>
      </c>
      <c r="BH2299" s="187">
        <f t="shared" si="17"/>
        <v>0</v>
      </c>
      <c r="BI2299" s="187">
        <f t="shared" si="18"/>
        <v>0</v>
      </c>
      <c r="BJ2299" s="19" t="s">
        <v>78</v>
      </c>
      <c r="BK2299" s="187">
        <f t="shared" si="19"/>
        <v>0</v>
      </c>
      <c r="BL2299" s="19" t="s">
        <v>216</v>
      </c>
      <c r="BM2299" s="186" t="s">
        <v>2890</v>
      </c>
    </row>
    <row r="2300" spans="1:65" s="2" customFormat="1" ht="21.75" customHeight="1">
      <c r="A2300" s="36"/>
      <c r="B2300" s="37"/>
      <c r="C2300" s="175" t="s">
        <v>1435</v>
      </c>
      <c r="D2300" s="175" t="s">
        <v>195</v>
      </c>
      <c r="E2300" s="176" t="s">
        <v>2891</v>
      </c>
      <c r="F2300" s="177" t="s">
        <v>2892</v>
      </c>
      <c r="G2300" s="178" t="s">
        <v>702</v>
      </c>
      <c r="H2300" s="179">
        <v>5</v>
      </c>
      <c r="I2300" s="180"/>
      <c r="J2300" s="181">
        <f t="shared" si="10"/>
        <v>0</v>
      </c>
      <c r="K2300" s="177" t="s">
        <v>477</v>
      </c>
      <c r="L2300" s="41"/>
      <c r="M2300" s="182" t="s">
        <v>19</v>
      </c>
      <c r="N2300" s="183" t="s">
        <v>41</v>
      </c>
      <c r="O2300" s="66"/>
      <c r="P2300" s="184">
        <f t="shared" si="11"/>
        <v>0</v>
      </c>
      <c r="Q2300" s="184">
        <v>0</v>
      </c>
      <c r="R2300" s="184">
        <f t="shared" si="12"/>
        <v>0</v>
      </c>
      <c r="S2300" s="184">
        <v>0</v>
      </c>
      <c r="T2300" s="185">
        <f t="shared" si="13"/>
        <v>0</v>
      </c>
      <c r="U2300" s="36"/>
      <c r="V2300" s="36"/>
      <c r="W2300" s="36"/>
      <c r="X2300" s="36"/>
      <c r="Y2300" s="36"/>
      <c r="Z2300" s="36"/>
      <c r="AA2300" s="36"/>
      <c r="AB2300" s="36"/>
      <c r="AC2300" s="36"/>
      <c r="AD2300" s="36"/>
      <c r="AE2300" s="36"/>
      <c r="AR2300" s="186" t="s">
        <v>216</v>
      </c>
      <c r="AT2300" s="186" t="s">
        <v>195</v>
      </c>
      <c r="AU2300" s="186" t="s">
        <v>80</v>
      </c>
      <c r="AY2300" s="19" t="s">
        <v>193</v>
      </c>
      <c r="BE2300" s="187">
        <f t="shared" si="14"/>
        <v>0</v>
      </c>
      <c r="BF2300" s="187">
        <f t="shared" si="15"/>
        <v>0</v>
      </c>
      <c r="BG2300" s="187">
        <f t="shared" si="16"/>
        <v>0</v>
      </c>
      <c r="BH2300" s="187">
        <f t="shared" si="17"/>
        <v>0</v>
      </c>
      <c r="BI2300" s="187">
        <f t="shared" si="18"/>
        <v>0</v>
      </c>
      <c r="BJ2300" s="19" t="s">
        <v>78</v>
      </c>
      <c r="BK2300" s="187">
        <f t="shared" si="19"/>
        <v>0</v>
      </c>
      <c r="BL2300" s="19" t="s">
        <v>216</v>
      </c>
      <c r="BM2300" s="186" t="s">
        <v>2893</v>
      </c>
    </row>
    <row r="2301" spans="1:65" s="2" customFormat="1" ht="16.5" customHeight="1">
      <c r="A2301" s="36"/>
      <c r="B2301" s="37"/>
      <c r="C2301" s="175" t="s">
        <v>2894</v>
      </c>
      <c r="D2301" s="175" t="s">
        <v>195</v>
      </c>
      <c r="E2301" s="176" t="s">
        <v>2895</v>
      </c>
      <c r="F2301" s="177" t="s">
        <v>2896</v>
      </c>
      <c r="G2301" s="178" t="s">
        <v>273</v>
      </c>
      <c r="H2301" s="179">
        <v>60</v>
      </c>
      <c r="I2301" s="180"/>
      <c r="J2301" s="181">
        <f t="shared" si="10"/>
        <v>0</v>
      </c>
      <c r="K2301" s="177" t="s">
        <v>477</v>
      </c>
      <c r="L2301" s="41"/>
      <c r="M2301" s="182" t="s">
        <v>19</v>
      </c>
      <c r="N2301" s="183" t="s">
        <v>41</v>
      </c>
      <c r="O2301" s="66"/>
      <c r="P2301" s="184">
        <f t="shared" si="11"/>
        <v>0</v>
      </c>
      <c r="Q2301" s="184">
        <v>0</v>
      </c>
      <c r="R2301" s="184">
        <f t="shared" si="12"/>
        <v>0</v>
      </c>
      <c r="S2301" s="184">
        <v>0</v>
      </c>
      <c r="T2301" s="185">
        <f t="shared" si="13"/>
        <v>0</v>
      </c>
      <c r="U2301" s="36"/>
      <c r="V2301" s="36"/>
      <c r="W2301" s="36"/>
      <c r="X2301" s="36"/>
      <c r="Y2301" s="36"/>
      <c r="Z2301" s="36"/>
      <c r="AA2301" s="36"/>
      <c r="AB2301" s="36"/>
      <c r="AC2301" s="36"/>
      <c r="AD2301" s="36"/>
      <c r="AE2301" s="36"/>
      <c r="AR2301" s="186" t="s">
        <v>216</v>
      </c>
      <c r="AT2301" s="186" t="s">
        <v>195</v>
      </c>
      <c r="AU2301" s="186" t="s">
        <v>80</v>
      </c>
      <c r="AY2301" s="19" t="s">
        <v>193</v>
      </c>
      <c r="BE2301" s="187">
        <f t="shared" si="14"/>
        <v>0</v>
      </c>
      <c r="BF2301" s="187">
        <f t="shared" si="15"/>
        <v>0</v>
      </c>
      <c r="BG2301" s="187">
        <f t="shared" si="16"/>
        <v>0</v>
      </c>
      <c r="BH2301" s="187">
        <f t="shared" si="17"/>
        <v>0</v>
      </c>
      <c r="BI2301" s="187">
        <f t="shared" si="18"/>
        <v>0</v>
      </c>
      <c r="BJ2301" s="19" t="s">
        <v>78</v>
      </c>
      <c r="BK2301" s="187">
        <f t="shared" si="19"/>
        <v>0</v>
      </c>
      <c r="BL2301" s="19" t="s">
        <v>216</v>
      </c>
      <c r="BM2301" s="186" t="s">
        <v>2897</v>
      </c>
    </row>
    <row r="2302" spans="1:65" s="2" customFormat="1" ht="66.75" customHeight="1">
      <c r="A2302" s="36"/>
      <c r="B2302" s="37"/>
      <c r="C2302" s="175" t="s">
        <v>1440</v>
      </c>
      <c r="D2302" s="175" t="s">
        <v>195</v>
      </c>
      <c r="E2302" s="176" t="s">
        <v>2898</v>
      </c>
      <c r="F2302" s="177" t="s">
        <v>2899</v>
      </c>
      <c r="G2302" s="178" t="s">
        <v>702</v>
      </c>
      <c r="H2302" s="179">
        <v>29</v>
      </c>
      <c r="I2302" s="180"/>
      <c r="J2302" s="181">
        <f t="shared" si="10"/>
        <v>0</v>
      </c>
      <c r="K2302" s="177" t="s">
        <v>477</v>
      </c>
      <c r="L2302" s="41"/>
      <c r="M2302" s="182" t="s">
        <v>19</v>
      </c>
      <c r="N2302" s="183" t="s">
        <v>41</v>
      </c>
      <c r="O2302" s="66"/>
      <c r="P2302" s="184">
        <f t="shared" si="11"/>
        <v>0</v>
      </c>
      <c r="Q2302" s="184">
        <v>0</v>
      </c>
      <c r="R2302" s="184">
        <f t="shared" si="12"/>
        <v>0</v>
      </c>
      <c r="S2302" s="184">
        <v>0</v>
      </c>
      <c r="T2302" s="185">
        <f t="shared" si="13"/>
        <v>0</v>
      </c>
      <c r="U2302" s="36"/>
      <c r="V2302" s="36"/>
      <c r="W2302" s="36"/>
      <c r="X2302" s="36"/>
      <c r="Y2302" s="36"/>
      <c r="Z2302" s="36"/>
      <c r="AA2302" s="36"/>
      <c r="AB2302" s="36"/>
      <c r="AC2302" s="36"/>
      <c r="AD2302" s="36"/>
      <c r="AE2302" s="36"/>
      <c r="AR2302" s="186" t="s">
        <v>216</v>
      </c>
      <c r="AT2302" s="186" t="s">
        <v>195</v>
      </c>
      <c r="AU2302" s="186" t="s">
        <v>80</v>
      </c>
      <c r="AY2302" s="19" t="s">
        <v>193</v>
      </c>
      <c r="BE2302" s="187">
        <f t="shared" si="14"/>
        <v>0</v>
      </c>
      <c r="BF2302" s="187">
        <f t="shared" si="15"/>
        <v>0</v>
      </c>
      <c r="BG2302" s="187">
        <f t="shared" si="16"/>
        <v>0</v>
      </c>
      <c r="BH2302" s="187">
        <f t="shared" si="17"/>
        <v>0</v>
      </c>
      <c r="BI2302" s="187">
        <f t="shared" si="18"/>
        <v>0</v>
      </c>
      <c r="BJ2302" s="19" t="s">
        <v>78</v>
      </c>
      <c r="BK2302" s="187">
        <f t="shared" si="19"/>
        <v>0</v>
      </c>
      <c r="BL2302" s="19" t="s">
        <v>216</v>
      </c>
      <c r="BM2302" s="186" t="s">
        <v>2900</v>
      </c>
    </row>
    <row r="2303" spans="1:65" s="2" customFormat="1" ht="44.25" customHeight="1">
      <c r="A2303" s="36"/>
      <c r="B2303" s="37"/>
      <c r="C2303" s="175" t="s">
        <v>2901</v>
      </c>
      <c r="D2303" s="175" t="s">
        <v>195</v>
      </c>
      <c r="E2303" s="176" t="s">
        <v>2902</v>
      </c>
      <c r="F2303" s="177" t="s">
        <v>2903</v>
      </c>
      <c r="G2303" s="178" t="s">
        <v>702</v>
      </c>
      <c r="H2303" s="179">
        <v>9</v>
      </c>
      <c r="I2303" s="180"/>
      <c r="J2303" s="181">
        <f t="shared" si="10"/>
        <v>0</v>
      </c>
      <c r="K2303" s="177" t="s">
        <v>477</v>
      </c>
      <c r="L2303" s="41"/>
      <c r="M2303" s="182" t="s">
        <v>19</v>
      </c>
      <c r="N2303" s="183" t="s">
        <v>41</v>
      </c>
      <c r="O2303" s="66"/>
      <c r="P2303" s="184">
        <f t="shared" si="11"/>
        <v>0</v>
      </c>
      <c r="Q2303" s="184">
        <v>0</v>
      </c>
      <c r="R2303" s="184">
        <f t="shared" si="12"/>
        <v>0</v>
      </c>
      <c r="S2303" s="184">
        <v>0</v>
      </c>
      <c r="T2303" s="185">
        <f t="shared" si="13"/>
        <v>0</v>
      </c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R2303" s="186" t="s">
        <v>216</v>
      </c>
      <c r="AT2303" s="186" t="s">
        <v>195</v>
      </c>
      <c r="AU2303" s="186" t="s">
        <v>80</v>
      </c>
      <c r="AY2303" s="19" t="s">
        <v>193</v>
      </c>
      <c r="BE2303" s="187">
        <f t="shared" si="14"/>
        <v>0</v>
      </c>
      <c r="BF2303" s="187">
        <f t="shared" si="15"/>
        <v>0</v>
      </c>
      <c r="BG2303" s="187">
        <f t="shared" si="16"/>
        <v>0</v>
      </c>
      <c r="BH2303" s="187">
        <f t="shared" si="17"/>
        <v>0</v>
      </c>
      <c r="BI2303" s="187">
        <f t="shared" si="18"/>
        <v>0</v>
      </c>
      <c r="BJ2303" s="19" t="s">
        <v>78</v>
      </c>
      <c r="BK2303" s="187">
        <f t="shared" si="19"/>
        <v>0</v>
      </c>
      <c r="BL2303" s="19" t="s">
        <v>216</v>
      </c>
      <c r="BM2303" s="186" t="s">
        <v>2904</v>
      </c>
    </row>
    <row r="2304" spans="1:65" s="2" customFormat="1" ht="33" customHeight="1">
      <c r="A2304" s="36"/>
      <c r="B2304" s="37"/>
      <c r="C2304" s="175" t="s">
        <v>1445</v>
      </c>
      <c r="D2304" s="175" t="s">
        <v>195</v>
      </c>
      <c r="E2304" s="176" t="s">
        <v>2905</v>
      </c>
      <c r="F2304" s="177" t="s">
        <v>2906</v>
      </c>
      <c r="G2304" s="178" t="s">
        <v>702</v>
      </c>
      <c r="H2304" s="179">
        <v>9</v>
      </c>
      <c r="I2304" s="180"/>
      <c r="J2304" s="181">
        <f t="shared" si="10"/>
        <v>0</v>
      </c>
      <c r="K2304" s="177" t="s">
        <v>477</v>
      </c>
      <c r="L2304" s="41"/>
      <c r="M2304" s="182" t="s">
        <v>19</v>
      </c>
      <c r="N2304" s="183" t="s">
        <v>41</v>
      </c>
      <c r="O2304" s="66"/>
      <c r="P2304" s="184">
        <f t="shared" si="11"/>
        <v>0</v>
      </c>
      <c r="Q2304" s="184">
        <v>0</v>
      </c>
      <c r="R2304" s="184">
        <f t="shared" si="12"/>
        <v>0</v>
      </c>
      <c r="S2304" s="184">
        <v>0</v>
      </c>
      <c r="T2304" s="185">
        <f t="shared" si="13"/>
        <v>0</v>
      </c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  <c r="AR2304" s="186" t="s">
        <v>216</v>
      </c>
      <c r="AT2304" s="186" t="s">
        <v>195</v>
      </c>
      <c r="AU2304" s="186" t="s">
        <v>80</v>
      </c>
      <c r="AY2304" s="19" t="s">
        <v>193</v>
      </c>
      <c r="BE2304" s="187">
        <f t="shared" si="14"/>
        <v>0</v>
      </c>
      <c r="BF2304" s="187">
        <f t="shared" si="15"/>
        <v>0</v>
      </c>
      <c r="BG2304" s="187">
        <f t="shared" si="16"/>
        <v>0</v>
      </c>
      <c r="BH2304" s="187">
        <f t="shared" si="17"/>
        <v>0</v>
      </c>
      <c r="BI2304" s="187">
        <f t="shared" si="18"/>
        <v>0</v>
      </c>
      <c r="BJ2304" s="19" t="s">
        <v>78</v>
      </c>
      <c r="BK2304" s="187">
        <f t="shared" si="19"/>
        <v>0</v>
      </c>
      <c r="BL2304" s="19" t="s">
        <v>216</v>
      </c>
      <c r="BM2304" s="186" t="s">
        <v>2907</v>
      </c>
    </row>
    <row r="2305" spans="1:65" s="2" customFormat="1" ht="66.75" customHeight="1">
      <c r="A2305" s="36"/>
      <c r="B2305" s="37"/>
      <c r="C2305" s="175" t="s">
        <v>2908</v>
      </c>
      <c r="D2305" s="175" t="s">
        <v>195</v>
      </c>
      <c r="E2305" s="176" t="s">
        <v>2909</v>
      </c>
      <c r="F2305" s="177" t="s">
        <v>2910</v>
      </c>
      <c r="G2305" s="178" t="s">
        <v>198</v>
      </c>
      <c r="H2305" s="179">
        <v>50</v>
      </c>
      <c r="I2305" s="180"/>
      <c r="J2305" s="181">
        <f t="shared" si="10"/>
        <v>0</v>
      </c>
      <c r="K2305" s="177" t="s">
        <v>477</v>
      </c>
      <c r="L2305" s="41"/>
      <c r="M2305" s="182" t="s">
        <v>19</v>
      </c>
      <c r="N2305" s="183" t="s">
        <v>41</v>
      </c>
      <c r="O2305" s="66"/>
      <c r="P2305" s="184">
        <f t="shared" si="11"/>
        <v>0</v>
      </c>
      <c r="Q2305" s="184">
        <v>0</v>
      </c>
      <c r="R2305" s="184">
        <f t="shared" si="12"/>
        <v>0</v>
      </c>
      <c r="S2305" s="184">
        <v>0</v>
      </c>
      <c r="T2305" s="185">
        <f t="shared" si="13"/>
        <v>0</v>
      </c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R2305" s="186" t="s">
        <v>216</v>
      </c>
      <c r="AT2305" s="186" t="s">
        <v>195</v>
      </c>
      <c r="AU2305" s="186" t="s">
        <v>80</v>
      </c>
      <c r="AY2305" s="19" t="s">
        <v>193</v>
      </c>
      <c r="BE2305" s="187">
        <f t="shared" si="14"/>
        <v>0</v>
      </c>
      <c r="BF2305" s="187">
        <f t="shared" si="15"/>
        <v>0</v>
      </c>
      <c r="BG2305" s="187">
        <f t="shared" si="16"/>
        <v>0</v>
      </c>
      <c r="BH2305" s="187">
        <f t="shared" si="17"/>
        <v>0</v>
      </c>
      <c r="BI2305" s="187">
        <f t="shared" si="18"/>
        <v>0</v>
      </c>
      <c r="BJ2305" s="19" t="s">
        <v>78</v>
      </c>
      <c r="BK2305" s="187">
        <f t="shared" si="19"/>
        <v>0</v>
      </c>
      <c r="BL2305" s="19" t="s">
        <v>216</v>
      </c>
      <c r="BM2305" s="186" t="s">
        <v>2911</v>
      </c>
    </row>
    <row r="2306" spans="1:65" s="2" customFormat="1" ht="62.65" customHeight="1">
      <c r="A2306" s="36"/>
      <c r="B2306" s="37"/>
      <c r="C2306" s="175" t="s">
        <v>1450</v>
      </c>
      <c r="D2306" s="175" t="s">
        <v>195</v>
      </c>
      <c r="E2306" s="176" t="s">
        <v>2912</v>
      </c>
      <c r="F2306" s="177" t="s">
        <v>2913</v>
      </c>
      <c r="G2306" s="178" t="s">
        <v>702</v>
      </c>
      <c r="H2306" s="179">
        <v>113</v>
      </c>
      <c r="I2306" s="180"/>
      <c r="J2306" s="181">
        <f t="shared" si="10"/>
        <v>0</v>
      </c>
      <c r="K2306" s="177" t="s">
        <v>477</v>
      </c>
      <c r="L2306" s="41"/>
      <c r="M2306" s="182" t="s">
        <v>19</v>
      </c>
      <c r="N2306" s="183" t="s">
        <v>41</v>
      </c>
      <c r="O2306" s="66"/>
      <c r="P2306" s="184">
        <f t="shared" si="11"/>
        <v>0</v>
      </c>
      <c r="Q2306" s="184">
        <v>0</v>
      </c>
      <c r="R2306" s="184">
        <f t="shared" si="12"/>
        <v>0</v>
      </c>
      <c r="S2306" s="184">
        <v>0</v>
      </c>
      <c r="T2306" s="185">
        <f t="shared" si="13"/>
        <v>0</v>
      </c>
      <c r="U2306" s="36"/>
      <c r="V2306" s="36"/>
      <c r="W2306" s="36"/>
      <c r="X2306" s="36"/>
      <c r="Y2306" s="36"/>
      <c r="Z2306" s="36"/>
      <c r="AA2306" s="36"/>
      <c r="AB2306" s="36"/>
      <c r="AC2306" s="36"/>
      <c r="AD2306" s="36"/>
      <c r="AE2306" s="36"/>
      <c r="AR2306" s="186" t="s">
        <v>216</v>
      </c>
      <c r="AT2306" s="186" t="s">
        <v>195</v>
      </c>
      <c r="AU2306" s="186" t="s">
        <v>80</v>
      </c>
      <c r="AY2306" s="19" t="s">
        <v>193</v>
      </c>
      <c r="BE2306" s="187">
        <f t="shared" si="14"/>
        <v>0</v>
      </c>
      <c r="BF2306" s="187">
        <f t="shared" si="15"/>
        <v>0</v>
      </c>
      <c r="BG2306" s="187">
        <f t="shared" si="16"/>
        <v>0</v>
      </c>
      <c r="BH2306" s="187">
        <f t="shared" si="17"/>
        <v>0</v>
      </c>
      <c r="BI2306" s="187">
        <f t="shared" si="18"/>
        <v>0</v>
      </c>
      <c r="BJ2306" s="19" t="s">
        <v>78</v>
      </c>
      <c r="BK2306" s="187">
        <f t="shared" si="19"/>
        <v>0</v>
      </c>
      <c r="BL2306" s="19" t="s">
        <v>216</v>
      </c>
      <c r="BM2306" s="186" t="s">
        <v>2914</v>
      </c>
    </row>
    <row r="2307" spans="1:65" s="2" customFormat="1" ht="66.75" customHeight="1">
      <c r="A2307" s="36"/>
      <c r="B2307" s="37"/>
      <c r="C2307" s="175" t="s">
        <v>2915</v>
      </c>
      <c r="D2307" s="175" t="s">
        <v>195</v>
      </c>
      <c r="E2307" s="176" t="s">
        <v>2916</v>
      </c>
      <c r="F2307" s="177" t="s">
        <v>2917</v>
      </c>
      <c r="G2307" s="178" t="s">
        <v>702</v>
      </c>
      <c r="H2307" s="179">
        <v>17</v>
      </c>
      <c r="I2307" s="180"/>
      <c r="J2307" s="181">
        <f t="shared" si="10"/>
        <v>0</v>
      </c>
      <c r="K2307" s="177" t="s">
        <v>477</v>
      </c>
      <c r="L2307" s="41"/>
      <c r="M2307" s="182" t="s">
        <v>19</v>
      </c>
      <c r="N2307" s="183" t="s">
        <v>41</v>
      </c>
      <c r="O2307" s="66"/>
      <c r="P2307" s="184">
        <f t="shared" si="11"/>
        <v>0</v>
      </c>
      <c r="Q2307" s="184">
        <v>0</v>
      </c>
      <c r="R2307" s="184">
        <f t="shared" si="12"/>
        <v>0</v>
      </c>
      <c r="S2307" s="184">
        <v>0</v>
      </c>
      <c r="T2307" s="185">
        <f t="shared" si="13"/>
        <v>0</v>
      </c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R2307" s="186" t="s">
        <v>216</v>
      </c>
      <c r="AT2307" s="186" t="s">
        <v>195</v>
      </c>
      <c r="AU2307" s="186" t="s">
        <v>80</v>
      </c>
      <c r="AY2307" s="19" t="s">
        <v>193</v>
      </c>
      <c r="BE2307" s="187">
        <f t="shared" si="14"/>
        <v>0</v>
      </c>
      <c r="BF2307" s="187">
        <f t="shared" si="15"/>
        <v>0</v>
      </c>
      <c r="BG2307" s="187">
        <f t="shared" si="16"/>
        <v>0</v>
      </c>
      <c r="BH2307" s="187">
        <f t="shared" si="17"/>
        <v>0</v>
      </c>
      <c r="BI2307" s="187">
        <f t="shared" si="18"/>
        <v>0</v>
      </c>
      <c r="BJ2307" s="19" t="s">
        <v>78</v>
      </c>
      <c r="BK2307" s="187">
        <f t="shared" si="19"/>
        <v>0</v>
      </c>
      <c r="BL2307" s="19" t="s">
        <v>216</v>
      </c>
      <c r="BM2307" s="186" t="s">
        <v>2918</v>
      </c>
    </row>
    <row r="2308" spans="1:65" s="2" customFormat="1" ht="55.5" customHeight="1">
      <c r="A2308" s="36"/>
      <c r="B2308" s="37"/>
      <c r="C2308" s="175" t="s">
        <v>2919</v>
      </c>
      <c r="D2308" s="175" t="s">
        <v>195</v>
      </c>
      <c r="E2308" s="176" t="s">
        <v>2920</v>
      </c>
      <c r="F2308" s="177" t="s">
        <v>2921</v>
      </c>
      <c r="G2308" s="178" t="s">
        <v>702</v>
      </c>
      <c r="H2308" s="179">
        <v>18</v>
      </c>
      <c r="I2308" s="180"/>
      <c r="J2308" s="181">
        <f t="shared" si="10"/>
        <v>0</v>
      </c>
      <c r="K2308" s="177" t="s">
        <v>477</v>
      </c>
      <c r="L2308" s="41"/>
      <c r="M2308" s="182" t="s">
        <v>19</v>
      </c>
      <c r="N2308" s="183" t="s">
        <v>41</v>
      </c>
      <c r="O2308" s="66"/>
      <c r="P2308" s="184">
        <f t="shared" si="11"/>
        <v>0</v>
      </c>
      <c r="Q2308" s="184">
        <v>0</v>
      </c>
      <c r="R2308" s="184">
        <f t="shared" si="12"/>
        <v>0</v>
      </c>
      <c r="S2308" s="184">
        <v>0</v>
      </c>
      <c r="T2308" s="185">
        <f t="shared" si="13"/>
        <v>0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186" t="s">
        <v>216</v>
      </c>
      <c r="AT2308" s="186" t="s">
        <v>195</v>
      </c>
      <c r="AU2308" s="186" t="s">
        <v>80</v>
      </c>
      <c r="AY2308" s="19" t="s">
        <v>193</v>
      </c>
      <c r="BE2308" s="187">
        <f t="shared" si="14"/>
        <v>0</v>
      </c>
      <c r="BF2308" s="187">
        <f t="shared" si="15"/>
        <v>0</v>
      </c>
      <c r="BG2308" s="187">
        <f t="shared" si="16"/>
        <v>0</v>
      </c>
      <c r="BH2308" s="187">
        <f t="shared" si="17"/>
        <v>0</v>
      </c>
      <c r="BI2308" s="187">
        <f t="shared" si="18"/>
        <v>0</v>
      </c>
      <c r="BJ2308" s="19" t="s">
        <v>78</v>
      </c>
      <c r="BK2308" s="187">
        <f t="shared" si="19"/>
        <v>0</v>
      </c>
      <c r="BL2308" s="19" t="s">
        <v>216</v>
      </c>
      <c r="BM2308" s="186" t="s">
        <v>2922</v>
      </c>
    </row>
    <row r="2309" spans="1:65" s="2" customFormat="1" ht="66.75" customHeight="1">
      <c r="A2309" s="36"/>
      <c r="B2309" s="37"/>
      <c r="C2309" s="175" t="s">
        <v>2923</v>
      </c>
      <c r="D2309" s="175" t="s">
        <v>195</v>
      </c>
      <c r="E2309" s="176" t="s">
        <v>2924</v>
      </c>
      <c r="F2309" s="177" t="s">
        <v>2925</v>
      </c>
      <c r="G2309" s="178" t="s">
        <v>702</v>
      </c>
      <c r="H2309" s="179">
        <v>2</v>
      </c>
      <c r="I2309" s="180"/>
      <c r="J2309" s="181">
        <f t="shared" si="10"/>
        <v>0</v>
      </c>
      <c r="K2309" s="177" t="s">
        <v>477</v>
      </c>
      <c r="L2309" s="41"/>
      <c r="M2309" s="182" t="s">
        <v>19</v>
      </c>
      <c r="N2309" s="183" t="s">
        <v>41</v>
      </c>
      <c r="O2309" s="66"/>
      <c r="P2309" s="184">
        <f t="shared" si="11"/>
        <v>0</v>
      </c>
      <c r="Q2309" s="184">
        <v>0</v>
      </c>
      <c r="R2309" s="184">
        <f t="shared" si="12"/>
        <v>0</v>
      </c>
      <c r="S2309" s="184">
        <v>0</v>
      </c>
      <c r="T2309" s="185">
        <f t="shared" si="13"/>
        <v>0</v>
      </c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R2309" s="186" t="s">
        <v>216</v>
      </c>
      <c r="AT2309" s="186" t="s">
        <v>195</v>
      </c>
      <c r="AU2309" s="186" t="s">
        <v>80</v>
      </c>
      <c r="AY2309" s="19" t="s">
        <v>193</v>
      </c>
      <c r="BE2309" s="187">
        <f t="shared" si="14"/>
        <v>0</v>
      </c>
      <c r="BF2309" s="187">
        <f t="shared" si="15"/>
        <v>0</v>
      </c>
      <c r="BG2309" s="187">
        <f t="shared" si="16"/>
        <v>0</v>
      </c>
      <c r="BH2309" s="187">
        <f t="shared" si="17"/>
        <v>0</v>
      </c>
      <c r="BI2309" s="187">
        <f t="shared" si="18"/>
        <v>0</v>
      </c>
      <c r="BJ2309" s="19" t="s">
        <v>78</v>
      </c>
      <c r="BK2309" s="187">
        <f t="shared" si="19"/>
        <v>0</v>
      </c>
      <c r="BL2309" s="19" t="s">
        <v>216</v>
      </c>
      <c r="BM2309" s="186" t="s">
        <v>2926</v>
      </c>
    </row>
    <row r="2310" spans="1:65" s="2" customFormat="1" ht="24.2" customHeight="1">
      <c r="A2310" s="36"/>
      <c r="B2310" s="37"/>
      <c r="C2310" s="175" t="s">
        <v>1461</v>
      </c>
      <c r="D2310" s="175" t="s">
        <v>195</v>
      </c>
      <c r="E2310" s="176" t="s">
        <v>2927</v>
      </c>
      <c r="F2310" s="177" t="s">
        <v>2928</v>
      </c>
      <c r="G2310" s="178" t="s">
        <v>702</v>
      </c>
      <c r="H2310" s="179">
        <v>84</v>
      </c>
      <c r="I2310" s="180"/>
      <c r="J2310" s="181">
        <f t="shared" si="10"/>
        <v>0</v>
      </c>
      <c r="K2310" s="177" t="s">
        <v>477</v>
      </c>
      <c r="L2310" s="41"/>
      <c r="M2310" s="182" t="s">
        <v>19</v>
      </c>
      <c r="N2310" s="183" t="s">
        <v>41</v>
      </c>
      <c r="O2310" s="66"/>
      <c r="P2310" s="184">
        <f t="shared" si="11"/>
        <v>0</v>
      </c>
      <c r="Q2310" s="184">
        <v>0</v>
      </c>
      <c r="R2310" s="184">
        <f t="shared" si="12"/>
        <v>0</v>
      </c>
      <c r="S2310" s="184">
        <v>0</v>
      </c>
      <c r="T2310" s="185">
        <f t="shared" si="13"/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216</v>
      </c>
      <c r="AT2310" s="186" t="s">
        <v>195</v>
      </c>
      <c r="AU2310" s="186" t="s">
        <v>80</v>
      </c>
      <c r="AY2310" s="19" t="s">
        <v>193</v>
      </c>
      <c r="BE2310" s="187">
        <f t="shared" si="14"/>
        <v>0</v>
      </c>
      <c r="BF2310" s="187">
        <f t="shared" si="15"/>
        <v>0</v>
      </c>
      <c r="BG2310" s="187">
        <f t="shared" si="16"/>
        <v>0</v>
      </c>
      <c r="BH2310" s="187">
        <f t="shared" si="17"/>
        <v>0</v>
      </c>
      <c r="BI2310" s="187">
        <f t="shared" si="18"/>
        <v>0</v>
      </c>
      <c r="BJ2310" s="19" t="s">
        <v>78</v>
      </c>
      <c r="BK2310" s="187">
        <f t="shared" si="19"/>
        <v>0</v>
      </c>
      <c r="BL2310" s="19" t="s">
        <v>216</v>
      </c>
      <c r="BM2310" s="186" t="s">
        <v>2929</v>
      </c>
    </row>
    <row r="2311" spans="1:65" s="2" customFormat="1" ht="55.5" customHeight="1">
      <c r="A2311" s="36"/>
      <c r="B2311" s="37"/>
      <c r="C2311" s="175" t="s">
        <v>2930</v>
      </c>
      <c r="D2311" s="175" t="s">
        <v>195</v>
      </c>
      <c r="E2311" s="176" t="s">
        <v>2931</v>
      </c>
      <c r="F2311" s="177" t="s">
        <v>2932</v>
      </c>
      <c r="G2311" s="178" t="s">
        <v>702</v>
      </c>
      <c r="H2311" s="179">
        <v>2</v>
      </c>
      <c r="I2311" s="180"/>
      <c r="J2311" s="181">
        <f t="shared" si="10"/>
        <v>0</v>
      </c>
      <c r="K2311" s="177" t="s">
        <v>477</v>
      </c>
      <c r="L2311" s="41"/>
      <c r="M2311" s="182" t="s">
        <v>19</v>
      </c>
      <c r="N2311" s="183" t="s">
        <v>41</v>
      </c>
      <c r="O2311" s="66"/>
      <c r="P2311" s="184">
        <f t="shared" si="11"/>
        <v>0</v>
      </c>
      <c r="Q2311" s="184">
        <v>0</v>
      </c>
      <c r="R2311" s="184">
        <f t="shared" si="12"/>
        <v>0</v>
      </c>
      <c r="S2311" s="184">
        <v>0</v>
      </c>
      <c r="T2311" s="185">
        <f t="shared" si="13"/>
        <v>0</v>
      </c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R2311" s="186" t="s">
        <v>216</v>
      </c>
      <c r="AT2311" s="186" t="s">
        <v>195</v>
      </c>
      <c r="AU2311" s="186" t="s">
        <v>80</v>
      </c>
      <c r="AY2311" s="19" t="s">
        <v>193</v>
      </c>
      <c r="BE2311" s="187">
        <f t="shared" si="14"/>
        <v>0</v>
      </c>
      <c r="BF2311" s="187">
        <f t="shared" si="15"/>
        <v>0</v>
      </c>
      <c r="BG2311" s="187">
        <f t="shared" si="16"/>
        <v>0</v>
      </c>
      <c r="BH2311" s="187">
        <f t="shared" si="17"/>
        <v>0</v>
      </c>
      <c r="BI2311" s="187">
        <f t="shared" si="18"/>
        <v>0</v>
      </c>
      <c r="BJ2311" s="19" t="s">
        <v>78</v>
      </c>
      <c r="BK2311" s="187">
        <f t="shared" si="19"/>
        <v>0</v>
      </c>
      <c r="BL2311" s="19" t="s">
        <v>216</v>
      </c>
      <c r="BM2311" s="186" t="s">
        <v>2933</v>
      </c>
    </row>
    <row r="2312" spans="1:65" s="2" customFormat="1" ht="55.5" customHeight="1">
      <c r="A2312" s="36"/>
      <c r="B2312" s="37"/>
      <c r="C2312" s="175" t="s">
        <v>1466</v>
      </c>
      <c r="D2312" s="175" t="s">
        <v>195</v>
      </c>
      <c r="E2312" s="176" t="s">
        <v>2934</v>
      </c>
      <c r="F2312" s="177" t="s">
        <v>2935</v>
      </c>
      <c r="G2312" s="178" t="s">
        <v>702</v>
      </c>
      <c r="H2312" s="179">
        <v>12</v>
      </c>
      <c r="I2312" s="180"/>
      <c r="J2312" s="181">
        <f t="shared" si="10"/>
        <v>0</v>
      </c>
      <c r="K2312" s="177" t="s">
        <v>477</v>
      </c>
      <c r="L2312" s="41"/>
      <c r="M2312" s="182" t="s">
        <v>19</v>
      </c>
      <c r="N2312" s="183" t="s">
        <v>41</v>
      </c>
      <c r="O2312" s="66"/>
      <c r="P2312" s="184">
        <f t="shared" si="11"/>
        <v>0</v>
      </c>
      <c r="Q2312" s="184">
        <v>0</v>
      </c>
      <c r="R2312" s="184">
        <f t="shared" si="12"/>
        <v>0</v>
      </c>
      <c r="S2312" s="184">
        <v>0</v>
      </c>
      <c r="T2312" s="185">
        <f t="shared" si="13"/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186" t="s">
        <v>216</v>
      </c>
      <c r="AT2312" s="186" t="s">
        <v>195</v>
      </c>
      <c r="AU2312" s="186" t="s">
        <v>80</v>
      </c>
      <c r="AY2312" s="19" t="s">
        <v>193</v>
      </c>
      <c r="BE2312" s="187">
        <f t="shared" si="14"/>
        <v>0</v>
      </c>
      <c r="BF2312" s="187">
        <f t="shared" si="15"/>
        <v>0</v>
      </c>
      <c r="BG2312" s="187">
        <f t="shared" si="16"/>
        <v>0</v>
      </c>
      <c r="BH2312" s="187">
        <f t="shared" si="17"/>
        <v>0</v>
      </c>
      <c r="BI2312" s="187">
        <f t="shared" si="18"/>
        <v>0</v>
      </c>
      <c r="BJ2312" s="19" t="s">
        <v>78</v>
      </c>
      <c r="BK2312" s="187">
        <f t="shared" si="19"/>
        <v>0</v>
      </c>
      <c r="BL2312" s="19" t="s">
        <v>216</v>
      </c>
      <c r="BM2312" s="186" t="s">
        <v>2936</v>
      </c>
    </row>
    <row r="2313" spans="1:65" s="2" customFormat="1" ht="49.15" customHeight="1">
      <c r="A2313" s="36"/>
      <c r="B2313" s="37"/>
      <c r="C2313" s="175" t="s">
        <v>2937</v>
      </c>
      <c r="D2313" s="175" t="s">
        <v>195</v>
      </c>
      <c r="E2313" s="176" t="s">
        <v>2938</v>
      </c>
      <c r="F2313" s="177" t="s">
        <v>2939</v>
      </c>
      <c r="G2313" s="178" t="s">
        <v>702</v>
      </c>
      <c r="H2313" s="179">
        <v>12</v>
      </c>
      <c r="I2313" s="180"/>
      <c r="J2313" s="181">
        <f t="shared" si="10"/>
        <v>0</v>
      </c>
      <c r="K2313" s="177" t="s">
        <v>477</v>
      </c>
      <c r="L2313" s="41"/>
      <c r="M2313" s="182" t="s">
        <v>19</v>
      </c>
      <c r="N2313" s="183" t="s">
        <v>41</v>
      </c>
      <c r="O2313" s="66"/>
      <c r="P2313" s="184">
        <f t="shared" si="11"/>
        <v>0</v>
      </c>
      <c r="Q2313" s="184">
        <v>0</v>
      </c>
      <c r="R2313" s="184">
        <f t="shared" si="12"/>
        <v>0</v>
      </c>
      <c r="S2313" s="184">
        <v>0</v>
      </c>
      <c r="T2313" s="185">
        <f t="shared" si="13"/>
        <v>0</v>
      </c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R2313" s="186" t="s">
        <v>216</v>
      </c>
      <c r="AT2313" s="186" t="s">
        <v>195</v>
      </c>
      <c r="AU2313" s="186" t="s">
        <v>80</v>
      </c>
      <c r="AY2313" s="19" t="s">
        <v>193</v>
      </c>
      <c r="BE2313" s="187">
        <f t="shared" si="14"/>
        <v>0</v>
      </c>
      <c r="BF2313" s="187">
        <f t="shared" si="15"/>
        <v>0</v>
      </c>
      <c r="BG2313" s="187">
        <f t="shared" si="16"/>
        <v>0</v>
      </c>
      <c r="BH2313" s="187">
        <f t="shared" si="17"/>
        <v>0</v>
      </c>
      <c r="BI2313" s="187">
        <f t="shared" si="18"/>
        <v>0</v>
      </c>
      <c r="BJ2313" s="19" t="s">
        <v>78</v>
      </c>
      <c r="BK2313" s="187">
        <f t="shared" si="19"/>
        <v>0</v>
      </c>
      <c r="BL2313" s="19" t="s">
        <v>216</v>
      </c>
      <c r="BM2313" s="186" t="s">
        <v>2940</v>
      </c>
    </row>
    <row r="2314" spans="1:65" s="2" customFormat="1" ht="55.5" customHeight="1">
      <c r="A2314" s="36"/>
      <c r="B2314" s="37"/>
      <c r="C2314" s="175" t="s">
        <v>1471</v>
      </c>
      <c r="D2314" s="175" t="s">
        <v>195</v>
      </c>
      <c r="E2314" s="176" t="s">
        <v>2941</v>
      </c>
      <c r="F2314" s="177" t="s">
        <v>2942</v>
      </c>
      <c r="G2314" s="178" t="s">
        <v>702</v>
      </c>
      <c r="H2314" s="179">
        <v>44</v>
      </c>
      <c r="I2314" s="180"/>
      <c r="J2314" s="181">
        <f t="shared" si="10"/>
        <v>0</v>
      </c>
      <c r="K2314" s="177" t="s">
        <v>477</v>
      </c>
      <c r="L2314" s="41"/>
      <c r="M2314" s="182" t="s">
        <v>19</v>
      </c>
      <c r="N2314" s="183" t="s">
        <v>41</v>
      </c>
      <c r="O2314" s="66"/>
      <c r="P2314" s="184">
        <f t="shared" si="11"/>
        <v>0</v>
      </c>
      <c r="Q2314" s="184">
        <v>0</v>
      </c>
      <c r="R2314" s="184">
        <f t="shared" si="12"/>
        <v>0</v>
      </c>
      <c r="S2314" s="184">
        <v>0</v>
      </c>
      <c r="T2314" s="185">
        <f t="shared" si="13"/>
        <v>0</v>
      </c>
      <c r="U2314" s="36"/>
      <c r="V2314" s="36"/>
      <c r="W2314" s="36"/>
      <c r="X2314" s="36"/>
      <c r="Y2314" s="36"/>
      <c r="Z2314" s="36"/>
      <c r="AA2314" s="36"/>
      <c r="AB2314" s="36"/>
      <c r="AC2314" s="36"/>
      <c r="AD2314" s="36"/>
      <c r="AE2314" s="36"/>
      <c r="AR2314" s="186" t="s">
        <v>216</v>
      </c>
      <c r="AT2314" s="186" t="s">
        <v>195</v>
      </c>
      <c r="AU2314" s="186" t="s">
        <v>80</v>
      </c>
      <c r="AY2314" s="19" t="s">
        <v>193</v>
      </c>
      <c r="BE2314" s="187">
        <f t="shared" si="14"/>
        <v>0</v>
      </c>
      <c r="BF2314" s="187">
        <f t="shared" si="15"/>
        <v>0</v>
      </c>
      <c r="BG2314" s="187">
        <f t="shared" si="16"/>
        <v>0</v>
      </c>
      <c r="BH2314" s="187">
        <f t="shared" si="17"/>
        <v>0</v>
      </c>
      <c r="BI2314" s="187">
        <f t="shared" si="18"/>
        <v>0</v>
      </c>
      <c r="BJ2314" s="19" t="s">
        <v>78</v>
      </c>
      <c r="BK2314" s="187">
        <f t="shared" si="19"/>
        <v>0</v>
      </c>
      <c r="BL2314" s="19" t="s">
        <v>216</v>
      </c>
      <c r="BM2314" s="186" t="s">
        <v>2943</v>
      </c>
    </row>
    <row r="2315" spans="1:65" s="2" customFormat="1" ht="49.15" customHeight="1">
      <c r="A2315" s="36"/>
      <c r="B2315" s="37"/>
      <c r="C2315" s="175" t="s">
        <v>2944</v>
      </c>
      <c r="D2315" s="175" t="s">
        <v>195</v>
      </c>
      <c r="E2315" s="176" t="s">
        <v>2945</v>
      </c>
      <c r="F2315" s="177" t="s">
        <v>2946</v>
      </c>
      <c r="G2315" s="178" t="s">
        <v>702</v>
      </c>
      <c r="H2315" s="179">
        <v>1</v>
      </c>
      <c r="I2315" s="180"/>
      <c r="J2315" s="181">
        <f t="shared" ref="J2315:J2346" si="20">ROUND(I2315*H2315,2)</f>
        <v>0</v>
      </c>
      <c r="K2315" s="177" t="s">
        <v>477</v>
      </c>
      <c r="L2315" s="41"/>
      <c r="M2315" s="182" t="s">
        <v>19</v>
      </c>
      <c r="N2315" s="183" t="s">
        <v>41</v>
      </c>
      <c r="O2315" s="66"/>
      <c r="P2315" s="184">
        <f t="shared" ref="P2315:P2346" si="21">O2315*H2315</f>
        <v>0</v>
      </c>
      <c r="Q2315" s="184">
        <v>0</v>
      </c>
      <c r="R2315" s="184">
        <f t="shared" ref="R2315:R2346" si="22">Q2315*H2315</f>
        <v>0</v>
      </c>
      <c r="S2315" s="184">
        <v>0</v>
      </c>
      <c r="T2315" s="185">
        <f t="shared" ref="T2315:T2346" si="23">S2315*H2315</f>
        <v>0</v>
      </c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R2315" s="186" t="s">
        <v>216</v>
      </c>
      <c r="AT2315" s="186" t="s">
        <v>195</v>
      </c>
      <c r="AU2315" s="186" t="s">
        <v>80</v>
      </c>
      <c r="AY2315" s="19" t="s">
        <v>193</v>
      </c>
      <c r="BE2315" s="187">
        <f t="shared" ref="BE2315:BE2346" si="24">IF(N2315="základní",J2315,0)</f>
        <v>0</v>
      </c>
      <c r="BF2315" s="187">
        <f t="shared" ref="BF2315:BF2346" si="25">IF(N2315="snížená",J2315,0)</f>
        <v>0</v>
      </c>
      <c r="BG2315" s="187">
        <f t="shared" ref="BG2315:BG2346" si="26">IF(N2315="zákl. přenesená",J2315,0)</f>
        <v>0</v>
      </c>
      <c r="BH2315" s="187">
        <f t="shared" ref="BH2315:BH2346" si="27">IF(N2315="sníž. přenesená",J2315,0)</f>
        <v>0</v>
      </c>
      <c r="BI2315" s="187">
        <f t="shared" ref="BI2315:BI2346" si="28">IF(N2315="nulová",J2315,0)</f>
        <v>0</v>
      </c>
      <c r="BJ2315" s="19" t="s">
        <v>78</v>
      </c>
      <c r="BK2315" s="187">
        <f t="shared" ref="BK2315:BK2346" si="29">ROUND(I2315*H2315,2)</f>
        <v>0</v>
      </c>
      <c r="BL2315" s="19" t="s">
        <v>216</v>
      </c>
      <c r="BM2315" s="186" t="s">
        <v>2947</v>
      </c>
    </row>
    <row r="2316" spans="1:65" s="2" customFormat="1" ht="24.2" customHeight="1">
      <c r="A2316" s="36"/>
      <c r="B2316" s="37"/>
      <c r="C2316" s="175" t="s">
        <v>1477</v>
      </c>
      <c r="D2316" s="175" t="s">
        <v>195</v>
      </c>
      <c r="E2316" s="176" t="s">
        <v>2948</v>
      </c>
      <c r="F2316" s="177" t="s">
        <v>2949</v>
      </c>
      <c r="G2316" s="178" t="s">
        <v>702</v>
      </c>
      <c r="H2316" s="179">
        <v>110</v>
      </c>
      <c r="I2316" s="180"/>
      <c r="J2316" s="181">
        <f t="shared" si="20"/>
        <v>0</v>
      </c>
      <c r="K2316" s="177" t="s">
        <v>477</v>
      </c>
      <c r="L2316" s="41"/>
      <c r="M2316" s="182" t="s">
        <v>19</v>
      </c>
      <c r="N2316" s="183" t="s">
        <v>41</v>
      </c>
      <c r="O2316" s="66"/>
      <c r="P2316" s="184">
        <f t="shared" si="21"/>
        <v>0</v>
      </c>
      <c r="Q2316" s="184">
        <v>0</v>
      </c>
      <c r="R2316" s="184">
        <f t="shared" si="22"/>
        <v>0</v>
      </c>
      <c r="S2316" s="184">
        <v>0</v>
      </c>
      <c r="T2316" s="185">
        <f t="shared" si="23"/>
        <v>0</v>
      </c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R2316" s="186" t="s">
        <v>216</v>
      </c>
      <c r="AT2316" s="186" t="s">
        <v>195</v>
      </c>
      <c r="AU2316" s="186" t="s">
        <v>80</v>
      </c>
      <c r="AY2316" s="19" t="s">
        <v>193</v>
      </c>
      <c r="BE2316" s="187">
        <f t="shared" si="24"/>
        <v>0</v>
      </c>
      <c r="BF2316" s="187">
        <f t="shared" si="25"/>
        <v>0</v>
      </c>
      <c r="BG2316" s="187">
        <f t="shared" si="26"/>
        <v>0</v>
      </c>
      <c r="BH2316" s="187">
        <f t="shared" si="27"/>
        <v>0</v>
      </c>
      <c r="BI2316" s="187">
        <f t="shared" si="28"/>
        <v>0</v>
      </c>
      <c r="BJ2316" s="19" t="s">
        <v>78</v>
      </c>
      <c r="BK2316" s="187">
        <f t="shared" si="29"/>
        <v>0</v>
      </c>
      <c r="BL2316" s="19" t="s">
        <v>216</v>
      </c>
      <c r="BM2316" s="186" t="s">
        <v>2950</v>
      </c>
    </row>
    <row r="2317" spans="1:65" s="2" customFormat="1" ht="78" customHeight="1">
      <c r="A2317" s="36"/>
      <c r="B2317" s="37"/>
      <c r="C2317" s="175" t="s">
        <v>2951</v>
      </c>
      <c r="D2317" s="175" t="s">
        <v>195</v>
      </c>
      <c r="E2317" s="176" t="s">
        <v>2952</v>
      </c>
      <c r="F2317" s="177" t="s">
        <v>2953</v>
      </c>
      <c r="G2317" s="178" t="s">
        <v>702</v>
      </c>
      <c r="H2317" s="179">
        <v>1</v>
      </c>
      <c r="I2317" s="180"/>
      <c r="J2317" s="181">
        <f t="shared" si="20"/>
        <v>0</v>
      </c>
      <c r="K2317" s="177" t="s">
        <v>477</v>
      </c>
      <c r="L2317" s="41"/>
      <c r="M2317" s="182" t="s">
        <v>19</v>
      </c>
      <c r="N2317" s="183" t="s">
        <v>41</v>
      </c>
      <c r="O2317" s="66"/>
      <c r="P2317" s="184">
        <f t="shared" si="21"/>
        <v>0</v>
      </c>
      <c r="Q2317" s="184">
        <v>0</v>
      </c>
      <c r="R2317" s="184">
        <f t="shared" si="22"/>
        <v>0</v>
      </c>
      <c r="S2317" s="184">
        <v>0</v>
      </c>
      <c r="T2317" s="185">
        <f t="shared" si="23"/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186" t="s">
        <v>216</v>
      </c>
      <c r="AT2317" s="186" t="s">
        <v>195</v>
      </c>
      <c r="AU2317" s="186" t="s">
        <v>80</v>
      </c>
      <c r="AY2317" s="19" t="s">
        <v>193</v>
      </c>
      <c r="BE2317" s="187">
        <f t="shared" si="24"/>
        <v>0</v>
      </c>
      <c r="BF2317" s="187">
        <f t="shared" si="25"/>
        <v>0</v>
      </c>
      <c r="BG2317" s="187">
        <f t="shared" si="26"/>
        <v>0</v>
      </c>
      <c r="BH2317" s="187">
        <f t="shared" si="27"/>
        <v>0</v>
      </c>
      <c r="BI2317" s="187">
        <f t="shared" si="28"/>
        <v>0</v>
      </c>
      <c r="BJ2317" s="19" t="s">
        <v>78</v>
      </c>
      <c r="BK2317" s="187">
        <f t="shared" si="29"/>
        <v>0</v>
      </c>
      <c r="BL2317" s="19" t="s">
        <v>216</v>
      </c>
      <c r="BM2317" s="186" t="s">
        <v>2954</v>
      </c>
    </row>
    <row r="2318" spans="1:65" s="2" customFormat="1" ht="78" customHeight="1">
      <c r="A2318" s="36"/>
      <c r="B2318" s="37"/>
      <c r="C2318" s="175" t="s">
        <v>1482</v>
      </c>
      <c r="D2318" s="175" t="s">
        <v>195</v>
      </c>
      <c r="E2318" s="176" t="s">
        <v>2955</v>
      </c>
      <c r="F2318" s="177" t="s">
        <v>2956</v>
      </c>
      <c r="G2318" s="178" t="s">
        <v>702</v>
      </c>
      <c r="H2318" s="179">
        <v>1</v>
      </c>
      <c r="I2318" s="180"/>
      <c r="J2318" s="181">
        <f t="shared" si="20"/>
        <v>0</v>
      </c>
      <c r="K2318" s="177" t="s">
        <v>477</v>
      </c>
      <c r="L2318" s="41"/>
      <c r="M2318" s="182" t="s">
        <v>19</v>
      </c>
      <c r="N2318" s="183" t="s">
        <v>41</v>
      </c>
      <c r="O2318" s="66"/>
      <c r="P2318" s="184">
        <f t="shared" si="21"/>
        <v>0</v>
      </c>
      <c r="Q2318" s="184">
        <v>0</v>
      </c>
      <c r="R2318" s="184">
        <f t="shared" si="22"/>
        <v>0</v>
      </c>
      <c r="S2318" s="184">
        <v>0</v>
      </c>
      <c r="T2318" s="185">
        <f t="shared" si="23"/>
        <v>0</v>
      </c>
      <c r="U2318" s="36"/>
      <c r="V2318" s="36"/>
      <c r="W2318" s="36"/>
      <c r="X2318" s="36"/>
      <c r="Y2318" s="36"/>
      <c r="Z2318" s="36"/>
      <c r="AA2318" s="36"/>
      <c r="AB2318" s="36"/>
      <c r="AC2318" s="36"/>
      <c r="AD2318" s="36"/>
      <c r="AE2318" s="36"/>
      <c r="AR2318" s="186" t="s">
        <v>216</v>
      </c>
      <c r="AT2318" s="186" t="s">
        <v>195</v>
      </c>
      <c r="AU2318" s="186" t="s">
        <v>80</v>
      </c>
      <c r="AY2318" s="19" t="s">
        <v>193</v>
      </c>
      <c r="BE2318" s="187">
        <f t="shared" si="24"/>
        <v>0</v>
      </c>
      <c r="BF2318" s="187">
        <f t="shared" si="25"/>
        <v>0</v>
      </c>
      <c r="BG2318" s="187">
        <f t="shared" si="26"/>
        <v>0</v>
      </c>
      <c r="BH2318" s="187">
        <f t="shared" si="27"/>
        <v>0</v>
      </c>
      <c r="BI2318" s="187">
        <f t="shared" si="28"/>
        <v>0</v>
      </c>
      <c r="BJ2318" s="19" t="s">
        <v>78</v>
      </c>
      <c r="BK2318" s="187">
        <f t="shared" si="29"/>
        <v>0</v>
      </c>
      <c r="BL2318" s="19" t="s">
        <v>216</v>
      </c>
      <c r="BM2318" s="186" t="s">
        <v>2957</v>
      </c>
    </row>
    <row r="2319" spans="1:65" s="2" customFormat="1" ht="78" customHeight="1">
      <c r="A2319" s="36"/>
      <c r="B2319" s="37"/>
      <c r="C2319" s="175" t="s">
        <v>2958</v>
      </c>
      <c r="D2319" s="175" t="s">
        <v>195</v>
      </c>
      <c r="E2319" s="176" t="s">
        <v>2959</v>
      </c>
      <c r="F2319" s="177" t="s">
        <v>2960</v>
      </c>
      <c r="G2319" s="178" t="s">
        <v>702</v>
      </c>
      <c r="H2319" s="179">
        <v>1</v>
      </c>
      <c r="I2319" s="180"/>
      <c r="J2319" s="181">
        <f t="shared" si="20"/>
        <v>0</v>
      </c>
      <c r="K2319" s="177" t="s">
        <v>477</v>
      </c>
      <c r="L2319" s="41"/>
      <c r="M2319" s="182" t="s">
        <v>19</v>
      </c>
      <c r="N2319" s="183" t="s">
        <v>41</v>
      </c>
      <c r="O2319" s="66"/>
      <c r="P2319" s="184">
        <f t="shared" si="21"/>
        <v>0</v>
      </c>
      <c r="Q2319" s="184">
        <v>0</v>
      </c>
      <c r="R2319" s="184">
        <f t="shared" si="22"/>
        <v>0</v>
      </c>
      <c r="S2319" s="184">
        <v>0</v>
      </c>
      <c r="T2319" s="185">
        <f t="shared" si="23"/>
        <v>0</v>
      </c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R2319" s="186" t="s">
        <v>216</v>
      </c>
      <c r="AT2319" s="186" t="s">
        <v>195</v>
      </c>
      <c r="AU2319" s="186" t="s">
        <v>80</v>
      </c>
      <c r="AY2319" s="19" t="s">
        <v>193</v>
      </c>
      <c r="BE2319" s="187">
        <f t="shared" si="24"/>
        <v>0</v>
      </c>
      <c r="BF2319" s="187">
        <f t="shared" si="25"/>
        <v>0</v>
      </c>
      <c r="BG2319" s="187">
        <f t="shared" si="26"/>
        <v>0</v>
      </c>
      <c r="BH2319" s="187">
        <f t="shared" si="27"/>
        <v>0</v>
      </c>
      <c r="BI2319" s="187">
        <f t="shared" si="28"/>
        <v>0</v>
      </c>
      <c r="BJ2319" s="19" t="s">
        <v>78</v>
      </c>
      <c r="BK2319" s="187">
        <f t="shared" si="29"/>
        <v>0</v>
      </c>
      <c r="BL2319" s="19" t="s">
        <v>216</v>
      </c>
      <c r="BM2319" s="186" t="s">
        <v>2961</v>
      </c>
    </row>
    <row r="2320" spans="1:65" s="2" customFormat="1" ht="78" customHeight="1">
      <c r="A2320" s="36"/>
      <c r="B2320" s="37"/>
      <c r="C2320" s="175" t="s">
        <v>1489</v>
      </c>
      <c r="D2320" s="175" t="s">
        <v>195</v>
      </c>
      <c r="E2320" s="176" t="s">
        <v>2962</v>
      </c>
      <c r="F2320" s="177" t="s">
        <v>2963</v>
      </c>
      <c r="G2320" s="178" t="s">
        <v>702</v>
      </c>
      <c r="H2320" s="179">
        <v>1</v>
      </c>
      <c r="I2320" s="180"/>
      <c r="J2320" s="181">
        <f t="shared" si="20"/>
        <v>0</v>
      </c>
      <c r="K2320" s="177" t="s">
        <v>477</v>
      </c>
      <c r="L2320" s="41"/>
      <c r="M2320" s="182" t="s">
        <v>19</v>
      </c>
      <c r="N2320" s="183" t="s">
        <v>41</v>
      </c>
      <c r="O2320" s="66"/>
      <c r="P2320" s="184">
        <f t="shared" si="21"/>
        <v>0</v>
      </c>
      <c r="Q2320" s="184">
        <v>0</v>
      </c>
      <c r="R2320" s="184">
        <f t="shared" si="22"/>
        <v>0</v>
      </c>
      <c r="S2320" s="184">
        <v>0</v>
      </c>
      <c r="T2320" s="185">
        <f t="shared" si="23"/>
        <v>0</v>
      </c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R2320" s="186" t="s">
        <v>216</v>
      </c>
      <c r="AT2320" s="186" t="s">
        <v>195</v>
      </c>
      <c r="AU2320" s="186" t="s">
        <v>80</v>
      </c>
      <c r="AY2320" s="19" t="s">
        <v>193</v>
      </c>
      <c r="BE2320" s="187">
        <f t="shared" si="24"/>
        <v>0</v>
      </c>
      <c r="BF2320" s="187">
        <f t="shared" si="25"/>
        <v>0</v>
      </c>
      <c r="BG2320" s="187">
        <f t="shared" si="26"/>
        <v>0</v>
      </c>
      <c r="BH2320" s="187">
        <f t="shared" si="27"/>
        <v>0</v>
      </c>
      <c r="BI2320" s="187">
        <f t="shared" si="28"/>
        <v>0</v>
      </c>
      <c r="BJ2320" s="19" t="s">
        <v>78</v>
      </c>
      <c r="BK2320" s="187">
        <f t="shared" si="29"/>
        <v>0</v>
      </c>
      <c r="BL2320" s="19" t="s">
        <v>216</v>
      </c>
      <c r="BM2320" s="186" t="s">
        <v>2964</v>
      </c>
    </row>
    <row r="2321" spans="1:65" s="2" customFormat="1" ht="78" customHeight="1">
      <c r="A2321" s="36"/>
      <c r="B2321" s="37"/>
      <c r="C2321" s="175" t="s">
        <v>2965</v>
      </c>
      <c r="D2321" s="175" t="s">
        <v>195</v>
      </c>
      <c r="E2321" s="176" t="s">
        <v>2966</v>
      </c>
      <c r="F2321" s="177" t="s">
        <v>2967</v>
      </c>
      <c r="G2321" s="178" t="s">
        <v>702</v>
      </c>
      <c r="H2321" s="179">
        <v>1</v>
      </c>
      <c r="I2321" s="180"/>
      <c r="J2321" s="181">
        <f t="shared" si="20"/>
        <v>0</v>
      </c>
      <c r="K2321" s="177" t="s">
        <v>477</v>
      </c>
      <c r="L2321" s="41"/>
      <c r="M2321" s="182" t="s">
        <v>19</v>
      </c>
      <c r="N2321" s="183" t="s">
        <v>41</v>
      </c>
      <c r="O2321" s="66"/>
      <c r="P2321" s="184">
        <f t="shared" si="21"/>
        <v>0</v>
      </c>
      <c r="Q2321" s="184">
        <v>0</v>
      </c>
      <c r="R2321" s="184">
        <f t="shared" si="22"/>
        <v>0</v>
      </c>
      <c r="S2321" s="184">
        <v>0</v>
      </c>
      <c r="T2321" s="185">
        <f t="shared" si="23"/>
        <v>0</v>
      </c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R2321" s="186" t="s">
        <v>216</v>
      </c>
      <c r="AT2321" s="186" t="s">
        <v>195</v>
      </c>
      <c r="AU2321" s="186" t="s">
        <v>80</v>
      </c>
      <c r="AY2321" s="19" t="s">
        <v>193</v>
      </c>
      <c r="BE2321" s="187">
        <f t="shared" si="24"/>
        <v>0</v>
      </c>
      <c r="BF2321" s="187">
        <f t="shared" si="25"/>
        <v>0</v>
      </c>
      <c r="BG2321" s="187">
        <f t="shared" si="26"/>
        <v>0</v>
      </c>
      <c r="BH2321" s="187">
        <f t="shared" si="27"/>
        <v>0</v>
      </c>
      <c r="BI2321" s="187">
        <f t="shared" si="28"/>
        <v>0</v>
      </c>
      <c r="BJ2321" s="19" t="s">
        <v>78</v>
      </c>
      <c r="BK2321" s="187">
        <f t="shared" si="29"/>
        <v>0</v>
      </c>
      <c r="BL2321" s="19" t="s">
        <v>216</v>
      </c>
      <c r="BM2321" s="186" t="s">
        <v>2968</v>
      </c>
    </row>
    <row r="2322" spans="1:65" s="2" customFormat="1" ht="78" customHeight="1">
      <c r="A2322" s="36"/>
      <c r="B2322" s="37"/>
      <c r="C2322" s="175" t="s">
        <v>1495</v>
      </c>
      <c r="D2322" s="175" t="s">
        <v>195</v>
      </c>
      <c r="E2322" s="176" t="s">
        <v>2969</v>
      </c>
      <c r="F2322" s="177" t="s">
        <v>2970</v>
      </c>
      <c r="G2322" s="178" t="s">
        <v>702</v>
      </c>
      <c r="H2322" s="179">
        <v>1</v>
      </c>
      <c r="I2322" s="180"/>
      <c r="J2322" s="181">
        <f t="shared" si="20"/>
        <v>0</v>
      </c>
      <c r="K2322" s="177" t="s">
        <v>477</v>
      </c>
      <c r="L2322" s="41"/>
      <c r="M2322" s="182" t="s">
        <v>19</v>
      </c>
      <c r="N2322" s="183" t="s">
        <v>41</v>
      </c>
      <c r="O2322" s="66"/>
      <c r="P2322" s="184">
        <f t="shared" si="21"/>
        <v>0</v>
      </c>
      <c r="Q2322" s="184">
        <v>0</v>
      </c>
      <c r="R2322" s="184">
        <f t="shared" si="22"/>
        <v>0</v>
      </c>
      <c r="S2322" s="184">
        <v>0</v>
      </c>
      <c r="T2322" s="185">
        <f t="shared" si="23"/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186" t="s">
        <v>216</v>
      </c>
      <c r="AT2322" s="186" t="s">
        <v>195</v>
      </c>
      <c r="AU2322" s="186" t="s">
        <v>80</v>
      </c>
      <c r="AY2322" s="19" t="s">
        <v>193</v>
      </c>
      <c r="BE2322" s="187">
        <f t="shared" si="24"/>
        <v>0</v>
      </c>
      <c r="BF2322" s="187">
        <f t="shared" si="25"/>
        <v>0</v>
      </c>
      <c r="BG2322" s="187">
        <f t="shared" si="26"/>
        <v>0</v>
      </c>
      <c r="BH2322" s="187">
        <f t="shared" si="27"/>
        <v>0</v>
      </c>
      <c r="BI2322" s="187">
        <f t="shared" si="28"/>
        <v>0</v>
      </c>
      <c r="BJ2322" s="19" t="s">
        <v>78</v>
      </c>
      <c r="BK2322" s="187">
        <f t="shared" si="29"/>
        <v>0</v>
      </c>
      <c r="BL2322" s="19" t="s">
        <v>216</v>
      </c>
      <c r="BM2322" s="186" t="s">
        <v>2971</v>
      </c>
    </row>
    <row r="2323" spans="1:65" s="2" customFormat="1" ht="78" customHeight="1">
      <c r="A2323" s="36"/>
      <c r="B2323" s="37"/>
      <c r="C2323" s="175" t="s">
        <v>2972</v>
      </c>
      <c r="D2323" s="175" t="s">
        <v>195</v>
      </c>
      <c r="E2323" s="176" t="s">
        <v>2973</v>
      </c>
      <c r="F2323" s="177" t="s">
        <v>2974</v>
      </c>
      <c r="G2323" s="178" t="s">
        <v>702</v>
      </c>
      <c r="H2323" s="179">
        <v>1</v>
      </c>
      <c r="I2323" s="180"/>
      <c r="J2323" s="181">
        <f t="shared" si="20"/>
        <v>0</v>
      </c>
      <c r="K2323" s="177" t="s">
        <v>477</v>
      </c>
      <c r="L2323" s="41"/>
      <c r="M2323" s="182" t="s">
        <v>19</v>
      </c>
      <c r="N2323" s="183" t="s">
        <v>41</v>
      </c>
      <c r="O2323" s="66"/>
      <c r="P2323" s="184">
        <f t="shared" si="21"/>
        <v>0</v>
      </c>
      <c r="Q2323" s="184">
        <v>0</v>
      </c>
      <c r="R2323" s="184">
        <f t="shared" si="22"/>
        <v>0</v>
      </c>
      <c r="S2323" s="184">
        <v>0</v>
      </c>
      <c r="T2323" s="185">
        <f t="shared" si="23"/>
        <v>0</v>
      </c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R2323" s="186" t="s">
        <v>216</v>
      </c>
      <c r="AT2323" s="186" t="s">
        <v>195</v>
      </c>
      <c r="AU2323" s="186" t="s">
        <v>80</v>
      </c>
      <c r="AY2323" s="19" t="s">
        <v>193</v>
      </c>
      <c r="BE2323" s="187">
        <f t="shared" si="24"/>
        <v>0</v>
      </c>
      <c r="BF2323" s="187">
        <f t="shared" si="25"/>
        <v>0</v>
      </c>
      <c r="BG2323" s="187">
        <f t="shared" si="26"/>
        <v>0</v>
      </c>
      <c r="BH2323" s="187">
        <f t="shared" si="27"/>
        <v>0</v>
      </c>
      <c r="BI2323" s="187">
        <f t="shared" si="28"/>
        <v>0</v>
      </c>
      <c r="BJ2323" s="19" t="s">
        <v>78</v>
      </c>
      <c r="BK2323" s="187">
        <f t="shared" si="29"/>
        <v>0</v>
      </c>
      <c r="BL2323" s="19" t="s">
        <v>216</v>
      </c>
      <c r="BM2323" s="186" t="s">
        <v>2975</v>
      </c>
    </row>
    <row r="2324" spans="1:65" s="2" customFormat="1" ht="78" customHeight="1">
      <c r="A2324" s="36"/>
      <c r="B2324" s="37"/>
      <c r="C2324" s="175" t="s">
        <v>2976</v>
      </c>
      <c r="D2324" s="175" t="s">
        <v>195</v>
      </c>
      <c r="E2324" s="176" t="s">
        <v>2977</v>
      </c>
      <c r="F2324" s="177" t="s">
        <v>2978</v>
      </c>
      <c r="G2324" s="178" t="s">
        <v>702</v>
      </c>
      <c r="H2324" s="179">
        <v>1</v>
      </c>
      <c r="I2324" s="180"/>
      <c r="J2324" s="181">
        <f t="shared" si="20"/>
        <v>0</v>
      </c>
      <c r="K2324" s="177" t="s">
        <v>477</v>
      </c>
      <c r="L2324" s="41"/>
      <c r="M2324" s="182" t="s">
        <v>19</v>
      </c>
      <c r="N2324" s="183" t="s">
        <v>41</v>
      </c>
      <c r="O2324" s="66"/>
      <c r="P2324" s="184">
        <f t="shared" si="21"/>
        <v>0</v>
      </c>
      <c r="Q2324" s="184">
        <v>0</v>
      </c>
      <c r="R2324" s="184">
        <f t="shared" si="22"/>
        <v>0</v>
      </c>
      <c r="S2324" s="184">
        <v>0</v>
      </c>
      <c r="T2324" s="185">
        <f t="shared" si="23"/>
        <v>0</v>
      </c>
      <c r="U2324" s="36"/>
      <c r="V2324" s="36"/>
      <c r="W2324" s="36"/>
      <c r="X2324" s="36"/>
      <c r="Y2324" s="36"/>
      <c r="Z2324" s="36"/>
      <c r="AA2324" s="36"/>
      <c r="AB2324" s="36"/>
      <c r="AC2324" s="36"/>
      <c r="AD2324" s="36"/>
      <c r="AE2324" s="36"/>
      <c r="AR2324" s="186" t="s">
        <v>216</v>
      </c>
      <c r="AT2324" s="186" t="s">
        <v>195</v>
      </c>
      <c r="AU2324" s="186" t="s">
        <v>80</v>
      </c>
      <c r="AY2324" s="19" t="s">
        <v>193</v>
      </c>
      <c r="BE2324" s="187">
        <f t="shared" si="24"/>
        <v>0</v>
      </c>
      <c r="BF2324" s="187">
        <f t="shared" si="25"/>
        <v>0</v>
      </c>
      <c r="BG2324" s="187">
        <f t="shared" si="26"/>
        <v>0</v>
      </c>
      <c r="BH2324" s="187">
        <f t="shared" si="27"/>
        <v>0</v>
      </c>
      <c r="BI2324" s="187">
        <f t="shared" si="28"/>
        <v>0</v>
      </c>
      <c r="BJ2324" s="19" t="s">
        <v>78</v>
      </c>
      <c r="BK2324" s="187">
        <f t="shared" si="29"/>
        <v>0</v>
      </c>
      <c r="BL2324" s="19" t="s">
        <v>216</v>
      </c>
      <c r="BM2324" s="186" t="s">
        <v>2979</v>
      </c>
    </row>
    <row r="2325" spans="1:65" s="2" customFormat="1" ht="78" customHeight="1">
      <c r="A2325" s="36"/>
      <c r="B2325" s="37"/>
      <c r="C2325" s="175" t="s">
        <v>2980</v>
      </c>
      <c r="D2325" s="175" t="s">
        <v>195</v>
      </c>
      <c r="E2325" s="176" t="s">
        <v>2981</v>
      </c>
      <c r="F2325" s="177" t="s">
        <v>2982</v>
      </c>
      <c r="G2325" s="178" t="s">
        <v>702</v>
      </c>
      <c r="H2325" s="179">
        <v>1</v>
      </c>
      <c r="I2325" s="180"/>
      <c r="J2325" s="181">
        <f t="shared" si="20"/>
        <v>0</v>
      </c>
      <c r="K2325" s="177" t="s">
        <v>477</v>
      </c>
      <c r="L2325" s="41"/>
      <c r="M2325" s="182" t="s">
        <v>19</v>
      </c>
      <c r="N2325" s="183" t="s">
        <v>41</v>
      </c>
      <c r="O2325" s="66"/>
      <c r="P2325" s="184">
        <f t="shared" si="21"/>
        <v>0</v>
      </c>
      <c r="Q2325" s="184">
        <v>0</v>
      </c>
      <c r="R2325" s="184">
        <f t="shared" si="22"/>
        <v>0</v>
      </c>
      <c r="S2325" s="184">
        <v>0</v>
      </c>
      <c r="T2325" s="185">
        <f t="shared" si="23"/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86" t="s">
        <v>216</v>
      </c>
      <c r="AT2325" s="186" t="s">
        <v>195</v>
      </c>
      <c r="AU2325" s="186" t="s">
        <v>80</v>
      </c>
      <c r="AY2325" s="19" t="s">
        <v>193</v>
      </c>
      <c r="BE2325" s="187">
        <f t="shared" si="24"/>
        <v>0</v>
      </c>
      <c r="BF2325" s="187">
        <f t="shared" si="25"/>
        <v>0</v>
      </c>
      <c r="BG2325" s="187">
        <f t="shared" si="26"/>
        <v>0</v>
      </c>
      <c r="BH2325" s="187">
        <f t="shared" si="27"/>
        <v>0</v>
      </c>
      <c r="BI2325" s="187">
        <f t="shared" si="28"/>
        <v>0</v>
      </c>
      <c r="BJ2325" s="19" t="s">
        <v>78</v>
      </c>
      <c r="BK2325" s="187">
        <f t="shared" si="29"/>
        <v>0</v>
      </c>
      <c r="BL2325" s="19" t="s">
        <v>216</v>
      </c>
      <c r="BM2325" s="186" t="s">
        <v>2983</v>
      </c>
    </row>
    <row r="2326" spans="1:65" s="2" customFormat="1" ht="78" customHeight="1">
      <c r="A2326" s="36"/>
      <c r="B2326" s="37"/>
      <c r="C2326" s="175" t="s">
        <v>2984</v>
      </c>
      <c r="D2326" s="175" t="s">
        <v>195</v>
      </c>
      <c r="E2326" s="176" t="s">
        <v>2985</v>
      </c>
      <c r="F2326" s="177" t="s">
        <v>2986</v>
      </c>
      <c r="G2326" s="178" t="s">
        <v>702</v>
      </c>
      <c r="H2326" s="179">
        <v>1</v>
      </c>
      <c r="I2326" s="180"/>
      <c r="J2326" s="181">
        <f t="shared" si="20"/>
        <v>0</v>
      </c>
      <c r="K2326" s="177" t="s">
        <v>477</v>
      </c>
      <c r="L2326" s="41"/>
      <c r="M2326" s="182" t="s">
        <v>19</v>
      </c>
      <c r="N2326" s="183" t="s">
        <v>41</v>
      </c>
      <c r="O2326" s="66"/>
      <c r="P2326" s="184">
        <f t="shared" si="21"/>
        <v>0</v>
      </c>
      <c r="Q2326" s="184">
        <v>0</v>
      </c>
      <c r="R2326" s="184">
        <f t="shared" si="22"/>
        <v>0</v>
      </c>
      <c r="S2326" s="184">
        <v>0</v>
      </c>
      <c r="T2326" s="185">
        <f t="shared" si="23"/>
        <v>0</v>
      </c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R2326" s="186" t="s">
        <v>216</v>
      </c>
      <c r="AT2326" s="186" t="s">
        <v>195</v>
      </c>
      <c r="AU2326" s="186" t="s">
        <v>80</v>
      </c>
      <c r="AY2326" s="19" t="s">
        <v>193</v>
      </c>
      <c r="BE2326" s="187">
        <f t="shared" si="24"/>
        <v>0</v>
      </c>
      <c r="BF2326" s="187">
        <f t="shared" si="25"/>
        <v>0</v>
      </c>
      <c r="BG2326" s="187">
        <f t="shared" si="26"/>
        <v>0</v>
      </c>
      <c r="BH2326" s="187">
        <f t="shared" si="27"/>
        <v>0</v>
      </c>
      <c r="BI2326" s="187">
        <f t="shared" si="28"/>
        <v>0</v>
      </c>
      <c r="BJ2326" s="19" t="s">
        <v>78</v>
      </c>
      <c r="BK2326" s="187">
        <f t="shared" si="29"/>
        <v>0</v>
      </c>
      <c r="BL2326" s="19" t="s">
        <v>216</v>
      </c>
      <c r="BM2326" s="186" t="s">
        <v>2987</v>
      </c>
    </row>
    <row r="2327" spans="1:65" s="2" customFormat="1" ht="78" customHeight="1">
      <c r="A2327" s="36"/>
      <c r="B2327" s="37"/>
      <c r="C2327" s="175" t="s">
        <v>2988</v>
      </c>
      <c r="D2327" s="175" t="s">
        <v>195</v>
      </c>
      <c r="E2327" s="176" t="s">
        <v>2989</v>
      </c>
      <c r="F2327" s="177" t="s">
        <v>2990</v>
      </c>
      <c r="G2327" s="178" t="s">
        <v>702</v>
      </c>
      <c r="H2327" s="179">
        <v>1</v>
      </c>
      <c r="I2327" s="180"/>
      <c r="J2327" s="181">
        <f t="shared" si="20"/>
        <v>0</v>
      </c>
      <c r="K2327" s="177" t="s">
        <v>477</v>
      </c>
      <c r="L2327" s="41"/>
      <c r="M2327" s="182" t="s">
        <v>19</v>
      </c>
      <c r="N2327" s="183" t="s">
        <v>41</v>
      </c>
      <c r="O2327" s="66"/>
      <c r="P2327" s="184">
        <f t="shared" si="21"/>
        <v>0</v>
      </c>
      <c r="Q2327" s="184">
        <v>0</v>
      </c>
      <c r="R2327" s="184">
        <f t="shared" si="22"/>
        <v>0</v>
      </c>
      <c r="S2327" s="184">
        <v>0</v>
      </c>
      <c r="T2327" s="185">
        <f t="shared" si="23"/>
        <v>0</v>
      </c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R2327" s="186" t="s">
        <v>216</v>
      </c>
      <c r="AT2327" s="186" t="s">
        <v>195</v>
      </c>
      <c r="AU2327" s="186" t="s">
        <v>80</v>
      </c>
      <c r="AY2327" s="19" t="s">
        <v>193</v>
      </c>
      <c r="BE2327" s="187">
        <f t="shared" si="24"/>
        <v>0</v>
      </c>
      <c r="BF2327" s="187">
        <f t="shared" si="25"/>
        <v>0</v>
      </c>
      <c r="BG2327" s="187">
        <f t="shared" si="26"/>
        <v>0</v>
      </c>
      <c r="BH2327" s="187">
        <f t="shared" si="27"/>
        <v>0</v>
      </c>
      <c r="BI2327" s="187">
        <f t="shared" si="28"/>
        <v>0</v>
      </c>
      <c r="BJ2327" s="19" t="s">
        <v>78</v>
      </c>
      <c r="BK2327" s="187">
        <f t="shared" si="29"/>
        <v>0</v>
      </c>
      <c r="BL2327" s="19" t="s">
        <v>216</v>
      </c>
      <c r="BM2327" s="186" t="s">
        <v>2991</v>
      </c>
    </row>
    <row r="2328" spans="1:65" s="2" customFormat="1" ht="78" customHeight="1">
      <c r="A2328" s="36"/>
      <c r="B2328" s="37"/>
      <c r="C2328" s="175" t="s">
        <v>1508</v>
      </c>
      <c r="D2328" s="175" t="s">
        <v>195</v>
      </c>
      <c r="E2328" s="176" t="s">
        <v>2992</v>
      </c>
      <c r="F2328" s="177" t="s">
        <v>2993</v>
      </c>
      <c r="G2328" s="178" t="s">
        <v>702</v>
      </c>
      <c r="H2328" s="179">
        <v>1</v>
      </c>
      <c r="I2328" s="180"/>
      <c r="J2328" s="181">
        <f t="shared" si="20"/>
        <v>0</v>
      </c>
      <c r="K2328" s="177" t="s">
        <v>477</v>
      </c>
      <c r="L2328" s="41"/>
      <c r="M2328" s="182" t="s">
        <v>19</v>
      </c>
      <c r="N2328" s="183" t="s">
        <v>41</v>
      </c>
      <c r="O2328" s="66"/>
      <c r="P2328" s="184">
        <f t="shared" si="21"/>
        <v>0</v>
      </c>
      <c r="Q2328" s="184">
        <v>0</v>
      </c>
      <c r="R2328" s="184">
        <f t="shared" si="22"/>
        <v>0</v>
      </c>
      <c r="S2328" s="184">
        <v>0</v>
      </c>
      <c r="T2328" s="185">
        <f t="shared" si="23"/>
        <v>0</v>
      </c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R2328" s="186" t="s">
        <v>216</v>
      </c>
      <c r="AT2328" s="186" t="s">
        <v>195</v>
      </c>
      <c r="AU2328" s="186" t="s">
        <v>80</v>
      </c>
      <c r="AY2328" s="19" t="s">
        <v>193</v>
      </c>
      <c r="BE2328" s="187">
        <f t="shared" si="24"/>
        <v>0</v>
      </c>
      <c r="BF2328" s="187">
        <f t="shared" si="25"/>
        <v>0</v>
      </c>
      <c r="BG2328" s="187">
        <f t="shared" si="26"/>
        <v>0</v>
      </c>
      <c r="BH2328" s="187">
        <f t="shared" si="27"/>
        <v>0</v>
      </c>
      <c r="BI2328" s="187">
        <f t="shared" si="28"/>
        <v>0</v>
      </c>
      <c r="BJ2328" s="19" t="s">
        <v>78</v>
      </c>
      <c r="BK2328" s="187">
        <f t="shared" si="29"/>
        <v>0</v>
      </c>
      <c r="BL2328" s="19" t="s">
        <v>216</v>
      </c>
      <c r="BM2328" s="186" t="s">
        <v>2994</v>
      </c>
    </row>
    <row r="2329" spans="1:65" s="2" customFormat="1" ht="78" customHeight="1">
      <c r="A2329" s="36"/>
      <c r="B2329" s="37"/>
      <c r="C2329" s="175" t="s">
        <v>2995</v>
      </c>
      <c r="D2329" s="175" t="s">
        <v>195</v>
      </c>
      <c r="E2329" s="176" t="s">
        <v>2996</v>
      </c>
      <c r="F2329" s="177" t="s">
        <v>2997</v>
      </c>
      <c r="G2329" s="178" t="s">
        <v>702</v>
      </c>
      <c r="H2329" s="179">
        <v>1</v>
      </c>
      <c r="I2329" s="180"/>
      <c r="J2329" s="181">
        <f t="shared" si="20"/>
        <v>0</v>
      </c>
      <c r="K2329" s="177" t="s">
        <v>477</v>
      </c>
      <c r="L2329" s="41"/>
      <c r="M2329" s="182" t="s">
        <v>19</v>
      </c>
      <c r="N2329" s="183" t="s">
        <v>41</v>
      </c>
      <c r="O2329" s="66"/>
      <c r="P2329" s="184">
        <f t="shared" si="21"/>
        <v>0</v>
      </c>
      <c r="Q2329" s="184">
        <v>0</v>
      </c>
      <c r="R2329" s="184">
        <f t="shared" si="22"/>
        <v>0</v>
      </c>
      <c r="S2329" s="184">
        <v>0</v>
      </c>
      <c r="T2329" s="185">
        <f t="shared" si="23"/>
        <v>0</v>
      </c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R2329" s="186" t="s">
        <v>216</v>
      </c>
      <c r="AT2329" s="186" t="s">
        <v>195</v>
      </c>
      <c r="AU2329" s="186" t="s">
        <v>80</v>
      </c>
      <c r="AY2329" s="19" t="s">
        <v>193</v>
      </c>
      <c r="BE2329" s="187">
        <f t="shared" si="24"/>
        <v>0</v>
      </c>
      <c r="BF2329" s="187">
        <f t="shared" si="25"/>
        <v>0</v>
      </c>
      <c r="BG2329" s="187">
        <f t="shared" si="26"/>
        <v>0</v>
      </c>
      <c r="BH2329" s="187">
        <f t="shared" si="27"/>
        <v>0</v>
      </c>
      <c r="BI2329" s="187">
        <f t="shared" si="28"/>
        <v>0</v>
      </c>
      <c r="BJ2329" s="19" t="s">
        <v>78</v>
      </c>
      <c r="BK2329" s="187">
        <f t="shared" si="29"/>
        <v>0</v>
      </c>
      <c r="BL2329" s="19" t="s">
        <v>216</v>
      </c>
      <c r="BM2329" s="186" t="s">
        <v>2998</v>
      </c>
    </row>
    <row r="2330" spans="1:65" s="2" customFormat="1" ht="78" customHeight="1">
      <c r="A2330" s="36"/>
      <c r="B2330" s="37"/>
      <c r="C2330" s="175" t="s">
        <v>1515</v>
      </c>
      <c r="D2330" s="175" t="s">
        <v>195</v>
      </c>
      <c r="E2330" s="176" t="s">
        <v>2999</v>
      </c>
      <c r="F2330" s="177" t="s">
        <v>3000</v>
      </c>
      <c r="G2330" s="178" t="s">
        <v>702</v>
      </c>
      <c r="H2330" s="179">
        <v>1</v>
      </c>
      <c r="I2330" s="180"/>
      <c r="J2330" s="181">
        <f t="shared" si="20"/>
        <v>0</v>
      </c>
      <c r="K2330" s="177" t="s">
        <v>477</v>
      </c>
      <c r="L2330" s="41"/>
      <c r="M2330" s="182" t="s">
        <v>19</v>
      </c>
      <c r="N2330" s="183" t="s">
        <v>41</v>
      </c>
      <c r="O2330" s="66"/>
      <c r="P2330" s="184">
        <f t="shared" si="21"/>
        <v>0</v>
      </c>
      <c r="Q2330" s="184">
        <v>0</v>
      </c>
      <c r="R2330" s="184">
        <f t="shared" si="22"/>
        <v>0</v>
      </c>
      <c r="S2330" s="184">
        <v>0</v>
      </c>
      <c r="T2330" s="185">
        <f t="shared" si="23"/>
        <v>0</v>
      </c>
      <c r="U2330" s="36"/>
      <c r="V2330" s="36"/>
      <c r="W2330" s="36"/>
      <c r="X2330" s="36"/>
      <c r="Y2330" s="36"/>
      <c r="Z2330" s="36"/>
      <c r="AA2330" s="36"/>
      <c r="AB2330" s="36"/>
      <c r="AC2330" s="36"/>
      <c r="AD2330" s="36"/>
      <c r="AE2330" s="36"/>
      <c r="AR2330" s="186" t="s">
        <v>216</v>
      </c>
      <c r="AT2330" s="186" t="s">
        <v>195</v>
      </c>
      <c r="AU2330" s="186" t="s">
        <v>80</v>
      </c>
      <c r="AY2330" s="19" t="s">
        <v>193</v>
      </c>
      <c r="BE2330" s="187">
        <f t="shared" si="24"/>
        <v>0</v>
      </c>
      <c r="BF2330" s="187">
        <f t="shared" si="25"/>
        <v>0</v>
      </c>
      <c r="BG2330" s="187">
        <f t="shared" si="26"/>
        <v>0</v>
      </c>
      <c r="BH2330" s="187">
        <f t="shared" si="27"/>
        <v>0</v>
      </c>
      <c r="BI2330" s="187">
        <f t="shared" si="28"/>
        <v>0</v>
      </c>
      <c r="BJ2330" s="19" t="s">
        <v>78</v>
      </c>
      <c r="BK2330" s="187">
        <f t="shared" si="29"/>
        <v>0</v>
      </c>
      <c r="BL2330" s="19" t="s">
        <v>216</v>
      </c>
      <c r="BM2330" s="186" t="s">
        <v>3001</v>
      </c>
    </row>
    <row r="2331" spans="1:65" s="2" customFormat="1" ht="78" customHeight="1">
      <c r="A2331" s="36"/>
      <c r="B2331" s="37"/>
      <c r="C2331" s="175" t="s">
        <v>3002</v>
      </c>
      <c r="D2331" s="175" t="s">
        <v>195</v>
      </c>
      <c r="E2331" s="176" t="s">
        <v>3003</v>
      </c>
      <c r="F2331" s="177" t="s">
        <v>3004</v>
      </c>
      <c r="G2331" s="178" t="s">
        <v>702</v>
      </c>
      <c r="H2331" s="179">
        <v>1</v>
      </c>
      <c r="I2331" s="180"/>
      <c r="J2331" s="181">
        <f t="shared" si="20"/>
        <v>0</v>
      </c>
      <c r="K2331" s="177" t="s">
        <v>477</v>
      </c>
      <c r="L2331" s="41"/>
      <c r="M2331" s="182" t="s">
        <v>19</v>
      </c>
      <c r="N2331" s="183" t="s">
        <v>41</v>
      </c>
      <c r="O2331" s="66"/>
      <c r="P2331" s="184">
        <f t="shared" si="21"/>
        <v>0</v>
      </c>
      <c r="Q2331" s="184">
        <v>0</v>
      </c>
      <c r="R2331" s="184">
        <f t="shared" si="22"/>
        <v>0</v>
      </c>
      <c r="S2331" s="184">
        <v>0</v>
      </c>
      <c r="T2331" s="185">
        <f t="shared" si="23"/>
        <v>0</v>
      </c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R2331" s="186" t="s">
        <v>216</v>
      </c>
      <c r="AT2331" s="186" t="s">
        <v>195</v>
      </c>
      <c r="AU2331" s="186" t="s">
        <v>80</v>
      </c>
      <c r="AY2331" s="19" t="s">
        <v>193</v>
      </c>
      <c r="BE2331" s="187">
        <f t="shared" si="24"/>
        <v>0</v>
      </c>
      <c r="BF2331" s="187">
        <f t="shared" si="25"/>
        <v>0</v>
      </c>
      <c r="BG2331" s="187">
        <f t="shared" si="26"/>
        <v>0</v>
      </c>
      <c r="BH2331" s="187">
        <f t="shared" si="27"/>
        <v>0</v>
      </c>
      <c r="BI2331" s="187">
        <f t="shared" si="28"/>
        <v>0</v>
      </c>
      <c r="BJ2331" s="19" t="s">
        <v>78</v>
      </c>
      <c r="BK2331" s="187">
        <f t="shared" si="29"/>
        <v>0</v>
      </c>
      <c r="BL2331" s="19" t="s">
        <v>216</v>
      </c>
      <c r="BM2331" s="186" t="s">
        <v>3005</v>
      </c>
    </row>
    <row r="2332" spans="1:65" s="2" customFormat="1" ht="78" customHeight="1">
      <c r="A2332" s="36"/>
      <c r="B2332" s="37"/>
      <c r="C2332" s="175" t="s">
        <v>1520</v>
      </c>
      <c r="D2332" s="175" t="s">
        <v>195</v>
      </c>
      <c r="E2332" s="176" t="s">
        <v>3006</v>
      </c>
      <c r="F2332" s="177" t="s">
        <v>3007</v>
      </c>
      <c r="G2332" s="178" t="s">
        <v>702</v>
      </c>
      <c r="H2332" s="179">
        <v>1</v>
      </c>
      <c r="I2332" s="180"/>
      <c r="J2332" s="181">
        <f t="shared" si="20"/>
        <v>0</v>
      </c>
      <c r="K2332" s="177" t="s">
        <v>477</v>
      </c>
      <c r="L2332" s="41"/>
      <c r="M2332" s="182" t="s">
        <v>19</v>
      </c>
      <c r="N2332" s="183" t="s">
        <v>41</v>
      </c>
      <c r="O2332" s="66"/>
      <c r="P2332" s="184">
        <f t="shared" si="21"/>
        <v>0</v>
      </c>
      <c r="Q2332" s="184">
        <v>0</v>
      </c>
      <c r="R2332" s="184">
        <f t="shared" si="22"/>
        <v>0</v>
      </c>
      <c r="S2332" s="184">
        <v>0</v>
      </c>
      <c r="T2332" s="185">
        <f t="shared" si="23"/>
        <v>0</v>
      </c>
      <c r="U2332" s="36"/>
      <c r="V2332" s="36"/>
      <c r="W2332" s="36"/>
      <c r="X2332" s="36"/>
      <c r="Y2332" s="36"/>
      <c r="Z2332" s="36"/>
      <c r="AA2332" s="36"/>
      <c r="AB2332" s="36"/>
      <c r="AC2332" s="36"/>
      <c r="AD2332" s="36"/>
      <c r="AE2332" s="36"/>
      <c r="AR2332" s="186" t="s">
        <v>216</v>
      </c>
      <c r="AT2332" s="186" t="s">
        <v>195</v>
      </c>
      <c r="AU2332" s="186" t="s">
        <v>80</v>
      </c>
      <c r="AY2332" s="19" t="s">
        <v>193</v>
      </c>
      <c r="BE2332" s="187">
        <f t="shared" si="24"/>
        <v>0</v>
      </c>
      <c r="BF2332" s="187">
        <f t="shared" si="25"/>
        <v>0</v>
      </c>
      <c r="BG2332" s="187">
        <f t="shared" si="26"/>
        <v>0</v>
      </c>
      <c r="BH2332" s="187">
        <f t="shared" si="27"/>
        <v>0</v>
      </c>
      <c r="BI2332" s="187">
        <f t="shared" si="28"/>
        <v>0</v>
      </c>
      <c r="BJ2332" s="19" t="s">
        <v>78</v>
      </c>
      <c r="BK2332" s="187">
        <f t="shared" si="29"/>
        <v>0</v>
      </c>
      <c r="BL2332" s="19" t="s">
        <v>216</v>
      </c>
      <c r="BM2332" s="186" t="s">
        <v>3008</v>
      </c>
    </row>
    <row r="2333" spans="1:65" s="2" customFormat="1" ht="78" customHeight="1">
      <c r="A2333" s="36"/>
      <c r="B2333" s="37"/>
      <c r="C2333" s="175" t="s">
        <v>3009</v>
      </c>
      <c r="D2333" s="175" t="s">
        <v>195</v>
      </c>
      <c r="E2333" s="176" t="s">
        <v>3010</v>
      </c>
      <c r="F2333" s="177" t="s">
        <v>3011</v>
      </c>
      <c r="G2333" s="178" t="s">
        <v>702</v>
      </c>
      <c r="H2333" s="179">
        <v>1</v>
      </c>
      <c r="I2333" s="180"/>
      <c r="J2333" s="181">
        <f t="shared" si="20"/>
        <v>0</v>
      </c>
      <c r="K2333" s="177" t="s">
        <v>477</v>
      </c>
      <c r="L2333" s="41"/>
      <c r="M2333" s="182" t="s">
        <v>19</v>
      </c>
      <c r="N2333" s="183" t="s">
        <v>41</v>
      </c>
      <c r="O2333" s="66"/>
      <c r="P2333" s="184">
        <f t="shared" si="21"/>
        <v>0</v>
      </c>
      <c r="Q2333" s="184">
        <v>0</v>
      </c>
      <c r="R2333" s="184">
        <f t="shared" si="22"/>
        <v>0</v>
      </c>
      <c r="S2333" s="184">
        <v>0</v>
      </c>
      <c r="T2333" s="185">
        <f t="shared" si="23"/>
        <v>0</v>
      </c>
      <c r="U2333" s="36"/>
      <c r="V2333" s="36"/>
      <c r="W2333" s="36"/>
      <c r="X2333" s="36"/>
      <c r="Y2333" s="36"/>
      <c r="Z2333" s="36"/>
      <c r="AA2333" s="36"/>
      <c r="AB2333" s="36"/>
      <c r="AC2333" s="36"/>
      <c r="AD2333" s="36"/>
      <c r="AE2333" s="36"/>
      <c r="AR2333" s="186" t="s">
        <v>216</v>
      </c>
      <c r="AT2333" s="186" t="s">
        <v>195</v>
      </c>
      <c r="AU2333" s="186" t="s">
        <v>80</v>
      </c>
      <c r="AY2333" s="19" t="s">
        <v>193</v>
      </c>
      <c r="BE2333" s="187">
        <f t="shared" si="24"/>
        <v>0</v>
      </c>
      <c r="BF2333" s="187">
        <f t="shared" si="25"/>
        <v>0</v>
      </c>
      <c r="BG2333" s="187">
        <f t="shared" si="26"/>
        <v>0</v>
      </c>
      <c r="BH2333" s="187">
        <f t="shared" si="27"/>
        <v>0</v>
      </c>
      <c r="BI2333" s="187">
        <f t="shared" si="28"/>
        <v>0</v>
      </c>
      <c r="BJ2333" s="19" t="s">
        <v>78</v>
      </c>
      <c r="BK2333" s="187">
        <f t="shared" si="29"/>
        <v>0</v>
      </c>
      <c r="BL2333" s="19" t="s">
        <v>216</v>
      </c>
      <c r="BM2333" s="186" t="s">
        <v>3012</v>
      </c>
    </row>
    <row r="2334" spans="1:65" s="2" customFormat="1" ht="78" customHeight="1">
      <c r="A2334" s="36"/>
      <c r="B2334" s="37"/>
      <c r="C2334" s="175" t="s">
        <v>1527</v>
      </c>
      <c r="D2334" s="175" t="s">
        <v>195</v>
      </c>
      <c r="E2334" s="176" t="s">
        <v>3013</v>
      </c>
      <c r="F2334" s="177" t="s">
        <v>3014</v>
      </c>
      <c r="G2334" s="178" t="s">
        <v>702</v>
      </c>
      <c r="H2334" s="179">
        <v>1</v>
      </c>
      <c r="I2334" s="180"/>
      <c r="J2334" s="181">
        <f t="shared" si="20"/>
        <v>0</v>
      </c>
      <c r="K2334" s="177" t="s">
        <v>477</v>
      </c>
      <c r="L2334" s="41"/>
      <c r="M2334" s="182" t="s">
        <v>19</v>
      </c>
      <c r="N2334" s="183" t="s">
        <v>41</v>
      </c>
      <c r="O2334" s="66"/>
      <c r="P2334" s="184">
        <f t="shared" si="21"/>
        <v>0</v>
      </c>
      <c r="Q2334" s="184">
        <v>0</v>
      </c>
      <c r="R2334" s="184">
        <f t="shared" si="22"/>
        <v>0</v>
      </c>
      <c r="S2334" s="184">
        <v>0</v>
      </c>
      <c r="T2334" s="185">
        <f t="shared" si="23"/>
        <v>0</v>
      </c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R2334" s="186" t="s">
        <v>216</v>
      </c>
      <c r="AT2334" s="186" t="s">
        <v>195</v>
      </c>
      <c r="AU2334" s="186" t="s">
        <v>80</v>
      </c>
      <c r="AY2334" s="19" t="s">
        <v>193</v>
      </c>
      <c r="BE2334" s="187">
        <f t="shared" si="24"/>
        <v>0</v>
      </c>
      <c r="BF2334" s="187">
        <f t="shared" si="25"/>
        <v>0</v>
      </c>
      <c r="BG2334" s="187">
        <f t="shared" si="26"/>
        <v>0</v>
      </c>
      <c r="BH2334" s="187">
        <f t="shared" si="27"/>
        <v>0</v>
      </c>
      <c r="BI2334" s="187">
        <f t="shared" si="28"/>
        <v>0</v>
      </c>
      <c r="BJ2334" s="19" t="s">
        <v>78</v>
      </c>
      <c r="BK2334" s="187">
        <f t="shared" si="29"/>
        <v>0</v>
      </c>
      <c r="BL2334" s="19" t="s">
        <v>216</v>
      </c>
      <c r="BM2334" s="186" t="s">
        <v>3015</v>
      </c>
    </row>
    <row r="2335" spans="1:65" s="2" customFormat="1" ht="78" customHeight="1">
      <c r="A2335" s="36"/>
      <c r="B2335" s="37"/>
      <c r="C2335" s="175" t="s">
        <v>3016</v>
      </c>
      <c r="D2335" s="175" t="s">
        <v>195</v>
      </c>
      <c r="E2335" s="176" t="s">
        <v>3017</v>
      </c>
      <c r="F2335" s="177" t="s">
        <v>3018</v>
      </c>
      <c r="G2335" s="178" t="s">
        <v>702</v>
      </c>
      <c r="H2335" s="179">
        <v>1</v>
      </c>
      <c r="I2335" s="180"/>
      <c r="J2335" s="181">
        <f t="shared" si="20"/>
        <v>0</v>
      </c>
      <c r="K2335" s="177" t="s">
        <v>477</v>
      </c>
      <c r="L2335" s="41"/>
      <c r="M2335" s="182" t="s">
        <v>19</v>
      </c>
      <c r="N2335" s="183" t="s">
        <v>41</v>
      </c>
      <c r="O2335" s="66"/>
      <c r="P2335" s="184">
        <f t="shared" si="21"/>
        <v>0</v>
      </c>
      <c r="Q2335" s="184">
        <v>0</v>
      </c>
      <c r="R2335" s="184">
        <f t="shared" si="22"/>
        <v>0</v>
      </c>
      <c r="S2335" s="184">
        <v>0</v>
      </c>
      <c r="T2335" s="185">
        <f t="shared" si="23"/>
        <v>0</v>
      </c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R2335" s="186" t="s">
        <v>216</v>
      </c>
      <c r="AT2335" s="186" t="s">
        <v>195</v>
      </c>
      <c r="AU2335" s="186" t="s">
        <v>80</v>
      </c>
      <c r="AY2335" s="19" t="s">
        <v>193</v>
      </c>
      <c r="BE2335" s="187">
        <f t="shared" si="24"/>
        <v>0</v>
      </c>
      <c r="BF2335" s="187">
        <f t="shared" si="25"/>
        <v>0</v>
      </c>
      <c r="BG2335" s="187">
        <f t="shared" si="26"/>
        <v>0</v>
      </c>
      <c r="BH2335" s="187">
        <f t="shared" si="27"/>
        <v>0</v>
      </c>
      <c r="BI2335" s="187">
        <f t="shared" si="28"/>
        <v>0</v>
      </c>
      <c r="BJ2335" s="19" t="s">
        <v>78</v>
      </c>
      <c r="BK2335" s="187">
        <f t="shared" si="29"/>
        <v>0</v>
      </c>
      <c r="BL2335" s="19" t="s">
        <v>216</v>
      </c>
      <c r="BM2335" s="186" t="s">
        <v>3019</v>
      </c>
    </row>
    <row r="2336" spans="1:65" s="2" customFormat="1" ht="78" customHeight="1">
      <c r="A2336" s="36"/>
      <c r="B2336" s="37"/>
      <c r="C2336" s="175" t="s">
        <v>1532</v>
      </c>
      <c r="D2336" s="175" t="s">
        <v>195</v>
      </c>
      <c r="E2336" s="176" t="s">
        <v>3020</v>
      </c>
      <c r="F2336" s="177" t="s">
        <v>3021</v>
      </c>
      <c r="G2336" s="178" t="s">
        <v>702</v>
      </c>
      <c r="H2336" s="179">
        <v>1</v>
      </c>
      <c r="I2336" s="180"/>
      <c r="J2336" s="181">
        <f t="shared" si="20"/>
        <v>0</v>
      </c>
      <c r="K2336" s="177" t="s">
        <v>477</v>
      </c>
      <c r="L2336" s="41"/>
      <c r="M2336" s="182" t="s">
        <v>19</v>
      </c>
      <c r="N2336" s="183" t="s">
        <v>41</v>
      </c>
      <c r="O2336" s="66"/>
      <c r="P2336" s="184">
        <f t="shared" si="21"/>
        <v>0</v>
      </c>
      <c r="Q2336" s="184">
        <v>0</v>
      </c>
      <c r="R2336" s="184">
        <f t="shared" si="22"/>
        <v>0</v>
      </c>
      <c r="S2336" s="184">
        <v>0</v>
      </c>
      <c r="T2336" s="185">
        <f t="shared" si="23"/>
        <v>0</v>
      </c>
      <c r="U2336" s="36"/>
      <c r="V2336" s="36"/>
      <c r="W2336" s="36"/>
      <c r="X2336" s="36"/>
      <c r="Y2336" s="36"/>
      <c r="Z2336" s="36"/>
      <c r="AA2336" s="36"/>
      <c r="AB2336" s="36"/>
      <c r="AC2336" s="36"/>
      <c r="AD2336" s="36"/>
      <c r="AE2336" s="36"/>
      <c r="AR2336" s="186" t="s">
        <v>216</v>
      </c>
      <c r="AT2336" s="186" t="s">
        <v>195</v>
      </c>
      <c r="AU2336" s="186" t="s">
        <v>80</v>
      </c>
      <c r="AY2336" s="19" t="s">
        <v>193</v>
      </c>
      <c r="BE2336" s="187">
        <f t="shared" si="24"/>
        <v>0</v>
      </c>
      <c r="BF2336" s="187">
        <f t="shared" si="25"/>
        <v>0</v>
      </c>
      <c r="BG2336" s="187">
        <f t="shared" si="26"/>
        <v>0</v>
      </c>
      <c r="BH2336" s="187">
        <f t="shared" si="27"/>
        <v>0</v>
      </c>
      <c r="BI2336" s="187">
        <f t="shared" si="28"/>
        <v>0</v>
      </c>
      <c r="BJ2336" s="19" t="s">
        <v>78</v>
      </c>
      <c r="BK2336" s="187">
        <f t="shared" si="29"/>
        <v>0</v>
      </c>
      <c r="BL2336" s="19" t="s">
        <v>216</v>
      </c>
      <c r="BM2336" s="186" t="s">
        <v>3022</v>
      </c>
    </row>
    <row r="2337" spans="1:65" s="2" customFormat="1" ht="78" customHeight="1">
      <c r="A2337" s="36"/>
      <c r="B2337" s="37"/>
      <c r="C2337" s="175" t="s">
        <v>3023</v>
      </c>
      <c r="D2337" s="175" t="s">
        <v>195</v>
      </c>
      <c r="E2337" s="176" t="s">
        <v>3024</v>
      </c>
      <c r="F2337" s="177" t="s">
        <v>3025</v>
      </c>
      <c r="G2337" s="178" t="s">
        <v>702</v>
      </c>
      <c r="H2337" s="179">
        <v>1</v>
      </c>
      <c r="I2337" s="180"/>
      <c r="J2337" s="181">
        <f t="shared" si="20"/>
        <v>0</v>
      </c>
      <c r="K2337" s="177" t="s">
        <v>477</v>
      </c>
      <c r="L2337" s="41"/>
      <c r="M2337" s="182" t="s">
        <v>19</v>
      </c>
      <c r="N2337" s="183" t="s">
        <v>41</v>
      </c>
      <c r="O2337" s="66"/>
      <c r="P2337" s="184">
        <f t="shared" si="21"/>
        <v>0</v>
      </c>
      <c r="Q2337" s="184">
        <v>0</v>
      </c>
      <c r="R2337" s="184">
        <f t="shared" si="22"/>
        <v>0</v>
      </c>
      <c r="S2337" s="184">
        <v>0</v>
      </c>
      <c r="T2337" s="185">
        <f t="shared" si="23"/>
        <v>0</v>
      </c>
      <c r="U2337" s="36"/>
      <c r="V2337" s="36"/>
      <c r="W2337" s="36"/>
      <c r="X2337" s="36"/>
      <c r="Y2337" s="36"/>
      <c r="Z2337" s="36"/>
      <c r="AA2337" s="36"/>
      <c r="AB2337" s="36"/>
      <c r="AC2337" s="36"/>
      <c r="AD2337" s="36"/>
      <c r="AE2337" s="36"/>
      <c r="AR2337" s="186" t="s">
        <v>216</v>
      </c>
      <c r="AT2337" s="186" t="s">
        <v>195</v>
      </c>
      <c r="AU2337" s="186" t="s">
        <v>80</v>
      </c>
      <c r="AY2337" s="19" t="s">
        <v>193</v>
      </c>
      <c r="BE2337" s="187">
        <f t="shared" si="24"/>
        <v>0</v>
      </c>
      <c r="BF2337" s="187">
        <f t="shared" si="25"/>
        <v>0</v>
      </c>
      <c r="BG2337" s="187">
        <f t="shared" si="26"/>
        <v>0</v>
      </c>
      <c r="BH2337" s="187">
        <f t="shared" si="27"/>
        <v>0</v>
      </c>
      <c r="BI2337" s="187">
        <f t="shared" si="28"/>
        <v>0</v>
      </c>
      <c r="BJ2337" s="19" t="s">
        <v>78</v>
      </c>
      <c r="BK2337" s="187">
        <f t="shared" si="29"/>
        <v>0</v>
      </c>
      <c r="BL2337" s="19" t="s">
        <v>216</v>
      </c>
      <c r="BM2337" s="186" t="s">
        <v>3026</v>
      </c>
    </row>
    <row r="2338" spans="1:65" s="2" customFormat="1" ht="78" customHeight="1">
      <c r="A2338" s="36"/>
      <c r="B2338" s="37"/>
      <c r="C2338" s="175" t="s">
        <v>3027</v>
      </c>
      <c r="D2338" s="175" t="s">
        <v>195</v>
      </c>
      <c r="E2338" s="176" t="s">
        <v>3028</v>
      </c>
      <c r="F2338" s="177" t="s">
        <v>3029</v>
      </c>
      <c r="G2338" s="178" t="s">
        <v>702</v>
      </c>
      <c r="H2338" s="179">
        <v>1</v>
      </c>
      <c r="I2338" s="180"/>
      <c r="J2338" s="181">
        <f t="shared" si="20"/>
        <v>0</v>
      </c>
      <c r="K2338" s="177" t="s">
        <v>477</v>
      </c>
      <c r="L2338" s="41"/>
      <c r="M2338" s="182" t="s">
        <v>19</v>
      </c>
      <c r="N2338" s="183" t="s">
        <v>41</v>
      </c>
      <c r="O2338" s="66"/>
      <c r="P2338" s="184">
        <f t="shared" si="21"/>
        <v>0</v>
      </c>
      <c r="Q2338" s="184">
        <v>0</v>
      </c>
      <c r="R2338" s="184">
        <f t="shared" si="22"/>
        <v>0</v>
      </c>
      <c r="S2338" s="184">
        <v>0</v>
      </c>
      <c r="T2338" s="185">
        <f t="shared" si="23"/>
        <v>0</v>
      </c>
      <c r="U2338" s="36"/>
      <c r="V2338" s="36"/>
      <c r="W2338" s="36"/>
      <c r="X2338" s="36"/>
      <c r="Y2338" s="36"/>
      <c r="Z2338" s="36"/>
      <c r="AA2338" s="36"/>
      <c r="AB2338" s="36"/>
      <c r="AC2338" s="36"/>
      <c r="AD2338" s="36"/>
      <c r="AE2338" s="36"/>
      <c r="AR2338" s="186" t="s">
        <v>216</v>
      </c>
      <c r="AT2338" s="186" t="s">
        <v>195</v>
      </c>
      <c r="AU2338" s="186" t="s">
        <v>80</v>
      </c>
      <c r="AY2338" s="19" t="s">
        <v>193</v>
      </c>
      <c r="BE2338" s="187">
        <f t="shared" si="24"/>
        <v>0</v>
      </c>
      <c r="BF2338" s="187">
        <f t="shared" si="25"/>
        <v>0</v>
      </c>
      <c r="BG2338" s="187">
        <f t="shared" si="26"/>
        <v>0</v>
      </c>
      <c r="BH2338" s="187">
        <f t="shared" si="27"/>
        <v>0</v>
      </c>
      <c r="BI2338" s="187">
        <f t="shared" si="28"/>
        <v>0</v>
      </c>
      <c r="BJ2338" s="19" t="s">
        <v>78</v>
      </c>
      <c r="BK2338" s="187">
        <f t="shared" si="29"/>
        <v>0</v>
      </c>
      <c r="BL2338" s="19" t="s">
        <v>216</v>
      </c>
      <c r="BM2338" s="186" t="s">
        <v>3030</v>
      </c>
    </row>
    <row r="2339" spans="1:65" s="2" customFormat="1" ht="78" customHeight="1">
      <c r="A2339" s="36"/>
      <c r="B2339" s="37"/>
      <c r="C2339" s="175" t="s">
        <v>3031</v>
      </c>
      <c r="D2339" s="175" t="s">
        <v>195</v>
      </c>
      <c r="E2339" s="176" t="s">
        <v>3032</v>
      </c>
      <c r="F2339" s="177" t="s">
        <v>3033</v>
      </c>
      <c r="G2339" s="178" t="s">
        <v>702</v>
      </c>
      <c r="H2339" s="179">
        <v>1</v>
      </c>
      <c r="I2339" s="180"/>
      <c r="J2339" s="181">
        <f t="shared" si="20"/>
        <v>0</v>
      </c>
      <c r="K2339" s="177" t="s">
        <v>477</v>
      </c>
      <c r="L2339" s="41"/>
      <c r="M2339" s="182" t="s">
        <v>19</v>
      </c>
      <c r="N2339" s="183" t="s">
        <v>41</v>
      </c>
      <c r="O2339" s="66"/>
      <c r="P2339" s="184">
        <f t="shared" si="21"/>
        <v>0</v>
      </c>
      <c r="Q2339" s="184">
        <v>0</v>
      </c>
      <c r="R2339" s="184">
        <f t="shared" si="22"/>
        <v>0</v>
      </c>
      <c r="S2339" s="184">
        <v>0</v>
      </c>
      <c r="T2339" s="185">
        <f t="shared" si="23"/>
        <v>0</v>
      </c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R2339" s="186" t="s">
        <v>216</v>
      </c>
      <c r="AT2339" s="186" t="s">
        <v>195</v>
      </c>
      <c r="AU2339" s="186" t="s">
        <v>80</v>
      </c>
      <c r="AY2339" s="19" t="s">
        <v>193</v>
      </c>
      <c r="BE2339" s="187">
        <f t="shared" si="24"/>
        <v>0</v>
      </c>
      <c r="BF2339" s="187">
        <f t="shared" si="25"/>
        <v>0</v>
      </c>
      <c r="BG2339" s="187">
        <f t="shared" si="26"/>
        <v>0</v>
      </c>
      <c r="BH2339" s="187">
        <f t="shared" si="27"/>
        <v>0</v>
      </c>
      <c r="BI2339" s="187">
        <f t="shared" si="28"/>
        <v>0</v>
      </c>
      <c r="BJ2339" s="19" t="s">
        <v>78</v>
      </c>
      <c r="BK2339" s="187">
        <f t="shared" si="29"/>
        <v>0</v>
      </c>
      <c r="BL2339" s="19" t="s">
        <v>216</v>
      </c>
      <c r="BM2339" s="186" t="s">
        <v>3034</v>
      </c>
    </row>
    <row r="2340" spans="1:65" s="2" customFormat="1" ht="78" customHeight="1">
      <c r="A2340" s="36"/>
      <c r="B2340" s="37"/>
      <c r="C2340" s="175" t="s">
        <v>3035</v>
      </c>
      <c r="D2340" s="175" t="s">
        <v>195</v>
      </c>
      <c r="E2340" s="176" t="s">
        <v>3036</v>
      </c>
      <c r="F2340" s="177" t="s">
        <v>3037</v>
      </c>
      <c r="G2340" s="178" t="s">
        <v>702</v>
      </c>
      <c r="H2340" s="179">
        <v>1</v>
      </c>
      <c r="I2340" s="180"/>
      <c r="J2340" s="181">
        <f t="shared" si="20"/>
        <v>0</v>
      </c>
      <c r="K2340" s="177" t="s">
        <v>477</v>
      </c>
      <c r="L2340" s="41"/>
      <c r="M2340" s="182" t="s">
        <v>19</v>
      </c>
      <c r="N2340" s="183" t="s">
        <v>41</v>
      </c>
      <c r="O2340" s="66"/>
      <c r="P2340" s="184">
        <f t="shared" si="21"/>
        <v>0</v>
      </c>
      <c r="Q2340" s="184">
        <v>0</v>
      </c>
      <c r="R2340" s="184">
        <f t="shared" si="22"/>
        <v>0</v>
      </c>
      <c r="S2340" s="184">
        <v>0</v>
      </c>
      <c r="T2340" s="185">
        <f t="shared" si="23"/>
        <v>0</v>
      </c>
      <c r="U2340" s="36"/>
      <c r="V2340" s="36"/>
      <c r="W2340" s="36"/>
      <c r="X2340" s="36"/>
      <c r="Y2340" s="36"/>
      <c r="Z2340" s="36"/>
      <c r="AA2340" s="36"/>
      <c r="AB2340" s="36"/>
      <c r="AC2340" s="36"/>
      <c r="AD2340" s="36"/>
      <c r="AE2340" s="36"/>
      <c r="AR2340" s="186" t="s">
        <v>216</v>
      </c>
      <c r="AT2340" s="186" t="s">
        <v>195</v>
      </c>
      <c r="AU2340" s="186" t="s">
        <v>80</v>
      </c>
      <c r="AY2340" s="19" t="s">
        <v>193</v>
      </c>
      <c r="BE2340" s="187">
        <f t="shared" si="24"/>
        <v>0</v>
      </c>
      <c r="BF2340" s="187">
        <f t="shared" si="25"/>
        <v>0</v>
      </c>
      <c r="BG2340" s="187">
        <f t="shared" si="26"/>
        <v>0</v>
      </c>
      <c r="BH2340" s="187">
        <f t="shared" si="27"/>
        <v>0</v>
      </c>
      <c r="BI2340" s="187">
        <f t="shared" si="28"/>
        <v>0</v>
      </c>
      <c r="BJ2340" s="19" t="s">
        <v>78</v>
      </c>
      <c r="BK2340" s="187">
        <f t="shared" si="29"/>
        <v>0</v>
      </c>
      <c r="BL2340" s="19" t="s">
        <v>216</v>
      </c>
      <c r="BM2340" s="186" t="s">
        <v>3038</v>
      </c>
    </row>
    <row r="2341" spans="1:65" s="2" customFormat="1" ht="78" customHeight="1">
      <c r="A2341" s="36"/>
      <c r="B2341" s="37"/>
      <c r="C2341" s="175" t="s">
        <v>3039</v>
      </c>
      <c r="D2341" s="175" t="s">
        <v>195</v>
      </c>
      <c r="E2341" s="176" t="s">
        <v>3040</v>
      </c>
      <c r="F2341" s="177" t="s">
        <v>3041</v>
      </c>
      <c r="G2341" s="178" t="s">
        <v>702</v>
      </c>
      <c r="H2341" s="179">
        <v>1</v>
      </c>
      <c r="I2341" s="180"/>
      <c r="J2341" s="181">
        <f t="shared" si="20"/>
        <v>0</v>
      </c>
      <c r="K2341" s="177" t="s">
        <v>477</v>
      </c>
      <c r="L2341" s="41"/>
      <c r="M2341" s="182" t="s">
        <v>19</v>
      </c>
      <c r="N2341" s="183" t="s">
        <v>41</v>
      </c>
      <c r="O2341" s="66"/>
      <c r="P2341" s="184">
        <f t="shared" si="21"/>
        <v>0</v>
      </c>
      <c r="Q2341" s="184">
        <v>0</v>
      </c>
      <c r="R2341" s="184">
        <f t="shared" si="22"/>
        <v>0</v>
      </c>
      <c r="S2341" s="184">
        <v>0</v>
      </c>
      <c r="T2341" s="185">
        <f t="shared" si="23"/>
        <v>0</v>
      </c>
      <c r="U2341" s="36"/>
      <c r="V2341" s="36"/>
      <c r="W2341" s="36"/>
      <c r="X2341" s="36"/>
      <c r="Y2341" s="36"/>
      <c r="Z2341" s="36"/>
      <c r="AA2341" s="36"/>
      <c r="AB2341" s="36"/>
      <c r="AC2341" s="36"/>
      <c r="AD2341" s="36"/>
      <c r="AE2341" s="36"/>
      <c r="AR2341" s="186" t="s">
        <v>216</v>
      </c>
      <c r="AT2341" s="186" t="s">
        <v>195</v>
      </c>
      <c r="AU2341" s="186" t="s">
        <v>80</v>
      </c>
      <c r="AY2341" s="19" t="s">
        <v>193</v>
      </c>
      <c r="BE2341" s="187">
        <f t="shared" si="24"/>
        <v>0</v>
      </c>
      <c r="BF2341" s="187">
        <f t="shared" si="25"/>
        <v>0</v>
      </c>
      <c r="BG2341" s="187">
        <f t="shared" si="26"/>
        <v>0</v>
      </c>
      <c r="BH2341" s="187">
        <f t="shared" si="27"/>
        <v>0</v>
      </c>
      <c r="BI2341" s="187">
        <f t="shared" si="28"/>
        <v>0</v>
      </c>
      <c r="BJ2341" s="19" t="s">
        <v>78</v>
      </c>
      <c r="BK2341" s="187">
        <f t="shared" si="29"/>
        <v>0</v>
      </c>
      <c r="BL2341" s="19" t="s">
        <v>216</v>
      </c>
      <c r="BM2341" s="186" t="s">
        <v>3042</v>
      </c>
    </row>
    <row r="2342" spans="1:65" s="2" customFormat="1" ht="78" customHeight="1">
      <c r="A2342" s="36"/>
      <c r="B2342" s="37"/>
      <c r="C2342" s="175" t="s">
        <v>3043</v>
      </c>
      <c r="D2342" s="175" t="s">
        <v>195</v>
      </c>
      <c r="E2342" s="176" t="s">
        <v>3044</v>
      </c>
      <c r="F2342" s="177" t="s">
        <v>3045</v>
      </c>
      <c r="G2342" s="178" t="s">
        <v>702</v>
      </c>
      <c r="H2342" s="179">
        <v>1</v>
      </c>
      <c r="I2342" s="180"/>
      <c r="J2342" s="181">
        <f t="shared" si="20"/>
        <v>0</v>
      </c>
      <c r="K2342" s="177" t="s">
        <v>477</v>
      </c>
      <c r="L2342" s="41"/>
      <c r="M2342" s="182" t="s">
        <v>19</v>
      </c>
      <c r="N2342" s="183" t="s">
        <v>41</v>
      </c>
      <c r="O2342" s="66"/>
      <c r="P2342" s="184">
        <f t="shared" si="21"/>
        <v>0</v>
      </c>
      <c r="Q2342" s="184">
        <v>0</v>
      </c>
      <c r="R2342" s="184">
        <f t="shared" si="22"/>
        <v>0</v>
      </c>
      <c r="S2342" s="184">
        <v>0</v>
      </c>
      <c r="T2342" s="185">
        <f t="shared" si="23"/>
        <v>0</v>
      </c>
      <c r="U2342" s="36"/>
      <c r="V2342" s="36"/>
      <c r="W2342" s="36"/>
      <c r="X2342" s="36"/>
      <c r="Y2342" s="36"/>
      <c r="Z2342" s="36"/>
      <c r="AA2342" s="36"/>
      <c r="AB2342" s="36"/>
      <c r="AC2342" s="36"/>
      <c r="AD2342" s="36"/>
      <c r="AE2342" s="36"/>
      <c r="AR2342" s="186" t="s">
        <v>216</v>
      </c>
      <c r="AT2342" s="186" t="s">
        <v>195</v>
      </c>
      <c r="AU2342" s="186" t="s">
        <v>80</v>
      </c>
      <c r="AY2342" s="19" t="s">
        <v>193</v>
      </c>
      <c r="BE2342" s="187">
        <f t="shared" si="24"/>
        <v>0</v>
      </c>
      <c r="BF2342" s="187">
        <f t="shared" si="25"/>
        <v>0</v>
      </c>
      <c r="BG2342" s="187">
        <f t="shared" si="26"/>
        <v>0</v>
      </c>
      <c r="BH2342" s="187">
        <f t="shared" si="27"/>
        <v>0</v>
      </c>
      <c r="BI2342" s="187">
        <f t="shared" si="28"/>
        <v>0</v>
      </c>
      <c r="BJ2342" s="19" t="s">
        <v>78</v>
      </c>
      <c r="BK2342" s="187">
        <f t="shared" si="29"/>
        <v>0</v>
      </c>
      <c r="BL2342" s="19" t="s">
        <v>216</v>
      </c>
      <c r="BM2342" s="186" t="s">
        <v>3046</v>
      </c>
    </row>
    <row r="2343" spans="1:65" s="2" customFormat="1" ht="78" customHeight="1">
      <c r="A2343" s="36"/>
      <c r="B2343" s="37"/>
      <c r="C2343" s="175" t="s">
        <v>3047</v>
      </c>
      <c r="D2343" s="175" t="s">
        <v>195</v>
      </c>
      <c r="E2343" s="176" t="s">
        <v>3048</v>
      </c>
      <c r="F2343" s="177" t="s">
        <v>3049</v>
      </c>
      <c r="G2343" s="178" t="s">
        <v>702</v>
      </c>
      <c r="H2343" s="179">
        <v>1</v>
      </c>
      <c r="I2343" s="180"/>
      <c r="J2343" s="181">
        <f t="shared" si="20"/>
        <v>0</v>
      </c>
      <c r="K2343" s="177" t="s">
        <v>477</v>
      </c>
      <c r="L2343" s="41"/>
      <c r="M2343" s="182" t="s">
        <v>19</v>
      </c>
      <c r="N2343" s="183" t="s">
        <v>41</v>
      </c>
      <c r="O2343" s="66"/>
      <c r="P2343" s="184">
        <f t="shared" si="21"/>
        <v>0</v>
      </c>
      <c r="Q2343" s="184">
        <v>0</v>
      </c>
      <c r="R2343" s="184">
        <f t="shared" si="22"/>
        <v>0</v>
      </c>
      <c r="S2343" s="184">
        <v>0</v>
      </c>
      <c r="T2343" s="185">
        <f t="shared" si="23"/>
        <v>0</v>
      </c>
      <c r="U2343" s="36"/>
      <c r="V2343" s="36"/>
      <c r="W2343" s="36"/>
      <c r="X2343" s="36"/>
      <c r="Y2343" s="36"/>
      <c r="Z2343" s="36"/>
      <c r="AA2343" s="36"/>
      <c r="AB2343" s="36"/>
      <c r="AC2343" s="36"/>
      <c r="AD2343" s="36"/>
      <c r="AE2343" s="36"/>
      <c r="AR2343" s="186" t="s">
        <v>216</v>
      </c>
      <c r="AT2343" s="186" t="s">
        <v>195</v>
      </c>
      <c r="AU2343" s="186" t="s">
        <v>80</v>
      </c>
      <c r="AY2343" s="19" t="s">
        <v>193</v>
      </c>
      <c r="BE2343" s="187">
        <f t="shared" si="24"/>
        <v>0</v>
      </c>
      <c r="BF2343" s="187">
        <f t="shared" si="25"/>
        <v>0</v>
      </c>
      <c r="BG2343" s="187">
        <f t="shared" si="26"/>
        <v>0</v>
      </c>
      <c r="BH2343" s="187">
        <f t="shared" si="27"/>
        <v>0</v>
      </c>
      <c r="BI2343" s="187">
        <f t="shared" si="28"/>
        <v>0</v>
      </c>
      <c r="BJ2343" s="19" t="s">
        <v>78</v>
      </c>
      <c r="BK2343" s="187">
        <f t="shared" si="29"/>
        <v>0</v>
      </c>
      <c r="BL2343" s="19" t="s">
        <v>216</v>
      </c>
      <c r="BM2343" s="186" t="s">
        <v>3050</v>
      </c>
    </row>
    <row r="2344" spans="1:65" s="2" customFormat="1" ht="78" customHeight="1">
      <c r="A2344" s="36"/>
      <c r="B2344" s="37"/>
      <c r="C2344" s="175" t="s">
        <v>1551</v>
      </c>
      <c r="D2344" s="175" t="s">
        <v>195</v>
      </c>
      <c r="E2344" s="176" t="s">
        <v>3051</v>
      </c>
      <c r="F2344" s="177" t="s">
        <v>3052</v>
      </c>
      <c r="G2344" s="178" t="s">
        <v>702</v>
      </c>
      <c r="H2344" s="179">
        <v>1</v>
      </c>
      <c r="I2344" s="180"/>
      <c r="J2344" s="181">
        <f t="shared" si="20"/>
        <v>0</v>
      </c>
      <c r="K2344" s="177" t="s">
        <v>477</v>
      </c>
      <c r="L2344" s="41"/>
      <c r="M2344" s="182" t="s">
        <v>19</v>
      </c>
      <c r="N2344" s="183" t="s">
        <v>41</v>
      </c>
      <c r="O2344" s="66"/>
      <c r="P2344" s="184">
        <f t="shared" si="21"/>
        <v>0</v>
      </c>
      <c r="Q2344" s="184">
        <v>0</v>
      </c>
      <c r="R2344" s="184">
        <f t="shared" si="22"/>
        <v>0</v>
      </c>
      <c r="S2344" s="184">
        <v>0</v>
      </c>
      <c r="T2344" s="185">
        <f t="shared" si="23"/>
        <v>0</v>
      </c>
      <c r="U2344" s="36"/>
      <c r="V2344" s="36"/>
      <c r="W2344" s="36"/>
      <c r="X2344" s="36"/>
      <c r="Y2344" s="36"/>
      <c r="Z2344" s="36"/>
      <c r="AA2344" s="36"/>
      <c r="AB2344" s="36"/>
      <c r="AC2344" s="36"/>
      <c r="AD2344" s="36"/>
      <c r="AE2344" s="36"/>
      <c r="AR2344" s="186" t="s">
        <v>216</v>
      </c>
      <c r="AT2344" s="186" t="s">
        <v>195</v>
      </c>
      <c r="AU2344" s="186" t="s">
        <v>80</v>
      </c>
      <c r="AY2344" s="19" t="s">
        <v>193</v>
      </c>
      <c r="BE2344" s="187">
        <f t="shared" si="24"/>
        <v>0</v>
      </c>
      <c r="BF2344" s="187">
        <f t="shared" si="25"/>
        <v>0</v>
      </c>
      <c r="BG2344" s="187">
        <f t="shared" si="26"/>
        <v>0</v>
      </c>
      <c r="BH2344" s="187">
        <f t="shared" si="27"/>
        <v>0</v>
      </c>
      <c r="BI2344" s="187">
        <f t="shared" si="28"/>
        <v>0</v>
      </c>
      <c r="BJ2344" s="19" t="s">
        <v>78</v>
      </c>
      <c r="BK2344" s="187">
        <f t="shared" si="29"/>
        <v>0</v>
      </c>
      <c r="BL2344" s="19" t="s">
        <v>216</v>
      </c>
      <c r="BM2344" s="186" t="s">
        <v>3053</v>
      </c>
    </row>
    <row r="2345" spans="1:65" s="2" customFormat="1" ht="101.25" customHeight="1">
      <c r="A2345" s="36"/>
      <c r="B2345" s="37"/>
      <c r="C2345" s="175" t="s">
        <v>3054</v>
      </c>
      <c r="D2345" s="175" t="s">
        <v>195</v>
      </c>
      <c r="E2345" s="176" t="s">
        <v>3055</v>
      </c>
      <c r="F2345" s="177" t="s">
        <v>3056</v>
      </c>
      <c r="G2345" s="178" t="s">
        <v>702</v>
      </c>
      <c r="H2345" s="179">
        <v>1</v>
      </c>
      <c r="I2345" s="180"/>
      <c r="J2345" s="181">
        <f t="shared" si="20"/>
        <v>0</v>
      </c>
      <c r="K2345" s="177" t="s">
        <v>477</v>
      </c>
      <c r="L2345" s="41"/>
      <c r="M2345" s="182" t="s">
        <v>19</v>
      </c>
      <c r="N2345" s="183" t="s">
        <v>41</v>
      </c>
      <c r="O2345" s="66"/>
      <c r="P2345" s="184">
        <f t="shared" si="21"/>
        <v>0</v>
      </c>
      <c r="Q2345" s="184">
        <v>0</v>
      </c>
      <c r="R2345" s="184">
        <f t="shared" si="22"/>
        <v>0</v>
      </c>
      <c r="S2345" s="184">
        <v>0</v>
      </c>
      <c r="T2345" s="185">
        <f t="shared" si="23"/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186" t="s">
        <v>216</v>
      </c>
      <c r="AT2345" s="186" t="s">
        <v>195</v>
      </c>
      <c r="AU2345" s="186" t="s">
        <v>80</v>
      </c>
      <c r="AY2345" s="19" t="s">
        <v>193</v>
      </c>
      <c r="BE2345" s="187">
        <f t="shared" si="24"/>
        <v>0</v>
      </c>
      <c r="BF2345" s="187">
        <f t="shared" si="25"/>
        <v>0</v>
      </c>
      <c r="BG2345" s="187">
        <f t="shared" si="26"/>
        <v>0</v>
      </c>
      <c r="BH2345" s="187">
        <f t="shared" si="27"/>
        <v>0</v>
      </c>
      <c r="BI2345" s="187">
        <f t="shared" si="28"/>
        <v>0</v>
      </c>
      <c r="BJ2345" s="19" t="s">
        <v>78</v>
      </c>
      <c r="BK2345" s="187">
        <f t="shared" si="29"/>
        <v>0</v>
      </c>
      <c r="BL2345" s="19" t="s">
        <v>216</v>
      </c>
      <c r="BM2345" s="186" t="s">
        <v>3057</v>
      </c>
    </row>
    <row r="2346" spans="1:65" s="2" customFormat="1" ht="101.25" customHeight="1">
      <c r="A2346" s="36"/>
      <c r="B2346" s="37"/>
      <c r="C2346" s="175" t="s">
        <v>1559</v>
      </c>
      <c r="D2346" s="175" t="s">
        <v>195</v>
      </c>
      <c r="E2346" s="176" t="s">
        <v>3058</v>
      </c>
      <c r="F2346" s="177" t="s">
        <v>3059</v>
      </c>
      <c r="G2346" s="178" t="s">
        <v>702</v>
      </c>
      <c r="H2346" s="179">
        <v>1</v>
      </c>
      <c r="I2346" s="180"/>
      <c r="J2346" s="181">
        <f t="shared" si="20"/>
        <v>0</v>
      </c>
      <c r="K2346" s="177" t="s">
        <v>477</v>
      </c>
      <c r="L2346" s="41"/>
      <c r="M2346" s="182" t="s">
        <v>19</v>
      </c>
      <c r="N2346" s="183" t="s">
        <v>41</v>
      </c>
      <c r="O2346" s="66"/>
      <c r="P2346" s="184">
        <f t="shared" si="21"/>
        <v>0</v>
      </c>
      <c r="Q2346" s="184">
        <v>0</v>
      </c>
      <c r="R2346" s="184">
        <f t="shared" si="22"/>
        <v>0</v>
      </c>
      <c r="S2346" s="184">
        <v>0</v>
      </c>
      <c r="T2346" s="185">
        <f t="shared" si="23"/>
        <v>0</v>
      </c>
      <c r="U2346" s="36"/>
      <c r="V2346" s="36"/>
      <c r="W2346" s="36"/>
      <c r="X2346" s="36"/>
      <c r="Y2346" s="36"/>
      <c r="Z2346" s="36"/>
      <c r="AA2346" s="36"/>
      <c r="AB2346" s="36"/>
      <c r="AC2346" s="36"/>
      <c r="AD2346" s="36"/>
      <c r="AE2346" s="36"/>
      <c r="AR2346" s="186" t="s">
        <v>216</v>
      </c>
      <c r="AT2346" s="186" t="s">
        <v>195</v>
      </c>
      <c r="AU2346" s="186" t="s">
        <v>80</v>
      </c>
      <c r="AY2346" s="19" t="s">
        <v>193</v>
      </c>
      <c r="BE2346" s="187">
        <f t="shared" si="24"/>
        <v>0</v>
      </c>
      <c r="BF2346" s="187">
        <f t="shared" si="25"/>
        <v>0</v>
      </c>
      <c r="BG2346" s="187">
        <f t="shared" si="26"/>
        <v>0</v>
      </c>
      <c r="BH2346" s="187">
        <f t="shared" si="27"/>
        <v>0</v>
      </c>
      <c r="BI2346" s="187">
        <f t="shared" si="28"/>
        <v>0</v>
      </c>
      <c r="BJ2346" s="19" t="s">
        <v>78</v>
      </c>
      <c r="BK2346" s="187">
        <f t="shared" si="29"/>
        <v>0</v>
      </c>
      <c r="BL2346" s="19" t="s">
        <v>216</v>
      </c>
      <c r="BM2346" s="186" t="s">
        <v>3060</v>
      </c>
    </row>
    <row r="2347" spans="1:65" s="2" customFormat="1" ht="111.75" customHeight="1">
      <c r="A2347" s="36"/>
      <c r="B2347" s="37"/>
      <c r="C2347" s="175" t="s">
        <v>3061</v>
      </c>
      <c r="D2347" s="175" t="s">
        <v>195</v>
      </c>
      <c r="E2347" s="176" t="s">
        <v>3062</v>
      </c>
      <c r="F2347" s="177" t="s">
        <v>3063</v>
      </c>
      <c r="G2347" s="178" t="s">
        <v>702</v>
      </c>
      <c r="H2347" s="179">
        <v>1</v>
      </c>
      <c r="I2347" s="180"/>
      <c r="J2347" s="181">
        <f t="shared" ref="J2347:J2378" si="30">ROUND(I2347*H2347,2)</f>
        <v>0</v>
      </c>
      <c r="K2347" s="177" t="s">
        <v>477</v>
      </c>
      <c r="L2347" s="41"/>
      <c r="M2347" s="182" t="s">
        <v>19</v>
      </c>
      <c r="N2347" s="183" t="s">
        <v>41</v>
      </c>
      <c r="O2347" s="66"/>
      <c r="P2347" s="184">
        <f t="shared" ref="P2347:P2378" si="31">O2347*H2347</f>
        <v>0</v>
      </c>
      <c r="Q2347" s="184">
        <v>0</v>
      </c>
      <c r="R2347" s="184">
        <f t="shared" ref="R2347:R2378" si="32">Q2347*H2347</f>
        <v>0</v>
      </c>
      <c r="S2347" s="184">
        <v>0</v>
      </c>
      <c r="T2347" s="185">
        <f t="shared" ref="T2347:T2378" si="33">S2347*H2347</f>
        <v>0</v>
      </c>
      <c r="U2347" s="36"/>
      <c r="V2347" s="36"/>
      <c r="W2347" s="36"/>
      <c r="X2347" s="36"/>
      <c r="Y2347" s="36"/>
      <c r="Z2347" s="36"/>
      <c r="AA2347" s="36"/>
      <c r="AB2347" s="36"/>
      <c r="AC2347" s="36"/>
      <c r="AD2347" s="36"/>
      <c r="AE2347" s="36"/>
      <c r="AR2347" s="186" t="s">
        <v>216</v>
      </c>
      <c r="AT2347" s="186" t="s">
        <v>195</v>
      </c>
      <c r="AU2347" s="186" t="s">
        <v>80</v>
      </c>
      <c r="AY2347" s="19" t="s">
        <v>193</v>
      </c>
      <c r="BE2347" s="187">
        <f t="shared" ref="BE2347:BE2361" si="34">IF(N2347="základní",J2347,0)</f>
        <v>0</v>
      </c>
      <c r="BF2347" s="187">
        <f t="shared" ref="BF2347:BF2361" si="35">IF(N2347="snížená",J2347,0)</f>
        <v>0</v>
      </c>
      <c r="BG2347" s="187">
        <f t="shared" ref="BG2347:BG2361" si="36">IF(N2347="zákl. přenesená",J2347,0)</f>
        <v>0</v>
      </c>
      <c r="BH2347" s="187">
        <f t="shared" ref="BH2347:BH2361" si="37">IF(N2347="sníž. přenesená",J2347,0)</f>
        <v>0</v>
      </c>
      <c r="BI2347" s="187">
        <f t="shared" ref="BI2347:BI2361" si="38">IF(N2347="nulová",J2347,0)</f>
        <v>0</v>
      </c>
      <c r="BJ2347" s="19" t="s">
        <v>78</v>
      </c>
      <c r="BK2347" s="187">
        <f t="shared" ref="BK2347:BK2361" si="39">ROUND(I2347*H2347,2)</f>
        <v>0</v>
      </c>
      <c r="BL2347" s="19" t="s">
        <v>216</v>
      </c>
      <c r="BM2347" s="186" t="s">
        <v>3064</v>
      </c>
    </row>
    <row r="2348" spans="1:65" s="2" customFormat="1" ht="66.75" customHeight="1">
      <c r="A2348" s="36"/>
      <c r="B2348" s="37"/>
      <c r="C2348" s="175" t="s">
        <v>1566</v>
      </c>
      <c r="D2348" s="175" t="s">
        <v>195</v>
      </c>
      <c r="E2348" s="176" t="s">
        <v>3065</v>
      </c>
      <c r="F2348" s="177" t="s">
        <v>3066</v>
      </c>
      <c r="G2348" s="178" t="s">
        <v>702</v>
      </c>
      <c r="H2348" s="179">
        <v>1</v>
      </c>
      <c r="I2348" s="180"/>
      <c r="J2348" s="181">
        <f t="shared" si="30"/>
        <v>0</v>
      </c>
      <c r="K2348" s="177" t="s">
        <v>477</v>
      </c>
      <c r="L2348" s="41"/>
      <c r="M2348" s="182" t="s">
        <v>19</v>
      </c>
      <c r="N2348" s="183" t="s">
        <v>41</v>
      </c>
      <c r="O2348" s="66"/>
      <c r="P2348" s="184">
        <f t="shared" si="31"/>
        <v>0</v>
      </c>
      <c r="Q2348" s="184">
        <v>0</v>
      </c>
      <c r="R2348" s="184">
        <f t="shared" si="32"/>
        <v>0</v>
      </c>
      <c r="S2348" s="184">
        <v>0</v>
      </c>
      <c r="T2348" s="185">
        <f t="shared" si="33"/>
        <v>0</v>
      </c>
      <c r="U2348" s="36"/>
      <c r="V2348" s="36"/>
      <c r="W2348" s="36"/>
      <c r="X2348" s="36"/>
      <c r="Y2348" s="36"/>
      <c r="Z2348" s="36"/>
      <c r="AA2348" s="36"/>
      <c r="AB2348" s="36"/>
      <c r="AC2348" s="36"/>
      <c r="AD2348" s="36"/>
      <c r="AE2348" s="36"/>
      <c r="AR2348" s="186" t="s">
        <v>216</v>
      </c>
      <c r="AT2348" s="186" t="s">
        <v>195</v>
      </c>
      <c r="AU2348" s="186" t="s">
        <v>80</v>
      </c>
      <c r="AY2348" s="19" t="s">
        <v>193</v>
      </c>
      <c r="BE2348" s="187">
        <f t="shared" si="34"/>
        <v>0</v>
      </c>
      <c r="BF2348" s="187">
        <f t="shared" si="35"/>
        <v>0</v>
      </c>
      <c r="BG2348" s="187">
        <f t="shared" si="36"/>
        <v>0</v>
      </c>
      <c r="BH2348" s="187">
        <f t="shared" si="37"/>
        <v>0</v>
      </c>
      <c r="BI2348" s="187">
        <f t="shared" si="38"/>
        <v>0</v>
      </c>
      <c r="BJ2348" s="19" t="s">
        <v>78</v>
      </c>
      <c r="BK2348" s="187">
        <f t="shared" si="39"/>
        <v>0</v>
      </c>
      <c r="BL2348" s="19" t="s">
        <v>216</v>
      </c>
      <c r="BM2348" s="186" t="s">
        <v>3067</v>
      </c>
    </row>
    <row r="2349" spans="1:65" s="2" customFormat="1" ht="44.25" customHeight="1">
      <c r="A2349" s="36"/>
      <c r="B2349" s="37"/>
      <c r="C2349" s="175" t="s">
        <v>3068</v>
      </c>
      <c r="D2349" s="175" t="s">
        <v>195</v>
      </c>
      <c r="E2349" s="176" t="s">
        <v>3069</v>
      </c>
      <c r="F2349" s="177" t="s">
        <v>3070</v>
      </c>
      <c r="G2349" s="178" t="s">
        <v>702</v>
      </c>
      <c r="H2349" s="179">
        <v>1</v>
      </c>
      <c r="I2349" s="180"/>
      <c r="J2349" s="181">
        <f t="shared" si="30"/>
        <v>0</v>
      </c>
      <c r="K2349" s="177" t="s">
        <v>477</v>
      </c>
      <c r="L2349" s="41"/>
      <c r="M2349" s="182" t="s">
        <v>19</v>
      </c>
      <c r="N2349" s="183" t="s">
        <v>41</v>
      </c>
      <c r="O2349" s="66"/>
      <c r="P2349" s="184">
        <f t="shared" si="31"/>
        <v>0</v>
      </c>
      <c r="Q2349" s="184">
        <v>0</v>
      </c>
      <c r="R2349" s="184">
        <f t="shared" si="32"/>
        <v>0</v>
      </c>
      <c r="S2349" s="184">
        <v>0</v>
      </c>
      <c r="T2349" s="185">
        <f t="shared" si="33"/>
        <v>0</v>
      </c>
      <c r="U2349" s="36"/>
      <c r="V2349" s="36"/>
      <c r="W2349" s="36"/>
      <c r="X2349" s="36"/>
      <c r="Y2349" s="36"/>
      <c r="Z2349" s="36"/>
      <c r="AA2349" s="36"/>
      <c r="AB2349" s="36"/>
      <c r="AC2349" s="36"/>
      <c r="AD2349" s="36"/>
      <c r="AE2349" s="36"/>
      <c r="AR2349" s="186" t="s">
        <v>216</v>
      </c>
      <c r="AT2349" s="186" t="s">
        <v>195</v>
      </c>
      <c r="AU2349" s="186" t="s">
        <v>80</v>
      </c>
      <c r="AY2349" s="19" t="s">
        <v>193</v>
      </c>
      <c r="BE2349" s="187">
        <f t="shared" si="34"/>
        <v>0</v>
      </c>
      <c r="BF2349" s="187">
        <f t="shared" si="35"/>
        <v>0</v>
      </c>
      <c r="BG2349" s="187">
        <f t="shared" si="36"/>
        <v>0</v>
      </c>
      <c r="BH2349" s="187">
        <f t="shared" si="37"/>
        <v>0</v>
      </c>
      <c r="BI2349" s="187">
        <f t="shared" si="38"/>
        <v>0</v>
      </c>
      <c r="BJ2349" s="19" t="s">
        <v>78</v>
      </c>
      <c r="BK2349" s="187">
        <f t="shared" si="39"/>
        <v>0</v>
      </c>
      <c r="BL2349" s="19" t="s">
        <v>216</v>
      </c>
      <c r="BM2349" s="186" t="s">
        <v>3071</v>
      </c>
    </row>
    <row r="2350" spans="1:65" s="2" customFormat="1" ht="62.65" customHeight="1">
      <c r="A2350" s="36"/>
      <c r="B2350" s="37"/>
      <c r="C2350" s="175" t="s">
        <v>1575</v>
      </c>
      <c r="D2350" s="175" t="s">
        <v>195</v>
      </c>
      <c r="E2350" s="176" t="s">
        <v>3072</v>
      </c>
      <c r="F2350" s="177" t="s">
        <v>3073</v>
      </c>
      <c r="G2350" s="178" t="s">
        <v>702</v>
      </c>
      <c r="H2350" s="179">
        <v>2</v>
      </c>
      <c r="I2350" s="180"/>
      <c r="J2350" s="181">
        <f t="shared" si="30"/>
        <v>0</v>
      </c>
      <c r="K2350" s="177" t="s">
        <v>477</v>
      </c>
      <c r="L2350" s="41"/>
      <c r="M2350" s="182" t="s">
        <v>19</v>
      </c>
      <c r="N2350" s="183" t="s">
        <v>41</v>
      </c>
      <c r="O2350" s="66"/>
      <c r="P2350" s="184">
        <f t="shared" si="31"/>
        <v>0</v>
      </c>
      <c r="Q2350" s="184">
        <v>0</v>
      </c>
      <c r="R2350" s="184">
        <f t="shared" si="32"/>
        <v>0</v>
      </c>
      <c r="S2350" s="184">
        <v>0</v>
      </c>
      <c r="T2350" s="185">
        <f t="shared" si="33"/>
        <v>0</v>
      </c>
      <c r="U2350" s="36"/>
      <c r="V2350" s="36"/>
      <c r="W2350" s="36"/>
      <c r="X2350" s="36"/>
      <c r="Y2350" s="36"/>
      <c r="Z2350" s="36"/>
      <c r="AA2350" s="36"/>
      <c r="AB2350" s="36"/>
      <c r="AC2350" s="36"/>
      <c r="AD2350" s="36"/>
      <c r="AE2350" s="36"/>
      <c r="AR2350" s="186" t="s">
        <v>216</v>
      </c>
      <c r="AT2350" s="186" t="s">
        <v>195</v>
      </c>
      <c r="AU2350" s="186" t="s">
        <v>80</v>
      </c>
      <c r="AY2350" s="19" t="s">
        <v>193</v>
      </c>
      <c r="BE2350" s="187">
        <f t="shared" si="34"/>
        <v>0</v>
      </c>
      <c r="BF2350" s="187">
        <f t="shared" si="35"/>
        <v>0</v>
      </c>
      <c r="BG2350" s="187">
        <f t="shared" si="36"/>
        <v>0</v>
      </c>
      <c r="BH2350" s="187">
        <f t="shared" si="37"/>
        <v>0</v>
      </c>
      <c r="BI2350" s="187">
        <f t="shared" si="38"/>
        <v>0</v>
      </c>
      <c r="BJ2350" s="19" t="s">
        <v>78</v>
      </c>
      <c r="BK2350" s="187">
        <f t="shared" si="39"/>
        <v>0</v>
      </c>
      <c r="BL2350" s="19" t="s">
        <v>216</v>
      </c>
      <c r="BM2350" s="186" t="s">
        <v>3074</v>
      </c>
    </row>
    <row r="2351" spans="1:65" s="2" customFormat="1" ht="24.2" customHeight="1">
      <c r="A2351" s="36"/>
      <c r="B2351" s="37"/>
      <c r="C2351" s="175" t="s">
        <v>3075</v>
      </c>
      <c r="D2351" s="175" t="s">
        <v>195</v>
      </c>
      <c r="E2351" s="176" t="s">
        <v>3076</v>
      </c>
      <c r="F2351" s="177" t="s">
        <v>3077</v>
      </c>
      <c r="G2351" s="178" t="s">
        <v>702</v>
      </c>
      <c r="H2351" s="179">
        <v>82</v>
      </c>
      <c r="I2351" s="180"/>
      <c r="J2351" s="181">
        <f t="shared" si="30"/>
        <v>0</v>
      </c>
      <c r="K2351" s="177" t="s">
        <v>477</v>
      </c>
      <c r="L2351" s="41"/>
      <c r="M2351" s="182" t="s">
        <v>19</v>
      </c>
      <c r="N2351" s="183" t="s">
        <v>41</v>
      </c>
      <c r="O2351" s="66"/>
      <c r="P2351" s="184">
        <f t="shared" si="31"/>
        <v>0</v>
      </c>
      <c r="Q2351" s="184">
        <v>0</v>
      </c>
      <c r="R2351" s="184">
        <f t="shared" si="32"/>
        <v>0</v>
      </c>
      <c r="S2351" s="184">
        <v>0</v>
      </c>
      <c r="T2351" s="185">
        <f t="shared" si="33"/>
        <v>0</v>
      </c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R2351" s="186" t="s">
        <v>216</v>
      </c>
      <c r="AT2351" s="186" t="s">
        <v>195</v>
      </c>
      <c r="AU2351" s="186" t="s">
        <v>80</v>
      </c>
      <c r="AY2351" s="19" t="s">
        <v>193</v>
      </c>
      <c r="BE2351" s="187">
        <f t="shared" si="34"/>
        <v>0</v>
      </c>
      <c r="BF2351" s="187">
        <f t="shared" si="35"/>
        <v>0</v>
      </c>
      <c r="BG2351" s="187">
        <f t="shared" si="36"/>
        <v>0</v>
      </c>
      <c r="BH2351" s="187">
        <f t="shared" si="37"/>
        <v>0</v>
      </c>
      <c r="BI2351" s="187">
        <f t="shared" si="38"/>
        <v>0</v>
      </c>
      <c r="BJ2351" s="19" t="s">
        <v>78</v>
      </c>
      <c r="BK2351" s="187">
        <f t="shared" si="39"/>
        <v>0</v>
      </c>
      <c r="BL2351" s="19" t="s">
        <v>216</v>
      </c>
      <c r="BM2351" s="186" t="s">
        <v>3078</v>
      </c>
    </row>
    <row r="2352" spans="1:65" s="2" customFormat="1" ht="16.5" customHeight="1">
      <c r="A2352" s="36"/>
      <c r="B2352" s="37"/>
      <c r="C2352" s="175" t="s">
        <v>1580</v>
      </c>
      <c r="D2352" s="175" t="s">
        <v>195</v>
      </c>
      <c r="E2352" s="176" t="s">
        <v>3079</v>
      </c>
      <c r="F2352" s="177" t="s">
        <v>3080</v>
      </c>
      <c r="G2352" s="178" t="s">
        <v>198</v>
      </c>
      <c r="H2352" s="179">
        <v>480</v>
      </c>
      <c r="I2352" s="180"/>
      <c r="J2352" s="181">
        <f t="shared" si="30"/>
        <v>0</v>
      </c>
      <c r="K2352" s="177" t="s">
        <v>477</v>
      </c>
      <c r="L2352" s="41"/>
      <c r="M2352" s="182" t="s">
        <v>19</v>
      </c>
      <c r="N2352" s="183" t="s">
        <v>41</v>
      </c>
      <c r="O2352" s="66"/>
      <c r="P2352" s="184">
        <f t="shared" si="31"/>
        <v>0</v>
      </c>
      <c r="Q2352" s="184">
        <v>0</v>
      </c>
      <c r="R2352" s="184">
        <f t="shared" si="32"/>
        <v>0</v>
      </c>
      <c r="S2352" s="184">
        <v>0</v>
      </c>
      <c r="T2352" s="185">
        <f t="shared" si="33"/>
        <v>0</v>
      </c>
      <c r="U2352" s="36"/>
      <c r="V2352" s="36"/>
      <c r="W2352" s="36"/>
      <c r="X2352" s="36"/>
      <c r="Y2352" s="36"/>
      <c r="Z2352" s="36"/>
      <c r="AA2352" s="36"/>
      <c r="AB2352" s="36"/>
      <c r="AC2352" s="36"/>
      <c r="AD2352" s="36"/>
      <c r="AE2352" s="36"/>
      <c r="AR2352" s="186" t="s">
        <v>216</v>
      </c>
      <c r="AT2352" s="186" t="s">
        <v>195</v>
      </c>
      <c r="AU2352" s="186" t="s">
        <v>80</v>
      </c>
      <c r="AY2352" s="19" t="s">
        <v>193</v>
      </c>
      <c r="BE2352" s="187">
        <f t="shared" si="34"/>
        <v>0</v>
      </c>
      <c r="BF2352" s="187">
        <f t="shared" si="35"/>
        <v>0</v>
      </c>
      <c r="BG2352" s="187">
        <f t="shared" si="36"/>
        <v>0</v>
      </c>
      <c r="BH2352" s="187">
        <f t="shared" si="37"/>
        <v>0</v>
      </c>
      <c r="BI2352" s="187">
        <f t="shared" si="38"/>
        <v>0</v>
      </c>
      <c r="BJ2352" s="19" t="s">
        <v>78</v>
      </c>
      <c r="BK2352" s="187">
        <f t="shared" si="39"/>
        <v>0</v>
      </c>
      <c r="BL2352" s="19" t="s">
        <v>216</v>
      </c>
      <c r="BM2352" s="186" t="s">
        <v>3081</v>
      </c>
    </row>
    <row r="2353" spans="1:65" s="2" customFormat="1" ht="24.2" customHeight="1">
      <c r="A2353" s="36"/>
      <c r="B2353" s="37"/>
      <c r="C2353" s="175" t="s">
        <v>3082</v>
      </c>
      <c r="D2353" s="175" t="s">
        <v>195</v>
      </c>
      <c r="E2353" s="176" t="s">
        <v>3083</v>
      </c>
      <c r="F2353" s="177" t="s">
        <v>3084</v>
      </c>
      <c r="G2353" s="178" t="s">
        <v>702</v>
      </c>
      <c r="H2353" s="179">
        <v>1</v>
      </c>
      <c r="I2353" s="180"/>
      <c r="J2353" s="181">
        <f t="shared" si="30"/>
        <v>0</v>
      </c>
      <c r="K2353" s="177" t="s">
        <v>477</v>
      </c>
      <c r="L2353" s="41"/>
      <c r="M2353" s="182" t="s">
        <v>19</v>
      </c>
      <c r="N2353" s="183" t="s">
        <v>41</v>
      </c>
      <c r="O2353" s="66"/>
      <c r="P2353" s="184">
        <f t="shared" si="31"/>
        <v>0</v>
      </c>
      <c r="Q2353" s="184">
        <v>0</v>
      </c>
      <c r="R2353" s="184">
        <f t="shared" si="32"/>
        <v>0</v>
      </c>
      <c r="S2353" s="184">
        <v>0</v>
      </c>
      <c r="T2353" s="185">
        <f t="shared" si="33"/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86" t="s">
        <v>216</v>
      </c>
      <c r="AT2353" s="186" t="s">
        <v>195</v>
      </c>
      <c r="AU2353" s="186" t="s">
        <v>80</v>
      </c>
      <c r="AY2353" s="19" t="s">
        <v>193</v>
      </c>
      <c r="BE2353" s="187">
        <f t="shared" si="34"/>
        <v>0</v>
      </c>
      <c r="BF2353" s="187">
        <f t="shared" si="35"/>
        <v>0</v>
      </c>
      <c r="BG2353" s="187">
        <f t="shared" si="36"/>
        <v>0</v>
      </c>
      <c r="BH2353" s="187">
        <f t="shared" si="37"/>
        <v>0</v>
      </c>
      <c r="BI2353" s="187">
        <f t="shared" si="38"/>
        <v>0</v>
      </c>
      <c r="BJ2353" s="19" t="s">
        <v>78</v>
      </c>
      <c r="BK2353" s="187">
        <f t="shared" si="39"/>
        <v>0</v>
      </c>
      <c r="BL2353" s="19" t="s">
        <v>216</v>
      </c>
      <c r="BM2353" s="186" t="s">
        <v>3085</v>
      </c>
    </row>
    <row r="2354" spans="1:65" s="2" customFormat="1" ht="16.5" customHeight="1">
      <c r="A2354" s="36"/>
      <c r="B2354" s="37"/>
      <c r="C2354" s="175" t="s">
        <v>1586</v>
      </c>
      <c r="D2354" s="175" t="s">
        <v>195</v>
      </c>
      <c r="E2354" s="176" t="s">
        <v>3086</v>
      </c>
      <c r="F2354" s="177" t="s">
        <v>3087</v>
      </c>
      <c r="G2354" s="178" t="s">
        <v>702</v>
      </c>
      <c r="H2354" s="179">
        <v>1</v>
      </c>
      <c r="I2354" s="180"/>
      <c r="J2354" s="181">
        <f t="shared" si="30"/>
        <v>0</v>
      </c>
      <c r="K2354" s="177" t="s">
        <v>477</v>
      </c>
      <c r="L2354" s="41"/>
      <c r="M2354" s="182" t="s">
        <v>19</v>
      </c>
      <c r="N2354" s="183" t="s">
        <v>41</v>
      </c>
      <c r="O2354" s="66"/>
      <c r="P2354" s="184">
        <f t="shared" si="31"/>
        <v>0</v>
      </c>
      <c r="Q2354" s="184">
        <v>0</v>
      </c>
      <c r="R2354" s="184">
        <f t="shared" si="32"/>
        <v>0</v>
      </c>
      <c r="S2354" s="184">
        <v>0</v>
      </c>
      <c r="T2354" s="185">
        <f t="shared" si="33"/>
        <v>0</v>
      </c>
      <c r="U2354" s="36"/>
      <c r="V2354" s="36"/>
      <c r="W2354" s="36"/>
      <c r="X2354" s="36"/>
      <c r="Y2354" s="36"/>
      <c r="Z2354" s="36"/>
      <c r="AA2354" s="36"/>
      <c r="AB2354" s="36"/>
      <c r="AC2354" s="36"/>
      <c r="AD2354" s="36"/>
      <c r="AE2354" s="36"/>
      <c r="AR2354" s="186" t="s">
        <v>216</v>
      </c>
      <c r="AT2354" s="186" t="s">
        <v>195</v>
      </c>
      <c r="AU2354" s="186" t="s">
        <v>80</v>
      </c>
      <c r="AY2354" s="19" t="s">
        <v>193</v>
      </c>
      <c r="BE2354" s="187">
        <f t="shared" si="34"/>
        <v>0</v>
      </c>
      <c r="BF2354" s="187">
        <f t="shared" si="35"/>
        <v>0</v>
      </c>
      <c r="BG2354" s="187">
        <f t="shared" si="36"/>
        <v>0</v>
      </c>
      <c r="BH2354" s="187">
        <f t="shared" si="37"/>
        <v>0</v>
      </c>
      <c r="BI2354" s="187">
        <f t="shared" si="38"/>
        <v>0</v>
      </c>
      <c r="BJ2354" s="19" t="s">
        <v>78</v>
      </c>
      <c r="BK2354" s="187">
        <f t="shared" si="39"/>
        <v>0</v>
      </c>
      <c r="BL2354" s="19" t="s">
        <v>216</v>
      </c>
      <c r="BM2354" s="186" t="s">
        <v>3088</v>
      </c>
    </row>
    <row r="2355" spans="1:65" s="2" customFormat="1" ht="24.2" customHeight="1">
      <c r="A2355" s="36"/>
      <c r="B2355" s="37"/>
      <c r="C2355" s="175" t="s">
        <v>3089</v>
      </c>
      <c r="D2355" s="175" t="s">
        <v>195</v>
      </c>
      <c r="E2355" s="176" t="s">
        <v>3090</v>
      </c>
      <c r="F2355" s="177" t="s">
        <v>3091</v>
      </c>
      <c r="G2355" s="178" t="s">
        <v>3092</v>
      </c>
      <c r="H2355" s="179">
        <v>1</v>
      </c>
      <c r="I2355" s="180"/>
      <c r="J2355" s="181">
        <f t="shared" si="30"/>
        <v>0</v>
      </c>
      <c r="K2355" s="177" t="s">
        <v>477</v>
      </c>
      <c r="L2355" s="41"/>
      <c r="M2355" s="182" t="s">
        <v>19</v>
      </c>
      <c r="N2355" s="183" t="s">
        <v>41</v>
      </c>
      <c r="O2355" s="66"/>
      <c r="P2355" s="184">
        <f t="shared" si="31"/>
        <v>0</v>
      </c>
      <c r="Q2355" s="184">
        <v>0</v>
      </c>
      <c r="R2355" s="184">
        <f t="shared" si="32"/>
        <v>0</v>
      </c>
      <c r="S2355" s="184">
        <v>0</v>
      </c>
      <c r="T2355" s="185">
        <f t="shared" si="33"/>
        <v>0</v>
      </c>
      <c r="U2355" s="36"/>
      <c r="V2355" s="36"/>
      <c r="W2355" s="36"/>
      <c r="X2355" s="36"/>
      <c r="Y2355" s="36"/>
      <c r="Z2355" s="36"/>
      <c r="AA2355" s="36"/>
      <c r="AB2355" s="36"/>
      <c r="AC2355" s="36"/>
      <c r="AD2355" s="36"/>
      <c r="AE2355" s="36"/>
      <c r="AR2355" s="186" t="s">
        <v>216</v>
      </c>
      <c r="AT2355" s="186" t="s">
        <v>195</v>
      </c>
      <c r="AU2355" s="186" t="s">
        <v>80</v>
      </c>
      <c r="AY2355" s="19" t="s">
        <v>193</v>
      </c>
      <c r="BE2355" s="187">
        <f t="shared" si="34"/>
        <v>0</v>
      </c>
      <c r="BF2355" s="187">
        <f t="shared" si="35"/>
        <v>0</v>
      </c>
      <c r="BG2355" s="187">
        <f t="shared" si="36"/>
        <v>0</v>
      </c>
      <c r="BH2355" s="187">
        <f t="shared" si="37"/>
        <v>0</v>
      </c>
      <c r="BI2355" s="187">
        <f t="shared" si="38"/>
        <v>0</v>
      </c>
      <c r="BJ2355" s="19" t="s">
        <v>78</v>
      </c>
      <c r="BK2355" s="187">
        <f t="shared" si="39"/>
        <v>0</v>
      </c>
      <c r="BL2355" s="19" t="s">
        <v>216</v>
      </c>
      <c r="BM2355" s="186" t="s">
        <v>3093</v>
      </c>
    </row>
    <row r="2356" spans="1:65" s="2" customFormat="1" ht="16.5" customHeight="1">
      <c r="A2356" s="36"/>
      <c r="B2356" s="37"/>
      <c r="C2356" s="175" t="s">
        <v>1594</v>
      </c>
      <c r="D2356" s="175" t="s">
        <v>195</v>
      </c>
      <c r="E2356" s="176" t="s">
        <v>3094</v>
      </c>
      <c r="F2356" s="177" t="s">
        <v>3095</v>
      </c>
      <c r="G2356" s="178" t="s">
        <v>273</v>
      </c>
      <c r="H2356" s="179">
        <v>4024</v>
      </c>
      <c r="I2356" s="180"/>
      <c r="J2356" s="181">
        <f t="shared" si="30"/>
        <v>0</v>
      </c>
      <c r="K2356" s="177" t="s">
        <v>477</v>
      </c>
      <c r="L2356" s="41"/>
      <c r="M2356" s="182" t="s">
        <v>19</v>
      </c>
      <c r="N2356" s="183" t="s">
        <v>41</v>
      </c>
      <c r="O2356" s="66"/>
      <c r="P2356" s="184">
        <f t="shared" si="31"/>
        <v>0</v>
      </c>
      <c r="Q2356" s="184">
        <v>0</v>
      </c>
      <c r="R2356" s="184">
        <f t="shared" si="32"/>
        <v>0</v>
      </c>
      <c r="S2356" s="184">
        <v>0</v>
      </c>
      <c r="T2356" s="185">
        <f t="shared" si="33"/>
        <v>0</v>
      </c>
      <c r="U2356" s="36"/>
      <c r="V2356" s="36"/>
      <c r="W2356" s="36"/>
      <c r="X2356" s="36"/>
      <c r="Y2356" s="36"/>
      <c r="Z2356" s="36"/>
      <c r="AA2356" s="36"/>
      <c r="AB2356" s="36"/>
      <c r="AC2356" s="36"/>
      <c r="AD2356" s="36"/>
      <c r="AE2356" s="36"/>
      <c r="AR2356" s="186" t="s">
        <v>216</v>
      </c>
      <c r="AT2356" s="186" t="s">
        <v>195</v>
      </c>
      <c r="AU2356" s="186" t="s">
        <v>80</v>
      </c>
      <c r="AY2356" s="19" t="s">
        <v>193</v>
      </c>
      <c r="BE2356" s="187">
        <f t="shared" si="34"/>
        <v>0</v>
      </c>
      <c r="BF2356" s="187">
        <f t="shared" si="35"/>
        <v>0</v>
      </c>
      <c r="BG2356" s="187">
        <f t="shared" si="36"/>
        <v>0</v>
      </c>
      <c r="BH2356" s="187">
        <f t="shared" si="37"/>
        <v>0</v>
      </c>
      <c r="BI2356" s="187">
        <f t="shared" si="38"/>
        <v>0</v>
      </c>
      <c r="BJ2356" s="19" t="s">
        <v>78</v>
      </c>
      <c r="BK2356" s="187">
        <f t="shared" si="39"/>
        <v>0</v>
      </c>
      <c r="BL2356" s="19" t="s">
        <v>216</v>
      </c>
      <c r="BM2356" s="186" t="s">
        <v>3096</v>
      </c>
    </row>
    <row r="2357" spans="1:65" s="2" customFormat="1" ht="16.5" customHeight="1">
      <c r="A2357" s="36"/>
      <c r="B2357" s="37"/>
      <c r="C2357" s="175" t="s">
        <v>3097</v>
      </c>
      <c r="D2357" s="175" t="s">
        <v>195</v>
      </c>
      <c r="E2357" s="176" t="s">
        <v>3098</v>
      </c>
      <c r="F2357" s="177" t="s">
        <v>3099</v>
      </c>
      <c r="G2357" s="178" t="s">
        <v>702</v>
      </c>
      <c r="H2357" s="179">
        <v>1</v>
      </c>
      <c r="I2357" s="180"/>
      <c r="J2357" s="181">
        <f t="shared" si="30"/>
        <v>0</v>
      </c>
      <c r="K2357" s="177" t="s">
        <v>477</v>
      </c>
      <c r="L2357" s="41"/>
      <c r="M2357" s="182" t="s">
        <v>19</v>
      </c>
      <c r="N2357" s="183" t="s">
        <v>41</v>
      </c>
      <c r="O2357" s="66"/>
      <c r="P2357" s="184">
        <f t="shared" si="31"/>
        <v>0</v>
      </c>
      <c r="Q2357" s="184">
        <v>0</v>
      </c>
      <c r="R2357" s="184">
        <f t="shared" si="32"/>
        <v>0</v>
      </c>
      <c r="S2357" s="184">
        <v>0</v>
      </c>
      <c r="T2357" s="185">
        <f t="shared" si="33"/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186" t="s">
        <v>216</v>
      </c>
      <c r="AT2357" s="186" t="s">
        <v>195</v>
      </c>
      <c r="AU2357" s="186" t="s">
        <v>80</v>
      </c>
      <c r="AY2357" s="19" t="s">
        <v>193</v>
      </c>
      <c r="BE2357" s="187">
        <f t="shared" si="34"/>
        <v>0</v>
      </c>
      <c r="BF2357" s="187">
        <f t="shared" si="35"/>
        <v>0</v>
      </c>
      <c r="BG2357" s="187">
        <f t="shared" si="36"/>
        <v>0</v>
      </c>
      <c r="BH2357" s="187">
        <f t="shared" si="37"/>
        <v>0</v>
      </c>
      <c r="BI2357" s="187">
        <f t="shared" si="38"/>
        <v>0</v>
      </c>
      <c r="BJ2357" s="19" t="s">
        <v>78</v>
      </c>
      <c r="BK2357" s="187">
        <f t="shared" si="39"/>
        <v>0</v>
      </c>
      <c r="BL2357" s="19" t="s">
        <v>216</v>
      </c>
      <c r="BM2357" s="186" t="s">
        <v>3100</v>
      </c>
    </row>
    <row r="2358" spans="1:65" s="2" customFormat="1" ht="24.2" customHeight="1">
      <c r="A2358" s="36"/>
      <c r="B2358" s="37"/>
      <c r="C2358" s="175" t="s">
        <v>1600</v>
      </c>
      <c r="D2358" s="175" t="s">
        <v>195</v>
      </c>
      <c r="E2358" s="176" t="s">
        <v>3101</v>
      </c>
      <c r="F2358" s="177" t="s">
        <v>3102</v>
      </c>
      <c r="G2358" s="178" t="s">
        <v>702</v>
      </c>
      <c r="H2358" s="179">
        <v>1</v>
      </c>
      <c r="I2358" s="180"/>
      <c r="J2358" s="181">
        <f t="shared" si="30"/>
        <v>0</v>
      </c>
      <c r="K2358" s="177" t="s">
        <v>477</v>
      </c>
      <c r="L2358" s="41"/>
      <c r="M2358" s="182" t="s">
        <v>19</v>
      </c>
      <c r="N2358" s="183" t="s">
        <v>41</v>
      </c>
      <c r="O2358" s="66"/>
      <c r="P2358" s="184">
        <f t="shared" si="31"/>
        <v>0</v>
      </c>
      <c r="Q2358" s="184">
        <v>0</v>
      </c>
      <c r="R2358" s="184">
        <f t="shared" si="32"/>
        <v>0</v>
      </c>
      <c r="S2358" s="184">
        <v>0</v>
      </c>
      <c r="T2358" s="185">
        <f t="shared" si="33"/>
        <v>0</v>
      </c>
      <c r="U2358" s="36"/>
      <c r="V2358" s="36"/>
      <c r="W2358" s="36"/>
      <c r="X2358" s="36"/>
      <c r="Y2358" s="36"/>
      <c r="Z2358" s="36"/>
      <c r="AA2358" s="36"/>
      <c r="AB2358" s="36"/>
      <c r="AC2358" s="36"/>
      <c r="AD2358" s="36"/>
      <c r="AE2358" s="36"/>
      <c r="AR2358" s="186" t="s">
        <v>216</v>
      </c>
      <c r="AT2358" s="186" t="s">
        <v>195</v>
      </c>
      <c r="AU2358" s="186" t="s">
        <v>80</v>
      </c>
      <c r="AY2358" s="19" t="s">
        <v>193</v>
      </c>
      <c r="BE2358" s="187">
        <f t="shared" si="34"/>
        <v>0</v>
      </c>
      <c r="BF2358" s="187">
        <f t="shared" si="35"/>
        <v>0</v>
      </c>
      <c r="BG2358" s="187">
        <f t="shared" si="36"/>
        <v>0</v>
      </c>
      <c r="BH2358" s="187">
        <f t="shared" si="37"/>
        <v>0</v>
      </c>
      <c r="BI2358" s="187">
        <f t="shared" si="38"/>
        <v>0</v>
      </c>
      <c r="BJ2358" s="19" t="s">
        <v>78</v>
      </c>
      <c r="BK2358" s="187">
        <f t="shared" si="39"/>
        <v>0</v>
      </c>
      <c r="BL2358" s="19" t="s">
        <v>216</v>
      </c>
      <c r="BM2358" s="186" t="s">
        <v>3103</v>
      </c>
    </row>
    <row r="2359" spans="1:65" s="2" customFormat="1" ht="37.9" customHeight="1">
      <c r="A2359" s="36"/>
      <c r="B2359" s="37"/>
      <c r="C2359" s="175" t="s">
        <v>3104</v>
      </c>
      <c r="D2359" s="175" t="s">
        <v>195</v>
      </c>
      <c r="E2359" s="176" t="s">
        <v>3105</v>
      </c>
      <c r="F2359" s="177" t="s">
        <v>3106</v>
      </c>
      <c r="G2359" s="178" t="s">
        <v>273</v>
      </c>
      <c r="H2359" s="179">
        <v>15</v>
      </c>
      <c r="I2359" s="180"/>
      <c r="J2359" s="181">
        <f t="shared" si="30"/>
        <v>0</v>
      </c>
      <c r="K2359" s="177" t="s">
        <v>477</v>
      </c>
      <c r="L2359" s="41"/>
      <c r="M2359" s="182" t="s">
        <v>19</v>
      </c>
      <c r="N2359" s="183" t="s">
        <v>41</v>
      </c>
      <c r="O2359" s="66"/>
      <c r="P2359" s="184">
        <f t="shared" si="31"/>
        <v>0</v>
      </c>
      <c r="Q2359" s="184">
        <v>0</v>
      </c>
      <c r="R2359" s="184">
        <f t="shared" si="32"/>
        <v>0</v>
      </c>
      <c r="S2359" s="184">
        <v>0</v>
      </c>
      <c r="T2359" s="185">
        <f t="shared" si="33"/>
        <v>0</v>
      </c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R2359" s="186" t="s">
        <v>216</v>
      </c>
      <c r="AT2359" s="186" t="s">
        <v>195</v>
      </c>
      <c r="AU2359" s="186" t="s">
        <v>80</v>
      </c>
      <c r="AY2359" s="19" t="s">
        <v>193</v>
      </c>
      <c r="BE2359" s="187">
        <f t="shared" si="34"/>
        <v>0</v>
      </c>
      <c r="BF2359" s="187">
        <f t="shared" si="35"/>
        <v>0</v>
      </c>
      <c r="BG2359" s="187">
        <f t="shared" si="36"/>
        <v>0</v>
      </c>
      <c r="BH2359" s="187">
        <f t="shared" si="37"/>
        <v>0</v>
      </c>
      <c r="BI2359" s="187">
        <f t="shared" si="38"/>
        <v>0</v>
      </c>
      <c r="BJ2359" s="19" t="s">
        <v>78</v>
      </c>
      <c r="BK2359" s="187">
        <f t="shared" si="39"/>
        <v>0</v>
      </c>
      <c r="BL2359" s="19" t="s">
        <v>216</v>
      </c>
      <c r="BM2359" s="186" t="s">
        <v>3107</v>
      </c>
    </row>
    <row r="2360" spans="1:65" s="2" customFormat="1" ht="37.9" customHeight="1">
      <c r="A2360" s="36"/>
      <c r="B2360" s="37"/>
      <c r="C2360" s="175" t="s">
        <v>1656</v>
      </c>
      <c r="D2360" s="175" t="s">
        <v>195</v>
      </c>
      <c r="E2360" s="176" t="s">
        <v>3108</v>
      </c>
      <c r="F2360" s="177" t="s">
        <v>3106</v>
      </c>
      <c r="G2360" s="178" t="s">
        <v>273</v>
      </c>
      <c r="H2360" s="179">
        <v>20</v>
      </c>
      <c r="I2360" s="180"/>
      <c r="J2360" s="181">
        <f t="shared" si="30"/>
        <v>0</v>
      </c>
      <c r="K2360" s="177" t="s">
        <v>477</v>
      </c>
      <c r="L2360" s="41"/>
      <c r="M2360" s="182" t="s">
        <v>19</v>
      </c>
      <c r="N2360" s="183" t="s">
        <v>41</v>
      </c>
      <c r="O2360" s="66"/>
      <c r="P2360" s="184">
        <f t="shared" si="31"/>
        <v>0</v>
      </c>
      <c r="Q2360" s="184">
        <v>0</v>
      </c>
      <c r="R2360" s="184">
        <f t="shared" si="32"/>
        <v>0</v>
      </c>
      <c r="S2360" s="184">
        <v>0</v>
      </c>
      <c r="T2360" s="185">
        <f t="shared" si="33"/>
        <v>0</v>
      </c>
      <c r="U2360" s="36"/>
      <c r="V2360" s="36"/>
      <c r="W2360" s="36"/>
      <c r="X2360" s="36"/>
      <c r="Y2360" s="36"/>
      <c r="Z2360" s="36"/>
      <c r="AA2360" s="36"/>
      <c r="AB2360" s="36"/>
      <c r="AC2360" s="36"/>
      <c r="AD2360" s="36"/>
      <c r="AE2360" s="36"/>
      <c r="AR2360" s="186" t="s">
        <v>216</v>
      </c>
      <c r="AT2360" s="186" t="s">
        <v>195</v>
      </c>
      <c r="AU2360" s="186" t="s">
        <v>80</v>
      </c>
      <c r="AY2360" s="19" t="s">
        <v>193</v>
      </c>
      <c r="BE2360" s="187">
        <f t="shared" si="34"/>
        <v>0</v>
      </c>
      <c r="BF2360" s="187">
        <f t="shared" si="35"/>
        <v>0</v>
      </c>
      <c r="BG2360" s="187">
        <f t="shared" si="36"/>
        <v>0</v>
      </c>
      <c r="BH2360" s="187">
        <f t="shared" si="37"/>
        <v>0</v>
      </c>
      <c r="BI2360" s="187">
        <f t="shared" si="38"/>
        <v>0</v>
      </c>
      <c r="BJ2360" s="19" t="s">
        <v>78</v>
      </c>
      <c r="BK2360" s="187">
        <f t="shared" si="39"/>
        <v>0</v>
      </c>
      <c r="BL2360" s="19" t="s">
        <v>216</v>
      </c>
      <c r="BM2360" s="186" t="s">
        <v>3109</v>
      </c>
    </row>
    <row r="2361" spans="1:65" s="2" customFormat="1" ht="44.25" customHeight="1">
      <c r="A2361" s="36"/>
      <c r="B2361" s="37"/>
      <c r="C2361" s="175" t="s">
        <v>3110</v>
      </c>
      <c r="D2361" s="175" t="s">
        <v>195</v>
      </c>
      <c r="E2361" s="176" t="s">
        <v>3111</v>
      </c>
      <c r="F2361" s="177" t="s">
        <v>3112</v>
      </c>
      <c r="G2361" s="178" t="s">
        <v>3113</v>
      </c>
      <c r="H2361" s="248"/>
      <c r="I2361" s="180"/>
      <c r="J2361" s="181">
        <f t="shared" si="30"/>
        <v>0</v>
      </c>
      <c r="K2361" s="177" t="s">
        <v>199</v>
      </c>
      <c r="L2361" s="41"/>
      <c r="M2361" s="182" t="s">
        <v>19</v>
      </c>
      <c r="N2361" s="183" t="s">
        <v>41</v>
      </c>
      <c r="O2361" s="66"/>
      <c r="P2361" s="184">
        <f t="shared" si="31"/>
        <v>0</v>
      </c>
      <c r="Q2361" s="184">
        <v>0</v>
      </c>
      <c r="R2361" s="184">
        <f t="shared" si="32"/>
        <v>0</v>
      </c>
      <c r="S2361" s="184">
        <v>0</v>
      </c>
      <c r="T2361" s="185">
        <f t="shared" si="33"/>
        <v>0</v>
      </c>
      <c r="U2361" s="36"/>
      <c r="V2361" s="36"/>
      <c r="W2361" s="36"/>
      <c r="X2361" s="36"/>
      <c r="Y2361" s="36"/>
      <c r="Z2361" s="36"/>
      <c r="AA2361" s="36"/>
      <c r="AB2361" s="36"/>
      <c r="AC2361" s="36"/>
      <c r="AD2361" s="36"/>
      <c r="AE2361" s="36"/>
      <c r="AR2361" s="186" t="s">
        <v>216</v>
      </c>
      <c r="AT2361" s="186" t="s">
        <v>195</v>
      </c>
      <c r="AU2361" s="186" t="s">
        <v>80</v>
      </c>
      <c r="AY2361" s="19" t="s">
        <v>193</v>
      </c>
      <c r="BE2361" s="187">
        <f t="shared" si="34"/>
        <v>0</v>
      </c>
      <c r="BF2361" s="187">
        <f t="shared" si="35"/>
        <v>0</v>
      </c>
      <c r="BG2361" s="187">
        <f t="shared" si="36"/>
        <v>0</v>
      </c>
      <c r="BH2361" s="187">
        <f t="shared" si="37"/>
        <v>0</v>
      </c>
      <c r="BI2361" s="187">
        <f t="shared" si="38"/>
        <v>0</v>
      </c>
      <c r="BJ2361" s="19" t="s">
        <v>78</v>
      </c>
      <c r="BK2361" s="187">
        <f t="shared" si="39"/>
        <v>0</v>
      </c>
      <c r="BL2361" s="19" t="s">
        <v>216</v>
      </c>
      <c r="BM2361" s="186" t="s">
        <v>3114</v>
      </c>
    </row>
    <row r="2362" spans="1:65" s="2" customFormat="1" ht="11.25">
      <c r="A2362" s="36"/>
      <c r="B2362" s="37"/>
      <c r="C2362" s="38"/>
      <c r="D2362" s="188" t="s">
        <v>201</v>
      </c>
      <c r="E2362" s="38"/>
      <c r="F2362" s="189" t="s">
        <v>3115</v>
      </c>
      <c r="G2362" s="38"/>
      <c r="H2362" s="38"/>
      <c r="I2362" s="190"/>
      <c r="J2362" s="38"/>
      <c r="K2362" s="38"/>
      <c r="L2362" s="41"/>
      <c r="M2362" s="191"/>
      <c r="N2362" s="192"/>
      <c r="O2362" s="66"/>
      <c r="P2362" s="66"/>
      <c r="Q2362" s="66"/>
      <c r="R2362" s="66"/>
      <c r="S2362" s="66"/>
      <c r="T2362" s="67"/>
      <c r="U2362" s="36"/>
      <c r="V2362" s="36"/>
      <c r="W2362" s="36"/>
      <c r="X2362" s="36"/>
      <c r="Y2362" s="36"/>
      <c r="Z2362" s="36"/>
      <c r="AA2362" s="36"/>
      <c r="AB2362" s="36"/>
      <c r="AC2362" s="36"/>
      <c r="AD2362" s="36"/>
      <c r="AE2362" s="36"/>
      <c r="AT2362" s="19" t="s">
        <v>201</v>
      </c>
      <c r="AU2362" s="19" t="s">
        <v>80</v>
      </c>
    </row>
    <row r="2363" spans="1:65" s="12" customFormat="1" ht="22.9" customHeight="1">
      <c r="B2363" s="159"/>
      <c r="C2363" s="160"/>
      <c r="D2363" s="161" t="s">
        <v>69</v>
      </c>
      <c r="E2363" s="173" t="s">
        <v>2619</v>
      </c>
      <c r="F2363" s="173" t="s">
        <v>3116</v>
      </c>
      <c r="G2363" s="160"/>
      <c r="H2363" s="160"/>
      <c r="I2363" s="163"/>
      <c r="J2363" s="174">
        <f>BK2363</f>
        <v>0</v>
      </c>
      <c r="K2363" s="160"/>
      <c r="L2363" s="165"/>
      <c r="M2363" s="166"/>
      <c r="N2363" s="167"/>
      <c r="O2363" s="167"/>
      <c r="P2363" s="168">
        <f>SUM(P2364:P2473)</f>
        <v>0</v>
      </c>
      <c r="Q2363" s="167"/>
      <c r="R2363" s="168">
        <f>SUM(R2364:R2473)</f>
        <v>0</v>
      </c>
      <c r="S2363" s="167"/>
      <c r="T2363" s="169">
        <f>SUM(T2364:T2473)</f>
        <v>0</v>
      </c>
      <c r="AR2363" s="170" t="s">
        <v>80</v>
      </c>
      <c r="AT2363" s="171" t="s">
        <v>69</v>
      </c>
      <c r="AU2363" s="171" t="s">
        <v>78</v>
      </c>
      <c r="AY2363" s="170" t="s">
        <v>193</v>
      </c>
      <c r="BK2363" s="172">
        <f>SUM(BK2364:BK2473)</f>
        <v>0</v>
      </c>
    </row>
    <row r="2364" spans="1:65" s="2" customFormat="1" ht="24.2" customHeight="1">
      <c r="A2364" s="36"/>
      <c r="B2364" s="37"/>
      <c r="C2364" s="175" t="s">
        <v>1758</v>
      </c>
      <c r="D2364" s="175" t="s">
        <v>195</v>
      </c>
      <c r="E2364" s="176" t="s">
        <v>3117</v>
      </c>
      <c r="F2364" s="177" t="s">
        <v>3118</v>
      </c>
      <c r="G2364" s="178" t="s">
        <v>273</v>
      </c>
      <c r="H2364" s="179">
        <v>1260</v>
      </c>
      <c r="I2364" s="180"/>
      <c r="J2364" s="181">
        <f t="shared" ref="J2364:J2395" si="40">ROUND(I2364*H2364,2)</f>
        <v>0</v>
      </c>
      <c r="K2364" s="177" t="s">
        <v>477</v>
      </c>
      <c r="L2364" s="41"/>
      <c r="M2364" s="182" t="s">
        <v>19</v>
      </c>
      <c r="N2364" s="183" t="s">
        <v>41</v>
      </c>
      <c r="O2364" s="66"/>
      <c r="P2364" s="184">
        <f t="shared" ref="P2364:P2395" si="41">O2364*H2364</f>
        <v>0</v>
      </c>
      <c r="Q2364" s="184">
        <v>0</v>
      </c>
      <c r="R2364" s="184">
        <f t="shared" ref="R2364:R2395" si="42">Q2364*H2364</f>
        <v>0</v>
      </c>
      <c r="S2364" s="184">
        <v>0</v>
      </c>
      <c r="T2364" s="185">
        <f t="shared" ref="T2364:T2395" si="43">S2364*H2364</f>
        <v>0</v>
      </c>
      <c r="U2364" s="36"/>
      <c r="V2364" s="36"/>
      <c r="W2364" s="36"/>
      <c r="X2364" s="36"/>
      <c r="Y2364" s="36"/>
      <c r="Z2364" s="36"/>
      <c r="AA2364" s="36"/>
      <c r="AB2364" s="36"/>
      <c r="AC2364" s="36"/>
      <c r="AD2364" s="36"/>
      <c r="AE2364" s="36"/>
      <c r="AR2364" s="186" t="s">
        <v>216</v>
      </c>
      <c r="AT2364" s="186" t="s">
        <v>195</v>
      </c>
      <c r="AU2364" s="186" t="s">
        <v>80</v>
      </c>
      <c r="AY2364" s="19" t="s">
        <v>193</v>
      </c>
      <c r="BE2364" s="187">
        <f t="shared" ref="BE2364:BE2395" si="44">IF(N2364="základní",J2364,0)</f>
        <v>0</v>
      </c>
      <c r="BF2364" s="187">
        <f t="shared" ref="BF2364:BF2395" si="45">IF(N2364="snížená",J2364,0)</f>
        <v>0</v>
      </c>
      <c r="BG2364" s="187">
        <f t="shared" ref="BG2364:BG2395" si="46">IF(N2364="zákl. přenesená",J2364,0)</f>
        <v>0</v>
      </c>
      <c r="BH2364" s="187">
        <f t="shared" ref="BH2364:BH2395" si="47">IF(N2364="sníž. přenesená",J2364,0)</f>
        <v>0</v>
      </c>
      <c r="BI2364" s="187">
        <f t="shared" ref="BI2364:BI2395" si="48">IF(N2364="nulová",J2364,0)</f>
        <v>0</v>
      </c>
      <c r="BJ2364" s="19" t="s">
        <v>78</v>
      </c>
      <c r="BK2364" s="187">
        <f t="shared" ref="BK2364:BK2395" si="49">ROUND(I2364*H2364,2)</f>
        <v>0</v>
      </c>
      <c r="BL2364" s="19" t="s">
        <v>216</v>
      </c>
      <c r="BM2364" s="186" t="s">
        <v>3119</v>
      </c>
    </row>
    <row r="2365" spans="1:65" s="2" customFormat="1" ht="24.2" customHeight="1">
      <c r="A2365" s="36"/>
      <c r="B2365" s="37"/>
      <c r="C2365" s="175" t="s">
        <v>3120</v>
      </c>
      <c r="D2365" s="175" t="s">
        <v>195</v>
      </c>
      <c r="E2365" s="176" t="s">
        <v>3121</v>
      </c>
      <c r="F2365" s="177" t="s">
        <v>3122</v>
      </c>
      <c r="G2365" s="178" t="s">
        <v>273</v>
      </c>
      <c r="H2365" s="179">
        <v>2790</v>
      </c>
      <c r="I2365" s="180"/>
      <c r="J2365" s="181">
        <f t="shared" si="40"/>
        <v>0</v>
      </c>
      <c r="K2365" s="177" t="s">
        <v>477</v>
      </c>
      <c r="L2365" s="41"/>
      <c r="M2365" s="182" t="s">
        <v>19</v>
      </c>
      <c r="N2365" s="183" t="s">
        <v>41</v>
      </c>
      <c r="O2365" s="66"/>
      <c r="P2365" s="184">
        <f t="shared" si="41"/>
        <v>0</v>
      </c>
      <c r="Q2365" s="184">
        <v>0</v>
      </c>
      <c r="R2365" s="184">
        <f t="shared" si="42"/>
        <v>0</v>
      </c>
      <c r="S2365" s="184">
        <v>0</v>
      </c>
      <c r="T2365" s="185">
        <f t="shared" si="43"/>
        <v>0</v>
      </c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R2365" s="186" t="s">
        <v>216</v>
      </c>
      <c r="AT2365" s="186" t="s">
        <v>195</v>
      </c>
      <c r="AU2365" s="186" t="s">
        <v>80</v>
      </c>
      <c r="AY2365" s="19" t="s">
        <v>193</v>
      </c>
      <c r="BE2365" s="187">
        <f t="shared" si="44"/>
        <v>0</v>
      </c>
      <c r="BF2365" s="187">
        <f t="shared" si="45"/>
        <v>0</v>
      </c>
      <c r="BG2365" s="187">
        <f t="shared" si="46"/>
        <v>0</v>
      </c>
      <c r="BH2365" s="187">
        <f t="shared" si="47"/>
        <v>0</v>
      </c>
      <c r="BI2365" s="187">
        <f t="shared" si="48"/>
        <v>0</v>
      </c>
      <c r="BJ2365" s="19" t="s">
        <v>78</v>
      </c>
      <c r="BK2365" s="187">
        <f t="shared" si="49"/>
        <v>0</v>
      </c>
      <c r="BL2365" s="19" t="s">
        <v>216</v>
      </c>
      <c r="BM2365" s="186" t="s">
        <v>3123</v>
      </c>
    </row>
    <row r="2366" spans="1:65" s="2" customFormat="1" ht="24.2" customHeight="1">
      <c r="A2366" s="36"/>
      <c r="B2366" s="37"/>
      <c r="C2366" s="175" t="s">
        <v>1768</v>
      </c>
      <c r="D2366" s="175" t="s">
        <v>195</v>
      </c>
      <c r="E2366" s="176" t="s">
        <v>3124</v>
      </c>
      <c r="F2366" s="177" t="s">
        <v>3125</v>
      </c>
      <c r="G2366" s="178" t="s">
        <v>273</v>
      </c>
      <c r="H2366" s="179">
        <v>836</v>
      </c>
      <c r="I2366" s="180"/>
      <c r="J2366" s="181">
        <f t="shared" si="40"/>
        <v>0</v>
      </c>
      <c r="K2366" s="177" t="s">
        <v>477</v>
      </c>
      <c r="L2366" s="41"/>
      <c r="M2366" s="182" t="s">
        <v>19</v>
      </c>
      <c r="N2366" s="183" t="s">
        <v>41</v>
      </c>
      <c r="O2366" s="66"/>
      <c r="P2366" s="184">
        <f t="shared" si="41"/>
        <v>0</v>
      </c>
      <c r="Q2366" s="184">
        <v>0</v>
      </c>
      <c r="R2366" s="184">
        <f t="shared" si="42"/>
        <v>0</v>
      </c>
      <c r="S2366" s="184">
        <v>0</v>
      </c>
      <c r="T2366" s="185">
        <f t="shared" si="43"/>
        <v>0</v>
      </c>
      <c r="U2366" s="36"/>
      <c r="V2366" s="36"/>
      <c r="W2366" s="36"/>
      <c r="X2366" s="36"/>
      <c r="Y2366" s="36"/>
      <c r="Z2366" s="36"/>
      <c r="AA2366" s="36"/>
      <c r="AB2366" s="36"/>
      <c r="AC2366" s="36"/>
      <c r="AD2366" s="36"/>
      <c r="AE2366" s="36"/>
      <c r="AR2366" s="186" t="s">
        <v>216</v>
      </c>
      <c r="AT2366" s="186" t="s">
        <v>195</v>
      </c>
      <c r="AU2366" s="186" t="s">
        <v>80</v>
      </c>
      <c r="AY2366" s="19" t="s">
        <v>193</v>
      </c>
      <c r="BE2366" s="187">
        <f t="shared" si="44"/>
        <v>0</v>
      </c>
      <c r="BF2366" s="187">
        <f t="shared" si="45"/>
        <v>0</v>
      </c>
      <c r="BG2366" s="187">
        <f t="shared" si="46"/>
        <v>0</v>
      </c>
      <c r="BH2366" s="187">
        <f t="shared" si="47"/>
        <v>0</v>
      </c>
      <c r="BI2366" s="187">
        <f t="shared" si="48"/>
        <v>0</v>
      </c>
      <c r="BJ2366" s="19" t="s">
        <v>78</v>
      </c>
      <c r="BK2366" s="187">
        <f t="shared" si="49"/>
        <v>0</v>
      </c>
      <c r="BL2366" s="19" t="s">
        <v>216</v>
      </c>
      <c r="BM2366" s="186" t="s">
        <v>3126</v>
      </c>
    </row>
    <row r="2367" spans="1:65" s="2" customFormat="1" ht="24.2" customHeight="1">
      <c r="A2367" s="36"/>
      <c r="B2367" s="37"/>
      <c r="C2367" s="175" t="s">
        <v>3127</v>
      </c>
      <c r="D2367" s="175" t="s">
        <v>195</v>
      </c>
      <c r="E2367" s="176" t="s">
        <v>3128</v>
      </c>
      <c r="F2367" s="177" t="s">
        <v>3129</v>
      </c>
      <c r="G2367" s="178" t="s">
        <v>273</v>
      </c>
      <c r="H2367" s="179">
        <v>232</v>
      </c>
      <c r="I2367" s="180"/>
      <c r="J2367" s="181">
        <f t="shared" si="40"/>
        <v>0</v>
      </c>
      <c r="K2367" s="177" t="s">
        <v>477</v>
      </c>
      <c r="L2367" s="41"/>
      <c r="M2367" s="182" t="s">
        <v>19</v>
      </c>
      <c r="N2367" s="183" t="s">
        <v>41</v>
      </c>
      <c r="O2367" s="66"/>
      <c r="P2367" s="184">
        <f t="shared" si="41"/>
        <v>0</v>
      </c>
      <c r="Q2367" s="184">
        <v>0</v>
      </c>
      <c r="R2367" s="184">
        <f t="shared" si="42"/>
        <v>0</v>
      </c>
      <c r="S2367" s="184">
        <v>0</v>
      </c>
      <c r="T2367" s="185">
        <f t="shared" si="43"/>
        <v>0</v>
      </c>
      <c r="U2367" s="36"/>
      <c r="V2367" s="36"/>
      <c r="W2367" s="36"/>
      <c r="X2367" s="36"/>
      <c r="Y2367" s="36"/>
      <c r="Z2367" s="36"/>
      <c r="AA2367" s="36"/>
      <c r="AB2367" s="36"/>
      <c r="AC2367" s="36"/>
      <c r="AD2367" s="36"/>
      <c r="AE2367" s="36"/>
      <c r="AR2367" s="186" t="s">
        <v>216</v>
      </c>
      <c r="AT2367" s="186" t="s">
        <v>195</v>
      </c>
      <c r="AU2367" s="186" t="s">
        <v>80</v>
      </c>
      <c r="AY2367" s="19" t="s">
        <v>193</v>
      </c>
      <c r="BE2367" s="187">
        <f t="shared" si="44"/>
        <v>0</v>
      </c>
      <c r="BF2367" s="187">
        <f t="shared" si="45"/>
        <v>0</v>
      </c>
      <c r="BG2367" s="187">
        <f t="shared" si="46"/>
        <v>0</v>
      </c>
      <c r="BH2367" s="187">
        <f t="shared" si="47"/>
        <v>0</v>
      </c>
      <c r="BI2367" s="187">
        <f t="shared" si="48"/>
        <v>0</v>
      </c>
      <c r="BJ2367" s="19" t="s">
        <v>78</v>
      </c>
      <c r="BK2367" s="187">
        <f t="shared" si="49"/>
        <v>0</v>
      </c>
      <c r="BL2367" s="19" t="s">
        <v>216</v>
      </c>
      <c r="BM2367" s="186" t="s">
        <v>3130</v>
      </c>
    </row>
    <row r="2368" spans="1:65" s="2" customFormat="1" ht="24.2" customHeight="1">
      <c r="A2368" s="36"/>
      <c r="B2368" s="37"/>
      <c r="C2368" s="175" t="s">
        <v>1774</v>
      </c>
      <c r="D2368" s="175" t="s">
        <v>195</v>
      </c>
      <c r="E2368" s="176" t="s">
        <v>3131</v>
      </c>
      <c r="F2368" s="177" t="s">
        <v>3132</v>
      </c>
      <c r="G2368" s="178" t="s">
        <v>273</v>
      </c>
      <c r="H2368" s="179">
        <v>185</v>
      </c>
      <c r="I2368" s="180"/>
      <c r="J2368" s="181">
        <f t="shared" si="40"/>
        <v>0</v>
      </c>
      <c r="K2368" s="177" t="s">
        <v>477</v>
      </c>
      <c r="L2368" s="41"/>
      <c r="M2368" s="182" t="s">
        <v>19</v>
      </c>
      <c r="N2368" s="183" t="s">
        <v>41</v>
      </c>
      <c r="O2368" s="66"/>
      <c r="P2368" s="184">
        <f t="shared" si="41"/>
        <v>0</v>
      </c>
      <c r="Q2368" s="184">
        <v>0</v>
      </c>
      <c r="R2368" s="184">
        <f t="shared" si="42"/>
        <v>0</v>
      </c>
      <c r="S2368" s="184">
        <v>0</v>
      </c>
      <c r="T2368" s="185">
        <f t="shared" si="43"/>
        <v>0</v>
      </c>
      <c r="U2368" s="36"/>
      <c r="V2368" s="36"/>
      <c r="W2368" s="36"/>
      <c r="X2368" s="36"/>
      <c r="Y2368" s="36"/>
      <c r="Z2368" s="36"/>
      <c r="AA2368" s="36"/>
      <c r="AB2368" s="36"/>
      <c r="AC2368" s="36"/>
      <c r="AD2368" s="36"/>
      <c r="AE2368" s="36"/>
      <c r="AR2368" s="186" t="s">
        <v>216</v>
      </c>
      <c r="AT2368" s="186" t="s">
        <v>195</v>
      </c>
      <c r="AU2368" s="186" t="s">
        <v>80</v>
      </c>
      <c r="AY2368" s="19" t="s">
        <v>193</v>
      </c>
      <c r="BE2368" s="187">
        <f t="shared" si="44"/>
        <v>0</v>
      </c>
      <c r="BF2368" s="187">
        <f t="shared" si="45"/>
        <v>0</v>
      </c>
      <c r="BG2368" s="187">
        <f t="shared" si="46"/>
        <v>0</v>
      </c>
      <c r="BH2368" s="187">
        <f t="shared" si="47"/>
        <v>0</v>
      </c>
      <c r="BI2368" s="187">
        <f t="shared" si="48"/>
        <v>0</v>
      </c>
      <c r="BJ2368" s="19" t="s">
        <v>78</v>
      </c>
      <c r="BK2368" s="187">
        <f t="shared" si="49"/>
        <v>0</v>
      </c>
      <c r="BL2368" s="19" t="s">
        <v>216</v>
      </c>
      <c r="BM2368" s="186" t="s">
        <v>3133</v>
      </c>
    </row>
    <row r="2369" spans="1:65" s="2" customFormat="1" ht="24.2" customHeight="1">
      <c r="A2369" s="36"/>
      <c r="B2369" s="37"/>
      <c r="C2369" s="175" t="s">
        <v>3134</v>
      </c>
      <c r="D2369" s="175" t="s">
        <v>195</v>
      </c>
      <c r="E2369" s="176" t="s">
        <v>3135</v>
      </c>
      <c r="F2369" s="177" t="s">
        <v>3136</v>
      </c>
      <c r="G2369" s="178" t="s">
        <v>273</v>
      </c>
      <c r="H2369" s="179">
        <v>170</v>
      </c>
      <c r="I2369" s="180"/>
      <c r="J2369" s="181">
        <f t="shared" si="40"/>
        <v>0</v>
      </c>
      <c r="K2369" s="177" t="s">
        <v>477</v>
      </c>
      <c r="L2369" s="41"/>
      <c r="M2369" s="182" t="s">
        <v>19</v>
      </c>
      <c r="N2369" s="183" t="s">
        <v>41</v>
      </c>
      <c r="O2369" s="66"/>
      <c r="P2369" s="184">
        <f t="shared" si="41"/>
        <v>0</v>
      </c>
      <c r="Q2369" s="184">
        <v>0</v>
      </c>
      <c r="R2369" s="184">
        <f t="shared" si="42"/>
        <v>0</v>
      </c>
      <c r="S2369" s="184">
        <v>0</v>
      </c>
      <c r="T2369" s="185">
        <f t="shared" si="43"/>
        <v>0</v>
      </c>
      <c r="U2369" s="36"/>
      <c r="V2369" s="36"/>
      <c r="W2369" s="36"/>
      <c r="X2369" s="36"/>
      <c r="Y2369" s="36"/>
      <c r="Z2369" s="36"/>
      <c r="AA2369" s="36"/>
      <c r="AB2369" s="36"/>
      <c r="AC2369" s="36"/>
      <c r="AD2369" s="36"/>
      <c r="AE2369" s="36"/>
      <c r="AR2369" s="186" t="s">
        <v>216</v>
      </c>
      <c r="AT2369" s="186" t="s">
        <v>195</v>
      </c>
      <c r="AU2369" s="186" t="s">
        <v>80</v>
      </c>
      <c r="AY2369" s="19" t="s">
        <v>193</v>
      </c>
      <c r="BE2369" s="187">
        <f t="shared" si="44"/>
        <v>0</v>
      </c>
      <c r="BF2369" s="187">
        <f t="shared" si="45"/>
        <v>0</v>
      </c>
      <c r="BG2369" s="187">
        <f t="shared" si="46"/>
        <v>0</v>
      </c>
      <c r="BH2369" s="187">
        <f t="shared" si="47"/>
        <v>0</v>
      </c>
      <c r="BI2369" s="187">
        <f t="shared" si="48"/>
        <v>0</v>
      </c>
      <c r="BJ2369" s="19" t="s">
        <v>78</v>
      </c>
      <c r="BK2369" s="187">
        <f t="shared" si="49"/>
        <v>0</v>
      </c>
      <c r="BL2369" s="19" t="s">
        <v>216</v>
      </c>
      <c r="BM2369" s="186" t="s">
        <v>3137</v>
      </c>
    </row>
    <row r="2370" spans="1:65" s="2" customFormat="1" ht="24.2" customHeight="1">
      <c r="A2370" s="36"/>
      <c r="B2370" s="37"/>
      <c r="C2370" s="175" t="s">
        <v>1780</v>
      </c>
      <c r="D2370" s="175" t="s">
        <v>195</v>
      </c>
      <c r="E2370" s="176" t="s">
        <v>3138</v>
      </c>
      <c r="F2370" s="177" t="s">
        <v>3139</v>
      </c>
      <c r="G2370" s="178" t="s">
        <v>273</v>
      </c>
      <c r="H2370" s="179">
        <v>66</v>
      </c>
      <c r="I2370" s="180"/>
      <c r="J2370" s="181">
        <f t="shared" si="40"/>
        <v>0</v>
      </c>
      <c r="K2370" s="177" t="s">
        <v>477</v>
      </c>
      <c r="L2370" s="41"/>
      <c r="M2370" s="182" t="s">
        <v>19</v>
      </c>
      <c r="N2370" s="183" t="s">
        <v>41</v>
      </c>
      <c r="O2370" s="66"/>
      <c r="P2370" s="184">
        <f t="shared" si="41"/>
        <v>0</v>
      </c>
      <c r="Q2370" s="184">
        <v>0</v>
      </c>
      <c r="R2370" s="184">
        <f t="shared" si="42"/>
        <v>0</v>
      </c>
      <c r="S2370" s="184">
        <v>0</v>
      </c>
      <c r="T2370" s="185">
        <f t="shared" si="43"/>
        <v>0</v>
      </c>
      <c r="U2370" s="36"/>
      <c r="V2370" s="36"/>
      <c r="W2370" s="36"/>
      <c r="X2370" s="36"/>
      <c r="Y2370" s="36"/>
      <c r="Z2370" s="36"/>
      <c r="AA2370" s="36"/>
      <c r="AB2370" s="36"/>
      <c r="AC2370" s="36"/>
      <c r="AD2370" s="36"/>
      <c r="AE2370" s="36"/>
      <c r="AR2370" s="186" t="s">
        <v>216</v>
      </c>
      <c r="AT2370" s="186" t="s">
        <v>195</v>
      </c>
      <c r="AU2370" s="186" t="s">
        <v>80</v>
      </c>
      <c r="AY2370" s="19" t="s">
        <v>193</v>
      </c>
      <c r="BE2370" s="187">
        <f t="shared" si="44"/>
        <v>0</v>
      </c>
      <c r="BF2370" s="187">
        <f t="shared" si="45"/>
        <v>0</v>
      </c>
      <c r="BG2370" s="187">
        <f t="shared" si="46"/>
        <v>0</v>
      </c>
      <c r="BH2370" s="187">
        <f t="shared" si="47"/>
        <v>0</v>
      </c>
      <c r="BI2370" s="187">
        <f t="shared" si="48"/>
        <v>0</v>
      </c>
      <c r="BJ2370" s="19" t="s">
        <v>78</v>
      </c>
      <c r="BK2370" s="187">
        <f t="shared" si="49"/>
        <v>0</v>
      </c>
      <c r="BL2370" s="19" t="s">
        <v>216</v>
      </c>
      <c r="BM2370" s="186" t="s">
        <v>3140</v>
      </c>
    </row>
    <row r="2371" spans="1:65" s="2" customFormat="1" ht="24.2" customHeight="1">
      <c r="A2371" s="36"/>
      <c r="B2371" s="37"/>
      <c r="C2371" s="175" t="s">
        <v>3141</v>
      </c>
      <c r="D2371" s="175" t="s">
        <v>195</v>
      </c>
      <c r="E2371" s="176" t="s">
        <v>3142</v>
      </c>
      <c r="F2371" s="177" t="s">
        <v>3143</v>
      </c>
      <c r="G2371" s="178" t="s">
        <v>273</v>
      </c>
      <c r="H2371" s="179">
        <v>35</v>
      </c>
      <c r="I2371" s="180"/>
      <c r="J2371" s="181">
        <f t="shared" si="40"/>
        <v>0</v>
      </c>
      <c r="K2371" s="177" t="s">
        <v>477</v>
      </c>
      <c r="L2371" s="41"/>
      <c r="M2371" s="182" t="s">
        <v>19</v>
      </c>
      <c r="N2371" s="183" t="s">
        <v>41</v>
      </c>
      <c r="O2371" s="66"/>
      <c r="P2371" s="184">
        <f t="shared" si="41"/>
        <v>0</v>
      </c>
      <c r="Q2371" s="184">
        <v>0</v>
      </c>
      <c r="R2371" s="184">
        <f t="shared" si="42"/>
        <v>0</v>
      </c>
      <c r="S2371" s="184">
        <v>0</v>
      </c>
      <c r="T2371" s="185">
        <f t="shared" si="43"/>
        <v>0</v>
      </c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R2371" s="186" t="s">
        <v>216</v>
      </c>
      <c r="AT2371" s="186" t="s">
        <v>195</v>
      </c>
      <c r="AU2371" s="186" t="s">
        <v>80</v>
      </c>
      <c r="AY2371" s="19" t="s">
        <v>193</v>
      </c>
      <c r="BE2371" s="187">
        <f t="shared" si="44"/>
        <v>0</v>
      </c>
      <c r="BF2371" s="187">
        <f t="shared" si="45"/>
        <v>0</v>
      </c>
      <c r="BG2371" s="187">
        <f t="shared" si="46"/>
        <v>0</v>
      </c>
      <c r="BH2371" s="187">
        <f t="shared" si="47"/>
        <v>0</v>
      </c>
      <c r="BI2371" s="187">
        <f t="shared" si="48"/>
        <v>0</v>
      </c>
      <c r="BJ2371" s="19" t="s">
        <v>78</v>
      </c>
      <c r="BK2371" s="187">
        <f t="shared" si="49"/>
        <v>0</v>
      </c>
      <c r="BL2371" s="19" t="s">
        <v>216</v>
      </c>
      <c r="BM2371" s="186" t="s">
        <v>3144</v>
      </c>
    </row>
    <row r="2372" spans="1:65" s="2" customFormat="1" ht="24.2" customHeight="1">
      <c r="A2372" s="36"/>
      <c r="B2372" s="37"/>
      <c r="C2372" s="175" t="s">
        <v>1785</v>
      </c>
      <c r="D2372" s="175" t="s">
        <v>195</v>
      </c>
      <c r="E2372" s="176" t="s">
        <v>3145</v>
      </c>
      <c r="F2372" s="177" t="s">
        <v>3146</v>
      </c>
      <c r="G2372" s="178" t="s">
        <v>273</v>
      </c>
      <c r="H2372" s="179">
        <v>160</v>
      </c>
      <c r="I2372" s="180"/>
      <c r="J2372" s="181">
        <f t="shared" si="40"/>
        <v>0</v>
      </c>
      <c r="K2372" s="177" t="s">
        <v>477</v>
      </c>
      <c r="L2372" s="41"/>
      <c r="M2372" s="182" t="s">
        <v>19</v>
      </c>
      <c r="N2372" s="183" t="s">
        <v>41</v>
      </c>
      <c r="O2372" s="66"/>
      <c r="P2372" s="184">
        <f t="shared" si="41"/>
        <v>0</v>
      </c>
      <c r="Q2372" s="184">
        <v>0</v>
      </c>
      <c r="R2372" s="184">
        <f t="shared" si="42"/>
        <v>0</v>
      </c>
      <c r="S2372" s="184">
        <v>0</v>
      </c>
      <c r="T2372" s="185">
        <f t="shared" si="43"/>
        <v>0</v>
      </c>
      <c r="U2372" s="36"/>
      <c r="V2372" s="36"/>
      <c r="W2372" s="36"/>
      <c r="X2372" s="36"/>
      <c r="Y2372" s="36"/>
      <c r="Z2372" s="36"/>
      <c r="AA2372" s="36"/>
      <c r="AB2372" s="36"/>
      <c r="AC2372" s="36"/>
      <c r="AD2372" s="36"/>
      <c r="AE2372" s="36"/>
      <c r="AR2372" s="186" t="s">
        <v>216</v>
      </c>
      <c r="AT2372" s="186" t="s">
        <v>195</v>
      </c>
      <c r="AU2372" s="186" t="s">
        <v>80</v>
      </c>
      <c r="AY2372" s="19" t="s">
        <v>193</v>
      </c>
      <c r="BE2372" s="187">
        <f t="shared" si="44"/>
        <v>0</v>
      </c>
      <c r="BF2372" s="187">
        <f t="shared" si="45"/>
        <v>0</v>
      </c>
      <c r="BG2372" s="187">
        <f t="shared" si="46"/>
        <v>0</v>
      </c>
      <c r="BH2372" s="187">
        <f t="shared" si="47"/>
        <v>0</v>
      </c>
      <c r="BI2372" s="187">
        <f t="shared" si="48"/>
        <v>0</v>
      </c>
      <c r="BJ2372" s="19" t="s">
        <v>78</v>
      </c>
      <c r="BK2372" s="187">
        <f t="shared" si="49"/>
        <v>0</v>
      </c>
      <c r="BL2372" s="19" t="s">
        <v>216</v>
      </c>
      <c r="BM2372" s="186" t="s">
        <v>3147</v>
      </c>
    </row>
    <row r="2373" spans="1:65" s="2" customFormat="1" ht="24.2" customHeight="1">
      <c r="A2373" s="36"/>
      <c r="B2373" s="37"/>
      <c r="C2373" s="175" t="s">
        <v>3148</v>
      </c>
      <c r="D2373" s="175" t="s">
        <v>195</v>
      </c>
      <c r="E2373" s="176" t="s">
        <v>3149</v>
      </c>
      <c r="F2373" s="177" t="s">
        <v>3150</v>
      </c>
      <c r="G2373" s="178" t="s">
        <v>273</v>
      </c>
      <c r="H2373" s="179">
        <v>25</v>
      </c>
      <c r="I2373" s="180"/>
      <c r="J2373" s="181">
        <f t="shared" si="40"/>
        <v>0</v>
      </c>
      <c r="K2373" s="177" t="s">
        <v>477</v>
      </c>
      <c r="L2373" s="41"/>
      <c r="M2373" s="182" t="s">
        <v>19</v>
      </c>
      <c r="N2373" s="183" t="s">
        <v>41</v>
      </c>
      <c r="O2373" s="66"/>
      <c r="P2373" s="184">
        <f t="shared" si="41"/>
        <v>0</v>
      </c>
      <c r="Q2373" s="184">
        <v>0</v>
      </c>
      <c r="R2373" s="184">
        <f t="shared" si="42"/>
        <v>0</v>
      </c>
      <c r="S2373" s="184">
        <v>0</v>
      </c>
      <c r="T2373" s="185">
        <f t="shared" si="43"/>
        <v>0</v>
      </c>
      <c r="U2373" s="36"/>
      <c r="V2373" s="36"/>
      <c r="W2373" s="36"/>
      <c r="X2373" s="36"/>
      <c r="Y2373" s="36"/>
      <c r="Z2373" s="36"/>
      <c r="AA2373" s="36"/>
      <c r="AB2373" s="36"/>
      <c r="AC2373" s="36"/>
      <c r="AD2373" s="36"/>
      <c r="AE2373" s="36"/>
      <c r="AR2373" s="186" t="s">
        <v>216</v>
      </c>
      <c r="AT2373" s="186" t="s">
        <v>195</v>
      </c>
      <c r="AU2373" s="186" t="s">
        <v>80</v>
      </c>
      <c r="AY2373" s="19" t="s">
        <v>193</v>
      </c>
      <c r="BE2373" s="187">
        <f t="shared" si="44"/>
        <v>0</v>
      </c>
      <c r="BF2373" s="187">
        <f t="shared" si="45"/>
        <v>0</v>
      </c>
      <c r="BG2373" s="187">
        <f t="shared" si="46"/>
        <v>0</v>
      </c>
      <c r="BH2373" s="187">
        <f t="shared" si="47"/>
        <v>0</v>
      </c>
      <c r="BI2373" s="187">
        <f t="shared" si="48"/>
        <v>0</v>
      </c>
      <c r="BJ2373" s="19" t="s">
        <v>78</v>
      </c>
      <c r="BK2373" s="187">
        <f t="shared" si="49"/>
        <v>0</v>
      </c>
      <c r="BL2373" s="19" t="s">
        <v>216</v>
      </c>
      <c r="BM2373" s="186" t="s">
        <v>3151</v>
      </c>
    </row>
    <row r="2374" spans="1:65" s="2" customFormat="1" ht="24.2" customHeight="1">
      <c r="A2374" s="36"/>
      <c r="B2374" s="37"/>
      <c r="C2374" s="175" t="s">
        <v>1790</v>
      </c>
      <c r="D2374" s="175" t="s">
        <v>195</v>
      </c>
      <c r="E2374" s="176" t="s">
        <v>3152</v>
      </c>
      <c r="F2374" s="177" t="s">
        <v>3153</v>
      </c>
      <c r="G2374" s="178" t="s">
        <v>273</v>
      </c>
      <c r="H2374" s="179">
        <v>77</v>
      </c>
      <c r="I2374" s="180"/>
      <c r="J2374" s="181">
        <f t="shared" si="40"/>
        <v>0</v>
      </c>
      <c r="K2374" s="177" t="s">
        <v>477</v>
      </c>
      <c r="L2374" s="41"/>
      <c r="M2374" s="182" t="s">
        <v>19</v>
      </c>
      <c r="N2374" s="183" t="s">
        <v>41</v>
      </c>
      <c r="O2374" s="66"/>
      <c r="P2374" s="184">
        <f t="shared" si="41"/>
        <v>0</v>
      </c>
      <c r="Q2374" s="184">
        <v>0</v>
      </c>
      <c r="R2374" s="184">
        <f t="shared" si="42"/>
        <v>0</v>
      </c>
      <c r="S2374" s="184">
        <v>0</v>
      </c>
      <c r="T2374" s="185">
        <f t="shared" si="43"/>
        <v>0</v>
      </c>
      <c r="U2374" s="36"/>
      <c r="V2374" s="36"/>
      <c r="W2374" s="36"/>
      <c r="X2374" s="36"/>
      <c r="Y2374" s="36"/>
      <c r="Z2374" s="36"/>
      <c r="AA2374" s="36"/>
      <c r="AB2374" s="36"/>
      <c r="AC2374" s="36"/>
      <c r="AD2374" s="36"/>
      <c r="AE2374" s="36"/>
      <c r="AR2374" s="186" t="s">
        <v>216</v>
      </c>
      <c r="AT2374" s="186" t="s">
        <v>195</v>
      </c>
      <c r="AU2374" s="186" t="s">
        <v>80</v>
      </c>
      <c r="AY2374" s="19" t="s">
        <v>193</v>
      </c>
      <c r="BE2374" s="187">
        <f t="shared" si="44"/>
        <v>0</v>
      </c>
      <c r="BF2374" s="187">
        <f t="shared" si="45"/>
        <v>0</v>
      </c>
      <c r="BG2374" s="187">
        <f t="shared" si="46"/>
        <v>0</v>
      </c>
      <c r="BH2374" s="187">
        <f t="shared" si="47"/>
        <v>0</v>
      </c>
      <c r="BI2374" s="187">
        <f t="shared" si="48"/>
        <v>0</v>
      </c>
      <c r="BJ2374" s="19" t="s">
        <v>78</v>
      </c>
      <c r="BK2374" s="187">
        <f t="shared" si="49"/>
        <v>0</v>
      </c>
      <c r="BL2374" s="19" t="s">
        <v>216</v>
      </c>
      <c r="BM2374" s="186" t="s">
        <v>3154</v>
      </c>
    </row>
    <row r="2375" spans="1:65" s="2" customFormat="1" ht="24.2" customHeight="1">
      <c r="A2375" s="36"/>
      <c r="B2375" s="37"/>
      <c r="C2375" s="175" t="s">
        <v>3155</v>
      </c>
      <c r="D2375" s="175" t="s">
        <v>195</v>
      </c>
      <c r="E2375" s="176" t="s">
        <v>3156</v>
      </c>
      <c r="F2375" s="177" t="s">
        <v>3157</v>
      </c>
      <c r="G2375" s="178" t="s">
        <v>273</v>
      </c>
      <c r="H2375" s="179">
        <v>22</v>
      </c>
      <c r="I2375" s="180"/>
      <c r="J2375" s="181">
        <f t="shared" si="40"/>
        <v>0</v>
      </c>
      <c r="K2375" s="177" t="s">
        <v>477</v>
      </c>
      <c r="L2375" s="41"/>
      <c r="M2375" s="182" t="s">
        <v>19</v>
      </c>
      <c r="N2375" s="183" t="s">
        <v>41</v>
      </c>
      <c r="O2375" s="66"/>
      <c r="P2375" s="184">
        <f t="shared" si="41"/>
        <v>0</v>
      </c>
      <c r="Q2375" s="184">
        <v>0</v>
      </c>
      <c r="R2375" s="184">
        <f t="shared" si="42"/>
        <v>0</v>
      </c>
      <c r="S2375" s="184">
        <v>0</v>
      </c>
      <c r="T2375" s="185">
        <f t="shared" si="43"/>
        <v>0</v>
      </c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R2375" s="186" t="s">
        <v>216</v>
      </c>
      <c r="AT2375" s="186" t="s">
        <v>195</v>
      </c>
      <c r="AU2375" s="186" t="s">
        <v>80</v>
      </c>
      <c r="AY2375" s="19" t="s">
        <v>193</v>
      </c>
      <c r="BE2375" s="187">
        <f t="shared" si="44"/>
        <v>0</v>
      </c>
      <c r="BF2375" s="187">
        <f t="shared" si="45"/>
        <v>0</v>
      </c>
      <c r="BG2375" s="187">
        <f t="shared" si="46"/>
        <v>0</v>
      </c>
      <c r="BH2375" s="187">
        <f t="shared" si="47"/>
        <v>0</v>
      </c>
      <c r="BI2375" s="187">
        <f t="shared" si="48"/>
        <v>0</v>
      </c>
      <c r="BJ2375" s="19" t="s">
        <v>78</v>
      </c>
      <c r="BK2375" s="187">
        <f t="shared" si="49"/>
        <v>0</v>
      </c>
      <c r="BL2375" s="19" t="s">
        <v>216</v>
      </c>
      <c r="BM2375" s="186" t="s">
        <v>3158</v>
      </c>
    </row>
    <row r="2376" spans="1:65" s="2" customFormat="1" ht="24.2" customHeight="1">
      <c r="A2376" s="36"/>
      <c r="B2376" s="37"/>
      <c r="C2376" s="175" t="s">
        <v>1795</v>
      </c>
      <c r="D2376" s="175" t="s">
        <v>195</v>
      </c>
      <c r="E2376" s="176" t="s">
        <v>3159</v>
      </c>
      <c r="F2376" s="177" t="s">
        <v>3160</v>
      </c>
      <c r="G2376" s="178" t="s">
        <v>273</v>
      </c>
      <c r="H2376" s="179">
        <v>22</v>
      </c>
      <c r="I2376" s="180"/>
      <c r="J2376" s="181">
        <f t="shared" si="40"/>
        <v>0</v>
      </c>
      <c r="K2376" s="177" t="s">
        <v>477</v>
      </c>
      <c r="L2376" s="41"/>
      <c r="M2376" s="182" t="s">
        <v>19</v>
      </c>
      <c r="N2376" s="183" t="s">
        <v>41</v>
      </c>
      <c r="O2376" s="66"/>
      <c r="P2376" s="184">
        <f t="shared" si="41"/>
        <v>0</v>
      </c>
      <c r="Q2376" s="184">
        <v>0</v>
      </c>
      <c r="R2376" s="184">
        <f t="shared" si="42"/>
        <v>0</v>
      </c>
      <c r="S2376" s="184">
        <v>0</v>
      </c>
      <c r="T2376" s="185">
        <f t="shared" si="43"/>
        <v>0</v>
      </c>
      <c r="U2376" s="36"/>
      <c r="V2376" s="36"/>
      <c r="W2376" s="36"/>
      <c r="X2376" s="36"/>
      <c r="Y2376" s="36"/>
      <c r="Z2376" s="36"/>
      <c r="AA2376" s="36"/>
      <c r="AB2376" s="36"/>
      <c r="AC2376" s="36"/>
      <c r="AD2376" s="36"/>
      <c r="AE2376" s="36"/>
      <c r="AR2376" s="186" t="s">
        <v>216</v>
      </c>
      <c r="AT2376" s="186" t="s">
        <v>195</v>
      </c>
      <c r="AU2376" s="186" t="s">
        <v>80</v>
      </c>
      <c r="AY2376" s="19" t="s">
        <v>193</v>
      </c>
      <c r="BE2376" s="187">
        <f t="shared" si="44"/>
        <v>0</v>
      </c>
      <c r="BF2376" s="187">
        <f t="shared" si="45"/>
        <v>0</v>
      </c>
      <c r="BG2376" s="187">
        <f t="shared" si="46"/>
        <v>0</v>
      </c>
      <c r="BH2376" s="187">
        <f t="shared" si="47"/>
        <v>0</v>
      </c>
      <c r="BI2376" s="187">
        <f t="shared" si="48"/>
        <v>0</v>
      </c>
      <c r="BJ2376" s="19" t="s">
        <v>78</v>
      </c>
      <c r="BK2376" s="187">
        <f t="shared" si="49"/>
        <v>0</v>
      </c>
      <c r="BL2376" s="19" t="s">
        <v>216</v>
      </c>
      <c r="BM2376" s="186" t="s">
        <v>3161</v>
      </c>
    </row>
    <row r="2377" spans="1:65" s="2" customFormat="1" ht="24.2" customHeight="1">
      <c r="A2377" s="36"/>
      <c r="B2377" s="37"/>
      <c r="C2377" s="175" t="s">
        <v>3162</v>
      </c>
      <c r="D2377" s="175" t="s">
        <v>195</v>
      </c>
      <c r="E2377" s="176" t="s">
        <v>3163</v>
      </c>
      <c r="F2377" s="177" t="s">
        <v>3164</v>
      </c>
      <c r="G2377" s="178" t="s">
        <v>273</v>
      </c>
      <c r="H2377" s="179">
        <v>45</v>
      </c>
      <c r="I2377" s="180"/>
      <c r="J2377" s="181">
        <f t="shared" si="40"/>
        <v>0</v>
      </c>
      <c r="K2377" s="177" t="s">
        <v>477</v>
      </c>
      <c r="L2377" s="41"/>
      <c r="M2377" s="182" t="s">
        <v>19</v>
      </c>
      <c r="N2377" s="183" t="s">
        <v>41</v>
      </c>
      <c r="O2377" s="66"/>
      <c r="P2377" s="184">
        <f t="shared" si="41"/>
        <v>0</v>
      </c>
      <c r="Q2377" s="184">
        <v>0</v>
      </c>
      <c r="R2377" s="184">
        <f t="shared" si="42"/>
        <v>0</v>
      </c>
      <c r="S2377" s="184">
        <v>0</v>
      </c>
      <c r="T2377" s="185">
        <f t="shared" si="43"/>
        <v>0</v>
      </c>
      <c r="U2377" s="36"/>
      <c r="V2377" s="36"/>
      <c r="W2377" s="36"/>
      <c r="X2377" s="36"/>
      <c r="Y2377" s="36"/>
      <c r="Z2377" s="36"/>
      <c r="AA2377" s="36"/>
      <c r="AB2377" s="36"/>
      <c r="AC2377" s="36"/>
      <c r="AD2377" s="36"/>
      <c r="AE2377" s="36"/>
      <c r="AR2377" s="186" t="s">
        <v>216</v>
      </c>
      <c r="AT2377" s="186" t="s">
        <v>195</v>
      </c>
      <c r="AU2377" s="186" t="s">
        <v>80</v>
      </c>
      <c r="AY2377" s="19" t="s">
        <v>193</v>
      </c>
      <c r="BE2377" s="187">
        <f t="shared" si="44"/>
        <v>0</v>
      </c>
      <c r="BF2377" s="187">
        <f t="shared" si="45"/>
        <v>0</v>
      </c>
      <c r="BG2377" s="187">
        <f t="shared" si="46"/>
        <v>0</v>
      </c>
      <c r="BH2377" s="187">
        <f t="shared" si="47"/>
        <v>0</v>
      </c>
      <c r="BI2377" s="187">
        <f t="shared" si="48"/>
        <v>0</v>
      </c>
      <c r="BJ2377" s="19" t="s">
        <v>78</v>
      </c>
      <c r="BK2377" s="187">
        <f t="shared" si="49"/>
        <v>0</v>
      </c>
      <c r="BL2377" s="19" t="s">
        <v>216</v>
      </c>
      <c r="BM2377" s="186" t="s">
        <v>3165</v>
      </c>
    </row>
    <row r="2378" spans="1:65" s="2" customFormat="1" ht="24.2" customHeight="1">
      <c r="A2378" s="36"/>
      <c r="B2378" s="37"/>
      <c r="C2378" s="175" t="s">
        <v>1801</v>
      </c>
      <c r="D2378" s="175" t="s">
        <v>195</v>
      </c>
      <c r="E2378" s="176" t="s">
        <v>3166</v>
      </c>
      <c r="F2378" s="177" t="s">
        <v>3167</v>
      </c>
      <c r="G2378" s="178" t="s">
        <v>273</v>
      </c>
      <c r="H2378" s="179">
        <v>45</v>
      </c>
      <c r="I2378" s="180"/>
      <c r="J2378" s="181">
        <f t="shared" si="40"/>
        <v>0</v>
      </c>
      <c r="K2378" s="177" t="s">
        <v>477</v>
      </c>
      <c r="L2378" s="41"/>
      <c r="M2378" s="182" t="s">
        <v>19</v>
      </c>
      <c r="N2378" s="183" t="s">
        <v>41</v>
      </c>
      <c r="O2378" s="66"/>
      <c r="P2378" s="184">
        <f t="shared" si="41"/>
        <v>0</v>
      </c>
      <c r="Q2378" s="184">
        <v>0</v>
      </c>
      <c r="R2378" s="184">
        <f t="shared" si="42"/>
        <v>0</v>
      </c>
      <c r="S2378" s="184">
        <v>0</v>
      </c>
      <c r="T2378" s="185">
        <f t="shared" si="43"/>
        <v>0</v>
      </c>
      <c r="U2378" s="36"/>
      <c r="V2378" s="36"/>
      <c r="W2378" s="36"/>
      <c r="X2378" s="36"/>
      <c r="Y2378" s="36"/>
      <c r="Z2378" s="36"/>
      <c r="AA2378" s="36"/>
      <c r="AB2378" s="36"/>
      <c r="AC2378" s="36"/>
      <c r="AD2378" s="36"/>
      <c r="AE2378" s="36"/>
      <c r="AR2378" s="186" t="s">
        <v>216</v>
      </c>
      <c r="AT2378" s="186" t="s">
        <v>195</v>
      </c>
      <c r="AU2378" s="186" t="s">
        <v>80</v>
      </c>
      <c r="AY2378" s="19" t="s">
        <v>193</v>
      </c>
      <c r="BE2378" s="187">
        <f t="shared" si="44"/>
        <v>0</v>
      </c>
      <c r="BF2378" s="187">
        <f t="shared" si="45"/>
        <v>0</v>
      </c>
      <c r="BG2378" s="187">
        <f t="shared" si="46"/>
        <v>0</v>
      </c>
      <c r="BH2378" s="187">
        <f t="shared" si="47"/>
        <v>0</v>
      </c>
      <c r="BI2378" s="187">
        <f t="shared" si="48"/>
        <v>0</v>
      </c>
      <c r="BJ2378" s="19" t="s">
        <v>78</v>
      </c>
      <c r="BK2378" s="187">
        <f t="shared" si="49"/>
        <v>0</v>
      </c>
      <c r="BL2378" s="19" t="s">
        <v>216</v>
      </c>
      <c r="BM2378" s="186" t="s">
        <v>3168</v>
      </c>
    </row>
    <row r="2379" spans="1:65" s="2" customFormat="1" ht="24.2" customHeight="1">
      <c r="A2379" s="36"/>
      <c r="B2379" s="37"/>
      <c r="C2379" s="175" t="s">
        <v>3169</v>
      </c>
      <c r="D2379" s="175" t="s">
        <v>195</v>
      </c>
      <c r="E2379" s="176" t="s">
        <v>3170</v>
      </c>
      <c r="F2379" s="177" t="s">
        <v>3171</v>
      </c>
      <c r="G2379" s="178" t="s">
        <v>273</v>
      </c>
      <c r="H2379" s="179">
        <v>15</v>
      </c>
      <c r="I2379" s="180"/>
      <c r="J2379" s="181">
        <f t="shared" si="40"/>
        <v>0</v>
      </c>
      <c r="K2379" s="177" t="s">
        <v>477</v>
      </c>
      <c r="L2379" s="41"/>
      <c r="M2379" s="182" t="s">
        <v>19</v>
      </c>
      <c r="N2379" s="183" t="s">
        <v>41</v>
      </c>
      <c r="O2379" s="66"/>
      <c r="P2379" s="184">
        <f t="shared" si="41"/>
        <v>0</v>
      </c>
      <c r="Q2379" s="184">
        <v>0</v>
      </c>
      <c r="R2379" s="184">
        <f t="shared" si="42"/>
        <v>0</v>
      </c>
      <c r="S2379" s="184">
        <v>0</v>
      </c>
      <c r="T2379" s="185">
        <f t="shared" si="43"/>
        <v>0</v>
      </c>
      <c r="U2379" s="36"/>
      <c r="V2379" s="36"/>
      <c r="W2379" s="36"/>
      <c r="X2379" s="36"/>
      <c r="Y2379" s="36"/>
      <c r="Z2379" s="36"/>
      <c r="AA2379" s="36"/>
      <c r="AB2379" s="36"/>
      <c r="AC2379" s="36"/>
      <c r="AD2379" s="36"/>
      <c r="AE2379" s="36"/>
      <c r="AR2379" s="186" t="s">
        <v>216</v>
      </c>
      <c r="AT2379" s="186" t="s">
        <v>195</v>
      </c>
      <c r="AU2379" s="186" t="s">
        <v>80</v>
      </c>
      <c r="AY2379" s="19" t="s">
        <v>193</v>
      </c>
      <c r="BE2379" s="187">
        <f t="shared" si="44"/>
        <v>0</v>
      </c>
      <c r="BF2379" s="187">
        <f t="shared" si="45"/>
        <v>0</v>
      </c>
      <c r="BG2379" s="187">
        <f t="shared" si="46"/>
        <v>0</v>
      </c>
      <c r="BH2379" s="187">
        <f t="shared" si="47"/>
        <v>0</v>
      </c>
      <c r="BI2379" s="187">
        <f t="shared" si="48"/>
        <v>0</v>
      </c>
      <c r="BJ2379" s="19" t="s">
        <v>78</v>
      </c>
      <c r="BK2379" s="187">
        <f t="shared" si="49"/>
        <v>0</v>
      </c>
      <c r="BL2379" s="19" t="s">
        <v>216</v>
      </c>
      <c r="BM2379" s="186" t="s">
        <v>3172</v>
      </c>
    </row>
    <row r="2380" spans="1:65" s="2" customFormat="1" ht="16.5" customHeight="1">
      <c r="A2380" s="36"/>
      <c r="B2380" s="37"/>
      <c r="C2380" s="175" t="s">
        <v>1807</v>
      </c>
      <c r="D2380" s="175" t="s">
        <v>195</v>
      </c>
      <c r="E2380" s="176" t="s">
        <v>3173</v>
      </c>
      <c r="F2380" s="177" t="s">
        <v>3174</v>
      </c>
      <c r="G2380" s="178" t="s">
        <v>273</v>
      </c>
      <c r="H2380" s="179">
        <v>45</v>
      </c>
      <c r="I2380" s="180"/>
      <c r="J2380" s="181">
        <f t="shared" si="40"/>
        <v>0</v>
      </c>
      <c r="K2380" s="177" t="s">
        <v>477</v>
      </c>
      <c r="L2380" s="41"/>
      <c r="M2380" s="182" t="s">
        <v>19</v>
      </c>
      <c r="N2380" s="183" t="s">
        <v>41</v>
      </c>
      <c r="O2380" s="66"/>
      <c r="P2380" s="184">
        <f t="shared" si="41"/>
        <v>0</v>
      </c>
      <c r="Q2380" s="184">
        <v>0</v>
      </c>
      <c r="R2380" s="184">
        <f t="shared" si="42"/>
        <v>0</v>
      </c>
      <c r="S2380" s="184">
        <v>0</v>
      </c>
      <c r="T2380" s="185">
        <f t="shared" si="43"/>
        <v>0</v>
      </c>
      <c r="U2380" s="36"/>
      <c r="V2380" s="36"/>
      <c r="W2380" s="36"/>
      <c r="X2380" s="36"/>
      <c r="Y2380" s="36"/>
      <c r="Z2380" s="36"/>
      <c r="AA2380" s="36"/>
      <c r="AB2380" s="36"/>
      <c r="AC2380" s="36"/>
      <c r="AD2380" s="36"/>
      <c r="AE2380" s="36"/>
      <c r="AR2380" s="186" t="s">
        <v>216</v>
      </c>
      <c r="AT2380" s="186" t="s">
        <v>195</v>
      </c>
      <c r="AU2380" s="186" t="s">
        <v>80</v>
      </c>
      <c r="AY2380" s="19" t="s">
        <v>193</v>
      </c>
      <c r="BE2380" s="187">
        <f t="shared" si="44"/>
        <v>0</v>
      </c>
      <c r="BF2380" s="187">
        <f t="shared" si="45"/>
        <v>0</v>
      </c>
      <c r="BG2380" s="187">
        <f t="shared" si="46"/>
        <v>0</v>
      </c>
      <c r="BH2380" s="187">
        <f t="shared" si="47"/>
        <v>0</v>
      </c>
      <c r="BI2380" s="187">
        <f t="shared" si="48"/>
        <v>0</v>
      </c>
      <c r="BJ2380" s="19" t="s">
        <v>78</v>
      </c>
      <c r="BK2380" s="187">
        <f t="shared" si="49"/>
        <v>0</v>
      </c>
      <c r="BL2380" s="19" t="s">
        <v>216</v>
      </c>
      <c r="BM2380" s="186" t="s">
        <v>3175</v>
      </c>
    </row>
    <row r="2381" spans="1:65" s="2" customFormat="1" ht="16.5" customHeight="1">
      <c r="A2381" s="36"/>
      <c r="B2381" s="37"/>
      <c r="C2381" s="175" t="s">
        <v>3176</v>
      </c>
      <c r="D2381" s="175" t="s">
        <v>195</v>
      </c>
      <c r="E2381" s="176" t="s">
        <v>3177</v>
      </c>
      <c r="F2381" s="177" t="s">
        <v>3178</v>
      </c>
      <c r="G2381" s="178" t="s">
        <v>273</v>
      </c>
      <c r="H2381" s="179">
        <v>45</v>
      </c>
      <c r="I2381" s="180"/>
      <c r="J2381" s="181">
        <f t="shared" si="40"/>
        <v>0</v>
      </c>
      <c r="K2381" s="177" t="s">
        <v>477</v>
      </c>
      <c r="L2381" s="41"/>
      <c r="M2381" s="182" t="s">
        <v>19</v>
      </c>
      <c r="N2381" s="183" t="s">
        <v>41</v>
      </c>
      <c r="O2381" s="66"/>
      <c r="P2381" s="184">
        <f t="shared" si="41"/>
        <v>0</v>
      </c>
      <c r="Q2381" s="184">
        <v>0</v>
      </c>
      <c r="R2381" s="184">
        <f t="shared" si="42"/>
        <v>0</v>
      </c>
      <c r="S2381" s="184">
        <v>0</v>
      </c>
      <c r="T2381" s="185">
        <f t="shared" si="43"/>
        <v>0</v>
      </c>
      <c r="U2381" s="36"/>
      <c r="V2381" s="36"/>
      <c r="W2381" s="36"/>
      <c r="X2381" s="36"/>
      <c r="Y2381" s="36"/>
      <c r="Z2381" s="36"/>
      <c r="AA2381" s="36"/>
      <c r="AB2381" s="36"/>
      <c r="AC2381" s="36"/>
      <c r="AD2381" s="36"/>
      <c r="AE2381" s="36"/>
      <c r="AR2381" s="186" t="s">
        <v>216</v>
      </c>
      <c r="AT2381" s="186" t="s">
        <v>195</v>
      </c>
      <c r="AU2381" s="186" t="s">
        <v>80</v>
      </c>
      <c r="AY2381" s="19" t="s">
        <v>193</v>
      </c>
      <c r="BE2381" s="187">
        <f t="shared" si="44"/>
        <v>0</v>
      </c>
      <c r="BF2381" s="187">
        <f t="shared" si="45"/>
        <v>0</v>
      </c>
      <c r="BG2381" s="187">
        <f t="shared" si="46"/>
        <v>0</v>
      </c>
      <c r="BH2381" s="187">
        <f t="shared" si="47"/>
        <v>0</v>
      </c>
      <c r="BI2381" s="187">
        <f t="shared" si="48"/>
        <v>0</v>
      </c>
      <c r="BJ2381" s="19" t="s">
        <v>78</v>
      </c>
      <c r="BK2381" s="187">
        <f t="shared" si="49"/>
        <v>0</v>
      </c>
      <c r="BL2381" s="19" t="s">
        <v>216</v>
      </c>
      <c r="BM2381" s="186" t="s">
        <v>3179</v>
      </c>
    </row>
    <row r="2382" spans="1:65" s="2" customFormat="1" ht="37.9" customHeight="1">
      <c r="A2382" s="36"/>
      <c r="B2382" s="37"/>
      <c r="C2382" s="175" t="s">
        <v>1818</v>
      </c>
      <c r="D2382" s="175" t="s">
        <v>195</v>
      </c>
      <c r="E2382" s="176" t="s">
        <v>3180</v>
      </c>
      <c r="F2382" s="177" t="s">
        <v>3181</v>
      </c>
      <c r="G2382" s="178" t="s">
        <v>273</v>
      </c>
      <c r="H2382" s="179">
        <v>616</v>
      </c>
      <c r="I2382" s="180"/>
      <c r="J2382" s="181">
        <f t="shared" si="40"/>
        <v>0</v>
      </c>
      <c r="K2382" s="177" t="s">
        <v>477</v>
      </c>
      <c r="L2382" s="41"/>
      <c r="M2382" s="182" t="s">
        <v>19</v>
      </c>
      <c r="N2382" s="183" t="s">
        <v>41</v>
      </c>
      <c r="O2382" s="66"/>
      <c r="P2382" s="184">
        <f t="shared" si="41"/>
        <v>0</v>
      </c>
      <c r="Q2382" s="184">
        <v>0</v>
      </c>
      <c r="R2382" s="184">
        <f t="shared" si="42"/>
        <v>0</v>
      </c>
      <c r="S2382" s="184">
        <v>0</v>
      </c>
      <c r="T2382" s="185">
        <f t="shared" si="43"/>
        <v>0</v>
      </c>
      <c r="U2382" s="36"/>
      <c r="V2382" s="36"/>
      <c r="W2382" s="36"/>
      <c r="X2382" s="36"/>
      <c r="Y2382" s="36"/>
      <c r="Z2382" s="36"/>
      <c r="AA2382" s="36"/>
      <c r="AB2382" s="36"/>
      <c r="AC2382" s="36"/>
      <c r="AD2382" s="36"/>
      <c r="AE2382" s="36"/>
      <c r="AR2382" s="186" t="s">
        <v>216</v>
      </c>
      <c r="AT2382" s="186" t="s">
        <v>195</v>
      </c>
      <c r="AU2382" s="186" t="s">
        <v>80</v>
      </c>
      <c r="AY2382" s="19" t="s">
        <v>193</v>
      </c>
      <c r="BE2382" s="187">
        <f t="shared" si="44"/>
        <v>0</v>
      </c>
      <c r="BF2382" s="187">
        <f t="shared" si="45"/>
        <v>0</v>
      </c>
      <c r="BG2382" s="187">
        <f t="shared" si="46"/>
        <v>0</v>
      </c>
      <c r="BH2382" s="187">
        <f t="shared" si="47"/>
        <v>0</v>
      </c>
      <c r="BI2382" s="187">
        <f t="shared" si="48"/>
        <v>0</v>
      </c>
      <c r="BJ2382" s="19" t="s">
        <v>78</v>
      </c>
      <c r="BK2382" s="187">
        <f t="shared" si="49"/>
        <v>0</v>
      </c>
      <c r="BL2382" s="19" t="s">
        <v>216</v>
      </c>
      <c r="BM2382" s="186" t="s">
        <v>3182</v>
      </c>
    </row>
    <row r="2383" spans="1:65" s="2" customFormat="1" ht="37.9" customHeight="1">
      <c r="A2383" s="36"/>
      <c r="B2383" s="37"/>
      <c r="C2383" s="175" t="s">
        <v>3183</v>
      </c>
      <c r="D2383" s="175" t="s">
        <v>195</v>
      </c>
      <c r="E2383" s="176" t="s">
        <v>3184</v>
      </c>
      <c r="F2383" s="177" t="s">
        <v>3185</v>
      </c>
      <c r="G2383" s="178" t="s">
        <v>273</v>
      </c>
      <c r="H2383" s="179">
        <v>645</v>
      </c>
      <c r="I2383" s="180"/>
      <c r="J2383" s="181">
        <f t="shared" si="40"/>
        <v>0</v>
      </c>
      <c r="K2383" s="177" t="s">
        <v>477</v>
      </c>
      <c r="L2383" s="41"/>
      <c r="M2383" s="182" t="s">
        <v>19</v>
      </c>
      <c r="N2383" s="183" t="s">
        <v>41</v>
      </c>
      <c r="O2383" s="66"/>
      <c r="P2383" s="184">
        <f t="shared" si="41"/>
        <v>0</v>
      </c>
      <c r="Q2383" s="184">
        <v>0</v>
      </c>
      <c r="R2383" s="184">
        <f t="shared" si="42"/>
        <v>0</v>
      </c>
      <c r="S2383" s="184">
        <v>0</v>
      </c>
      <c r="T2383" s="185">
        <f t="shared" si="43"/>
        <v>0</v>
      </c>
      <c r="U2383" s="36"/>
      <c r="V2383" s="36"/>
      <c r="W2383" s="36"/>
      <c r="X2383" s="36"/>
      <c r="Y2383" s="36"/>
      <c r="Z2383" s="36"/>
      <c r="AA2383" s="36"/>
      <c r="AB2383" s="36"/>
      <c r="AC2383" s="36"/>
      <c r="AD2383" s="36"/>
      <c r="AE2383" s="36"/>
      <c r="AR2383" s="186" t="s">
        <v>216</v>
      </c>
      <c r="AT2383" s="186" t="s">
        <v>195</v>
      </c>
      <c r="AU2383" s="186" t="s">
        <v>80</v>
      </c>
      <c r="AY2383" s="19" t="s">
        <v>193</v>
      </c>
      <c r="BE2383" s="187">
        <f t="shared" si="44"/>
        <v>0</v>
      </c>
      <c r="BF2383" s="187">
        <f t="shared" si="45"/>
        <v>0</v>
      </c>
      <c r="BG2383" s="187">
        <f t="shared" si="46"/>
        <v>0</v>
      </c>
      <c r="BH2383" s="187">
        <f t="shared" si="47"/>
        <v>0</v>
      </c>
      <c r="BI2383" s="187">
        <f t="shared" si="48"/>
        <v>0</v>
      </c>
      <c r="BJ2383" s="19" t="s">
        <v>78</v>
      </c>
      <c r="BK2383" s="187">
        <f t="shared" si="49"/>
        <v>0</v>
      </c>
      <c r="BL2383" s="19" t="s">
        <v>216</v>
      </c>
      <c r="BM2383" s="186" t="s">
        <v>3186</v>
      </c>
    </row>
    <row r="2384" spans="1:65" s="2" customFormat="1" ht="55.5" customHeight="1">
      <c r="A2384" s="36"/>
      <c r="B2384" s="37"/>
      <c r="C2384" s="175" t="s">
        <v>1823</v>
      </c>
      <c r="D2384" s="175" t="s">
        <v>195</v>
      </c>
      <c r="E2384" s="176" t="s">
        <v>3187</v>
      </c>
      <c r="F2384" s="177" t="s">
        <v>3188</v>
      </c>
      <c r="G2384" s="178" t="s">
        <v>273</v>
      </c>
      <c r="H2384" s="179">
        <v>15</v>
      </c>
      <c r="I2384" s="180"/>
      <c r="J2384" s="181">
        <f t="shared" si="40"/>
        <v>0</v>
      </c>
      <c r="K2384" s="177" t="s">
        <v>477</v>
      </c>
      <c r="L2384" s="41"/>
      <c r="M2384" s="182" t="s">
        <v>19</v>
      </c>
      <c r="N2384" s="183" t="s">
        <v>41</v>
      </c>
      <c r="O2384" s="66"/>
      <c r="P2384" s="184">
        <f t="shared" si="41"/>
        <v>0</v>
      </c>
      <c r="Q2384" s="184">
        <v>0</v>
      </c>
      <c r="R2384" s="184">
        <f t="shared" si="42"/>
        <v>0</v>
      </c>
      <c r="S2384" s="184">
        <v>0</v>
      </c>
      <c r="T2384" s="185">
        <f t="shared" si="43"/>
        <v>0</v>
      </c>
      <c r="U2384" s="36"/>
      <c r="V2384" s="36"/>
      <c r="W2384" s="36"/>
      <c r="X2384" s="36"/>
      <c r="Y2384" s="36"/>
      <c r="Z2384" s="36"/>
      <c r="AA2384" s="36"/>
      <c r="AB2384" s="36"/>
      <c r="AC2384" s="36"/>
      <c r="AD2384" s="36"/>
      <c r="AE2384" s="36"/>
      <c r="AR2384" s="186" t="s">
        <v>216</v>
      </c>
      <c r="AT2384" s="186" t="s">
        <v>195</v>
      </c>
      <c r="AU2384" s="186" t="s">
        <v>80</v>
      </c>
      <c r="AY2384" s="19" t="s">
        <v>193</v>
      </c>
      <c r="BE2384" s="187">
        <f t="shared" si="44"/>
        <v>0</v>
      </c>
      <c r="BF2384" s="187">
        <f t="shared" si="45"/>
        <v>0</v>
      </c>
      <c r="BG2384" s="187">
        <f t="shared" si="46"/>
        <v>0</v>
      </c>
      <c r="BH2384" s="187">
        <f t="shared" si="47"/>
        <v>0</v>
      </c>
      <c r="BI2384" s="187">
        <f t="shared" si="48"/>
        <v>0</v>
      </c>
      <c r="BJ2384" s="19" t="s">
        <v>78</v>
      </c>
      <c r="BK2384" s="187">
        <f t="shared" si="49"/>
        <v>0</v>
      </c>
      <c r="BL2384" s="19" t="s">
        <v>216</v>
      </c>
      <c r="BM2384" s="186" t="s">
        <v>3189</v>
      </c>
    </row>
    <row r="2385" spans="1:65" s="2" customFormat="1" ht="37.9" customHeight="1">
      <c r="A2385" s="36"/>
      <c r="B2385" s="37"/>
      <c r="C2385" s="175" t="s">
        <v>3190</v>
      </c>
      <c r="D2385" s="175" t="s">
        <v>195</v>
      </c>
      <c r="E2385" s="176" t="s">
        <v>3191</v>
      </c>
      <c r="F2385" s="177" t="s">
        <v>3192</v>
      </c>
      <c r="G2385" s="178" t="s">
        <v>273</v>
      </c>
      <c r="H2385" s="179">
        <v>1300</v>
      </c>
      <c r="I2385" s="180"/>
      <c r="J2385" s="181">
        <f t="shared" si="40"/>
        <v>0</v>
      </c>
      <c r="K2385" s="177" t="s">
        <v>477</v>
      </c>
      <c r="L2385" s="41"/>
      <c r="M2385" s="182" t="s">
        <v>19</v>
      </c>
      <c r="N2385" s="183" t="s">
        <v>41</v>
      </c>
      <c r="O2385" s="66"/>
      <c r="P2385" s="184">
        <f t="shared" si="41"/>
        <v>0</v>
      </c>
      <c r="Q2385" s="184">
        <v>0</v>
      </c>
      <c r="R2385" s="184">
        <f t="shared" si="42"/>
        <v>0</v>
      </c>
      <c r="S2385" s="184">
        <v>0</v>
      </c>
      <c r="T2385" s="185">
        <f t="shared" si="43"/>
        <v>0</v>
      </c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R2385" s="186" t="s">
        <v>216</v>
      </c>
      <c r="AT2385" s="186" t="s">
        <v>195</v>
      </c>
      <c r="AU2385" s="186" t="s">
        <v>80</v>
      </c>
      <c r="AY2385" s="19" t="s">
        <v>193</v>
      </c>
      <c r="BE2385" s="187">
        <f t="shared" si="44"/>
        <v>0</v>
      </c>
      <c r="BF2385" s="187">
        <f t="shared" si="45"/>
        <v>0</v>
      </c>
      <c r="BG2385" s="187">
        <f t="shared" si="46"/>
        <v>0</v>
      </c>
      <c r="BH2385" s="187">
        <f t="shared" si="47"/>
        <v>0</v>
      </c>
      <c r="BI2385" s="187">
        <f t="shared" si="48"/>
        <v>0</v>
      </c>
      <c r="BJ2385" s="19" t="s">
        <v>78</v>
      </c>
      <c r="BK2385" s="187">
        <f t="shared" si="49"/>
        <v>0</v>
      </c>
      <c r="BL2385" s="19" t="s">
        <v>216</v>
      </c>
      <c r="BM2385" s="186" t="s">
        <v>3193</v>
      </c>
    </row>
    <row r="2386" spans="1:65" s="2" customFormat="1" ht="37.9" customHeight="1">
      <c r="A2386" s="36"/>
      <c r="B2386" s="37"/>
      <c r="C2386" s="175" t="s">
        <v>3194</v>
      </c>
      <c r="D2386" s="175" t="s">
        <v>195</v>
      </c>
      <c r="E2386" s="176" t="s">
        <v>3195</v>
      </c>
      <c r="F2386" s="177" t="s">
        <v>3196</v>
      </c>
      <c r="G2386" s="178" t="s">
        <v>273</v>
      </c>
      <c r="H2386" s="179">
        <v>1525</v>
      </c>
      <c r="I2386" s="180"/>
      <c r="J2386" s="181">
        <f t="shared" si="40"/>
        <v>0</v>
      </c>
      <c r="K2386" s="177" t="s">
        <v>477</v>
      </c>
      <c r="L2386" s="41"/>
      <c r="M2386" s="182" t="s">
        <v>19</v>
      </c>
      <c r="N2386" s="183" t="s">
        <v>41</v>
      </c>
      <c r="O2386" s="66"/>
      <c r="P2386" s="184">
        <f t="shared" si="41"/>
        <v>0</v>
      </c>
      <c r="Q2386" s="184">
        <v>0</v>
      </c>
      <c r="R2386" s="184">
        <f t="shared" si="42"/>
        <v>0</v>
      </c>
      <c r="S2386" s="184">
        <v>0</v>
      </c>
      <c r="T2386" s="185">
        <f t="shared" si="43"/>
        <v>0</v>
      </c>
      <c r="U2386" s="36"/>
      <c r="V2386" s="36"/>
      <c r="W2386" s="36"/>
      <c r="X2386" s="36"/>
      <c r="Y2386" s="36"/>
      <c r="Z2386" s="36"/>
      <c r="AA2386" s="36"/>
      <c r="AB2386" s="36"/>
      <c r="AC2386" s="36"/>
      <c r="AD2386" s="36"/>
      <c r="AE2386" s="36"/>
      <c r="AR2386" s="186" t="s">
        <v>216</v>
      </c>
      <c r="AT2386" s="186" t="s">
        <v>195</v>
      </c>
      <c r="AU2386" s="186" t="s">
        <v>80</v>
      </c>
      <c r="AY2386" s="19" t="s">
        <v>193</v>
      </c>
      <c r="BE2386" s="187">
        <f t="shared" si="44"/>
        <v>0</v>
      </c>
      <c r="BF2386" s="187">
        <f t="shared" si="45"/>
        <v>0</v>
      </c>
      <c r="BG2386" s="187">
        <f t="shared" si="46"/>
        <v>0</v>
      </c>
      <c r="BH2386" s="187">
        <f t="shared" si="47"/>
        <v>0</v>
      </c>
      <c r="BI2386" s="187">
        <f t="shared" si="48"/>
        <v>0</v>
      </c>
      <c r="BJ2386" s="19" t="s">
        <v>78</v>
      </c>
      <c r="BK2386" s="187">
        <f t="shared" si="49"/>
        <v>0</v>
      </c>
      <c r="BL2386" s="19" t="s">
        <v>216</v>
      </c>
      <c r="BM2386" s="186" t="s">
        <v>3197</v>
      </c>
    </row>
    <row r="2387" spans="1:65" s="2" customFormat="1" ht="49.15" customHeight="1">
      <c r="A2387" s="36"/>
      <c r="B2387" s="37"/>
      <c r="C2387" s="175" t="s">
        <v>3198</v>
      </c>
      <c r="D2387" s="175" t="s">
        <v>195</v>
      </c>
      <c r="E2387" s="176" t="s">
        <v>3199</v>
      </c>
      <c r="F2387" s="177" t="s">
        <v>3200</v>
      </c>
      <c r="G2387" s="178" t="s">
        <v>273</v>
      </c>
      <c r="H2387" s="179">
        <v>15</v>
      </c>
      <c r="I2387" s="180"/>
      <c r="J2387" s="181">
        <f t="shared" si="40"/>
        <v>0</v>
      </c>
      <c r="K2387" s="177" t="s">
        <v>477</v>
      </c>
      <c r="L2387" s="41"/>
      <c r="M2387" s="182" t="s">
        <v>19</v>
      </c>
      <c r="N2387" s="183" t="s">
        <v>41</v>
      </c>
      <c r="O2387" s="66"/>
      <c r="P2387" s="184">
        <f t="shared" si="41"/>
        <v>0</v>
      </c>
      <c r="Q2387" s="184">
        <v>0</v>
      </c>
      <c r="R2387" s="184">
        <f t="shared" si="42"/>
        <v>0</v>
      </c>
      <c r="S2387" s="184">
        <v>0</v>
      </c>
      <c r="T2387" s="185">
        <f t="shared" si="43"/>
        <v>0</v>
      </c>
      <c r="U2387" s="36"/>
      <c r="V2387" s="36"/>
      <c r="W2387" s="36"/>
      <c r="X2387" s="36"/>
      <c r="Y2387" s="36"/>
      <c r="Z2387" s="36"/>
      <c r="AA2387" s="36"/>
      <c r="AB2387" s="36"/>
      <c r="AC2387" s="36"/>
      <c r="AD2387" s="36"/>
      <c r="AE2387" s="36"/>
      <c r="AR2387" s="186" t="s">
        <v>216</v>
      </c>
      <c r="AT2387" s="186" t="s">
        <v>195</v>
      </c>
      <c r="AU2387" s="186" t="s">
        <v>80</v>
      </c>
      <c r="AY2387" s="19" t="s">
        <v>193</v>
      </c>
      <c r="BE2387" s="187">
        <f t="shared" si="44"/>
        <v>0</v>
      </c>
      <c r="BF2387" s="187">
        <f t="shared" si="45"/>
        <v>0</v>
      </c>
      <c r="BG2387" s="187">
        <f t="shared" si="46"/>
        <v>0</v>
      </c>
      <c r="BH2387" s="187">
        <f t="shared" si="47"/>
        <v>0</v>
      </c>
      <c r="BI2387" s="187">
        <f t="shared" si="48"/>
        <v>0</v>
      </c>
      <c r="BJ2387" s="19" t="s">
        <v>78</v>
      </c>
      <c r="BK2387" s="187">
        <f t="shared" si="49"/>
        <v>0</v>
      </c>
      <c r="BL2387" s="19" t="s">
        <v>216</v>
      </c>
      <c r="BM2387" s="186" t="s">
        <v>3201</v>
      </c>
    </row>
    <row r="2388" spans="1:65" s="2" customFormat="1" ht="55.5" customHeight="1">
      <c r="A2388" s="36"/>
      <c r="B2388" s="37"/>
      <c r="C2388" s="175" t="s">
        <v>1835</v>
      </c>
      <c r="D2388" s="175" t="s">
        <v>195</v>
      </c>
      <c r="E2388" s="176" t="s">
        <v>3202</v>
      </c>
      <c r="F2388" s="177" t="s">
        <v>3203</v>
      </c>
      <c r="G2388" s="178" t="s">
        <v>273</v>
      </c>
      <c r="H2388" s="179">
        <v>72</v>
      </c>
      <c r="I2388" s="180"/>
      <c r="J2388" s="181">
        <f t="shared" si="40"/>
        <v>0</v>
      </c>
      <c r="K2388" s="177" t="s">
        <v>477</v>
      </c>
      <c r="L2388" s="41"/>
      <c r="M2388" s="182" t="s">
        <v>19</v>
      </c>
      <c r="N2388" s="183" t="s">
        <v>41</v>
      </c>
      <c r="O2388" s="66"/>
      <c r="P2388" s="184">
        <f t="shared" si="41"/>
        <v>0</v>
      </c>
      <c r="Q2388" s="184">
        <v>0</v>
      </c>
      <c r="R2388" s="184">
        <f t="shared" si="42"/>
        <v>0</v>
      </c>
      <c r="S2388" s="184">
        <v>0</v>
      </c>
      <c r="T2388" s="185">
        <f t="shared" si="43"/>
        <v>0</v>
      </c>
      <c r="U2388" s="36"/>
      <c r="V2388" s="36"/>
      <c r="W2388" s="36"/>
      <c r="X2388" s="36"/>
      <c r="Y2388" s="36"/>
      <c r="Z2388" s="36"/>
      <c r="AA2388" s="36"/>
      <c r="AB2388" s="36"/>
      <c r="AC2388" s="36"/>
      <c r="AD2388" s="36"/>
      <c r="AE2388" s="36"/>
      <c r="AR2388" s="186" t="s">
        <v>216</v>
      </c>
      <c r="AT2388" s="186" t="s">
        <v>195</v>
      </c>
      <c r="AU2388" s="186" t="s">
        <v>80</v>
      </c>
      <c r="AY2388" s="19" t="s">
        <v>193</v>
      </c>
      <c r="BE2388" s="187">
        <f t="shared" si="44"/>
        <v>0</v>
      </c>
      <c r="BF2388" s="187">
        <f t="shared" si="45"/>
        <v>0</v>
      </c>
      <c r="BG2388" s="187">
        <f t="shared" si="46"/>
        <v>0</v>
      </c>
      <c r="BH2388" s="187">
        <f t="shared" si="47"/>
        <v>0</v>
      </c>
      <c r="BI2388" s="187">
        <f t="shared" si="48"/>
        <v>0</v>
      </c>
      <c r="BJ2388" s="19" t="s">
        <v>78</v>
      </c>
      <c r="BK2388" s="187">
        <f t="shared" si="49"/>
        <v>0</v>
      </c>
      <c r="BL2388" s="19" t="s">
        <v>216</v>
      </c>
      <c r="BM2388" s="186" t="s">
        <v>3204</v>
      </c>
    </row>
    <row r="2389" spans="1:65" s="2" customFormat="1" ht="37.9" customHeight="1">
      <c r="A2389" s="36"/>
      <c r="B2389" s="37"/>
      <c r="C2389" s="175" t="s">
        <v>3205</v>
      </c>
      <c r="D2389" s="175" t="s">
        <v>195</v>
      </c>
      <c r="E2389" s="176" t="s">
        <v>3206</v>
      </c>
      <c r="F2389" s="177" t="s">
        <v>3207</v>
      </c>
      <c r="G2389" s="178" t="s">
        <v>273</v>
      </c>
      <c r="H2389" s="179">
        <v>475</v>
      </c>
      <c r="I2389" s="180"/>
      <c r="J2389" s="181">
        <f t="shared" si="40"/>
        <v>0</v>
      </c>
      <c r="K2389" s="177" t="s">
        <v>477</v>
      </c>
      <c r="L2389" s="41"/>
      <c r="M2389" s="182" t="s">
        <v>19</v>
      </c>
      <c r="N2389" s="183" t="s">
        <v>41</v>
      </c>
      <c r="O2389" s="66"/>
      <c r="P2389" s="184">
        <f t="shared" si="41"/>
        <v>0</v>
      </c>
      <c r="Q2389" s="184">
        <v>0</v>
      </c>
      <c r="R2389" s="184">
        <f t="shared" si="42"/>
        <v>0</v>
      </c>
      <c r="S2389" s="184">
        <v>0</v>
      </c>
      <c r="T2389" s="185">
        <f t="shared" si="43"/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216</v>
      </c>
      <c r="AT2389" s="186" t="s">
        <v>195</v>
      </c>
      <c r="AU2389" s="186" t="s">
        <v>80</v>
      </c>
      <c r="AY2389" s="19" t="s">
        <v>193</v>
      </c>
      <c r="BE2389" s="187">
        <f t="shared" si="44"/>
        <v>0</v>
      </c>
      <c r="BF2389" s="187">
        <f t="shared" si="45"/>
        <v>0</v>
      </c>
      <c r="BG2389" s="187">
        <f t="shared" si="46"/>
        <v>0</v>
      </c>
      <c r="BH2389" s="187">
        <f t="shared" si="47"/>
        <v>0</v>
      </c>
      <c r="BI2389" s="187">
        <f t="shared" si="48"/>
        <v>0</v>
      </c>
      <c r="BJ2389" s="19" t="s">
        <v>78</v>
      </c>
      <c r="BK2389" s="187">
        <f t="shared" si="49"/>
        <v>0</v>
      </c>
      <c r="BL2389" s="19" t="s">
        <v>216</v>
      </c>
      <c r="BM2389" s="186" t="s">
        <v>3208</v>
      </c>
    </row>
    <row r="2390" spans="1:65" s="2" customFormat="1" ht="37.9" customHeight="1">
      <c r="A2390" s="36"/>
      <c r="B2390" s="37"/>
      <c r="C2390" s="175" t="s">
        <v>1841</v>
      </c>
      <c r="D2390" s="175" t="s">
        <v>195</v>
      </c>
      <c r="E2390" s="176" t="s">
        <v>3209</v>
      </c>
      <c r="F2390" s="177" t="s">
        <v>3210</v>
      </c>
      <c r="G2390" s="178" t="s">
        <v>273</v>
      </c>
      <c r="H2390" s="179">
        <v>525</v>
      </c>
      <c r="I2390" s="180"/>
      <c r="J2390" s="181">
        <f t="shared" si="40"/>
        <v>0</v>
      </c>
      <c r="K2390" s="177" t="s">
        <v>477</v>
      </c>
      <c r="L2390" s="41"/>
      <c r="M2390" s="182" t="s">
        <v>19</v>
      </c>
      <c r="N2390" s="183" t="s">
        <v>41</v>
      </c>
      <c r="O2390" s="66"/>
      <c r="P2390" s="184">
        <f t="shared" si="41"/>
        <v>0</v>
      </c>
      <c r="Q2390" s="184">
        <v>0</v>
      </c>
      <c r="R2390" s="184">
        <f t="shared" si="42"/>
        <v>0</v>
      </c>
      <c r="S2390" s="184">
        <v>0</v>
      </c>
      <c r="T2390" s="185">
        <f t="shared" si="43"/>
        <v>0</v>
      </c>
      <c r="U2390" s="36"/>
      <c r="V2390" s="36"/>
      <c r="W2390" s="36"/>
      <c r="X2390" s="36"/>
      <c r="Y2390" s="36"/>
      <c r="Z2390" s="36"/>
      <c r="AA2390" s="36"/>
      <c r="AB2390" s="36"/>
      <c r="AC2390" s="36"/>
      <c r="AD2390" s="36"/>
      <c r="AE2390" s="36"/>
      <c r="AR2390" s="186" t="s">
        <v>216</v>
      </c>
      <c r="AT2390" s="186" t="s">
        <v>195</v>
      </c>
      <c r="AU2390" s="186" t="s">
        <v>80</v>
      </c>
      <c r="AY2390" s="19" t="s">
        <v>193</v>
      </c>
      <c r="BE2390" s="187">
        <f t="shared" si="44"/>
        <v>0</v>
      </c>
      <c r="BF2390" s="187">
        <f t="shared" si="45"/>
        <v>0</v>
      </c>
      <c r="BG2390" s="187">
        <f t="shared" si="46"/>
        <v>0</v>
      </c>
      <c r="BH2390" s="187">
        <f t="shared" si="47"/>
        <v>0</v>
      </c>
      <c r="BI2390" s="187">
        <f t="shared" si="48"/>
        <v>0</v>
      </c>
      <c r="BJ2390" s="19" t="s">
        <v>78</v>
      </c>
      <c r="BK2390" s="187">
        <f t="shared" si="49"/>
        <v>0</v>
      </c>
      <c r="BL2390" s="19" t="s">
        <v>216</v>
      </c>
      <c r="BM2390" s="186" t="s">
        <v>3211</v>
      </c>
    </row>
    <row r="2391" spans="1:65" s="2" customFormat="1" ht="49.15" customHeight="1">
      <c r="A2391" s="36"/>
      <c r="B2391" s="37"/>
      <c r="C2391" s="175" t="s">
        <v>3212</v>
      </c>
      <c r="D2391" s="175" t="s">
        <v>195</v>
      </c>
      <c r="E2391" s="176" t="s">
        <v>3213</v>
      </c>
      <c r="F2391" s="177" t="s">
        <v>3214</v>
      </c>
      <c r="G2391" s="178" t="s">
        <v>273</v>
      </c>
      <c r="H2391" s="179">
        <v>55</v>
      </c>
      <c r="I2391" s="180"/>
      <c r="J2391" s="181">
        <f t="shared" si="40"/>
        <v>0</v>
      </c>
      <c r="K2391" s="177" t="s">
        <v>477</v>
      </c>
      <c r="L2391" s="41"/>
      <c r="M2391" s="182" t="s">
        <v>19</v>
      </c>
      <c r="N2391" s="183" t="s">
        <v>41</v>
      </c>
      <c r="O2391" s="66"/>
      <c r="P2391" s="184">
        <f t="shared" si="41"/>
        <v>0</v>
      </c>
      <c r="Q2391" s="184">
        <v>0</v>
      </c>
      <c r="R2391" s="184">
        <f t="shared" si="42"/>
        <v>0</v>
      </c>
      <c r="S2391" s="184">
        <v>0</v>
      </c>
      <c r="T2391" s="185">
        <f t="shared" si="43"/>
        <v>0</v>
      </c>
      <c r="U2391" s="36"/>
      <c r="V2391" s="36"/>
      <c r="W2391" s="36"/>
      <c r="X2391" s="36"/>
      <c r="Y2391" s="36"/>
      <c r="Z2391" s="36"/>
      <c r="AA2391" s="36"/>
      <c r="AB2391" s="36"/>
      <c r="AC2391" s="36"/>
      <c r="AD2391" s="36"/>
      <c r="AE2391" s="36"/>
      <c r="AR2391" s="186" t="s">
        <v>216</v>
      </c>
      <c r="AT2391" s="186" t="s">
        <v>195</v>
      </c>
      <c r="AU2391" s="186" t="s">
        <v>80</v>
      </c>
      <c r="AY2391" s="19" t="s">
        <v>193</v>
      </c>
      <c r="BE2391" s="187">
        <f t="shared" si="44"/>
        <v>0</v>
      </c>
      <c r="BF2391" s="187">
        <f t="shared" si="45"/>
        <v>0</v>
      </c>
      <c r="BG2391" s="187">
        <f t="shared" si="46"/>
        <v>0</v>
      </c>
      <c r="BH2391" s="187">
        <f t="shared" si="47"/>
        <v>0</v>
      </c>
      <c r="BI2391" s="187">
        <f t="shared" si="48"/>
        <v>0</v>
      </c>
      <c r="BJ2391" s="19" t="s">
        <v>78</v>
      </c>
      <c r="BK2391" s="187">
        <f t="shared" si="49"/>
        <v>0</v>
      </c>
      <c r="BL2391" s="19" t="s">
        <v>216</v>
      </c>
      <c r="BM2391" s="186" t="s">
        <v>3215</v>
      </c>
    </row>
    <row r="2392" spans="1:65" s="2" customFormat="1" ht="55.5" customHeight="1">
      <c r="A2392" s="36"/>
      <c r="B2392" s="37"/>
      <c r="C2392" s="175" t="s">
        <v>1846</v>
      </c>
      <c r="D2392" s="175" t="s">
        <v>195</v>
      </c>
      <c r="E2392" s="176" t="s">
        <v>3216</v>
      </c>
      <c r="F2392" s="177" t="s">
        <v>3217</v>
      </c>
      <c r="G2392" s="178" t="s">
        <v>273</v>
      </c>
      <c r="H2392" s="179">
        <v>60</v>
      </c>
      <c r="I2392" s="180"/>
      <c r="J2392" s="181">
        <f t="shared" si="40"/>
        <v>0</v>
      </c>
      <c r="K2392" s="177" t="s">
        <v>477</v>
      </c>
      <c r="L2392" s="41"/>
      <c r="M2392" s="182" t="s">
        <v>19</v>
      </c>
      <c r="N2392" s="183" t="s">
        <v>41</v>
      </c>
      <c r="O2392" s="66"/>
      <c r="P2392" s="184">
        <f t="shared" si="41"/>
        <v>0</v>
      </c>
      <c r="Q2392" s="184">
        <v>0</v>
      </c>
      <c r="R2392" s="184">
        <f t="shared" si="42"/>
        <v>0</v>
      </c>
      <c r="S2392" s="184">
        <v>0</v>
      </c>
      <c r="T2392" s="185">
        <f t="shared" si="43"/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216</v>
      </c>
      <c r="AT2392" s="186" t="s">
        <v>195</v>
      </c>
      <c r="AU2392" s="186" t="s">
        <v>80</v>
      </c>
      <c r="AY2392" s="19" t="s">
        <v>193</v>
      </c>
      <c r="BE2392" s="187">
        <f t="shared" si="44"/>
        <v>0</v>
      </c>
      <c r="BF2392" s="187">
        <f t="shared" si="45"/>
        <v>0</v>
      </c>
      <c r="BG2392" s="187">
        <f t="shared" si="46"/>
        <v>0</v>
      </c>
      <c r="BH2392" s="187">
        <f t="shared" si="47"/>
        <v>0</v>
      </c>
      <c r="BI2392" s="187">
        <f t="shared" si="48"/>
        <v>0</v>
      </c>
      <c r="BJ2392" s="19" t="s">
        <v>78</v>
      </c>
      <c r="BK2392" s="187">
        <f t="shared" si="49"/>
        <v>0</v>
      </c>
      <c r="BL2392" s="19" t="s">
        <v>216</v>
      </c>
      <c r="BM2392" s="186" t="s">
        <v>3218</v>
      </c>
    </row>
    <row r="2393" spans="1:65" s="2" customFormat="1" ht="37.9" customHeight="1">
      <c r="A2393" s="36"/>
      <c r="B2393" s="37"/>
      <c r="C2393" s="175" t="s">
        <v>3219</v>
      </c>
      <c r="D2393" s="175" t="s">
        <v>195</v>
      </c>
      <c r="E2393" s="176" t="s">
        <v>3220</v>
      </c>
      <c r="F2393" s="177" t="s">
        <v>3221</v>
      </c>
      <c r="G2393" s="178" t="s">
        <v>273</v>
      </c>
      <c r="H2393" s="179">
        <v>83</v>
      </c>
      <c r="I2393" s="180"/>
      <c r="J2393" s="181">
        <f t="shared" si="40"/>
        <v>0</v>
      </c>
      <c r="K2393" s="177" t="s">
        <v>477</v>
      </c>
      <c r="L2393" s="41"/>
      <c r="M2393" s="182" t="s">
        <v>19</v>
      </c>
      <c r="N2393" s="183" t="s">
        <v>41</v>
      </c>
      <c r="O2393" s="66"/>
      <c r="P2393" s="184">
        <f t="shared" si="41"/>
        <v>0</v>
      </c>
      <c r="Q2393" s="184">
        <v>0</v>
      </c>
      <c r="R2393" s="184">
        <f t="shared" si="42"/>
        <v>0</v>
      </c>
      <c r="S2393" s="184">
        <v>0</v>
      </c>
      <c r="T2393" s="185">
        <f t="shared" si="43"/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86" t="s">
        <v>216</v>
      </c>
      <c r="AT2393" s="186" t="s">
        <v>195</v>
      </c>
      <c r="AU2393" s="186" t="s">
        <v>80</v>
      </c>
      <c r="AY2393" s="19" t="s">
        <v>193</v>
      </c>
      <c r="BE2393" s="187">
        <f t="shared" si="44"/>
        <v>0</v>
      </c>
      <c r="BF2393" s="187">
        <f t="shared" si="45"/>
        <v>0</v>
      </c>
      <c r="BG2393" s="187">
        <f t="shared" si="46"/>
        <v>0</v>
      </c>
      <c r="BH2393" s="187">
        <f t="shared" si="47"/>
        <v>0</v>
      </c>
      <c r="BI2393" s="187">
        <f t="shared" si="48"/>
        <v>0</v>
      </c>
      <c r="BJ2393" s="19" t="s">
        <v>78</v>
      </c>
      <c r="BK2393" s="187">
        <f t="shared" si="49"/>
        <v>0</v>
      </c>
      <c r="BL2393" s="19" t="s">
        <v>216</v>
      </c>
      <c r="BM2393" s="186" t="s">
        <v>3222</v>
      </c>
    </row>
    <row r="2394" spans="1:65" s="2" customFormat="1" ht="37.9" customHeight="1">
      <c r="A2394" s="36"/>
      <c r="B2394" s="37"/>
      <c r="C2394" s="175" t="s">
        <v>1855</v>
      </c>
      <c r="D2394" s="175" t="s">
        <v>195</v>
      </c>
      <c r="E2394" s="176" t="s">
        <v>3223</v>
      </c>
      <c r="F2394" s="177" t="s">
        <v>3224</v>
      </c>
      <c r="G2394" s="178" t="s">
        <v>273</v>
      </c>
      <c r="H2394" s="179">
        <v>172</v>
      </c>
      <c r="I2394" s="180"/>
      <c r="J2394" s="181">
        <f t="shared" si="40"/>
        <v>0</v>
      </c>
      <c r="K2394" s="177" t="s">
        <v>477</v>
      </c>
      <c r="L2394" s="41"/>
      <c r="M2394" s="182" t="s">
        <v>19</v>
      </c>
      <c r="N2394" s="183" t="s">
        <v>41</v>
      </c>
      <c r="O2394" s="66"/>
      <c r="P2394" s="184">
        <f t="shared" si="41"/>
        <v>0</v>
      </c>
      <c r="Q2394" s="184">
        <v>0</v>
      </c>
      <c r="R2394" s="184">
        <f t="shared" si="42"/>
        <v>0</v>
      </c>
      <c r="S2394" s="184">
        <v>0</v>
      </c>
      <c r="T2394" s="185">
        <f t="shared" si="43"/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216</v>
      </c>
      <c r="AT2394" s="186" t="s">
        <v>195</v>
      </c>
      <c r="AU2394" s="186" t="s">
        <v>80</v>
      </c>
      <c r="AY2394" s="19" t="s">
        <v>193</v>
      </c>
      <c r="BE2394" s="187">
        <f t="shared" si="44"/>
        <v>0</v>
      </c>
      <c r="BF2394" s="187">
        <f t="shared" si="45"/>
        <v>0</v>
      </c>
      <c r="BG2394" s="187">
        <f t="shared" si="46"/>
        <v>0</v>
      </c>
      <c r="BH2394" s="187">
        <f t="shared" si="47"/>
        <v>0</v>
      </c>
      <c r="BI2394" s="187">
        <f t="shared" si="48"/>
        <v>0</v>
      </c>
      <c r="BJ2394" s="19" t="s">
        <v>78</v>
      </c>
      <c r="BK2394" s="187">
        <f t="shared" si="49"/>
        <v>0</v>
      </c>
      <c r="BL2394" s="19" t="s">
        <v>216</v>
      </c>
      <c r="BM2394" s="186" t="s">
        <v>3225</v>
      </c>
    </row>
    <row r="2395" spans="1:65" s="2" customFormat="1" ht="49.15" customHeight="1">
      <c r="A2395" s="36"/>
      <c r="B2395" s="37"/>
      <c r="C2395" s="175" t="s">
        <v>3226</v>
      </c>
      <c r="D2395" s="175" t="s">
        <v>195</v>
      </c>
      <c r="E2395" s="176" t="s">
        <v>3227</v>
      </c>
      <c r="F2395" s="177" t="s">
        <v>3228</v>
      </c>
      <c r="G2395" s="178" t="s">
        <v>273</v>
      </c>
      <c r="H2395" s="179">
        <v>10</v>
      </c>
      <c r="I2395" s="180"/>
      <c r="J2395" s="181">
        <f t="shared" si="40"/>
        <v>0</v>
      </c>
      <c r="K2395" s="177" t="s">
        <v>477</v>
      </c>
      <c r="L2395" s="41"/>
      <c r="M2395" s="182" t="s">
        <v>19</v>
      </c>
      <c r="N2395" s="183" t="s">
        <v>41</v>
      </c>
      <c r="O2395" s="66"/>
      <c r="P2395" s="184">
        <f t="shared" si="41"/>
        <v>0</v>
      </c>
      <c r="Q2395" s="184">
        <v>0</v>
      </c>
      <c r="R2395" s="184">
        <f t="shared" si="42"/>
        <v>0</v>
      </c>
      <c r="S2395" s="184">
        <v>0</v>
      </c>
      <c r="T2395" s="185">
        <f t="shared" si="43"/>
        <v>0</v>
      </c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R2395" s="186" t="s">
        <v>216</v>
      </c>
      <c r="AT2395" s="186" t="s">
        <v>195</v>
      </c>
      <c r="AU2395" s="186" t="s">
        <v>80</v>
      </c>
      <c r="AY2395" s="19" t="s">
        <v>193</v>
      </c>
      <c r="BE2395" s="187">
        <f t="shared" si="44"/>
        <v>0</v>
      </c>
      <c r="BF2395" s="187">
        <f t="shared" si="45"/>
        <v>0</v>
      </c>
      <c r="BG2395" s="187">
        <f t="shared" si="46"/>
        <v>0</v>
      </c>
      <c r="BH2395" s="187">
        <f t="shared" si="47"/>
        <v>0</v>
      </c>
      <c r="BI2395" s="187">
        <f t="shared" si="48"/>
        <v>0</v>
      </c>
      <c r="BJ2395" s="19" t="s">
        <v>78</v>
      </c>
      <c r="BK2395" s="187">
        <f t="shared" si="49"/>
        <v>0</v>
      </c>
      <c r="BL2395" s="19" t="s">
        <v>216</v>
      </c>
      <c r="BM2395" s="186" t="s">
        <v>3229</v>
      </c>
    </row>
    <row r="2396" spans="1:65" s="2" customFormat="1" ht="55.5" customHeight="1">
      <c r="A2396" s="36"/>
      <c r="B2396" s="37"/>
      <c r="C2396" s="175" t="s">
        <v>1860</v>
      </c>
      <c r="D2396" s="175" t="s">
        <v>195</v>
      </c>
      <c r="E2396" s="176" t="s">
        <v>3230</v>
      </c>
      <c r="F2396" s="177" t="s">
        <v>3231</v>
      </c>
      <c r="G2396" s="178" t="s">
        <v>273</v>
      </c>
      <c r="H2396" s="179">
        <v>8</v>
      </c>
      <c r="I2396" s="180"/>
      <c r="J2396" s="181">
        <f t="shared" ref="J2396:J2427" si="50">ROUND(I2396*H2396,2)</f>
        <v>0</v>
      </c>
      <c r="K2396" s="177" t="s">
        <v>477</v>
      </c>
      <c r="L2396" s="41"/>
      <c r="M2396" s="182" t="s">
        <v>19</v>
      </c>
      <c r="N2396" s="183" t="s">
        <v>41</v>
      </c>
      <c r="O2396" s="66"/>
      <c r="P2396" s="184">
        <f t="shared" ref="P2396:P2427" si="51">O2396*H2396</f>
        <v>0</v>
      </c>
      <c r="Q2396" s="184">
        <v>0</v>
      </c>
      <c r="R2396" s="184">
        <f t="shared" ref="R2396:R2427" si="52">Q2396*H2396</f>
        <v>0</v>
      </c>
      <c r="S2396" s="184">
        <v>0</v>
      </c>
      <c r="T2396" s="185">
        <f t="shared" ref="T2396:T2427" si="53">S2396*H2396</f>
        <v>0</v>
      </c>
      <c r="U2396" s="36"/>
      <c r="V2396" s="36"/>
      <c r="W2396" s="36"/>
      <c r="X2396" s="36"/>
      <c r="Y2396" s="36"/>
      <c r="Z2396" s="36"/>
      <c r="AA2396" s="36"/>
      <c r="AB2396" s="36"/>
      <c r="AC2396" s="36"/>
      <c r="AD2396" s="36"/>
      <c r="AE2396" s="36"/>
      <c r="AR2396" s="186" t="s">
        <v>216</v>
      </c>
      <c r="AT2396" s="186" t="s">
        <v>195</v>
      </c>
      <c r="AU2396" s="186" t="s">
        <v>80</v>
      </c>
      <c r="AY2396" s="19" t="s">
        <v>193</v>
      </c>
      <c r="BE2396" s="187">
        <f t="shared" ref="BE2396:BE2427" si="54">IF(N2396="základní",J2396,0)</f>
        <v>0</v>
      </c>
      <c r="BF2396" s="187">
        <f t="shared" ref="BF2396:BF2427" si="55">IF(N2396="snížená",J2396,0)</f>
        <v>0</v>
      </c>
      <c r="BG2396" s="187">
        <f t="shared" ref="BG2396:BG2427" si="56">IF(N2396="zákl. přenesená",J2396,0)</f>
        <v>0</v>
      </c>
      <c r="BH2396" s="187">
        <f t="shared" ref="BH2396:BH2427" si="57">IF(N2396="sníž. přenesená",J2396,0)</f>
        <v>0</v>
      </c>
      <c r="BI2396" s="187">
        <f t="shared" ref="BI2396:BI2427" si="58">IF(N2396="nulová",J2396,0)</f>
        <v>0</v>
      </c>
      <c r="BJ2396" s="19" t="s">
        <v>78</v>
      </c>
      <c r="BK2396" s="187">
        <f t="shared" ref="BK2396:BK2427" si="59">ROUND(I2396*H2396,2)</f>
        <v>0</v>
      </c>
      <c r="BL2396" s="19" t="s">
        <v>216</v>
      </c>
      <c r="BM2396" s="186" t="s">
        <v>3232</v>
      </c>
    </row>
    <row r="2397" spans="1:65" s="2" customFormat="1" ht="37.9" customHeight="1">
      <c r="A2397" s="36"/>
      <c r="B2397" s="37"/>
      <c r="C2397" s="175" t="s">
        <v>3233</v>
      </c>
      <c r="D2397" s="175" t="s">
        <v>195</v>
      </c>
      <c r="E2397" s="176" t="s">
        <v>3234</v>
      </c>
      <c r="F2397" s="177" t="s">
        <v>3235</v>
      </c>
      <c r="G2397" s="178" t="s">
        <v>273</v>
      </c>
      <c r="H2397" s="179">
        <v>165</v>
      </c>
      <c r="I2397" s="180"/>
      <c r="J2397" s="181">
        <f t="shared" si="50"/>
        <v>0</v>
      </c>
      <c r="K2397" s="177" t="s">
        <v>477</v>
      </c>
      <c r="L2397" s="41"/>
      <c r="M2397" s="182" t="s">
        <v>19</v>
      </c>
      <c r="N2397" s="183" t="s">
        <v>41</v>
      </c>
      <c r="O2397" s="66"/>
      <c r="P2397" s="184">
        <f t="shared" si="51"/>
        <v>0</v>
      </c>
      <c r="Q2397" s="184">
        <v>0</v>
      </c>
      <c r="R2397" s="184">
        <f t="shared" si="52"/>
        <v>0</v>
      </c>
      <c r="S2397" s="184">
        <v>0</v>
      </c>
      <c r="T2397" s="185">
        <f t="shared" si="53"/>
        <v>0</v>
      </c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R2397" s="186" t="s">
        <v>216</v>
      </c>
      <c r="AT2397" s="186" t="s">
        <v>195</v>
      </c>
      <c r="AU2397" s="186" t="s">
        <v>80</v>
      </c>
      <c r="AY2397" s="19" t="s">
        <v>193</v>
      </c>
      <c r="BE2397" s="187">
        <f t="shared" si="54"/>
        <v>0</v>
      </c>
      <c r="BF2397" s="187">
        <f t="shared" si="55"/>
        <v>0</v>
      </c>
      <c r="BG2397" s="187">
        <f t="shared" si="56"/>
        <v>0</v>
      </c>
      <c r="BH2397" s="187">
        <f t="shared" si="57"/>
        <v>0</v>
      </c>
      <c r="BI2397" s="187">
        <f t="shared" si="58"/>
        <v>0</v>
      </c>
      <c r="BJ2397" s="19" t="s">
        <v>78</v>
      </c>
      <c r="BK2397" s="187">
        <f t="shared" si="59"/>
        <v>0</v>
      </c>
      <c r="BL2397" s="19" t="s">
        <v>216</v>
      </c>
      <c r="BM2397" s="186" t="s">
        <v>3236</v>
      </c>
    </row>
    <row r="2398" spans="1:65" s="2" customFormat="1" ht="37.9" customHeight="1">
      <c r="A2398" s="36"/>
      <c r="B2398" s="37"/>
      <c r="C2398" s="175" t="s">
        <v>1864</v>
      </c>
      <c r="D2398" s="175" t="s">
        <v>195</v>
      </c>
      <c r="E2398" s="176" t="s">
        <v>3237</v>
      </c>
      <c r="F2398" s="177" t="s">
        <v>3238</v>
      </c>
      <c r="G2398" s="178" t="s">
        <v>273</v>
      </c>
      <c r="H2398" s="179">
        <v>95</v>
      </c>
      <c r="I2398" s="180"/>
      <c r="J2398" s="181">
        <f t="shared" si="50"/>
        <v>0</v>
      </c>
      <c r="K2398" s="177" t="s">
        <v>477</v>
      </c>
      <c r="L2398" s="41"/>
      <c r="M2398" s="182" t="s">
        <v>19</v>
      </c>
      <c r="N2398" s="183" t="s">
        <v>41</v>
      </c>
      <c r="O2398" s="66"/>
      <c r="P2398" s="184">
        <f t="shared" si="51"/>
        <v>0</v>
      </c>
      <c r="Q2398" s="184">
        <v>0</v>
      </c>
      <c r="R2398" s="184">
        <f t="shared" si="52"/>
        <v>0</v>
      </c>
      <c r="S2398" s="184">
        <v>0</v>
      </c>
      <c r="T2398" s="185">
        <f t="shared" si="53"/>
        <v>0</v>
      </c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R2398" s="186" t="s">
        <v>216</v>
      </c>
      <c r="AT2398" s="186" t="s">
        <v>195</v>
      </c>
      <c r="AU2398" s="186" t="s">
        <v>80</v>
      </c>
      <c r="AY2398" s="19" t="s">
        <v>193</v>
      </c>
      <c r="BE2398" s="187">
        <f t="shared" si="54"/>
        <v>0</v>
      </c>
      <c r="BF2398" s="187">
        <f t="shared" si="55"/>
        <v>0</v>
      </c>
      <c r="BG2398" s="187">
        <f t="shared" si="56"/>
        <v>0</v>
      </c>
      <c r="BH2398" s="187">
        <f t="shared" si="57"/>
        <v>0</v>
      </c>
      <c r="BI2398" s="187">
        <f t="shared" si="58"/>
        <v>0</v>
      </c>
      <c r="BJ2398" s="19" t="s">
        <v>78</v>
      </c>
      <c r="BK2398" s="187">
        <f t="shared" si="59"/>
        <v>0</v>
      </c>
      <c r="BL2398" s="19" t="s">
        <v>216</v>
      </c>
      <c r="BM2398" s="186" t="s">
        <v>3239</v>
      </c>
    </row>
    <row r="2399" spans="1:65" s="2" customFormat="1" ht="49.15" customHeight="1">
      <c r="A2399" s="36"/>
      <c r="B2399" s="37"/>
      <c r="C2399" s="175" t="s">
        <v>3240</v>
      </c>
      <c r="D2399" s="175" t="s">
        <v>195</v>
      </c>
      <c r="E2399" s="176" t="s">
        <v>3241</v>
      </c>
      <c r="F2399" s="177" t="s">
        <v>3242</v>
      </c>
      <c r="G2399" s="178" t="s">
        <v>273</v>
      </c>
      <c r="H2399" s="179">
        <v>5</v>
      </c>
      <c r="I2399" s="180"/>
      <c r="J2399" s="181">
        <f t="shared" si="50"/>
        <v>0</v>
      </c>
      <c r="K2399" s="177" t="s">
        <v>477</v>
      </c>
      <c r="L2399" s="41"/>
      <c r="M2399" s="182" t="s">
        <v>19</v>
      </c>
      <c r="N2399" s="183" t="s">
        <v>41</v>
      </c>
      <c r="O2399" s="66"/>
      <c r="P2399" s="184">
        <f t="shared" si="51"/>
        <v>0</v>
      </c>
      <c r="Q2399" s="184">
        <v>0</v>
      </c>
      <c r="R2399" s="184">
        <f t="shared" si="52"/>
        <v>0</v>
      </c>
      <c r="S2399" s="184">
        <v>0</v>
      </c>
      <c r="T2399" s="185">
        <f t="shared" si="53"/>
        <v>0</v>
      </c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R2399" s="186" t="s">
        <v>216</v>
      </c>
      <c r="AT2399" s="186" t="s">
        <v>195</v>
      </c>
      <c r="AU2399" s="186" t="s">
        <v>80</v>
      </c>
      <c r="AY2399" s="19" t="s">
        <v>193</v>
      </c>
      <c r="BE2399" s="187">
        <f t="shared" si="54"/>
        <v>0</v>
      </c>
      <c r="BF2399" s="187">
        <f t="shared" si="55"/>
        <v>0</v>
      </c>
      <c r="BG2399" s="187">
        <f t="shared" si="56"/>
        <v>0</v>
      </c>
      <c r="BH2399" s="187">
        <f t="shared" si="57"/>
        <v>0</v>
      </c>
      <c r="BI2399" s="187">
        <f t="shared" si="58"/>
        <v>0</v>
      </c>
      <c r="BJ2399" s="19" t="s">
        <v>78</v>
      </c>
      <c r="BK2399" s="187">
        <f t="shared" si="59"/>
        <v>0</v>
      </c>
      <c r="BL2399" s="19" t="s">
        <v>216</v>
      </c>
      <c r="BM2399" s="186" t="s">
        <v>3243</v>
      </c>
    </row>
    <row r="2400" spans="1:65" s="2" customFormat="1" ht="37.9" customHeight="1">
      <c r="A2400" s="36"/>
      <c r="B2400" s="37"/>
      <c r="C2400" s="175" t="s">
        <v>1875</v>
      </c>
      <c r="D2400" s="175" t="s">
        <v>195</v>
      </c>
      <c r="E2400" s="176" t="s">
        <v>3244</v>
      </c>
      <c r="F2400" s="177" t="s">
        <v>3245</v>
      </c>
      <c r="G2400" s="178" t="s">
        <v>273</v>
      </c>
      <c r="H2400" s="179">
        <v>83</v>
      </c>
      <c r="I2400" s="180"/>
      <c r="J2400" s="181">
        <f t="shared" si="50"/>
        <v>0</v>
      </c>
      <c r="K2400" s="177" t="s">
        <v>477</v>
      </c>
      <c r="L2400" s="41"/>
      <c r="M2400" s="182" t="s">
        <v>19</v>
      </c>
      <c r="N2400" s="183" t="s">
        <v>41</v>
      </c>
      <c r="O2400" s="66"/>
      <c r="P2400" s="184">
        <f t="shared" si="51"/>
        <v>0</v>
      </c>
      <c r="Q2400" s="184">
        <v>0</v>
      </c>
      <c r="R2400" s="184">
        <f t="shared" si="52"/>
        <v>0</v>
      </c>
      <c r="S2400" s="184">
        <v>0</v>
      </c>
      <c r="T2400" s="185">
        <f t="shared" si="53"/>
        <v>0</v>
      </c>
      <c r="U2400" s="36"/>
      <c r="V2400" s="36"/>
      <c r="W2400" s="36"/>
      <c r="X2400" s="36"/>
      <c r="Y2400" s="36"/>
      <c r="Z2400" s="36"/>
      <c r="AA2400" s="36"/>
      <c r="AB2400" s="36"/>
      <c r="AC2400" s="36"/>
      <c r="AD2400" s="36"/>
      <c r="AE2400" s="36"/>
      <c r="AR2400" s="186" t="s">
        <v>216</v>
      </c>
      <c r="AT2400" s="186" t="s">
        <v>195</v>
      </c>
      <c r="AU2400" s="186" t="s">
        <v>80</v>
      </c>
      <c r="AY2400" s="19" t="s">
        <v>193</v>
      </c>
      <c r="BE2400" s="187">
        <f t="shared" si="54"/>
        <v>0</v>
      </c>
      <c r="BF2400" s="187">
        <f t="shared" si="55"/>
        <v>0</v>
      </c>
      <c r="BG2400" s="187">
        <f t="shared" si="56"/>
        <v>0</v>
      </c>
      <c r="BH2400" s="187">
        <f t="shared" si="57"/>
        <v>0</v>
      </c>
      <c r="BI2400" s="187">
        <f t="shared" si="58"/>
        <v>0</v>
      </c>
      <c r="BJ2400" s="19" t="s">
        <v>78</v>
      </c>
      <c r="BK2400" s="187">
        <f t="shared" si="59"/>
        <v>0</v>
      </c>
      <c r="BL2400" s="19" t="s">
        <v>216</v>
      </c>
      <c r="BM2400" s="186" t="s">
        <v>3246</v>
      </c>
    </row>
    <row r="2401" spans="1:65" s="2" customFormat="1" ht="37.9" customHeight="1">
      <c r="A2401" s="36"/>
      <c r="B2401" s="37"/>
      <c r="C2401" s="175" t="s">
        <v>3247</v>
      </c>
      <c r="D2401" s="175" t="s">
        <v>195</v>
      </c>
      <c r="E2401" s="176" t="s">
        <v>3248</v>
      </c>
      <c r="F2401" s="177" t="s">
        <v>3249</v>
      </c>
      <c r="G2401" s="178" t="s">
        <v>273</v>
      </c>
      <c r="H2401" s="179">
        <v>88</v>
      </c>
      <c r="I2401" s="180"/>
      <c r="J2401" s="181">
        <f t="shared" si="50"/>
        <v>0</v>
      </c>
      <c r="K2401" s="177" t="s">
        <v>477</v>
      </c>
      <c r="L2401" s="41"/>
      <c r="M2401" s="182" t="s">
        <v>19</v>
      </c>
      <c r="N2401" s="183" t="s">
        <v>41</v>
      </c>
      <c r="O2401" s="66"/>
      <c r="P2401" s="184">
        <f t="shared" si="51"/>
        <v>0</v>
      </c>
      <c r="Q2401" s="184">
        <v>0</v>
      </c>
      <c r="R2401" s="184">
        <f t="shared" si="52"/>
        <v>0</v>
      </c>
      <c r="S2401" s="184">
        <v>0</v>
      </c>
      <c r="T2401" s="185">
        <f t="shared" si="53"/>
        <v>0</v>
      </c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R2401" s="186" t="s">
        <v>216</v>
      </c>
      <c r="AT2401" s="186" t="s">
        <v>195</v>
      </c>
      <c r="AU2401" s="186" t="s">
        <v>80</v>
      </c>
      <c r="AY2401" s="19" t="s">
        <v>193</v>
      </c>
      <c r="BE2401" s="187">
        <f t="shared" si="54"/>
        <v>0</v>
      </c>
      <c r="BF2401" s="187">
        <f t="shared" si="55"/>
        <v>0</v>
      </c>
      <c r="BG2401" s="187">
        <f t="shared" si="56"/>
        <v>0</v>
      </c>
      <c r="BH2401" s="187">
        <f t="shared" si="57"/>
        <v>0</v>
      </c>
      <c r="BI2401" s="187">
        <f t="shared" si="58"/>
        <v>0</v>
      </c>
      <c r="BJ2401" s="19" t="s">
        <v>78</v>
      </c>
      <c r="BK2401" s="187">
        <f t="shared" si="59"/>
        <v>0</v>
      </c>
      <c r="BL2401" s="19" t="s">
        <v>216</v>
      </c>
      <c r="BM2401" s="186" t="s">
        <v>3250</v>
      </c>
    </row>
    <row r="2402" spans="1:65" s="2" customFormat="1" ht="49.15" customHeight="1">
      <c r="A2402" s="36"/>
      <c r="B2402" s="37"/>
      <c r="C2402" s="175" t="s">
        <v>1880</v>
      </c>
      <c r="D2402" s="175" t="s">
        <v>195</v>
      </c>
      <c r="E2402" s="176" t="s">
        <v>3251</v>
      </c>
      <c r="F2402" s="177" t="s">
        <v>3252</v>
      </c>
      <c r="G2402" s="178" t="s">
        <v>273</v>
      </c>
      <c r="H2402" s="179">
        <v>9</v>
      </c>
      <c r="I2402" s="180"/>
      <c r="J2402" s="181">
        <f t="shared" si="50"/>
        <v>0</v>
      </c>
      <c r="K2402" s="177" t="s">
        <v>477</v>
      </c>
      <c r="L2402" s="41"/>
      <c r="M2402" s="182" t="s">
        <v>19</v>
      </c>
      <c r="N2402" s="183" t="s">
        <v>41</v>
      </c>
      <c r="O2402" s="66"/>
      <c r="P2402" s="184">
        <f t="shared" si="51"/>
        <v>0</v>
      </c>
      <c r="Q2402" s="184">
        <v>0</v>
      </c>
      <c r="R2402" s="184">
        <f t="shared" si="52"/>
        <v>0</v>
      </c>
      <c r="S2402" s="184">
        <v>0</v>
      </c>
      <c r="T2402" s="185">
        <f t="shared" si="53"/>
        <v>0</v>
      </c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R2402" s="186" t="s">
        <v>216</v>
      </c>
      <c r="AT2402" s="186" t="s">
        <v>195</v>
      </c>
      <c r="AU2402" s="186" t="s">
        <v>80</v>
      </c>
      <c r="AY2402" s="19" t="s">
        <v>193</v>
      </c>
      <c r="BE2402" s="187">
        <f t="shared" si="54"/>
        <v>0</v>
      </c>
      <c r="BF2402" s="187">
        <f t="shared" si="55"/>
        <v>0</v>
      </c>
      <c r="BG2402" s="187">
        <f t="shared" si="56"/>
        <v>0</v>
      </c>
      <c r="BH2402" s="187">
        <f t="shared" si="57"/>
        <v>0</v>
      </c>
      <c r="BI2402" s="187">
        <f t="shared" si="58"/>
        <v>0</v>
      </c>
      <c r="BJ2402" s="19" t="s">
        <v>78</v>
      </c>
      <c r="BK2402" s="187">
        <f t="shared" si="59"/>
        <v>0</v>
      </c>
      <c r="BL2402" s="19" t="s">
        <v>216</v>
      </c>
      <c r="BM2402" s="186" t="s">
        <v>3253</v>
      </c>
    </row>
    <row r="2403" spans="1:65" s="2" customFormat="1" ht="55.5" customHeight="1">
      <c r="A2403" s="36"/>
      <c r="B2403" s="37"/>
      <c r="C2403" s="175" t="s">
        <v>3254</v>
      </c>
      <c r="D2403" s="175" t="s">
        <v>195</v>
      </c>
      <c r="E2403" s="176" t="s">
        <v>3255</v>
      </c>
      <c r="F2403" s="177" t="s">
        <v>3256</v>
      </c>
      <c r="G2403" s="178" t="s">
        <v>273</v>
      </c>
      <c r="H2403" s="179">
        <v>9</v>
      </c>
      <c r="I2403" s="180"/>
      <c r="J2403" s="181">
        <f t="shared" si="50"/>
        <v>0</v>
      </c>
      <c r="K2403" s="177" t="s">
        <v>477</v>
      </c>
      <c r="L2403" s="41"/>
      <c r="M2403" s="182" t="s">
        <v>19</v>
      </c>
      <c r="N2403" s="183" t="s">
        <v>41</v>
      </c>
      <c r="O2403" s="66"/>
      <c r="P2403" s="184">
        <f t="shared" si="51"/>
        <v>0</v>
      </c>
      <c r="Q2403" s="184">
        <v>0</v>
      </c>
      <c r="R2403" s="184">
        <f t="shared" si="52"/>
        <v>0</v>
      </c>
      <c r="S2403" s="184">
        <v>0</v>
      </c>
      <c r="T2403" s="185">
        <f t="shared" si="53"/>
        <v>0</v>
      </c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R2403" s="186" t="s">
        <v>216</v>
      </c>
      <c r="AT2403" s="186" t="s">
        <v>195</v>
      </c>
      <c r="AU2403" s="186" t="s">
        <v>80</v>
      </c>
      <c r="AY2403" s="19" t="s">
        <v>193</v>
      </c>
      <c r="BE2403" s="187">
        <f t="shared" si="54"/>
        <v>0</v>
      </c>
      <c r="BF2403" s="187">
        <f t="shared" si="55"/>
        <v>0</v>
      </c>
      <c r="BG2403" s="187">
        <f t="shared" si="56"/>
        <v>0</v>
      </c>
      <c r="BH2403" s="187">
        <f t="shared" si="57"/>
        <v>0</v>
      </c>
      <c r="BI2403" s="187">
        <f t="shared" si="58"/>
        <v>0</v>
      </c>
      <c r="BJ2403" s="19" t="s">
        <v>78</v>
      </c>
      <c r="BK2403" s="187">
        <f t="shared" si="59"/>
        <v>0</v>
      </c>
      <c r="BL2403" s="19" t="s">
        <v>216</v>
      </c>
      <c r="BM2403" s="186" t="s">
        <v>3257</v>
      </c>
    </row>
    <row r="2404" spans="1:65" s="2" customFormat="1" ht="37.9" customHeight="1">
      <c r="A2404" s="36"/>
      <c r="B2404" s="37"/>
      <c r="C2404" s="175" t="s">
        <v>1894</v>
      </c>
      <c r="D2404" s="175" t="s">
        <v>195</v>
      </c>
      <c r="E2404" s="176" t="s">
        <v>3258</v>
      </c>
      <c r="F2404" s="177" t="s">
        <v>3259</v>
      </c>
      <c r="G2404" s="178" t="s">
        <v>273</v>
      </c>
      <c r="H2404" s="179">
        <v>66</v>
      </c>
      <c r="I2404" s="180"/>
      <c r="J2404" s="181">
        <f t="shared" si="50"/>
        <v>0</v>
      </c>
      <c r="K2404" s="177" t="s">
        <v>477</v>
      </c>
      <c r="L2404" s="41"/>
      <c r="M2404" s="182" t="s">
        <v>19</v>
      </c>
      <c r="N2404" s="183" t="s">
        <v>41</v>
      </c>
      <c r="O2404" s="66"/>
      <c r="P2404" s="184">
        <f t="shared" si="51"/>
        <v>0</v>
      </c>
      <c r="Q2404" s="184">
        <v>0</v>
      </c>
      <c r="R2404" s="184">
        <f t="shared" si="52"/>
        <v>0</v>
      </c>
      <c r="S2404" s="184">
        <v>0</v>
      </c>
      <c r="T2404" s="185">
        <f t="shared" si="53"/>
        <v>0</v>
      </c>
      <c r="U2404" s="36"/>
      <c r="V2404" s="36"/>
      <c r="W2404" s="36"/>
      <c r="X2404" s="36"/>
      <c r="Y2404" s="36"/>
      <c r="Z2404" s="36"/>
      <c r="AA2404" s="36"/>
      <c r="AB2404" s="36"/>
      <c r="AC2404" s="36"/>
      <c r="AD2404" s="36"/>
      <c r="AE2404" s="36"/>
      <c r="AR2404" s="186" t="s">
        <v>216</v>
      </c>
      <c r="AT2404" s="186" t="s">
        <v>195</v>
      </c>
      <c r="AU2404" s="186" t="s">
        <v>80</v>
      </c>
      <c r="AY2404" s="19" t="s">
        <v>193</v>
      </c>
      <c r="BE2404" s="187">
        <f t="shared" si="54"/>
        <v>0</v>
      </c>
      <c r="BF2404" s="187">
        <f t="shared" si="55"/>
        <v>0</v>
      </c>
      <c r="BG2404" s="187">
        <f t="shared" si="56"/>
        <v>0</v>
      </c>
      <c r="BH2404" s="187">
        <f t="shared" si="57"/>
        <v>0</v>
      </c>
      <c r="BI2404" s="187">
        <f t="shared" si="58"/>
        <v>0</v>
      </c>
      <c r="BJ2404" s="19" t="s">
        <v>78</v>
      </c>
      <c r="BK2404" s="187">
        <f t="shared" si="59"/>
        <v>0</v>
      </c>
      <c r="BL2404" s="19" t="s">
        <v>216</v>
      </c>
      <c r="BM2404" s="186" t="s">
        <v>3260</v>
      </c>
    </row>
    <row r="2405" spans="1:65" s="2" customFormat="1" ht="49.15" customHeight="1">
      <c r="A2405" s="36"/>
      <c r="B2405" s="37"/>
      <c r="C2405" s="175" t="s">
        <v>3261</v>
      </c>
      <c r="D2405" s="175" t="s">
        <v>195</v>
      </c>
      <c r="E2405" s="176" t="s">
        <v>3262</v>
      </c>
      <c r="F2405" s="177" t="s">
        <v>3263</v>
      </c>
      <c r="G2405" s="178" t="s">
        <v>273</v>
      </c>
      <c r="H2405" s="179">
        <v>3</v>
      </c>
      <c r="I2405" s="180"/>
      <c r="J2405" s="181">
        <f t="shared" si="50"/>
        <v>0</v>
      </c>
      <c r="K2405" s="177" t="s">
        <v>477</v>
      </c>
      <c r="L2405" s="41"/>
      <c r="M2405" s="182" t="s">
        <v>19</v>
      </c>
      <c r="N2405" s="183" t="s">
        <v>41</v>
      </c>
      <c r="O2405" s="66"/>
      <c r="P2405" s="184">
        <f t="shared" si="51"/>
        <v>0</v>
      </c>
      <c r="Q2405" s="184">
        <v>0</v>
      </c>
      <c r="R2405" s="184">
        <f t="shared" si="52"/>
        <v>0</v>
      </c>
      <c r="S2405" s="184">
        <v>0</v>
      </c>
      <c r="T2405" s="185">
        <f t="shared" si="53"/>
        <v>0</v>
      </c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R2405" s="186" t="s">
        <v>216</v>
      </c>
      <c r="AT2405" s="186" t="s">
        <v>195</v>
      </c>
      <c r="AU2405" s="186" t="s">
        <v>80</v>
      </c>
      <c r="AY2405" s="19" t="s">
        <v>193</v>
      </c>
      <c r="BE2405" s="187">
        <f t="shared" si="54"/>
        <v>0</v>
      </c>
      <c r="BF2405" s="187">
        <f t="shared" si="55"/>
        <v>0</v>
      </c>
      <c r="BG2405" s="187">
        <f t="shared" si="56"/>
        <v>0</v>
      </c>
      <c r="BH2405" s="187">
        <f t="shared" si="57"/>
        <v>0</v>
      </c>
      <c r="BI2405" s="187">
        <f t="shared" si="58"/>
        <v>0</v>
      </c>
      <c r="BJ2405" s="19" t="s">
        <v>78</v>
      </c>
      <c r="BK2405" s="187">
        <f t="shared" si="59"/>
        <v>0</v>
      </c>
      <c r="BL2405" s="19" t="s">
        <v>216</v>
      </c>
      <c r="BM2405" s="186" t="s">
        <v>3264</v>
      </c>
    </row>
    <row r="2406" spans="1:65" s="2" customFormat="1" ht="55.5" customHeight="1">
      <c r="A2406" s="36"/>
      <c r="B2406" s="37"/>
      <c r="C2406" s="175" t="s">
        <v>1899</v>
      </c>
      <c r="D2406" s="175" t="s">
        <v>195</v>
      </c>
      <c r="E2406" s="176" t="s">
        <v>3265</v>
      </c>
      <c r="F2406" s="177" t="s">
        <v>3266</v>
      </c>
      <c r="G2406" s="178" t="s">
        <v>702</v>
      </c>
      <c r="H2406" s="179">
        <v>2</v>
      </c>
      <c r="I2406" s="180"/>
      <c r="J2406" s="181">
        <f t="shared" si="50"/>
        <v>0</v>
      </c>
      <c r="K2406" s="177" t="s">
        <v>477</v>
      </c>
      <c r="L2406" s="41"/>
      <c r="M2406" s="182" t="s">
        <v>19</v>
      </c>
      <c r="N2406" s="183" t="s">
        <v>41</v>
      </c>
      <c r="O2406" s="66"/>
      <c r="P2406" s="184">
        <f t="shared" si="51"/>
        <v>0</v>
      </c>
      <c r="Q2406" s="184">
        <v>0</v>
      </c>
      <c r="R2406" s="184">
        <f t="shared" si="52"/>
        <v>0</v>
      </c>
      <c r="S2406" s="184">
        <v>0</v>
      </c>
      <c r="T2406" s="185">
        <f t="shared" si="53"/>
        <v>0</v>
      </c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R2406" s="186" t="s">
        <v>216</v>
      </c>
      <c r="AT2406" s="186" t="s">
        <v>195</v>
      </c>
      <c r="AU2406" s="186" t="s">
        <v>80</v>
      </c>
      <c r="AY2406" s="19" t="s">
        <v>193</v>
      </c>
      <c r="BE2406" s="187">
        <f t="shared" si="54"/>
        <v>0</v>
      </c>
      <c r="BF2406" s="187">
        <f t="shared" si="55"/>
        <v>0</v>
      </c>
      <c r="BG2406" s="187">
        <f t="shared" si="56"/>
        <v>0</v>
      </c>
      <c r="BH2406" s="187">
        <f t="shared" si="57"/>
        <v>0</v>
      </c>
      <c r="BI2406" s="187">
        <f t="shared" si="58"/>
        <v>0</v>
      </c>
      <c r="BJ2406" s="19" t="s">
        <v>78</v>
      </c>
      <c r="BK2406" s="187">
        <f t="shared" si="59"/>
        <v>0</v>
      </c>
      <c r="BL2406" s="19" t="s">
        <v>216</v>
      </c>
      <c r="BM2406" s="186" t="s">
        <v>3267</v>
      </c>
    </row>
    <row r="2407" spans="1:65" s="2" customFormat="1" ht="21.75" customHeight="1">
      <c r="A2407" s="36"/>
      <c r="B2407" s="37"/>
      <c r="C2407" s="175" t="s">
        <v>3268</v>
      </c>
      <c r="D2407" s="175" t="s">
        <v>195</v>
      </c>
      <c r="E2407" s="176" t="s">
        <v>3269</v>
      </c>
      <c r="F2407" s="177" t="s">
        <v>3270</v>
      </c>
      <c r="G2407" s="178" t="s">
        <v>702</v>
      </c>
      <c r="H2407" s="179">
        <v>1</v>
      </c>
      <c r="I2407" s="180"/>
      <c r="J2407" s="181">
        <f t="shared" si="50"/>
        <v>0</v>
      </c>
      <c r="K2407" s="177" t="s">
        <v>477</v>
      </c>
      <c r="L2407" s="41"/>
      <c r="M2407" s="182" t="s">
        <v>19</v>
      </c>
      <c r="N2407" s="183" t="s">
        <v>41</v>
      </c>
      <c r="O2407" s="66"/>
      <c r="P2407" s="184">
        <f t="shared" si="51"/>
        <v>0</v>
      </c>
      <c r="Q2407" s="184">
        <v>0</v>
      </c>
      <c r="R2407" s="184">
        <f t="shared" si="52"/>
        <v>0</v>
      </c>
      <c r="S2407" s="184">
        <v>0</v>
      </c>
      <c r="T2407" s="185">
        <f t="shared" si="53"/>
        <v>0</v>
      </c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R2407" s="186" t="s">
        <v>216</v>
      </c>
      <c r="AT2407" s="186" t="s">
        <v>195</v>
      </c>
      <c r="AU2407" s="186" t="s">
        <v>80</v>
      </c>
      <c r="AY2407" s="19" t="s">
        <v>193</v>
      </c>
      <c r="BE2407" s="187">
        <f t="shared" si="54"/>
        <v>0</v>
      </c>
      <c r="BF2407" s="187">
        <f t="shared" si="55"/>
        <v>0</v>
      </c>
      <c r="BG2407" s="187">
        <f t="shared" si="56"/>
        <v>0</v>
      </c>
      <c r="BH2407" s="187">
        <f t="shared" si="57"/>
        <v>0</v>
      </c>
      <c r="BI2407" s="187">
        <f t="shared" si="58"/>
        <v>0</v>
      </c>
      <c r="BJ2407" s="19" t="s">
        <v>78</v>
      </c>
      <c r="BK2407" s="187">
        <f t="shared" si="59"/>
        <v>0</v>
      </c>
      <c r="BL2407" s="19" t="s">
        <v>216</v>
      </c>
      <c r="BM2407" s="186" t="s">
        <v>3271</v>
      </c>
    </row>
    <row r="2408" spans="1:65" s="2" customFormat="1" ht="21.75" customHeight="1">
      <c r="A2408" s="36"/>
      <c r="B2408" s="37"/>
      <c r="C2408" s="175" t="s">
        <v>1910</v>
      </c>
      <c r="D2408" s="175" t="s">
        <v>195</v>
      </c>
      <c r="E2408" s="176" t="s">
        <v>3272</v>
      </c>
      <c r="F2408" s="177" t="s">
        <v>3273</v>
      </c>
      <c r="G2408" s="178" t="s">
        <v>702</v>
      </c>
      <c r="H2408" s="179">
        <v>1</v>
      </c>
      <c r="I2408" s="180"/>
      <c r="J2408" s="181">
        <f t="shared" si="50"/>
        <v>0</v>
      </c>
      <c r="K2408" s="177" t="s">
        <v>477</v>
      </c>
      <c r="L2408" s="41"/>
      <c r="M2408" s="182" t="s">
        <v>19</v>
      </c>
      <c r="N2408" s="183" t="s">
        <v>41</v>
      </c>
      <c r="O2408" s="66"/>
      <c r="P2408" s="184">
        <f t="shared" si="51"/>
        <v>0</v>
      </c>
      <c r="Q2408" s="184">
        <v>0</v>
      </c>
      <c r="R2408" s="184">
        <f t="shared" si="52"/>
        <v>0</v>
      </c>
      <c r="S2408" s="184">
        <v>0</v>
      </c>
      <c r="T2408" s="185">
        <f t="shared" si="53"/>
        <v>0</v>
      </c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R2408" s="186" t="s">
        <v>216</v>
      </c>
      <c r="AT2408" s="186" t="s">
        <v>195</v>
      </c>
      <c r="AU2408" s="186" t="s">
        <v>80</v>
      </c>
      <c r="AY2408" s="19" t="s">
        <v>193</v>
      </c>
      <c r="BE2408" s="187">
        <f t="shared" si="54"/>
        <v>0</v>
      </c>
      <c r="BF2408" s="187">
        <f t="shared" si="55"/>
        <v>0</v>
      </c>
      <c r="BG2408" s="187">
        <f t="shared" si="56"/>
        <v>0</v>
      </c>
      <c r="BH2408" s="187">
        <f t="shared" si="57"/>
        <v>0</v>
      </c>
      <c r="BI2408" s="187">
        <f t="shared" si="58"/>
        <v>0</v>
      </c>
      <c r="BJ2408" s="19" t="s">
        <v>78</v>
      </c>
      <c r="BK2408" s="187">
        <f t="shared" si="59"/>
        <v>0</v>
      </c>
      <c r="BL2408" s="19" t="s">
        <v>216</v>
      </c>
      <c r="BM2408" s="186" t="s">
        <v>3274</v>
      </c>
    </row>
    <row r="2409" spans="1:65" s="2" customFormat="1" ht="24.2" customHeight="1">
      <c r="A2409" s="36"/>
      <c r="B2409" s="37"/>
      <c r="C2409" s="175" t="s">
        <v>3275</v>
      </c>
      <c r="D2409" s="175" t="s">
        <v>195</v>
      </c>
      <c r="E2409" s="176" t="s">
        <v>3276</v>
      </c>
      <c r="F2409" s="177" t="s">
        <v>3277</v>
      </c>
      <c r="G2409" s="178" t="s">
        <v>702</v>
      </c>
      <c r="H2409" s="179">
        <v>1</v>
      </c>
      <c r="I2409" s="180"/>
      <c r="J2409" s="181">
        <f t="shared" si="50"/>
        <v>0</v>
      </c>
      <c r="K2409" s="177" t="s">
        <v>477</v>
      </c>
      <c r="L2409" s="41"/>
      <c r="M2409" s="182" t="s">
        <v>19</v>
      </c>
      <c r="N2409" s="183" t="s">
        <v>41</v>
      </c>
      <c r="O2409" s="66"/>
      <c r="P2409" s="184">
        <f t="shared" si="51"/>
        <v>0</v>
      </c>
      <c r="Q2409" s="184">
        <v>0</v>
      </c>
      <c r="R2409" s="184">
        <f t="shared" si="52"/>
        <v>0</v>
      </c>
      <c r="S2409" s="184">
        <v>0</v>
      </c>
      <c r="T2409" s="185">
        <f t="shared" si="53"/>
        <v>0</v>
      </c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R2409" s="186" t="s">
        <v>216</v>
      </c>
      <c r="AT2409" s="186" t="s">
        <v>195</v>
      </c>
      <c r="AU2409" s="186" t="s">
        <v>80</v>
      </c>
      <c r="AY2409" s="19" t="s">
        <v>193</v>
      </c>
      <c r="BE2409" s="187">
        <f t="shared" si="54"/>
        <v>0</v>
      </c>
      <c r="BF2409" s="187">
        <f t="shared" si="55"/>
        <v>0</v>
      </c>
      <c r="BG2409" s="187">
        <f t="shared" si="56"/>
        <v>0</v>
      </c>
      <c r="BH2409" s="187">
        <f t="shared" si="57"/>
        <v>0</v>
      </c>
      <c r="BI2409" s="187">
        <f t="shared" si="58"/>
        <v>0</v>
      </c>
      <c r="BJ2409" s="19" t="s">
        <v>78</v>
      </c>
      <c r="BK2409" s="187">
        <f t="shared" si="59"/>
        <v>0</v>
      </c>
      <c r="BL2409" s="19" t="s">
        <v>216</v>
      </c>
      <c r="BM2409" s="186" t="s">
        <v>3278</v>
      </c>
    </row>
    <row r="2410" spans="1:65" s="2" customFormat="1" ht="24.2" customHeight="1">
      <c r="A2410" s="36"/>
      <c r="B2410" s="37"/>
      <c r="C2410" s="175" t="s">
        <v>1914</v>
      </c>
      <c r="D2410" s="175" t="s">
        <v>195</v>
      </c>
      <c r="E2410" s="176" t="s">
        <v>3279</v>
      </c>
      <c r="F2410" s="177" t="s">
        <v>3280</v>
      </c>
      <c r="G2410" s="178" t="s">
        <v>702</v>
      </c>
      <c r="H2410" s="179">
        <v>1</v>
      </c>
      <c r="I2410" s="180"/>
      <c r="J2410" s="181">
        <f t="shared" si="50"/>
        <v>0</v>
      </c>
      <c r="K2410" s="177" t="s">
        <v>477</v>
      </c>
      <c r="L2410" s="41"/>
      <c r="M2410" s="182" t="s">
        <v>19</v>
      </c>
      <c r="N2410" s="183" t="s">
        <v>41</v>
      </c>
      <c r="O2410" s="66"/>
      <c r="P2410" s="184">
        <f t="shared" si="51"/>
        <v>0</v>
      </c>
      <c r="Q2410" s="184">
        <v>0</v>
      </c>
      <c r="R2410" s="184">
        <f t="shared" si="52"/>
        <v>0</v>
      </c>
      <c r="S2410" s="184">
        <v>0</v>
      </c>
      <c r="T2410" s="185">
        <f t="shared" si="53"/>
        <v>0</v>
      </c>
      <c r="U2410" s="36"/>
      <c r="V2410" s="36"/>
      <c r="W2410" s="36"/>
      <c r="X2410" s="36"/>
      <c r="Y2410" s="36"/>
      <c r="Z2410" s="36"/>
      <c r="AA2410" s="36"/>
      <c r="AB2410" s="36"/>
      <c r="AC2410" s="36"/>
      <c r="AD2410" s="36"/>
      <c r="AE2410" s="36"/>
      <c r="AR2410" s="186" t="s">
        <v>216</v>
      </c>
      <c r="AT2410" s="186" t="s">
        <v>195</v>
      </c>
      <c r="AU2410" s="186" t="s">
        <v>80</v>
      </c>
      <c r="AY2410" s="19" t="s">
        <v>193</v>
      </c>
      <c r="BE2410" s="187">
        <f t="shared" si="54"/>
        <v>0</v>
      </c>
      <c r="BF2410" s="187">
        <f t="shared" si="55"/>
        <v>0</v>
      </c>
      <c r="BG2410" s="187">
        <f t="shared" si="56"/>
        <v>0</v>
      </c>
      <c r="BH2410" s="187">
        <f t="shared" si="57"/>
        <v>0</v>
      </c>
      <c r="BI2410" s="187">
        <f t="shared" si="58"/>
        <v>0</v>
      </c>
      <c r="BJ2410" s="19" t="s">
        <v>78</v>
      </c>
      <c r="BK2410" s="187">
        <f t="shared" si="59"/>
        <v>0</v>
      </c>
      <c r="BL2410" s="19" t="s">
        <v>216</v>
      </c>
      <c r="BM2410" s="186" t="s">
        <v>3281</v>
      </c>
    </row>
    <row r="2411" spans="1:65" s="2" customFormat="1" ht="16.5" customHeight="1">
      <c r="A2411" s="36"/>
      <c r="B2411" s="37"/>
      <c r="C2411" s="175" t="s">
        <v>3282</v>
      </c>
      <c r="D2411" s="175" t="s">
        <v>195</v>
      </c>
      <c r="E2411" s="176" t="s">
        <v>3283</v>
      </c>
      <c r="F2411" s="177" t="s">
        <v>3284</v>
      </c>
      <c r="G2411" s="178" t="s">
        <v>702</v>
      </c>
      <c r="H2411" s="179">
        <v>1</v>
      </c>
      <c r="I2411" s="180"/>
      <c r="J2411" s="181">
        <f t="shared" si="50"/>
        <v>0</v>
      </c>
      <c r="K2411" s="177" t="s">
        <v>477</v>
      </c>
      <c r="L2411" s="41"/>
      <c r="M2411" s="182" t="s">
        <v>19</v>
      </c>
      <c r="N2411" s="183" t="s">
        <v>41</v>
      </c>
      <c r="O2411" s="66"/>
      <c r="P2411" s="184">
        <f t="shared" si="51"/>
        <v>0</v>
      </c>
      <c r="Q2411" s="184">
        <v>0</v>
      </c>
      <c r="R2411" s="184">
        <f t="shared" si="52"/>
        <v>0</v>
      </c>
      <c r="S2411" s="184">
        <v>0</v>
      </c>
      <c r="T2411" s="185">
        <f t="shared" si="53"/>
        <v>0</v>
      </c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R2411" s="186" t="s">
        <v>216</v>
      </c>
      <c r="AT2411" s="186" t="s">
        <v>195</v>
      </c>
      <c r="AU2411" s="186" t="s">
        <v>80</v>
      </c>
      <c r="AY2411" s="19" t="s">
        <v>193</v>
      </c>
      <c r="BE2411" s="187">
        <f t="shared" si="54"/>
        <v>0</v>
      </c>
      <c r="BF2411" s="187">
        <f t="shared" si="55"/>
        <v>0</v>
      </c>
      <c r="BG2411" s="187">
        <f t="shared" si="56"/>
        <v>0</v>
      </c>
      <c r="BH2411" s="187">
        <f t="shared" si="57"/>
        <v>0</v>
      </c>
      <c r="BI2411" s="187">
        <f t="shared" si="58"/>
        <v>0</v>
      </c>
      <c r="BJ2411" s="19" t="s">
        <v>78</v>
      </c>
      <c r="BK2411" s="187">
        <f t="shared" si="59"/>
        <v>0</v>
      </c>
      <c r="BL2411" s="19" t="s">
        <v>216</v>
      </c>
      <c r="BM2411" s="186" t="s">
        <v>3285</v>
      </c>
    </row>
    <row r="2412" spans="1:65" s="2" customFormat="1" ht="37.9" customHeight="1">
      <c r="A2412" s="36"/>
      <c r="B2412" s="37"/>
      <c r="C2412" s="175" t="s">
        <v>1919</v>
      </c>
      <c r="D2412" s="175" t="s">
        <v>195</v>
      </c>
      <c r="E2412" s="176" t="s">
        <v>3286</v>
      </c>
      <c r="F2412" s="177" t="s">
        <v>3287</v>
      </c>
      <c r="G2412" s="178" t="s">
        <v>702</v>
      </c>
      <c r="H2412" s="179">
        <v>1</v>
      </c>
      <c r="I2412" s="180"/>
      <c r="J2412" s="181">
        <f t="shared" si="50"/>
        <v>0</v>
      </c>
      <c r="K2412" s="177" t="s">
        <v>477</v>
      </c>
      <c r="L2412" s="41"/>
      <c r="M2412" s="182" t="s">
        <v>19</v>
      </c>
      <c r="N2412" s="183" t="s">
        <v>41</v>
      </c>
      <c r="O2412" s="66"/>
      <c r="P2412" s="184">
        <f t="shared" si="51"/>
        <v>0</v>
      </c>
      <c r="Q2412" s="184">
        <v>0</v>
      </c>
      <c r="R2412" s="184">
        <f t="shared" si="52"/>
        <v>0</v>
      </c>
      <c r="S2412" s="184">
        <v>0</v>
      </c>
      <c r="T2412" s="185">
        <f t="shared" si="53"/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86" t="s">
        <v>216</v>
      </c>
      <c r="AT2412" s="186" t="s">
        <v>195</v>
      </c>
      <c r="AU2412" s="186" t="s">
        <v>80</v>
      </c>
      <c r="AY2412" s="19" t="s">
        <v>193</v>
      </c>
      <c r="BE2412" s="187">
        <f t="shared" si="54"/>
        <v>0</v>
      </c>
      <c r="BF2412" s="187">
        <f t="shared" si="55"/>
        <v>0</v>
      </c>
      <c r="BG2412" s="187">
        <f t="shared" si="56"/>
        <v>0</v>
      </c>
      <c r="BH2412" s="187">
        <f t="shared" si="57"/>
        <v>0</v>
      </c>
      <c r="BI2412" s="187">
        <f t="shared" si="58"/>
        <v>0</v>
      </c>
      <c r="BJ2412" s="19" t="s">
        <v>78</v>
      </c>
      <c r="BK2412" s="187">
        <f t="shared" si="59"/>
        <v>0</v>
      </c>
      <c r="BL2412" s="19" t="s">
        <v>216</v>
      </c>
      <c r="BM2412" s="186" t="s">
        <v>3288</v>
      </c>
    </row>
    <row r="2413" spans="1:65" s="2" customFormat="1" ht="24.2" customHeight="1">
      <c r="A2413" s="36"/>
      <c r="B2413" s="37"/>
      <c r="C2413" s="175" t="s">
        <v>3289</v>
      </c>
      <c r="D2413" s="175" t="s">
        <v>195</v>
      </c>
      <c r="E2413" s="176" t="s">
        <v>3290</v>
      </c>
      <c r="F2413" s="177" t="s">
        <v>3291</v>
      </c>
      <c r="G2413" s="178" t="s">
        <v>702</v>
      </c>
      <c r="H2413" s="179">
        <v>1</v>
      </c>
      <c r="I2413" s="180"/>
      <c r="J2413" s="181">
        <f t="shared" si="50"/>
        <v>0</v>
      </c>
      <c r="K2413" s="177" t="s">
        <v>477</v>
      </c>
      <c r="L2413" s="41"/>
      <c r="M2413" s="182" t="s">
        <v>19</v>
      </c>
      <c r="N2413" s="183" t="s">
        <v>41</v>
      </c>
      <c r="O2413" s="66"/>
      <c r="P2413" s="184">
        <f t="shared" si="51"/>
        <v>0</v>
      </c>
      <c r="Q2413" s="184">
        <v>0</v>
      </c>
      <c r="R2413" s="184">
        <f t="shared" si="52"/>
        <v>0</v>
      </c>
      <c r="S2413" s="184">
        <v>0</v>
      </c>
      <c r="T2413" s="185">
        <f t="shared" si="53"/>
        <v>0</v>
      </c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R2413" s="186" t="s">
        <v>216</v>
      </c>
      <c r="AT2413" s="186" t="s">
        <v>195</v>
      </c>
      <c r="AU2413" s="186" t="s">
        <v>80</v>
      </c>
      <c r="AY2413" s="19" t="s">
        <v>193</v>
      </c>
      <c r="BE2413" s="187">
        <f t="shared" si="54"/>
        <v>0</v>
      </c>
      <c r="BF2413" s="187">
        <f t="shared" si="55"/>
        <v>0</v>
      </c>
      <c r="BG2413" s="187">
        <f t="shared" si="56"/>
        <v>0</v>
      </c>
      <c r="BH2413" s="187">
        <f t="shared" si="57"/>
        <v>0</v>
      </c>
      <c r="BI2413" s="187">
        <f t="shared" si="58"/>
        <v>0</v>
      </c>
      <c r="BJ2413" s="19" t="s">
        <v>78</v>
      </c>
      <c r="BK2413" s="187">
        <f t="shared" si="59"/>
        <v>0</v>
      </c>
      <c r="BL2413" s="19" t="s">
        <v>216</v>
      </c>
      <c r="BM2413" s="186" t="s">
        <v>3292</v>
      </c>
    </row>
    <row r="2414" spans="1:65" s="2" customFormat="1" ht="24.2" customHeight="1">
      <c r="A2414" s="36"/>
      <c r="B2414" s="37"/>
      <c r="C2414" s="175" t="s">
        <v>1924</v>
      </c>
      <c r="D2414" s="175" t="s">
        <v>195</v>
      </c>
      <c r="E2414" s="176" t="s">
        <v>3293</v>
      </c>
      <c r="F2414" s="177" t="s">
        <v>3294</v>
      </c>
      <c r="G2414" s="178" t="s">
        <v>702</v>
      </c>
      <c r="H2414" s="179">
        <v>1</v>
      </c>
      <c r="I2414" s="180"/>
      <c r="J2414" s="181">
        <f t="shared" si="50"/>
        <v>0</v>
      </c>
      <c r="K2414" s="177" t="s">
        <v>477</v>
      </c>
      <c r="L2414" s="41"/>
      <c r="M2414" s="182" t="s">
        <v>19</v>
      </c>
      <c r="N2414" s="183" t="s">
        <v>41</v>
      </c>
      <c r="O2414" s="66"/>
      <c r="P2414" s="184">
        <f t="shared" si="51"/>
        <v>0</v>
      </c>
      <c r="Q2414" s="184">
        <v>0</v>
      </c>
      <c r="R2414" s="184">
        <f t="shared" si="52"/>
        <v>0</v>
      </c>
      <c r="S2414" s="184">
        <v>0</v>
      </c>
      <c r="T2414" s="185">
        <f t="shared" si="53"/>
        <v>0</v>
      </c>
      <c r="U2414" s="36"/>
      <c r="V2414" s="36"/>
      <c r="W2414" s="36"/>
      <c r="X2414" s="36"/>
      <c r="Y2414" s="36"/>
      <c r="Z2414" s="36"/>
      <c r="AA2414" s="36"/>
      <c r="AB2414" s="36"/>
      <c r="AC2414" s="36"/>
      <c r="AD2414" s="36"/>
      <c r="AE2414" s="36"/>
      <c r="AR2414" s="186" t="s">
        <v>216</v>
      </c>
      <c r="AT2414" s="186" t="s">
        <v>195</v>
      </c>
      <c r="AU2414" s="186" t="s">
        <v>80</v>
      </c>
      <c r="AY2414" s="19" t="s">
        <v>193</v>
      </c>
      <c r="BE2414" s="187">
        <f t="shared" si="54"/>
        <v>0</v>
      </c>
      <c r="BF2414" s="187">
        <f t="shared" si="55"/>
        <v>0</v>
      </c>
      <c r="BG2414" s="187">
        <f t="shared" si="56"/>
        <v>0</v>
      </c>
      <c r="BH2414" s="187">
        <f t="shared" si="57"/>
        <v>0</v>
      </c>
      <c r="BI2414" s="187">
        <f t="shared" si="58"/>
        <v>0</v>
      </c>
      <c r="BJ2414" s="19" t="s">
        <v>78</v>
      </c>
      <c r="BK2414" s="187">
        <f t="shared" si="59"/>
        <v>0</v>
      </c>
      <c r="BL2414" s="19" t="s">
        <v>216</v>
      </c>
      <c r="BM2414" s="186" t="s">
        <v>3295</v>
      </c>
    </row>
    <row r="2415" spans="1:65" s="2" customFormat="1" ht="24.2" customHeight="1">
      <c r="A2415" s="36"/>
      <c r="B2415" s="37"/>
      <c r="C2415" s="175" t="s">
        <v>3296</v>
      </c>
      <c r="D2415" s="175" t="s">
        <v>195</v>
      </c>
      <c r="E2415" s="176" t="s">
        <v>3297</v>
      </c>
      <c r="F2415" s="177" t="s">
        <v>3298</v>
      </c>
      <c r="G2415" s="178" t="s">
        <v>702</v>
      </c>
      <c r="H2415" s="179">
        <v>2</v>
      </c>
      <c r="I2415" s="180"/>
      <c r="J2415" s="181">
        <f t="shared" si="50"/>
        <v>0</v>
      </c>
      <c r="K2415" s="177" t="s">
        <v>477</v>
      </c>
      <c r="L2415" s="41"/>
      <c r="M2415" s="182" t="s">
        <v>19</v>
      </c>
      <c r="N2415" s="183" t="s">
        <v>41</v>
      </c>
      <c r="O2415" s="66"/>
      <c r="P2415" s="184">
        <f t="shared" si="51"/>
        <v>0</v>
      </c>
      <c r="Q2415" s="184">
        <v>0</v>
      </c>
      <c r="R2415" s="184">
        <f t="shared" si="52"/>
        <v>0</v>
      </c>
      <c r="S2415" s="184">
        <v>0</v>
      </c>
      <c r="T2415" s="185">
        <f t="shared" si="53"/>
        <v>0</v>
      </c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R2415" s="186" t="s">
        <v>216</v>
      </c>
      <c r="AT2415" s="186" t="s">
        <v>195</v>
      </c>
      <c r="AU2415" s="186" t="s">
        <v>80</v>
      </c>
      <c r="AY2415" s="19" t="s">
        <v>193</v>
      </c>
      <c r="BE2415" s="187">
        <f t="shared" si="54"/>
        <v>0</v>
      </c>
      <c r="BF2415" s="187">
        <f t="shared" si="55"/>
        <v>0</v>
      </c>
      <c r="BG2415" s="187">
        <f t="shared" si="56"/>
        <v>0</v>
      </c>
      <c r="BH2415" s="187">
        <f t="shared" si="57"/>
        <v>0</v>
      </c>
      <c r="BI2415" s="187">
        <f t="shared" si="58"/>
        <v>0</v>
      </c>
      <c r="BJ2415" s="19" t="s">
        <v>78</v>
      </c>
      <c r="BK2415" s="187">
        <f t="shared" si="59"/>
        <v>0</v>
      </c>
      <c r="BL2415" s="19" t="s">
        <v>216</v>
      </c>
      <c r="BM2415" s="186" t="s">
        <v>3299</v>
      </c>
    </row>
    <row r="2416" spans="1:65" s="2" customFormat="1" ht="21.75" customHeight="1">
      <c r="A2416" s="36"/>
      <c r="B2416" s="37"/>
      <c r="C2416" s="175" t="s">
        <v>3300</v>
      </c>
      <c r="D2416" s="175" t="s">
        <v>195</v>
      </c>
      <c r="E2416" s="176" t="s">
        <v>3301</v>
      </c>
      <c r="F2416" s="177" t="s">
        <v>3302</v>
      </c>
      <c r="G2416" s="178" t="s">
        <v>702</v>
      </c>
      <c r="H2416" s="179">
        <v>2</v>
      </c>
      <c r="I2416" s="180"/>
      <c r="J2416" s="181">
        <f t="shared" si="50"/>
        <v>0</v>
      </c>
      <c r="K2416" s="177" t="s">
        <v>477</v>
      </c>
      <c r="L2416" s="41"/>
      <c r="M2416" s="182" t="s">
        <v>19</v>
      </c>
      <c r="N2416" s="183" t="s">
        <v>41</v>
      </c>
      <c r="O2416" s="66"/>
      <c r="P2416" s="184">
        <f t="shared" si="51"/>
        <v>0</v>
      </c>
      <c r="Q2416" s="184">
        <v>0</v>
      </c>
      <c r="R2416" s="184">
        <f t="shared" si="52"/>
        <v>0</v>
      </c>
      <c r="S2416" s="184">
        <v>0</v>
      </c>
      <c r="T2416" s="185">
        <f t="shared" si="53"/>
        <v>0</v>
      </c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R2416" s="186" t="s">
        <v>216</v>
      </c>
      <c r="AT2416" s="186" t="s">
        <v>195</v>
      </c>
      <c r="AU2416" s="186" t="s">
        <v>80</v>
      </c>
      <c r="AY2416" s="19" t="s">
        <v>193</v>
      </c>
      <c r="BE2416" s="187">
        <f t="shared" si="54"/>
        <v>0</v>
      </c>
      <c r="BF2416" s="187">
        <f t="shared" si="55"/>
        <v>0</v>
      </c>
      <c r="BG2416" s="187">
        <f t="shared" si="56"/>
        <v>0</v>
      </c>
      <c r="BH2416" s="187">
        <f t="shared" si="57"/>
        <v>0</v>
      </c>
      <c r="BI2416" s="187">
        <f t="shared" si="58"/>
        <v>0</v>
      </c>
      <c r="BJ2416" s="19" t="s">
        <v>78</v>
      </c>
      <c r="BK2416" s="187">
        <f t="shared" si="59"/>
        <v>0</v>
      </c>
      <c r="BL2416" s="19" t="s">
        <v>216</v>
      </c>
      <c r="BM2416" s="186" t="s">
        <v>3303</v>
      </c>
    </row>
    <row r="2417" spans="1:65" s="2" customFormat="1" ht="33" customHeight="1">
      <c r="A2417" s="36"/>
      <c r="B2417" s="37"/>
      <c r="C2417" s="175" t="s">
        <v>3304</v>
      </c>
      <c r="D2417" s="175" t="s">
        <v>195</v>
      </c>
      <c r="E2417" s="176" t="s">
        <v>3305</v>
      </c>
      <c r="F2417" s="177" t="s">
        <v>3306</v>
      </c>
      <c r="G2417" s="178" t="s">
        <v>702</v>
      </c>
      <c r="H2417" s="179">
        <v>1</v>
      </c>
      <c r="I2417" s="180"/>
      <c r="J2417" s="181">
        <f t="shared" si="50"/>
        <v>0</v>
      </c>
      <c r="K2417" s="177" t="s">
        <v>477</v>
      </c>
      <c r="L2417" s="41"/>
      <c r="M2417" s="182" t="s">
        <v>19</v>
      </c>
      <c r="N2417" s="183" t="s">
        <v>41</v>
      </c>
      <c r="O2417" s="66"/>
      <c r="P2417" s="184">
        <f t="shared" si="51"/>
        <v>0</v>
      </c>
      <c r="Q2417" s="184">
        <v>0</v>
      </c>
      <c r="R2417" s="184">
        <f t="shared" si="52"/>
        <v>0</v>
      </c>
      <c r="S2417" s="184">
        <v>0</v>
      </c>
      <c r="T2417" s="185">
        <f t="shared" si="53"/>
        <v>0</v>
      </c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R2417" s="186" t="s">
        <v>216</v>
      </c>
      <c r="AT2417" s="186" t="s">
        <v>195</v>
      </c>
      <c r="AU2417" s="186" t="s">
        <v>80</v>
      </c>
      <c r="AY2417" s="19" t="s">
        <v>193</v>
      </c>
      <c r="BE2417" s="187">
        <f t="shared" si="54"/>
        <v>0</v>
      </c>
      <c r="BF2417" s="187">
        <f t="shared" si="55"/>
        <v>0</v>
      </c>
      <c r="BG2417" s="187">
        <f t="shared" si="56"/>
        <v>0</v>
      </c>
      <c r="BH2417" s="187">
        <f t="shared" si="57"/>
        <v>0</v>
      </c>
      <c r="BI2417" s="187">
        <f t="shared" si="58"/>
        <v>0</v>
      </c>
      <c r="BJ2417" s="19" t="s">
        <v>78</v>
      </c>
      <c r="BK2417" s="187">
        <f t="shared" si="59"/>
        <v>0</v>
      </c>
      <c r="BL2417" s="19" t="s">
        <v>216</v>
      </c>
      <c r="BM2417" s="186" t="s">
        <v>3307</v>
      </c>
    </row>
    <row r="2418" spans="1:65" s="2" customFormat="1" ht="21.75" customHeight="1">
      <c r="A2418" s="36"/>
      <c r="B2418" s="37"/>
      <c r="C2418" s="175" t="s">
        <v>1935</v>
      </c>
      <c r="D2418" s="175" t="s">
        <v>195</v>
      </c>
      <c r="E2418" s="176" t="s">
        <v>3308</v>
      </c>
      <c r="F2418" s="177" t="s">
        <v>3309</v>
      </c>
      <c r="G2418" s="178" t="s">
        <v>702</v>
      </c>
      <c r="H2418" s="179">
        <v>1</v>
      </c>
      <c r="I2418" s="180"/>
      <c r="J2418" s="181">
        <f t="shared" si="50"/>
        <v>0</v>
      </c>
      <c r="K2418" s="177" t="s">
        <v>477</v>
      </c>
      <c r="L2418" s="41"/>
      <c r="M2418" s="182" t="s">
        <v>19</v>
      </c>
      <c r="N2418" s="183" t="s">
        <v>41</v>
      </c>
      <c r="O2418" s="66"/>
      <c r="P2418" s="184">
        <f t="shared" si="51"/>
        <v>0</v>
      </c>
      <c r="Q2418" s="184">
        <v>0</v>
      </c>
      <c r="R2418" s="184">
        <f t="shared" si="52"/>
        <v>0</v>
      </c>
      <c r="S2418" s="184">
        <v>0</v>
      </c>
      <c r="T2418" s="185">
        <f t="shared" si="53"/>
        <v>0</v>
      </c>
      <c r="U2418" s="36"/>
      <c r="V2418" s="36"/>
      <c r="W2418" s="36"/>
      <c r="X2418" s="36"/>
      <c r="Y2418" s="36"/>
      <c r="Z2418" s="36"/>
      <c r="AA2418" s="36"/>
      <c r="AB2418" s="36"/>
      <c r="AC2418" s="36"/>
      <c r="AD2418" s="36"/>
      <c r="AE2418" s="36"/>
      <c r="AR2418" s="186" t="s">
        <v>216</v>
      </c>
      <c r="AT2418" s="186" t="s">
        <v>195</v>
      </c>
      <c r="AU2418" s="186" t="s">
        <v>80</v>
      </c>
      <c r="AY2418" s="19" t="s">
        <v>193</v>
      </c>
      <c r="BE2418" s="187">
        <f t="shared" si="54"/>
        <v>0</v>
      </c>
      <c r="BF2418" s="187">
        <f t="shared" si="55"/>
        <v>0</v>
      </c>
      <c r="BG2418" s="187">
        <f t="shared" si="56"/>
        <v>0</v>
      </c>
      <c r="BH2418" s="187">
        <f t="shared" si="57"/>
        <v>0</v>
      </c>
      <c r="BI2418" s="187">
        <f t="shared" si="58"/>
        <v>0</v>
      </c>
      <c r="BJ2418" s="19" t="s">
        <v>78</v>
      </c>
      <c r="BK2418" s="187">
        <f t="shared" si="59"/>
        <v>0</v>
      </c>
      <c r="BL2418" s="19" t="s">
        <v>216</v>
      </c>
      <c r="BM2418" s="186" t="s">
        <v>3310</v>
      </c>
    </row>
    <row r="2419" spans="1:65" s="2" customFormat="1" ht="24.2" customHeight="1">
      <c r="A2419" s="36"/>
      <c r="B2419" s="37"/>
      <c r="C2419" s="175" t="s">
        <v>3311</v>
      </c>
      <c r="D2419" s="175" t="s">
        <v>195</v>
      </c>
      <c r="E2419" s="176" t="s">
        <v>3312</v>
      </c>
      <c r="F2419" s="177" t="s">
        <v>3313</v>
      </c>
      <c r="G2419" s="178" t="s">
        <v>702</v>
      </c>
      <c r="H2419" s="179">
        <v>1</v>
      </c>
      <c r="I2419" s="180"/>
      <c r="J2419" s="181">
        <f t="shared" si="50"/>
        <v>0</v>
      </c>
      <c r="K2419" s="177" t="s">
        <v>477</v>
      </c>
      <c r="L2419" s="41"/>
      <c r="M2419" s="182" t="s">
        <v>19</v>
      </c>
      <c r="N2419" s="183" t="s">
        <v>41</v>
      </c>
      <c r="O2419" s="66"/>
      <c r="P2419" s="184">
        <f t="shared" si="51"/>
        <v>0</v>
      </c>
      <c r="Q2419" s="184">
        <v>0</v>
      </c>
      <c r="R2419" s="184">
        <f t="shared" si="52"/>
        <v>0</v>
      </c>
      <c r="S2419" s="184">
        <v>0</v>
      </c>
      <c r="T2419" s="185">
        <f t="shared" si="53"/>
        <v>0</v>
      </c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R2419" s="186" t="s">
        <v>216</v>
      </c>
      <c r="AT2419" s="186" t="s">
        <v>195</v>
      </c>
      <c r="AU2419" s="186" t="s">
        <v>80</v>
      </c>
      <c r="AY2419" s="19" t="s">
        <v>193</v>
      </c>
      <c r="BE2419" s="187">
        <f t="shared" si="54"/>
        <v>0</v>
      </c>
      <c r="BF2419" s="187">
        <f t="shared" si="55"/>
        <v>0</v>
      </c>
      <c r="BG2419" s="187">
        <f t="shared" si="56"/>
        <v>0</v>
      </c>
      <c r="BH2419" s="187">
        <f t="shared" si="57"/>
        <v>0</v>
      </c>
      <c r="BI2419" s="187">
        <f t="shared" si="58"/>
        <v>0</v>
      </c>
      <c r="BJ2419" s="19" t="s">
        <v>78</v>
      </c>
      <c r="BK2419" s="187">
        <f t="shared" si="59"/>
        <v>0</v>
      </c>
      <c r="BL2419" s="19" t="s">
        <v>216</v>
      </c>
      <c r="BM2419" s="186" t="s">
        <v>3314</v>
      </c>
    </row>
    <row r="2420" spans="1:65" s="2" customFormat="1" ht="24.2" customHeight="1">
      <c r="A2420" s="36"/>
      <c r="B2420" s="37"/>
      <c r="C2420" s="175" t="s">
        <v>1944</v>
      </c>
      <c r="D2420" s="175" t="s">
        <v>195</v>
      </c>
      <c r="E2420" s="176" t="s">
        <v>3315</v>
      </c>
      <c r="F2420" s="177" t="s">
        <v>3316</v>
      </c>
      <c r="G2420" s="178" t="s">
        <v>702</v>
      </c>
      <c r="H2420" s="179">
        <v>1</v>
      </c>
      <c r="I2420" s="180"/>
      <c r="J2420" s="181">
        <f t="shared" si="50"/>
        <v>0</v>
      </c>
      <c r="K2420" s="177" t="s">
        <v>477</v>
      </c>
      <c r="L2420" s="41"/>
      <c r="M2420" s="182" t="s">
        <v>19</v>
      </c>
      <c r="N2420" s="183" t="s">
        <v>41</v>
      </c>
      <c r="O2420" s="66"/>
      <c r="P2420" s="184">
        <f t="shared" si="51"/>
        <v>0</v>
      </c>
      <c r="Q2420" s="184">
        <v>0</v>
      </c>
      <c r="R2420" s="184">
        <f t="shared" si="52"/>
        <v>0</v>
      </c>
      <c r="S2420" s="184">
        <v>0</v>
      </c>
      <c r="T2420" s="185">
        <f t="shared" si="53"/>
        <v>0</v>
      </c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R2420" s="186" t="s">
        <v>216</v>
      </c>
      <c r="AT2420" s="186" t="s">
        <v>195</v>
      </c>
      <c r="AU2420" s="186" t="s">
        <v>80</v>
      </c>
      <c r="AY2420" s="19" t="s">
        <v>193</v>
      </c>
      <c r="BE2420" s="187">
        <f t="shared" si="54"/>
        <v>0</v>
      </c>
      <c r="BF2420" s="187">
        <f t="shared" si="55"/>
        <v>0</v>
      </c>
      <c r="BG2420" s="187">
        <f t="shared" si="56"/>
        <v>0</v>
      </c>
      <c r="BH2420" s="187">
        <f t="shared" si="57"/>
        <v>0</v>
      </c>
      <c r="BI2420" s="187">
        <f t="shared" si="58"/>
        <v>0</v>
      </c>
      <c r="BJ2420" s="19" t="s">
        <v>78</v>
      </c>
      <c r="BK2420" s="187">
        <f t="shared" si="59"/>
        <v>0</v>
      </c>
      <c r="BL2420" s="19" t="s">
        <v>216</v>
      </c>
      <c r="BM2420" s="186" t="s">
        <v>3317</v>
      </c>
    </row>
    <row r="2421" spans="1:65" s="2" customFormat="1" ht="21.75" customHeight="1">
      <c r="A2421" s="36"/>
      <c r="B2421" s="37"/>
      <c r="C2421" s="175" t="s">
        <v>3318</v>
      </c>
      <c r="D2421" s="175" t="s">
        <v>195</v>
      </c>
      <c r="E2421" s="176" t="s">
        <v>3319</v>
      </c>
      <c r="F2421" s="177" t="s">
        <v>3320</v>
      </c>
      <c r="G2421" s="178" t="s">
        <v>702</v>
      </c>
      <c r="H2421" s="179">
        <v>2</v>
      </c>
      <c r="I2421" s="180"/>
      <c r="J2421" s="181">
        <f t="shared" si="50"/>
        <v>0</v>
      </c>
      <c r="K2421" s="177" t="s">
        <v>477</v>
      </c>
      <c r="L2421" s="41"/>
      <c r="M2421" s="182" t="s">
        <v>19</v>
      </c>
      <c r="N2421" s="183" t="s">
        <v>41</v>
      </c>
      <c r="O2421" s="66"/>
      <c r="P2421" s="184">
        <f t="shared" si="51"/>
        <v>0</v>
      </c>
      <c r="Q2421" s="184">
        <v>0</v>
      </c>
      <c r="R2421" s="184">
        <f t="shared" si="52"/>
        <v>0</v>
      </c>
      <c r="S2421" s="184">
        <v>0</v>
      </c>
      <c r="T2421" s="185">
        <f t="shared" si="53"/>
        <v>0</v>
      </c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R2421" s="186" t="s">
        <v>216</v>
      </c>
      <c r="AT2421" s="186" t="s">
        <v>195</v>
      </c>
      <c r="AU2421" s="186" t="s">
        <v>80</v>
      </c>
      <c r="AY2421" s="19" t="s">
        <v>193</v>
      </c>
      <c r="BE2421" s="187">
        <f t="shared" si="54"/>
        <v>0</v>
      </c>
      <c r="BF2421" s="187">
        <f t="shared" si="55"/>
        <v>0</v>
      </c>
      <c r="BG2421" s="187">
        <f t="shared" si="56"/>
        <v>0</v>
      </c>
      <c r="BH2421" s="187">
        <f t="shared" si="57"/>
        <v>0</v>
      </c>
      <c r="BI2421" s="187">
        <f t="shared" si="58"/>
        <v>0</v>
      </c>
      <c r="BJ2421" s="19" t="s">
        <v>78</v>
      </c>
      <c r="BK2421" s="187">
        <f t="shared" si="59"/>
        <v>0</v>
      </c>
      <c r="BL2421" s="19" t="s">
        <v>216</v>
      </c>
      <c r="BM2421" s="186" t="s">
        <v>3321</v>
      </c>
    </row>
    <row r="2422" spans="1:65" s="2" customFormat="1" ht="24.2" customHeight="1">
      <c r="A2422" s="36"/>
      <c r="B2422" s="37"/>
      <c r="C2422" s="175" t="s">
        <v>1951</v>
      </c>
      <c r="D2422" s="175" t="s">
        <v>195</v>
      </c>
      <c r="E2422" s="176" t="s">
        <v>3322</v>
      </c>
      <c r="F2422" s="177" t="s">
        <v>3323</v>
      </c>
      <c r="G2422" s="178" t="s">
        <v>702</v>
      </c>
      <c r="H2422" s="179">
        <v>1</v>
      </c>
      <c r="I2422" s="180"/>
      <c r="J2422" s="181">
        <f t="shared" si="50"/>
        <v>0</v>
      </c>
      <c r="K2422" s="177" t="s">
        <v>477</v>
      </c>
      <c r="L2422" s="41"/>
      <c r="M2422" s="182" t="s">
        <v>19</v>
      </c>
      <c r="N2422" s="183" t="s">
        <v>41</v>
      </c>
      <c r="O2422" s="66"/>
      <c r="P2422" s="184">
        <f t="shared" si="51"/>
        <v>0</v>
      </c>
      <c r="Q2422" s="184">
        <v>0</v>
      </c>
      <c r="R2422" s="184">
        <f t="shared" si="52"/>
        <v>0</v>
      </c>
      <c r="S2422" s="184">
        <v>0</v>
      </c>
      <c r="T2422" s="185">
        <f t="shared" si="53"/>
        <v>0</v>
      </c>
      <c r="U2422" s="36"/>
      <c r="V2422" s="36"/>
      <c r="W2422" s="36"/>
      <c r="X2422" s="36"/>
      <c r="Y2422" s="36"/>
      <c r="Z2422" s="36"/>
      <c r="AA2422" s="36"/>
      <c r="AB2422" s="36"/>
      <c r="AC2422" s="36"/>
      <c r="AD2422" s="36"/>
      <c r="AE2422" s="36"/>
      <c r="AR2422" s="186" t="s">
        <v>216</v>
      </c>
      <c r="AT2422" s="186" t="s">
        <v>195</v>
      </c>
      <c r="AU2422" s="186" t="s">
        <v>80</v>
      </c>
      <c r="AY2422" s="19" t="s">
        <v>193</v>
      </c>
      <c r="BE2422" s="187">
        <f t="shared" si="54"/>
        <v>0</v>
      </c>
      <c r="BF2422" s="187">
        <f t="shared" si="55"/>
        <v>0</v>
      </c>
      <c r="BG2422" s="187">
        <f t="shared" si="56"/>
        <v>0</v>
      </c>
      <c r="BH2422" s="187">
        <f t="shared" si="57"/>
        <v>0</v>
      </c>
      <c r="BI2422" s="187">
        <f t="shared" si="58"/>
        <v>0</v>
      </c>
      <c r="BJ2422" s="19" t="s">
        <v>78</v>
      </c>
      <c r="BK2422" s="187">
        <f t="shared" si="59"/>
        <v>0</v>
      </c>
      <c r="BL2422" s="19" t="s">
        <v>216</v>
      </c>
      <c r="BM2422" s="186" t="s">
        <v>3324</v>
      </c>
    </row>
    <row r="2423" spans="1:65" s="2" customFormat="1" ht="55.5" customHeight="1">
      <c r="A2423" s="36"/>
      <c r="B2423" s="37"/>
      <c r="C2423" s="175" t="s">
        <v>3325</v>
      </c>
      <c r="D2423" s="175" t="s">
        <v>195</v>
      </c>
      <c r="E2423" s="176" t="s">
        <v>3326</v>
      </c>
      <c r="F2423" s="177" t="s">
        <v>3327</v>
      </c>
      <c r="G2423" s="178" t="s">
        <v>702</v>
      </c>
      <c r="H2423" s="179">
        <v>9</v>
      </c>
      <c r="I2423" s="180"/>
      <c r="J2423" s="181">
        <f t="shared" si="50"/>
        <v>0</v>
      </c>
      <c r="K2423" s="177" t="s">
        <v>477</v>
      </c>
      <c r="L2423" s="41"/>
      <c r="M2423" s="182" t="s">
        <v>19</v>
      </c>
      <c r="N2423" s="183" t="s">
        <v>41</v>
      </c>
      <c r="O2423" s="66"/>
      <c r="P2423" s="184">
        <f t="shared" si="51"/>
        <v>0</v>
      </c>
      <c r="Q2423" s="184">
        <v>0</v>
      </c>
      <c r="R2423" s="184">
        <f t="shared" si="52"/>
        <v>0</v>
      </c>
      <c r="S2423" s="184">
        <v>0</v>
      </c>
      <c r="T2423" s="185">
        <f t="shared" si="53"/>
        <v>0</v>
      </c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R2423" s="186" t="s">
        <v>216</v>
      </c>
      <c r="AT2423" s="186" t="s">
        <v>195</v>
      </c>
      <c r="AU2423" s="186" t="s">
        <v>80</v>
      </c>
      <c r="AY2423" s="19" t="s">
        <v>193</v>
      </c>
      <c r="BE2423" s="187">
        <f t="shared" si="54"/>
        <v>0</v>
      </c>
      <c r="BF2423" s="187">
        <f t="shared" si="55"/>
        <v>0</v>
      </c>
      <c r="BG2423" s="187">
        <f t="shared" si="56"/>
        <v>0</v>
      </c>
      <c r="BH2423" s="187">
        <f t="shared" si="57"/>
        <v>0</v>
      </c>
      <c r="BI2423" s="187">
        <f t="shared" si="58"/>
        <v>0</v>
      </c>
      <c r="BJ2423" s="19" t="s">
        <v>78</v>
      </c>
      <c r="BK2423" s="187">
        <f t="shared" si="59"/>
        <v>0</v>
      </c>
      <c r="BL2423" s="19" t="s">
        <v>216</v>
      </c>
      <c r="BM2423" s="186" t="s">
        <v>3328</v>
      </c>
    </row>
    <row r="2424" spans="1:65" s="2" customFormat="1" ht="55.5" customHeight="1">
      <c r="A2424" s="36"/>
      <c r="B2424" s="37"/>
      <c r="C2424" s="175" t="s">
        <v>1958</v>
      </c>
      <c r="D2424" s="175" t="s">
        <v>195</v>
      </c>
      <c r="E2424" s="176" t="s">
        <v>3329</v>
      </c>
      <c r="F2424" s="177" t="s">
        <v>3330</v>
      </c>
      <c r="G2424" s="178" t="s">
        <v>702</v>
      </c>
      <c r="H2424" s="179">
        <v>2</v>
      </c>
      <c r="I2424" s="180"/>
      <c r="J2424" s="181">
        <f t="shared" si="50"/>
        <v>0</v>
      </c>
      <c r="K2424" s="177" t="s">
        <v>477</v>
      </c>
      <c r="L2424" s="41"/>
      <c r="M2424" s="182" t="s">
        <v>19</v>
      </c>
      <c r="N2424" s="183" t="s">
        <v>41</v>
      </c>
      <c r="O2424" s="66"/>
      <c r="P2424" s="184">
        <f t="shared" si="51"/>
        <v>0</v>
      </c>
      <c r="Q2424" s="184">
        <v>0</v>
      </c>
      <c r="R2424" s="184">
        <f t="shared" si="52"/>
        <v>0</v>
      </c>
      <c r="S2424" s="184">
        <v>0</v>
      </c>
      <c r="T2424" s="185">
        <f t="shared" si="53"/>
        <v>0</v>
      </c>
      <c r="U2424" s="36"/>
      <c r="V2424" s="36"/>
      <c r="W2424" s="36"/>
      <c r="X2424" s="36"/>
      <c r="Y2424" s="36"/>
      <c r="Z2424" s="36"/>
      <c r="AA2424" s="36"/>
      <c r="AB2424" s="36"/>
      <c r="AC2424" s="36"/>
      <c r="AD2424" s="36"/>
      <c r="AE2424" s="36"/>
      <c r="AR2424" s="186" t="s">
        <v>216</v>
      </c>
      <c r="AT2424" s="186" t="s">
        <v>195</v>
      </c>
      <c r="AU2424" s="186" t="s">
        <v>80</v>
      </c>
      <c r="AY2424" s="19" t="s">
        <v>193</v>
      </c>
      <c r="BE2424" s="187">
        <f t="shared" si="54"/>
        <v>0</v>
      </c>
      <c r="BF2424" s="187">
        <f t="shared" si="55"/>
        <v>0</v>
      </c>
      <c r="BG2424" s="187">
        <f t="shared" si="56"/>
        <v>0</v>
      </c>
      <c r="BH2424" s="187">
        <f t="shared" si="57"/>
        <v>0</v>
      </c>
      <c r="BI2424" s="187">
        <f t="shared" si="58"/>
        <v>0</v>
      </c>
      <c r="BJ2424" s="19" t="s">
        <v>78</v>
      </c>
      <c r="BK2424" s="187">
        <f t="shared" si="59"/>
        <v>0</v>
      </c>
      <c r="BL2424" s="19" t="s">
        <v>216</v>
      </c>
      <c r="BM2424" s="186" t="s">
        <v>3331</v>
      </c>
    </row>
    <row r="2425" spans="1:65" s="2" customFormat="1" ht="24.2" customHeight="1">
      <c r="A2425" s="36"/>
      <c r="B2425" s="37"/>
      <c r="C2425" s="175" t="s">
        <v>3332</v>
      </c>
      <c r="D2425" s="175" t="s">
        <v>195</v>
      </c>
      <c r="E2425" s="176" t="s">
        <v>3333</v>
      </c>
      <c r="F2425" s="177" t="s">
        <v>3334</v>
      </c>
      <c r="G2425" s="178" t="s">
        <v>702</v>
      </c>
      <c r="H2425" s="179">
        <v>42</v>
      </c>
      <c r="I2425" s="180"/>
      <c r="J2425" s="181">
        <f t="shared" si="50"/>
        <v>0</v>
      </c>
      <c r="K2425" s="177" t="s">
        <v>477</v>
      </c>
      <c r="L2425" s="41"/>
      <c r="M2425" s="182" t="s">
        <v>19</v>
      </c>
      <c r="N2425" s="183" t="s">
        <v>41</v>
      </c>
      <c r="O2425" s="66"/>
      <c r="P2425" s="184">
        <f t="shared" si="51"/>
        <v>0</v>
      </c>
      <c r="Q2425" s="184">
        <v>0</v>
      </c>
      <c r="R2425" s="184">
        <f t="shared" si="52"/>
        <v>0</v>
      </c>
      <c r="S2425" s="184">
        <v>0</v>
      </c>
      <c r="T2425" s="185">
        <f t="shared" si="53"/>
        <v>0</v>
      </c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R2425" s="186" t="s">
        <v>216</v>
      </c>
      <c r="AT2425" s="186" t="s">
        <v>195</v>
      </c>
      <c r="AU2425" s="186" t="s">
        <v>80</v>
      </c>
      <c r="AY2425" s="19" t="s">
        <v>193</v>
      </c>
      <c r="BE2425" s="187">
        <f t="shared" si="54"/>
        <v>0</v>
      </c>
      <c r="BF2425" s="187">
        <f t="shared" si="55"/>
        <v>0</v>
      </c>
      <c r="BG2425" s="187">
        <f t="shared" si="56"/>
        <v>0</v>
      </c>
      <c r="BH2425" s="187">
        <f t="shared" si="57"/>
        <v>0</v>
      </c>
      <c r="BI2425" s="187">
        <f t="shared" si="58"/>
        <v>0</v>
      </c>
      <c r="BJ2425" s="19" t="s">
        <v>78</v>
      </c>
      <c r="BK2425" s="187">
        <f t="shared" si="59"/>
        <v>0</v>
      </c>
      <c r="BL2425" s="19" t="s">
        <v>216</v>
      </c>
      <c r="BM2425" s="186" t="s">
        <v>3335</v>
      </c>
    </row>
    <row r="2426" spans="1:65" s="2" customFormat="1" ht="44.25" customHeight="1">
      <c r="A2426" s="36"/>
      <c r="B2426" s="37"/>
      <c r="C2426" s="175" t="s">
        <v>1966</v>
      </c>
      <c r="D2426" s="175" t="s">
        <v>195</v>
      </c>
      <c r="E2426" s="176" t="s">
        <v>3336</v>
      </c>
      <c r="F2426" s="177" t="s">
        <v>3337</v>
      </c>
      <c r="G2426" s="178" t="s">
        <v>702</v>
      </c>
      <c r="H2426" s="179">
        <v>107</v>
      </c>
      <c r="I2426" s="180"/>
      <c r="J2426" s="181">
        <f t="shared" si="50"/>
        <v>0</v>
      </c>
      <c r="K2426" s="177" t="s">
        <v>477</v>
      </c>
      <c r="L2426" s="41"/>
      <c r="M2426" s="182" t="s">
        <v>19</v>
      </c>
      <c r="N2426" s="183" t="s">
        <v>41</v>
      </c>
      <c r="O2426" s="66"/>
      <c r="P2426" s="184">
        <f t="shared" si="51"/>
        <v>0</v>
      </c>
      <c r="Q2426" s="184">
        <v>0</v>
      </c>
      <c r="R2426" s="184">
        <f t="shared" si="52"/>
        <v>0</v>
      </c>
      <c r="S2426" s="184">
        <v>0</v>
      </c>
      <c r="T2426" s="185">
        <f t="shared" si="53"/>
        <v>0</v>
      </c>
      <c r="U2426" s="36"/>
      <c r="V2426" s="36"/>
      <c r="W2426" s="36"/>
      <c r="X2426" s="36"/>
      <c r="Y2426" s="36"/>
      <c r="Z2426" s="36"/>
      <c r="AA2426" s="36"/>
      <c r="AB2426" s="36"/>
      <c r="AC2426" s="36"/>
      <c r="AD2426" s="36"/>
      <c r="AE2426" s="36"/>
      <c r="AR2426" s="186" t="s">
        <v>216</v>
      </c>
      <c r="AT2426" s="186" t="s">
        <v>195</v>
      </c>
      <c r="AU2426" s="186" t="s">
        <v>80</v>
      </c>
      <c r="AY2426" s="19" t="s">
        <v>193</v>
      </c>
      <c r="BE2426" s="187">
        <f t="shared" si="54"/>
        <v>0</v>
      </c>
      <c r="BF2426" s="187">
        <f t="shared" si="55"/>
        <v>0</v>
      </c>
      <c r="BG2426" s="187">
        <f t="shared" si="56"/>
        <v>0</v>
      </c>
      <c r="BH2426" s="187">
        <f t="shared" si="57"/>
        <v>0</v>
      </c>
      <c r="BI2426" s="187">
        <f t="shared" si="58"/>
        <v>0</v>
      </c>
      <c r="BJ2426" s="19" t="s">
        <v>78</v>
      </c>
      <c r="BK2426" s="187">
        <f t="shared" si="59"/>
        <v>0</v>
      </c>
      <c r="BL2426" s="19" t="s">
        <v>216</v>
      </c>
      <c r="BM2426" s="186" t="s">
        <v>3338</v>
      </c>
    </row>
    <row r="2427" spans="1:65" s="2" customFormat="1" ht="37.9" customHeight="1">
      <c r="A2427" s="36"/>
      <c r="B2427" s="37"/>
      <c r="C2427" s="175" t="s">
        <v>3339</v>
      </c>
      <c r="D2427" s="175" t="s">
        <v>195</v>
      </c>
      <c r="E2427" s="176" t="s">
        <v>3340</v>
      </c>
      <c r="F2427" s="177" t="s">
        <v>3341</v>
      </c>
      <c r="G2427" s="178" t="s">
        <v>702</v>
      </c>
      <c r="H2427" s="179">
        <v>13</v>
      </c>
      <c r="I2427" s="180"/>
      <c r="J2427" s="181">
        <f t="shared" si="50"/>
        <v>0</v>
      </c>
      <c r="K2427" s="177" t="s">
        <v>477</v>
      </c>
      <c r="L2427" s="41"/>
      <c r="M2427" s="182" t="s">
        <v>19</v>
      </c>
      <c r="N2427" s="183" t="s">
        <v>41</v>
      </c>
      <c r="O2427" s="66"/>
      <c r="P2427" s="184">
        <f t="shared" si="51"/>
        <v>0</v>
      </c>
      <c r="Q2427" s="184">
        <v>0</v>
      </c>
      <c r="R2427" s="184">
        <f t="shared" si="52"/>
        <v>0</v>
      </c>
      <c r="S2427" s="184">
        <v>0</v>
      </c>
      <c r="T2427" s="185">
        <f t="shared" si="53"/>
        <v>0</v>
      </c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R2427" s="186" t="s">
        <v>216</v>
      </c>
      <c r="AT2427" s="186" t="s">
        <v>195</v>
      </c>
      <c r="AU2427" s="186" t="s">
        <v>80</v>
      </c>
      <c r="AY2427" s="19" t="s">
        <v>193</v>
      </c>
      <c r="BE2427" s="187">
        <f t="shared" si="54"/>
        <v>0</v>
      </c>
      <c r="BF2427" s="187">
        <f t="shared" si="55"/>
        <v>0</v>
      </c>
      <c r="BG2427" s="187">
        <f t="shared" si="56"/>
        <v>0</v>
      </c>
      <c r="BH2427" s="187">
        <f t="shared" si="57"/>
        <v>0</v>
      </c>
      <c r="BI2427" s="187">
        <f t="shared" si="58"/>
        <v>0</v>
      </c>
      <c r="BJ2427" s="19" t="s">
        <v>78</v>
      </c>
      <c r="BK2427" s="187">
        <f t="shared" si="59"/>
        <v>0</v>
      </c>
      <c r="BL2427" s="19" t="s">
        <v>216</v>
      </c>
      <c r="BM2427" s="186" t="s">
        <v>3342</v>
      </c>
    </row>
    <row r="2428" spans="1:65" s="2" customFormat="1" ht="33" customHeight="1">
      <c r="A2428" s="36"/>
      <c r="B2428" s="37"/>
      <c r="C2428" s="175" t="s">
        <v>1981</v>
      </c>
      <c r="D2428" s="175" t="s">
        <v>195</v>
      </c>
      <c r="E2428" s="176" t="s">
        <v>3343</v>
      </c>
      <c r="F2428" s="177" t="s">
        <v>3344</v>
      </c>
      <c r="G2428" s="178" t="s">
        <v>702</v>
      </c>
      <c r="H2428" s="179">
        <v>114</v>
      </c>
      <c r="I2428" s="180"/>
      <c r="J2428" s="181">
        <f t="shared" ref="J2428:J2459" si="60">ROUND(I2428*H2428,2)</f>
        <v>0</v>
      </c>
      <c r="K2428" s="177" t="s">
        <v>477</v>
      </c>
      <c r="L2428" s="41"/>
      <c r="M2428" s="182" t="s">
        <v>19</v>
      </c>
      <c r="N2428" s="183" t="s">
        <v>41</v>
      </c>
      <c r="O2428" s="66"/>
      <c r="P2428" s="184">
        <f t="shared" ref="P2428:P2459" si="61">O2428*H2428</f>
        <v>0</v>
      </c>
      <c r="Q2428" s="184">
        <v>0</v>
      </c>
      <c r="R2428" s="184">
        <f t="shared" ref="R2428:R2459" si="62">Q2428*H2428</f>
        <v>0</v>
      </c>
      <c r="S2428" s="184">
        <v>0</v>
      </c>
      <c r="T2428" s="185">
        <f t="shared" ref="T2428:T2459" si="63">S2428*H2428</f>
        <v>0</v>
      </c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R2428" s="186" t="s">
        <v>216</v>
      </c>
      <c r="AT2428" s="186" t="s">
        <v>195</v>
      </c>
      <c r="AU2428" s="186" t="s">
        <v>80</v>
      </c>
      <c r="AY2428" s="19" t="s">
        <v>193</v>
      </c>
      <c r="BE2428" s="187">
        <f t="shared" ref="BE2428:BE2459" si="64">IF(N2428="základní",J2428,0)</f>
        <v>0</v>
      </c>
      <c r="BF2428" s="187">
        <f t="shared" ref="BF2428:BF2459" si="65">IF(N2428="snížená",J2428,0)</f>
        <v>0</v>
      </c>
      <c r="BG2428" s="187">
        <f t="shared" ref="BG2428:BG2459" si="66">IF(N2428="zákl. přenesená",J2428,0)</f>
        <v>0</v>
      </c>
      <c r="BH2428" s="187">
        <f t="shared" ref="BH2428:BH2459" si="67">IF(N2428="sníž. přenesená",J2428,0)</f>
        <v>0</v>
      </c>
      <c r="BI2428" s="187">
        <f t="shared" ref="BI2428:BI2459" si="68">IF(N2428="nulová",J2428,0)</f>
        <v>0</v>
      </c>
      <c r="BJ2428" s="19" t="s">
        <v>78</v>
      </c>
      <c r="BK2428" s="187">
        <f t="shared" ref="BK2428:BK2459" si="69">ROUND(I2428*H2428,2)</f>
        <v>0</v>
      </c>
      <c r="BL2428" s="19" t="s">
        <v>216</v>
      </c>
      <c r="BM2428" s="186" t="s">
        <v>3345</v>
      </c>
    </row>
    <row r="2429" spans="1:65" s="2" customFormat="1" ht="37.9" customHeight="1">
      <c r="A2429" s="36"/>
      <c r="B2429" s="37"/>
      <c r="C2429" s="175" t="s">
        <v>3346</v>
      </c>
      <c r="D2429" s="175" t="s">
        <v>195</v>
      </c>
      <c r="E2429" s="176" t="s">
        <v>3347</v>
      </c>
      <c r="F2429" s="177" t="s">
        <v>3348</v>
      </c>
      <c r="G2429" s="178" t="s">
        <v>702</v>
      </c>
      <c r="H2429" s="179">
        <v>114</v>
      </c>
      <c r="I2429" s="180"/>
      <c r="J2429" s="181">
        <f t="shared" si="60"/>
        <v>0</v>
      </c>
      <c r="K2429" s="177" t="s">
        <v>477</v>
      </c>
      <c r="L2429" s="41"/>
      <c r="M2429" s="182" t="s">
        <v>19</v>
      </c>
      <c r="N2429" s="183" t="s">
        <v>41</v>
      </c>
      <c r="O2429" s="66"/>
      <c r="P2429" s="184">
        <f t="shared" si="61"/>
        <v>0</v>
      </c>
      <c r="Q2429" s="184">
        <v>0</v>
      </c>
      <c r="R2429" s="184">
        <f t="shared" si="62"/>
        <v>0</v>
      </c>
      <c r="S2429" s="184">
        <v>0</v>
      </c>
      <c r="T2429" s="185">
        <f t="shared" si="63"/>
        <v>0</v>
      </c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R2429" s="186" t="s">
        <v>216</v>
      </c>
      <c r="AT2429" s="186" t="s">
        <v>195</v>
      </c>
      <c r="AU2429" s="186" t="s">
        <v>80</v>
      </c>
      <c r="AY2429" s="19" t="s">
        <v>193</v>
      </c>
      <c r="BE2429" s="187">
        <f t="shared" si="64"/>
        <v>0</v>
      </c>
      <c r="BF2429" s="187">
        <f t="shared" si="65"/>
        <v>0</v>
      </c>
      <c r="BG2429" s="187">
        <f t="shared" si="66"/>
        <v>0</v>
      </c>
      <c r="BH2429" s="187">
        <f t="shared" si="67"/>
        <v>0</v>
      </c>
      <c r="BI2429" s="187">
        <f t="shared" si="68"/>
        <v>0</v>
      </c>
      <c r="BJ2429" s="19" t="s">
        <v>78</v>
      </c>
      <c r="BK2429" s="187">
        <f t="shared" si="69"/>
        <v>0</v>
      </c>
      <c r="BL2429" s="19" t="s">
        <v>216</v>
      </c>
      <c r="BM2429" s="186" t="s">
        <v>3349</v>
      </c>
    </row>
    <row r="2430" spans="1:65" s="2" customFormat="1" ht="44.25" customHeight="1">
      <c r="A2430" s="36"/>
      <c r="B2430" s="37"/>
      <c r="C2430" s="175" t="s">
        <v>1988</v>
      </c>
      <c r="D2430" s="175" t="s">
        <v>195</v>
      </c>
      <c r="E2430" s="176" t="s">
        <v>3350</v>
      </c>
      <c r="F2430" s="177" t="s">
        <v>3351</v>
      </c>
      <c r="G2430" s="178" t="s">
        <v>702</v>
      </c>
      <c r="H2430" s="179">
        <v>5</v>
      </c>
      <c r="I2430" s="180"/>
      <c r="J2430" s="181">
        <f t="shared" si="60"/>
        <v>0</v>
      </c>
      <c r="K2430" s="177" t="s">
        <v>477</v>
      </c>
      <c r="L2430" s="41"/>
      <c r="M2430" s="182" t="s">
        <v>19</v>
      </c>
      <c r="N2430" s="183" t="s">
        <v>41</v>
      </c>
      <c r="O2430" s="66"/>
      <c r="P2430" s="184">
        <f t="shared" si="61"/>
        <v>0</v>
      </c>
      <c r="Q2430" s="184">
        <v>0</v>
      </c>
      <c r="R2430" s="184">
        <f t="shared" si="62"/>
        <v>0</v>
      </c>
      <c r="S2430" s="184">
        <v>0</v>
      </c>
      <c r="T2430" s="185">
        <f t="shared" si="63"/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216</v>
      </c>
      <c r="AT2430" s="186" t="s">
        <v>195</v>
      </c>
      <c r="AU2430" s="186" t="s">
        <v>80</v>
      </c>
      <c r="AY2430" s="19" t="s">
        <v>193</v>
      </c>
      <c r="BE2430" s="187">
        <f t="shared" si="64"/>
        <v>0</v>
      </c>
      <c r="BF2430" s="187">
        <f t="shared" si="65"/>
        <v>0</v>
      </c>
      <c r="BG2430" s="187">
        <f t="shared" si="66"/>
        <v>0</v>
      </c>
      <c r="BH2430" s="187">
        <f t="shared" si="67"/>
        <v>0</v>
      </c>
      <c r="BI2430" s="187">
        <f t="shared" si="68"/>
        <v>0</v>
      </c>
      <c r="BJ2430" s="19" t="s">
        <v>78</v>
      </c>
      <c r="BK2430" s="187">
        <f t="shared" si="69"/>
        <v>0</v>
      </c>
      <c r="BL2430" s="19" t="s">
        <v>216</v>
      </c>
      <c r="BM2430" s="186" t="s">
        <v>3352</v>
      </c>
    </row>
    <row r="2431" spans="1:65" s="2" customFormat="1" ht="37.9" customHeight="1">
      <c r="A2431" s="36"/>
      <c r="B2431" s="37"/>
      <c r="C2431" s="175" t="s">
        <v>3353</v>
      </c>
      <c r="D2431" s="175" t="s">
        <v>195</v>
      </c>
      <c r="E2431" s="176" t="s">
        <v>3354</v>
      </c>
      <c r="F2431" s="177" t="s">
        <v>3355</v>
      </c>
      <c r="G2431" s="178" t="s">
        <v>702</v>
      </c>
      <c r="H2431" s="179">
        <v>1</v>
      </c>
      <c r="I2431" s="180"/>
      <c r="J2431" s="181">
        <f t="shared" si="60"/>
        <v>0</v>
      </c>
      <c r="K2431" s="177" t="s">
        <v>477</v>
      </c>
      <c r="L2431" s="41"/>
      <c r="M2431" s="182" t="s">
        <v>19</v>
      </c>
      <c r="N2431" s="183" t="s">
        <v>41</v>
      </c>
      <c r="O2431" s="66"/>
      <c r="P2431" s="184">
        <f t="shared" si="61"/>
        <v>0</v>
      </c>
      <c r="Q2431" s="184">
        <v>0</v>
      </c>
      <c r="R2431" s="184">
        <f t="shared" si="62"/>
        <v>0</v>
      </c>
      <c r="S2431" s="184">
        <v>0</v>
      </c>
      <c r="T2431" s="185">
        <f t="shared" si="63"/>
        <v>0</v>
      </c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R2431" s="186" t="s">
        <v>216</v>
      </c>
      <c r="AT2431" s="186" t="s">
        <v>195</v>
      </c>
      <c r="AU2431" s="186" t="s">
        <v>80</v>
      </c>
      <c r="AY2431" s="19" t="s">
        <v>193</v>
      </c>
      <c r="BE2431" s="187">
        <f t="shared" si="64"/>
        <v>0</v>
      </c>
      <c r="BF2431" s="187">
        <f t="shared" si="65"/>
        <v>0</v>
      </c>
      <c r="BG2431" s="187">
        <f t="shared" si="66"/>
        <v>0</v>
      </c>
      <c r="BH2431" s="187">
        <f t="shared" si="67"/>
        <v>0</v>
      </c>
      <c r="BI2431" s="187">
        <f t="shared" si="68"/>
        <v>0</v>
      </c>
      <c r="BJ2431" s="19" t="s">
        <v>78</v>
      </c>
      <c r="BK2431" s="187">
        <f t="shared" si="69"/>
        <v>0</v>
      </c>
      <c r="BL2431" s="19" t="s">
        <v>216</v>
      </c>
      <c r="BM2431" s="186" t="s">
        <v>3356</v>
      </c>
    </row>
    <row r="2432" spans="1:65" s="2" customFormat="1" ht="44.25" customHeight="1">
      <c r="A2432" s="36"/>
      <c r="B2432" s="37"/>
      <c r="C2432" s="175" t="s">
        <v>1993</v>
      </c>
      <c r="D2432" s="175" t="s">
        <v>195</v>
      </c>
      <c r="E2432" s="176" t="s">
        <v>3357</v>
      </c>
      <c r="F2432" s="177" t="s">
        <v>3358</v>
      </c>
      <c r="G2432" s="178" t="s">
        <v>702</v>
      </c>
      <c r="H2432" s="179">
        <v>111</v>
      </c>
      <c r="I2432" s="180"/>
      <c r="J2432" s="181">
        <f t="shared" si="60"/>
        <v>0</v>
      </c>
      <c r="K2432" s="177" t="s">
        <v>477</v>
      </c>
      <c r="L2432" s="41"/>
      <c r="M2432" s="182" t="s">
        <v>19</v>
      </c>
      <c r="N2432" s="183" t="s">
        <v>41</v>
      </c>
      <c r="O2432" s="66"/>
      <c r="P2432" s="184">
        <f t="shared" si="61"/>
        <v>0</v>
      </c>
      <c r="Q2432" s="184">
        <v>0</v>
      </c>
      <c r="R2432" s="184">
        <f t="shared" si="62"/>
        <v>0</v>
      </c>
      <c r="S2432" s="184">
        <v>0</v>
      </c>
      <c r="T2432" s="185">
        <f t="shared" si="63"/>
        <v>0</v>
      </c>
      <c r="U2432" s="36"/>
      <c r="V2432" s="36"/>
      <c r="W2432" s="36"/>
      <c r="X2432" s="36"/>
      <c r="Y2432" s="36"/>
      <c r="Z2432" s="36"/>
      <c r="AA2432" s="36"/>
      <c r="AB2432" s="36"/>
      <c r="AC2432" s="36"/>
      <c r="AD2432" s="36"/>
      <c r="AE2432" s="36"/>
      <c r="AR2432" s="186" t="s">
        <v>216</v>
      </c>
      <c r="AT2432" s="186" t="s">
        <v>195</v>
      </c>
      <c r="AU2432" s="186" t="s">
        <v>80</v>
      </c>
      <c r="AY2432" s="19" t="s">
        <v>193</v>
      </c>
      <c r="BE2432" s="187">
        <f t="shared" si="64"/>
        <v>0</v>
      </c>
      <c r="BF2432" s="187">
        <f t="shared" si="65"/>
        <v>0</v>
      </c>
      <c r="BG2432" s="187">
        <f t="shared" si="66"/>
        <v>0</v>
      </c>
      <c r="BH2432" s="187">
        <f t="shared" si="67"/>
        <v>0</v>
      </c>
      <c r="BI2432" s="187">
        <f t="shared" si="68"/>
        <v>0</v>
      </c>
      <c r="BJ2432" s="19" t="s">
        <v>78</v>
      </c>
      <c r="BK2432" s="187">
        <f t="shared" si="69"/>
        <v>0</v>
      </c>
      <c r="BL2432" s="19" t="s">
        <v>216</v>
      </c>
      <c r="BM2432" s="186" t="s">
        <v>3359</v>
      </c>
    </row>
    <row r="2433" spans="1:65" s="2" customFormat="1" ht="16.5" customHeight="1">
      <c r="A2433" s="36"/>
      <c r="B2433" s="37"/>
      <c r="C2433" s="175" t="s">
        <v>3360</v>
      </c>
      <c r="D2433" s="175" t="s">
        <v>195</v>
      </c>
      <c r="E2433" s="176" t="s">
        <v>3361</v>
      </c>
      <c r="F2433" s="177" t="s">
        <v>3362</v>
      </c>
      <c r="G2433" s="178" t="s">
        <v>702</v>
      </c>
      <c r="H2433" s="179">
        <v>1</v>
      </c>
      <c r="I2433" s="180"/>
      <c r="J2433" s="181">
        <f t="shared" si="60"/>
        <v>0</v>
      </c>
      <c r="K2433" s="177" t="s">
        <v>477</v>
      </c>
      <c r="L2433" s="41"/>
      <c r="M2433" s="182" t="s">
        <v>19</v>
      </c>
      <c r="N2433" s="183" t="s">
        <v>41</v>
      </c>
      <c r="O2433" s="66"/>
      <c r="P2433" s="184">
        <f t="shared" si="61"/>
        <v>0</v>
      </c>
      <c r="Q2433" s="184">
        <v>0</v>
      </c>
      <c r="R2433" s="184">
        <f t="shared" si="62"/>
        <v>0</v>
      </c>
      <c r="S2433" s="184">
        <v>0</v>
      </c>
      <c r="T2433" s="185">
        <f t="shared" si="63"/>
        <v>0</v>
      </c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R2433" s="186" t="s">
        <v>216</v>
      </c>
      <c r="AT2433" s="186" t="s">
        <v>195</v>
      </c>
      <c r="AU2433" s="186" t="s">
        <v>80</v>
      </c>
      <c r="AY2433" s="19" t="s">
        <v>193</v>
      </c>
      <c r="BE2433" s="187">
        <f t="shared" si="64"/>
        <v>0</v>
      </c>
      <c r="BF2433" s="187">
        <f t="shared" si="65"/>
        <v>0</v>
      </c>
      <c r="BG2433" s="187">
        <f t="shared" si="66"/>
        <v>0</v>
      </c>
      <c r="BH2433" s="187">
        <f t="shared" si="67"/>
        <v>0</v>
      </c>
      <c r="BI2433" s="187">
        <f t="shared" si="68"/>
        <v>0</v>
      </c>
      <c r="BJ2433" s="19" t="s">
        <v>78</v>
      </c>
      <c r="BK2433" s="187">
        <f t="shared" si="69"/>
        <v>0</v>
      </c>
      <c r="BL2433" s="19" t="s">
        <v>216</v>
      </c>
      <c r="BM2433" s="186" t="s">
        <v>3363</v>
      </c>
    </row>
    <row r="2434" spans="1:65" s="2" customFormat="1" ht="37.9" customHeight="1">
      <c r="A2434" s="36"/>
      <c r="B2434" s="37"/>
      <c r="C2434" s="175" t="s">
        <v>2000</v>
      </c>
      <c r="D2434" s="175" t="s">
        <v>195</v>
      </c>
      <c r="E2434" s="176" t="s">
        <v>3364</v>
      </c>
      <c r="F2434" s="177" t="s">
        <v>3365</v>
      </c>
      <c r="G2434" s="178" t="s">
        <v>702</v>
      </c>
      <c r="H2434" s="179">
        <v>1</v>
      </c>
      <c r="I2434" s="180"/>
      <c r="J2434" s="181">
        <f t="shared" si="60"/>
        <v>0</v>
      </c>
      <c r="K2434" s="177" t="s">
        <v>477</v>
      </c>
      <c r="L2434" s="41"/>
      <c r="M2434" s="182" t="s">
        <v>19</v>
      </c>
      <c r="N2434" s="183" t="s">
        <v>41</v>
      </c>
      <c r="O2434" s="66"/>
      <c r="P2434" s="184">
        <f t="shared" si="61"/>
        <v>0</v>
      </c>
      <c r="Q2434" s="184">
        <v>0</v>
      </c>
      <c r="R2434" s="184">
        <f t="shared" si="62"/>
        <v>0</v>
      </c>
      <c r="S2434" s="184">
        <v>0</v>
      </c>
      <c r="T2434" s="185">
        <f t="shared" si="63"/>
        <v>0</v>
      </c>
      <c r="U2434" s="36"/>
      <c r="V2434" s="36"/>
      <c r="W2434" s="36"/>
      <c r="X2434" s="36"/>
      <c r="Y2434" s="36"/>
      <c r="Z2434" s="36"/>
      <c r="AA2434" s="36"/>
      <c r="AB2434" s="36"/>
      <c r="AC2434" s="36"/>
      <c r="AD2434" s="36"/>
      <c r="AE2434" s="36"/>
      <c r="AR2434" s="186" t="s">
        <v>216</v>
      </c>
      <c r="AT2434" s="186" t="s">
        <v>195</v>
      </c>
      <c r="AU2434" s="186" t="s">
        <v>80</v>
      </c>
      <c r="AY2434" s="19" t="s">
        <v>193</v>
      </c>
      <c r="BE2434" s="187">
        <f t="shared" si="64"/>
        <v>0</v>
      </c>
      <c r="BF2434" s="187">
        <f t="shared" si="65"/>
        <v>0</v>
      </c>
      <c r="BG2434" s="187">
        <f t="shared" si="66"/>
        <v>0</v>
      </c>
      <c r="BH2434" s="187">
        <f t="shared" si="67"/>
        <v>0</v>
      </c>
      <c r="BI2434" s="187">
        <f t="shared" si="68"/>
        <v>0</v>
      </c>
      <c r="BJ2434" s="19" t="s">
        <v>78</v>
      </c>
      <c r="BK2434" s="187">
        <f t="shared" si="69"/>
        <v>0</v>
      </c>
      <c r="BL2434" s="19" t="s">
        <v>216</v>
      </c>
      <c r="BM2434" s="186" t="s">
        <v>3366</v>
      </c>
    </row>
    <row r="2435" spans="1:65" s="2" customFormat="1" ht="37.9" customHeight="1">
      <c r="A2435" s="36"/>
      <c r="B2435" s="37"/>
      <c r="C2435" s="175" t="s">
        <v>3367</v>
      </c>
      <c r="D2435" s="175" t="s">
        <v>195</v>
      </c>
      <c r="E2435" s="176" t="s">
        <v>3368</v>
      </c>
      <c r="F2435" s="177" t="s">
        <v>3369</v>
      </c>
      <c r="G2435" s="178" t="s">
        <v>702</v>
      </c>
      <c r="H2435" s="179">
        <v>108</v>
      </c>
      <c r="I2435" s="180"/>
      <c r="J2435" s="181">
        <f t="shared" si="60"/>
        <v>0</v>
      </c>
      <c r="K2435" s="177" t="s">
        <v>477</v>
      </c>
      <c r="L2435" s="41"/>
      <c r="M2435" s="182" t="s">
        <v>19</v>
      </c>
      <c r="N2435" s="183" t="s">
        <v>41</v>
      </c>
      <c r="O2435" s="66"/>
      <c r="P2435" s="184">
        <f t="shared" si="61"/>
        <v>0</v>
      </c>
      <c r="Q2435" s="184">
        <v>0</v>
      </c>
      <c r="R2435" s="184">
        <f t="shared" si="62"/>
        <v>0</v>
      </c>
      <c r="S2435" s="184">
        <v>0</v>
      </c>
      <c r="T2435" s="185">
        <f t="shared" si="63"/>
        <v>0</v>
      </c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R2435" s="186" t="s">
        <v>216</v>
      </c>
      <c r="AT2435" s="186" t="s">
        <v>195</v>
      </c>
      <c r="AU2435" s="186" t="s">
        <v>80</v>
      </c>
      <c r="AY2435" s="19" t="s">
        <v>193</v>
      </c>
      <c r="BE2435" s="187">
        <f t="shared" si="64"/>
        <v>0</v>
      </c>
      <c r="BF2435" s="187">
        <f t="shared" si="65"/>
        <v>0</v>
      </c>
      <c r="BG2435" s="187">
        <f t="shared" si="66"/>
        <v>0</v>
      </c>
      <c r="BH2435" s="187">
        <f t="shared" si="67"/>
        <v>0</v>
      </c>
      <c r="BI2435" s="187">
        <f t="shared" si="68"/>
        <v>0</v>
      </c>
      <c r="BJ2435" s="19" t="s">
        <v>78</v>
      </c>
      <c r="BK2435" s="187">
        <f t="shared" si="69"/>
        <v>0</v>
      </c>
      <c r="BL2435" s="19" t="s">
        <v>216</v>
      </c>
      <c r="BM2435" s="186" t="s">
        <v>3370</v>
      </c>
    </row>
    <row r="2436" spans="1:65" s="2" customFormat="1" ht="37.9" customHeight="1">
      <c r="A2436" s="36"/>
      <c r="B2436" s="37"/>
      <c r="C2436" s="175" t="s">
        <v>2005</v>
      </c>
      <c r="D2436" s="175" t="s">
        <v>195</v>
      </c>
      <c r="E2436" s="176" t="s">
        <v>3371</v>
      </c>
      <c r="F2436" s="177" t="s">
        <v>3372</v>
      </c>
      <c r="G2436" s="178" t="s">
        <v>702</v>
      </c>
      <c r="H2436" s="179">
        <v>108</v>
      </c>
      <c r="I2436" s="180"/>
      <c r="J2436" s="181">
        <f t="shared" si="60"/>
        <v>0</v>
      </c>
      <c r="K2436" s="177" t="s">
        <v>477</v>
      </c>
      <c r="L2436" s="41"/>
      <c r="M2436" s="182" t="s">
        <v>19</v>
      </c>
      <c r="N2436" s="183" t="s">
        <v>41</v>
      </c>
      <c r="O2436" s="66"/>
      <c r="P2436" s="184">
        <f t="shared" si="61"/>
        <v>0</v>
      </c>
      <c r="Q2436" s="184">
        <v>0</v>
      </c>
      <c r="R2436" s="184">
        <f t="shared" si="62"/>
        <v>0</v>
      </c>
      <c r="S2436" s="184">
        <v>0</v>
      </c>
      <c r="T2436" s="185">
        <f t="shared" si="63"/>
        <v>0</v>
      </c>
      <c r="U2436" s="36"/>
      <c r="V2436" s="36"/>
      <c r="W2436" s="36"/>
      <c r="X2436" s="36"/>
      <c r="Y2436" s="36"/>
      <c r="Z2436" s="36"/>
      <c r="AA2436" s="36"/>
      <c r="AB2436" s="36"/>
      <c r="AC2436" s="36"/>
      <c r="AD2436" s="36"/>
      <c r="AE2436" s="36"/>
      <c r="AR2436" s="186" t="s">
        <v>216</v>
      </c>
      <c r="AT2436" s="186" t="s">
        <v>195</v>
      </c>
      <c r="AU2436" s="186" t="s">
        <v>80</v>
      </c>
      <c r="AY2436" s="19" t="s">
        <v>193</v>
      </c>
      <c r="BE2436" s="187">
        <f t="shared" si="64"/>
        <v>0</v>
      </c>
      <c r="BF2436" s="187">
        <f t="shared" si="65"/>
        <v>0</v>
      </c>
      <c r="BG2436" s="187">
        <f t="shared" si="66"/>
        <v>0</v>
      </c>
      <c r="BH2436" s="187">
        <f t="shared" si="67"/>
        <v>0</v>
      </c>
      <c r="BI2436" s="187">
        <f t="shared" si="68"/>
        <v>0</v>
      </c>
      <c r="BJ2436" s="19" t="s">
        <v>78</v>
      </c>
      <c r="BK2436" s="187">
        <f t="shared" si="69"/>
        <v>0</v>
      </c>
      <c r="BL2436" s="19" t="s">
        <v>216</v>
      </c>
      <c r="BM2436" s="186" t="s">
        <v>3373</v>
      </c>
    </row>
    <row r="2437" spans="1:65" s="2" customFormat="1" ht="37.9" customHeight="1">
      <c r="A2437" s="36"/>
      <c r="B2437" s="37"/>
      <c r="C2437" s="175" t="s">
        <v>3374</v>
      </c>
      <c r="D2437" s="175" t="s">
        <v>195</v>
      </c>
      <c r="E2437" s="176" t="s">
        <v>3375</v>
      </c>
      <c r="F2437" s="177" t="s">
        <v>3376</v>
      </c>
      <c r="G2437" s="178" t="s">
        <v>702</v>
      </c>
      <c r="H2437" s="179">
        <v>1</v>
      </c>
      <c r="I2437" s="180"/>
      <c r="J2437" s="181">
        <f t="shared" si="60"/>
        <v>0</v>
      </c>
      <c r="K2437" s="177" t="s">
        <v>477</v>
      </c>
      <c r="L2437" s="41"/>
      <c r="M2437" s="182" t="s">
        <v>19</v>
      </c>
      <c r="N2437" s="183" t="s">
        <v>41</v>
      </c>
      <c r="O2437" s="66"/>
      <c r="P2437" s="184">
        <f t="shared" si="61"/>
        <v>0</v>
      </c>
      <c r="Q2437" s="184">
        <v>0</v>
      </c>
      <c r="R2437" s="184">
        <f t="shared" si="62"/>
        <v>0</v>
      </c>
      <c r="S2437" s="184">
        <v>0</v>
      </c>
      <c r="T2437" s="185">
        <f t="shared" si="63"/>
        <v>0</v>
      </c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R2437" s="186" t="s">
        <v>216</v>
      </c>
      <c r="AT2437" s="186" t="s">
        <v>195</v>
      </c>
      <c r="AU2437" s="186" t="s">
        <v>80</v>
      </c>
      <c r="AY2437" s="19" t="s">
        <v>193</v>
      </c>
      <c r="BE2437" s="187">
        <f t="shared" si="64"/>
        <v>0</v>
      </c>
      <c r="BF2437" s="187">
        <f t="shared" si="65"/>
        <v>0</v>
      </c>
      <c r="BG2437" s="187">
        <f t="shared" si="66"/>
        <v>0</v>
      </c>
      <c r="BH2437" s="187">
        <f t="shared" si="67"/>
        <v>0</v>
      </c>
      <c r="BI2437" s="187">
        <f t="shared" si="68"/>
        <v>0</v>
      </c>
      <c r="BJ2437" s="19" t="s">
        <v>78</v>
      </c>
      <c r="BK2437" s="187">
        <f t="shared" si="69"/>
        <v>0</v>
      </c>
      <c r="BL2437" s="19" t="s">
        <v>216</v>
      </c>
      <c r="BM2437" s="186" t="s">
        <v>3377</v>
      </c>
    </row>
    <row r="2438" spans="1:65" s="2" customFormat="1" ht="37.9" customHeight="1">
      <c r="A2438" s="36"/>
      <c r="B2438" s="37"/>
      <c r="C2438" s="175" t="s">
        <v>2025</v>
      </c>
      <c r="D2438" s="175" t="s">
        <v>195</v>
      </c>
      <c r="E2438" s="176" t="s">
        <v>3378</v>
      </c>
      <c r="F2438" s="177" t="s">
        <v>3379</v>
      </c>
      <c r="G2438" s="178" t="s">
        <v>702</v>
      </c>
      <c r="H2438" s="179">
        <v>1</v>
      </c>
      <c r="I2438" s="180"/>
      <c r="J2438" s="181">
        <f t="shared" si="60"/>
        <v>0</v>
      </c>
      <c r="K2438" s="177" t="s">
        <v>477</v>
      </c>
      <c r="L2438" s="41"/>
      <c r="M2438" s="182" t="s">
        <v>19</v>
      </c>
      <c r="N2438" s="183" t="s">
        <v>41</v>
      </c>
      <c r="O2438" s="66"/>
      <c r="P2438" s="184">
        <f t="shared" si="61"/>
        <v>0</v>
      </c>
      <c r="Q2438" s="184">
        <v>0</v>
      </c>
      <c r="R2438" s="184">
        <f t="shared" si="62"/>
        <v>0</v>
      </c>
      <c r="S2438" s="184">
        <v>0</v>
      </c>
      <c r="T2438" s="185">
        <f t="shared" si="63"/>
        <v>0</v>
      </c>
      <c r="U2438" s="36"/>
      <c r="V2438" s="36"/>
      <c r="W2438" s="36"/>
      <c r="X2438" s="36"/>
      <c r="Y2438" s="36"/>
      <c r="Z2438" s="36"/>
      <c r="AA2438" s="36"/>
      <c r="AB2438" s="36"/>
      <c r="AC2438" s="36"/>
      <c r="AD2438" s="36"/>
      <c r="AE2438" s="36"/>
      <c r="AR2438" s="186" t="s">
        <v>216</v>
      </c>
      <c r="AT2438" s="186" t="s">
        <v>195</v>
      </c>
      <c r="AU2438" s="186" t="s">
        <v>80</v>
      </c>
      <c r="AY2438" s="19" t="s">
        <v>193</v>
      </c>
      <c r="BE2438" s="187">
        <f t="shared" si="64"/>
        <v>0</v>
      </c>
      <c r="BF2438" s="187">
        <f t="shared" si="65"/>
        <v>0</v>
      </c>
      <c r="BG2438" s="187">
        <f t="shared" si="66"/>
        <v>0</v>
      </c>
      <c r="BH2438" s="187">
        <f t="shared" si="67"/>
        <v>0</v>
      </c>
      <c r="BI2438" s="187">
        <f t="shared" si="68"/>
        <v>0</v>
      </c>
      <c r="BJ2438" s="19" t="s">
        <v>78</v>
      </c>
      <c r="BK2438" s="187">
        <f t="shared" si="69"/>
        <v>0</v>
      </c>
      <c r="BL2438" s="19" t="s">
        <v>216</v>
      </c>
      <c r="BM2438" s="186" t="s">
        <v>3380</v>
      </c>
    </row>
    <row r="2439" spans="1:65" s="2" customFormat="1" ht="37.9" customHeight="1">
      <c r="A2439" s="36"/>
      <c r="B2439" s="37"/>
      <c r="C2439" s="175" t="s">
        <v>3381</v>
      </c>
      <c r="D2439" s="175" t="s">
        <v>195</v>
      </c>
      <c r="E2439" s="176" t="s">
        <v>3382</v>
      </c>
      <c r="F2439" s="177" t="s">
        <v>3383</v>
      </c>
      <c r="G2439" s="178" t="s">
        <v>702</v>
      </c>
      <c r="H2439" s="179">
        <v>1</v>
      </c>
      <c r="I2439" s="180"/>
      <c r="J2439" s="181">
        <f t="shared" si="60"/>
        <v>0</v>
      </c>
      <c r="K2439" s="177" t="s">
        <v>477</v>
      </c>
      <c r="L2439" s="41"/>
      <c r="M2439" s="182" t="s">
        <v>19</v>
      </c>
      <c r="N2439" s="183" t="s">
        <v>41</v>
      </c>
      <c r="O2439" s="66"/>
      <c r="P2439" s="184">
        <f t="shared" si="61"/>
        <v>0</v>
      </c>
      <c r="Q2439" s="184">
        <v>0</v>
      </c>
      <c r="R2439" s="184">
        <f t="shared" si="62"/>
        <v>0</v>
      </c>
      <c r="S2439" s="184">
        <v>0</v>
      </c>
      <c r="T2439" s="185">
        <f t="shared" si="63"/>
        <v>0</v>
      </c>
      <c r="U2439" s="36"/>
      <c r="V2439" s="36"/>
      <c r="W2439" s="36"/>
      <c r="X2439" s="36"/>
      <c r="Y2439" s="36"/>
      <c r="Z2439" s="36"/>
      <c r="AA2439" s="36"/>
      <c r="AB2439" s="36"/>
      <c r="AC2439" s="36"/>
      <c r="AD2439" s="36"/>
      <c r="AE2439" s="36"/>
      <c r="AR2439" s="186" t="s">
        <v>216</v>
      </c>
      <c r="AT2439" s="186" t="s">
        <v>195</v>
      </c>
      <c r="AU2439" s="186" t="s">
        <v>80</v>
      </c>
      <c r="AY2439" s="19" t="s">
        <v>193</v>
      </c>
      <c r="BE2439" s="187">
        <f t="shared" si="64"/>
        <v>0</v>
      </c>
      <c r="BF2439" s="187">
        <f t="shared" si="65"/>
        <v>0</v>
      </c>
      <c r="BG2439" s="187">
        <f t="shared" si="66"/>
        <v>0</v>
      </c>
      <c r="BH2439" s="187">
        <f t="shared" si="67"/>
        <v>0</v>
      </c>
      <c r="BI2439" s="187">
        <f t="shared" si="68"/>
        <v>0</v>
      </c>
      <c r="BJ2439" s="19" t="s">
        <v>78</v>
      </c>
      <c r="BK2439" s="187">
        <f t="shared" si="69"/>
        <v>0</v>
      </c>
      <c r="BL2439" s="19" t="s">
        <v>216</v>
      </c>
      <c r="BM2439" s="186" t="s">
        <v>3384</v>
      </c>
    </row>
    <row r="2440" spans="1:65" s="2" customFormat="1" ht="21.75" customHeight="1">
      <c r="A2440" s="36"/>
      <c r="B2440" s="37"/>
      <c r="C2440" s="175" t="s">
        <v>2030</v>
      </c>
      <c r="D2440" s="175" t="s">
        <v>195</v>
      </c>
      <c r="E2440" s="176" t="s">
        <v>3385</v>
      </c>
      <c r="F2440" s="177" t="s">
        <v>3386</v>
      </c>
      <c r="G2440" s="178" t="s">
        <v>702</v>
      </c>
      <c r="H2440" s="179">
        <v>9</v>
      </c>
      <c r="I2440" s="180"/>
      <c r="J2440" s="181">
        <f t="shared" si="60"/>
        <v>0</v>
      </c>
      <c r="K2440" s="177" t="s">
        <v>477</v>
      </c>
      <c r="L2440" s="41"/>
      <c r="M2440" s="182" t="s">
        <v>19</v>
      </c>
      <c r="N2440" s="183" t="s">
        <v>41</v>
      </c>
      <c r="O2440" s="66"/>
      <c r="P2440" s="184">
        <f t="shared" si="61"/>
        <v>0</v>
      </c>
      <c r="Q2440" s="184">
        <v>0</v>
      </c>
      <c r="R2440" s="184">
        <f t="shared" si="62"/>
        <v>0</v>
      </c>
      <c r="S2440" s="184">
        <v>0</v>
      </c>
      <c r="T2440" s="185">
        <f t="shared" si="63"/>
        <v>0</v>
      </c>
      <c r="U2440" s="36"/>
      <c r="V2440" s="36"/>
      <c r="W2440" s="36"/>
      <c r="X2440" s="36"/>
      <c r="Y2440" s="36"/>
      <c r="Z2440" s="36"/>
      <c r="AA2440" s="36"/>
      <c r="AB2440" s="36"/>
      <c r="AC2440" s="36"/>
      <c r="AD2440" s="36"/>
      <c r="AE2440" s="36"/>
      <c r="AR2440" s="186" t="s">
        <v>216</v>
      </c>
      <c r="AT2440" s="186" t="s">
        <v>195</v>
      </c>
      <c r="AU2440" s="186" t="s">
        <v>80</v>
      </c>
      <c r="AY2440" s="19" t="s">
        <v>193</v>
      </c>
      <c r="BE2440" s="187">
        <f t="shared" si="64"/>
        <v>0</v>
      </c>
      <c r="BF2440" s="187">
        <f t="shared" si="65"/>
        <v>0</v>
      </c>
      <c r="BG2440" s="187">
        <f t="shared" si="66"/>
        <v>0</v>
      </c>
      <c r="BH2440" s="187">
        <f t="shared" si="67"/>
        <v>0</v>
      </c>
      <c r="BI2440" s="187">
        <f t="shared" si="68"/>
        <v>0</v>
      </c>
      <c r="BJ2440" s="19" t="s">
        <v>78</v>
      </c>
      <c r="BK2440" s="187">
        <f t="shared" si="69"/>
        <v>0</v>
      </c>
      <c r="BL2440" s="19" t="s">
        <v>216</v>
      </c>
      <c r="BM2440" s="186" t="s">
        <v>3387</v>
      </c>
    </row>
    <row r="2441" spans="1:65" s="2" customFormat="1" ht="21.75" customHeight="1">
      <c r="A2441" s="36"/>
      <c r="B2441" s="37"/>
      <c r="C2441" s="175" t="s">
        <v>3388</v>
      </c>
      <c r="D2441" s="175" t="s">
        <v>195</v>
      </c>
      <c r="E2441" s="176" t="s">
        <v>3389</v>
      </c>
      <c r="F2441" s="177" t="s">
        <v>3390</v>
      </c>
      <c r="G2441" s="178" t="s">
        <v>702</v>
      </c>
      <c r="H2441" s="179">
        <v>256</v>
      </c>
      <c r="I2441" s="180"/>
      <c r="J2441" s="181">
        <f t="shared" si="60"/>
        <v>0</v>
      </c>
      <c r="K2441" s="177" t="s">
        <v>477</v>
      </c>
      <c r="L2441" s="41"/>
      <c r="M2441" s="182" t="s">
        <v>19</v>
      </c>
      <c r="N2441" s="183" t="s">
        <v>41</v>
      </c>
      <c r="O2441" s="66"/>
      <c r="P2441" s="184">
        <f t="shared" si="61"/>
        <v>0</v>
      </c>
      <c r="Q2441" s="184">
        <v>0</v>
      </c>
      <c r="R2441" s="184">
        <f t="shared" si="62"/>
        <v>0</v>
      </c>
      <c r="S2441" s="184">
        <v>0</v>
      </c>
      <c r="T2441" s="185">
        <f t="shared" si="63"/>
        <v>0</v>
      </c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R2441" s="186" t="s">
        <v>216</v>
      </c>
      <c r="AT2441" s="186" t="s">
        <v>195</v>
      </c>
      <c r="AU2441" s="186" t="s">
        <v>80</v>
      </c>
      <c r="AY2441" s="19" t="s">
        <v>193</v>
      </c>
      <c r="BE2441" s="187">
        <f t="shared" si="64"/>
        <v>0</v>
      </c>
      <c r="BF2441" s="187">
        <f t="shared" si="65"/>
        <v>0</v>
      </c>
      <c r="BG2441" s="187">
        <f t="shared" si="66"/>
        <v>0</v>
      </c>
      <c r="BH2441" s="187">
        <f t="shared" si="67"/>
        <v>0</v>
      </c>
      <c r="BI2441" s="187">
        <f t="shared" si="68"/>
        <v>0</v>
      </c>
      <c r="BJ2441" s="19" t="s">
        <v>78</v>
      </c>
      <c r="BK2441" s="187">
        <f t="shared" si="69"/>
        <v>0</v>
      </c>
      <c r="BL2441" s="19" t="s">
        <v>216</v>
      </c>
      <c r="BM2441" s="186" t="s">
        <v>3391</v>
      </c>
    </row>
    <row r="2442" spans="1:65" s="2" customFormat="1" ht="21.75" customHeight="1">
      <c r="A2442" s="36"/>
      <c r="B2442" s="37"/>
      <c r="C2442" s="175" t="s">
        <v>2036</v>
      </c>
      <c r="D2442" s="175" t="s">
        <v>195</v>
      </c>
      <c r="E2442" s="176" t="s">
        <v>3392</v>
      </c>
      <c r="F2442" s="177" t="s">
        <v>3393</v>
      </c>
      <c r="G2442" s="178" t="s">
        <v>702</v>
      </c>
      <c r="H2442" s="179">
        <v>52</v>
      </c>
      <c r="I2442" s="180"/>
      <c r="J2442" s="181">
        <f t="shared" si="60"/>
        <v>0</v>
      </c>
      <c r="K2442" s="177" t="s">
        <v>477</v>
      </c>
      <c r="L2442" s="41"/>
      <c r="M2442" s="182" t="s">
        <v>19</v>
      </c>
      <c r="N2442" s="183" t="s">
        <v>41</v>
      </c>
      <c r="O2442" s="66"/>
      <c r="P2442" s="184">
        <f t="shared" si="61"/>
        <v>0</v>
      </c>
      <c r="Q2442" s="184">
        <v>0</v>
      </c>
      <c r="R2442" s="184">
        <f t="shared" si="62"/>
        <v>0</v>
      </c>
      <c r="S2442" s="184">
        <v>0</v>
      </c>
      <c r="T2442" s="185">
        <f t="shared" si="63"/>
        <v>0</v>
      </c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AR2442" s="186" t="s">
        <v>216</v>
      </c>
      <c r="AT2442" s="186" t="s">
        <v>195</v>
      </c>
      <c r="AU2442" s="186" t="s">
        <v>80</v>
      </c>
      <c r="AY2442" s="19" t="s">
        <v>193</v>
      </c>
      <c r="BE2442" s="187">
        <f t="shared" si="64"/>
        <v>0</v>
      </c>
      <c r="BF2442" s="187">
        <f t="shared" si="65"/>
        <v>0</v>
      </c>
      <c r="BG2442" s="187">
        <f t="shared" si="66"/>
        <v>0</v>
      </c>
      <c r="BH2442" s="187">
        <f t="shared" si="67"/>
        <v>0</v>
      </c>
      <c r="BI2442" s="187">
        <f t="shared" si="68"/>
        <v>0</v>
      </c>
      <c r="BJ2442" s="19" t="s">
        <v>78</v>
      </c>
      <c r="BK2442" s="187">
        <f t="shared" si="69"/>
        <v>0</v>
      </c>
      <c r="BL2442" s="19" t="s">
        <v>216</v>
      </c>
      <c r="BM2442" s="186" t="s">
        <v>3394</v>
      </c>
    </row>
    <row r="2443" spans="1:65" s="2" customFormat="1" ht="21.75" customHeight="1">
      <c r="A2443" s="36"/>
      <c r="B2443" s="37"/>
      <c r="C2443" s="175" t="s">
        <v>3395</v>
      </c>
      <c r="D2443" s="175" t="s">
        <v>195</v>
      </c>
      <c r="E2443" s="176" t="s">
        <v>3396</v>
      </c>
      <c r="F2443" s="177" t="s">
        <v>3397</v>
      </c>
      <c r="G2443" s="178" t="s">
        <v>702</v>
      </c>
      <c r="H2443" s="179">
        <v>11</v>
      </c>
      <c r="I2443" s="180"/>
      <c r="J2443" s="181">
        <f t="shared" si="60"/>
        <v>0</v>
      </c>
      <c r="K2443" s="177" t="s">
        <v>477</v>
      </c>
      <c r="L2443" s="41"/>
      <c r="M2443" s="182" t="s">
        <v>19</v>
      </c>
      <c r="N2443" s="183" t="s">
        <v>41</v>
      </c>
      <c r="O2443" s="66"/>
      <c r="P2443" s="184">
        <f t="shared" si="61"/>
        <v>0</v>
      </c>
      <c r="Q2443" s="184">
        <v>0</v>
      </c>
      <c r="R2443" s="184">
        <f t="shared" si="62"/>
        <v>0</v>
      </c>
      <c r="S2443" s="184">
        <v>0</v>
      </c>
      <c r="T2443" s="185">
        <f t="shared" si="63"/>
        <v>0</v>
      </c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R2443" s="186" t="s">
        <v>216</v>
      </c>
      <c r="AT2443" s="186" t="s">
        <v>195</v>
      </c>
      <c r="AU2443" s="186" t="s">
        <v>80</v>
      </c>
      <c r="AY2443" s="19" t="s">
        <v>193</v>
      </c>
      <c r="BE2443" s="187">
        <f t="shared" si="64"/>
        <v>0</v>
      </c>
      <c r="BF2443" s="187">
        <f t="shared" si="65"/>
        <v>0</v>
      </c>
      <c r="BG2443" s="187">
        <f t="shared" si="66"/>
        <v>0</v>
      </c>
      <c r="BH2443" s="187">
        <f t="shared" si="67"/>
        <v>0</v>
      </c>
      <c r="BI2443" s="187">
        <f t="shared" si="68"/>
        <v>0</v>
      </c>
      <c r="BJ2443" s="19" t="s">
        <v>78</v>
      </c>
      <c r="BK2443" s="187">
        <f t="shared" si="69"/>
        <v>0</v>
      </c>
      <c r="BL2443" s="19" t="s">
        <v>216</v>
      </c>
      <c r="BM2443" s="186" t="s">
        <v>3398</v>
      </c>
    </row>
    <row r="2444" spans="1:65" s="2" customFormat="1" ht="21.75" customHeight="1">
      <c r="A2444" s="36"/>
      <c r="B2444" s="37"/>
      <c r="C2444" s="175" t="s">
        <v>2052</v>
      </c>
      <c r="D2444" s="175" t="s">
        <v>195</v>
      </c>
      <c r="E2444" s="176" t="s">
        <v>3399</v>
      </c>
      <c r="F2444" s="177" t="s">
        <v>3400</v>
      </c>
      <c r="G2444" s="178" t="s">
        <v>702</v>
      </c>
      <c r="H2444" s="179">
        <v>2</v>
      </c>
      <c r="I2444" s="180"/>
      <c r="J2444" s="181">
        <f t="shared" si="60"/>
        <v>0</v>
      </c>
      <c r="K2444" s="177" t="s">
        <v>477</v>
      </c>
      <c r="L2444" s="41"/>
      <c r="M2444" s="182" t="s">
        <v>19</v>
      </c>
      <c r="N2444" s="183" t="s">
        <v>41</v>
      </c>
      <c r="O2444" s="66"/>
      <c r="P2444" s="184">
        <f t="shared" si="61"/>
        <v>0</v>
      </c>
      <c r="Q2444" s="184">
        <v>0</v>
      </c>
      <c r="R2444" s="184">
        <f t="shared" si="62"/>
        <v>0</v>
      </c>
      <c r="S2444" s="184">
        <v>0</v>
      </c>
      <c r="T2444" s="185">
        <f t="shared" si="63"/>
        <v>0</v>
      </c>
      <c r="U2444" s="36"/>
      <c r="V2444" s="36"/>
      <c r="W2444" s="36"/>
      <c r="X2444" s="36"/>
      <c r="Y2444" s="36"/>
      <c r="Z2444" s="36"/>
      <c r="AA2444" s="36"/>
      <c r="AB2444" s="36"/>
      <c r="AC2444" s="36"/>
      <c r="AD2444" s="36"/>
      <c r="AE2444" s="36"/>
      <c r="AR2444" s="186" t="s">
        <v>216</v>
      </c>
      <c r="AT2444" s="186" t="s">
        <v>195</v>
      </c>
      <c r="AU2444" s="186" t="s">
        <v>80</v>
      </c>
      <c r="AY2444" s="19" t="s">
        <v>193</v>
      </c>
      <c r="BE2444" s="187">
        <f t="shared" si="64"/>
        <v>0</v>
      </c>
      <c r="BF2444" s="187">
        <f t="shared" si="65"/>
        <v>0</v>
      </c>
      <c r="BG2444" s="187">
        <f t="shared" si="66"/>
        <v>0</v>
      </c>
      <c r="BH2444" s="187">
        <f t="shared" si="67"/>
        <v>0</v>
      </c>
      <c r="BI2444" s="187">
        <f t="shared" si="68"/>
        <v>0</v>
      </c>
      <c r="BJ2444" s="19" t="s">
        <v>78</v>
      </c>
      <c r="BK2444" s="187">
        <f t="shared" si="69"/>
        <v>0</v>
      </c>
      <c r="BL2444" s="19" t="s">
        <v>216</v>
      </c>
      <c r="BM2444" s="186" t="s">
        <v>3401</v>
      </c>
    </row>
    <row r="2445" spans="1:65" s="2" customFormat="1" ht="21.75" customHeight="1">
      <c r="A2445" s="36"/>
      <c r="B2445" s="37"/>
      <c r="C2445" s="175" t="s">
        <v>3402</v>
      </c>
      <c r="D2445" s="175" t="s">
        <v>195</v>
      </c>
      <c r="E2445" s="176" t="s">
        <v>3403</v>
      </c>
      <c r="F2445" s="177" t="s">
        <v>3404</v>
      </c>
      <c r="G2445" s="178" t="s">
        <v>702</v>
      </c>
      <c r="H2445" s="179">
        <v>11</v>
      </c>
      <c r="I2445" s="180"/>
      <c r="J2445" s="181">
        <f t="shared" si="60"/>
        <v>0</v>
      </c>
      <c r="K2445" s="177" t="s">
        <v>477</v>
      </c>
      <c r="L2445" s="41"/>
      <c r="M2445" s="182" t="s">
        <v>19</v>
      </c>
      <c r="N2445" s="183" t="s">
        <v>41</v>
      </c>
      <c r="O2445" s="66"/>
      <c r="P2445" s="184">
        <f t="shared" si="61"/>
        <v>0</v>
      </c>
      <c r="Q2445" s="184">
        <v>0</v>
      </c>
      <c r="R2445" s="184">
        <f t="shared" si="62"/>
        <v>0</v>
      </c>
      <c r="S2445" s="184">
        <v>0</v>
      </c>
      <c r="T2445" s="185">
        <f t="shared" si="63"/>
        <v>0</v>
      </c>
      <c r="U2445" s="36"/>
      <c r="V2445" s="36"/>
      <c r="W2445" s="36"/>
      <c r="X2445" s="36"/>
      <c r="Y2445" s="36"/>
      <c r="Z2445" s="36"/>
      <c r="AA2445" s="36"/>
      <c r="AB2445" s="36"/>
      <c r="AC2445" s="36"/>
      <c r="AD2445" s="36"/>
      <c r="AE2445" s="36"/>
      <c r="AR2445" s="186" t="s">
        <v>216</v>
      </c>
      <c r="AT2445" s="186" t="s">
        <v>195</v>
      </c>
      <c r="AU2445" s="186" t="s">
        <v>80</v>
      </c>
      <c r="AY2445" s="19" t="s">
        <v>193</v>
      </c>
      <c r="BE2445" s="187">
        <f t="shared" si="64"/>
        <v>0</v>
      </c>
      <c r="BF2445" s="187">
        <f t="shared" si="65"/>
        <v>0</v>
      </c>
      <c r="BG2445" s="187">
        <f t="shared" si="66"/>
        <v>0</v>
      </c>
      <c r="BH2445" s="187">
        <f t="shared" si="67"/>
        <v>0</v>
      </c>
      <c r="BI2445" s="187">
        <f t="shared" si="68"/>
        <v>0</v>
      </c>
      <c r="BJ2445" s="19" t="s">
        <v>78</v>
      </c>
      <c r="BK2445" s="187">
        <f t="shared" si="69"/>
        <v>0</v>
      </c>
      <c r="BL2445" s="19" t="s">
        <v>216</v>
      </c>
      <c r="BM2445" s="186" t="s">
        <v>3405</v>
      </c>
    </row>
    <row r="2446" spans="1:65" s="2" customFormat="1" ht="21.75" customHeight="1">
      <c r="A2446" s="36"/>
      <c r="B2446" s="37"/>
      <c r="C2446" s="175" t="s">
        <v>2069</v>
      </c>
      <c r="D2446" s="175" t="s">
        <v>195</v>
      </c>
      <c r="E2446" s="176" t="s">
        <v>3406</v>
      </c>
      <c r="F2446" s="177" t="s">
        <v>3407</v>
      </c>
      <c r="G2446" s="178" t="s">
        <v>702</v>
      </c>
      <c r="H2446" s="179">
        <v>2</v>
      </c>
      <c r="I2446" s="180"/>
      <c r="J2446" s="181">
        <f t="shared" si="60"/>
        <v>0</v>
      </c>
      <c r="K2446" s="177" t="s">
        <v>477</v>
      </c>
      <c r="L2446" s="41"/>
      <c r="M2446" s="182" t="s">
        <v>19</v>
      </c>
      <c r="N2446" s="183" t="s">
        <v>41</v>
      </c>
      <c r="O2446" s="66"/>
      <c r="P2446" s="184">
        <f t="shared" si="61"/>
        <v>0</v>
      </c>
      <c r="Q2446" s="184">
        <v>0</v>
      </c>
      <c r="R2446" s="184">
        <f t="shared" si="62"/>
        <v>0</v>
      </c>
      <c r="S2446" s="184">
        <v>0</v>
      </c>
      <c r="T2446" s="185">
        <f t="shared" si="63"/>
        <v>0</v>
      </c>
      <c r="U2446" s="36"/>
      <c r="V2446" s="36"/>
      <c r="W2446" s="36"/>
      <c r="X2446" s="36"/>
      <c r="Y2446" s="36"/>
      <c r="Z2446" s="36"/>
      <c r="AA2446" s="36"/>
      <c r="AB2446" s="36"/>
      <c r="AC2446" s="36"/>
      <c r="AD2446" s="36"/>
      <c r="AE2446" s="36"/>
      <c r="AR2446" s="186" t="s">
        <v>216</v>
      </c>
      <c r="AT2446" s="186" t="s">
        <v>195</v>
      </c>
      <c r="AU2446" s="186" t="s">
        <v>80</v>
      </c>
      <c r="AY2446" s="19" t="s">
        <v>193</v>
      </c>
      <c r="BE2446" s="187">
        <f t="shared" si="64"/>
        <v>0</v>
      </c>
      <c r="BF2446" s="187">
        <f t="shared" si="65"/>
        <v>0</v>
      </c>
      <c r="BG2446" s="187">
        <f t="shared" si="66"/>
        <v>0</v>
      </c>
      <c r="BH2446" s="187">
        <f t="shared" si="67"/>
        <v>0</v>
      </c>
      <c r="BI2446" s="187">
        <f t="shared" si="68"/>
        <v>0</v>
      </c>
      <c r="BJ2446" s="19" t="s">
        <v>78</v>
      </c>
      <c r="BK2446" s="187">
        <f t="shared" si="69"/>
        <v>0</v>
      </c>
      <c r="BL2446" s="19" t="s">
        <v>216</v>
      </c>
      <c r="BM2446" s="186" t="s">
        <v>3408</v>
      </c>
    </row>
    <row r="2447" spans="1:65" s="2" customFormat="1" ht="33" customHeight="1">
      <c r="A2447" s="36"/>
      <c r="B2447" s="37"/>
      <c r="C2447" s="175" t="s">
        <v>3409</v>
      </c>
      <c r="D2447" s="175" t="s">
        <v>195</v>
      </c>
      <c r="E2447" s="176" t="s">
        <v>3410</v>
      </c>
      <c r="F2447" s="177" t="s">
        <v>3411</v>
      </c>
      <c r="G2447" s="178" t="s">
        <v>702</v>
      </c>
      <c r="H2447" s="179">
        <v>72</v>
      </c>
      <c r="I2447" s="180"/>
      <c r="J2447" s="181">
        <f t="shared" si="60"/>
        <v>0</v>
      </c>
      <c r="K2447" s="177" t="s">
        <v>477</v>
      </c>
      <c r="L2447" s="41"/>
      <c r="M2447" s="182" t="s">
        <v>19</v>
      </c>
      <c r="N2447" s="183" t="s">
        <v>41</v>
      </c>
      <c r="O2447" s="66"/>
      <c r="P2447" s="184">
        <f t="shared" si="61"/>
        <v>0</v>
      </c>
      <c r="Q2447" s="184">
        <v>0</v>
      </c>
      <c r="R2447" s="184">
        <f t="shared" si="62"/>
        <v>0</v>
      </c>
      <c r="S2447" s="184">
        <v>0</v>
      </c>
      <c r="T2447" s="185">
        <f t="shared" si="63"/>
        <v>0</v>
      </c>
      <c r="U2447" s="36"/>
      <c r="V2447" s="36"/>
      <c r="W2447" s="36"/>
      <c r="X2447" s="36"/>
      <c r="Y2447" s="36"/>
      <c r="Z2447" s="36"/>
      <c r="AA2447" s="36"/>
      <c r="AB2447" s="36"/>
      <c r="AC2447" s="36"/>
      <c r="AD2447" s="36"/>
      <c r="AE2447" s="36"/>
      <c r="AR2447" s="186" t="s">
        <v>216</v>
      </c>
      <c r="AT2447" s="186" t="s">
        <v>195</v>
      </c>
      <c r="AU2447" s="186" t="s">
        <v>80</v>
      </c>
      <c r="AY2447" s="19" t="s">
        <v>193</v>
      </c>
      <c r="BE2447" s="187">
        <f t="shared" si="64"/>
        <v>0</v>
      </c>
      <c r="BF2447" s="187">
        <f t="shared" si="65"/>
        <v>0</v>
      </c>
      <c r="BG2447" s="187">
        <f t="shared" si="66"/>
        <v>0</v>
      </c>
      <c r="BH2447" s="187">
        <f t="shared" si="67"/>
        <v>0</v>
      </c>
      <c r="BI2447" s="187">
        <f t="shared" si="68"/>
        <v>0</v>
      </c>
      <c r="BJ2447" s="19" t="s">
        <v>78</v>
      </c>
      <c r="BK2447" s="187">
        <f t="shared" si="69"/>
        <v>0</v>
      </c>
      <c r="BL2447" s="19" t="s">
        <v>216</v>
      </c>
      <c r="BM2447" s="186" t="s">
        <v>3412</v>
      </c>
    </row>
    <row r="2448" spans="1:65" s="2" customFormat="1" ht="24.2" customHeight="1">
      <c r="A2448" s="36"/>
      <c r="B2448" s="37"/>
      <c r="C2448" s="175" t="s">
        <v>2174</v>
      </c>
      <c r="D2448" s="175" t="s">
        <v>195</v>
      </c>
      <c r="E2448" s="176" t="s">
        <v>3413</v>
      </c>
      <c r="F2448" s="177" t="s">
        <v>3414</v>
      </c>
      <c r="G2448" s="178" t="s">
        <v>702</v>
      </c>
      <c r="H2448" s="179">
        <v>1</v>
      </c>
      <c r="I2448" s="180"/>
      <c r="J2448" s="181">
        <f t="shared" si="60"/>
        <v>0</v>
      </c>
      <c r="K2448" s="177" t="s">
        <v>477</v>
      </c>
      <c r="L2448" s="41"/>
      <c r="M2448" s="182" t="s">
        <v>19</v>
      </c>
      <c r="N2448" s="183" t="s">
        <v>41</v>
      </c>
      <c r="O2448" s="66"/>
      <c r="P2448" s="184">
        <f t="shared" si="61"/>
        <v>0</v>
      </c>
      <c r="Q2448" s="184">
        <v>0</v>
      </c>
      <c r="R2448" s="184">
        <f t="shared" si="62"/>
        <v>0</v>
      </c>
      <c r="S2448" s="184">
        <v>0</v>
      </c>
      <c r="T2448" s="185">
        <f t="shared" si="63"/>
        <v>0</v>
      </c>
      <c r="U2448" s="36"/>
      <c r="V2448" s="36"/>
      <c r="W2448" s="36"/>
      <c r="X2448" s="36"/>
      <c r="Y2448" s="36"/>
      <c r="Z2448" s="36"/>
      <c r="AA2448" s="36"/>
      <c r="AB2448" s="36"/>
      <c r="AC2448" s="36"/>
      <c r="AD2448" s="36"/>
      <c r="AE2448" s="36"/>
      <c r="AR2448" s="186" t="s">
        <v>216</v>
      </c>
      <c r="AT2448" s="186" t="s">
        <v>195</v>
      </c>
      <c r="AU2448" s="186" t="s">
        <v>80</v>
      </c>
      <c r="AY2448" s="19" t="s">
        <v>193</v>
      </c>
      <c r="BE2448" s="187">
        <f t="shared" si="64"/>
        <v>0</v>
      </c>
      <c r="BF2448" s="187">
        <f t="shared" si="65"/>
        <v>0</v>
      </c>
      <c r="BG2448" s="187">
        <f t="shared" si="66"/>
        <v>0</v>
      </c>
      <c r="BH2448" s="187">
        <f t="shared" si="67"/>
        <v>0</v>
      </c>
      <c r="BI2448" s="187">
        <f t="shared" si="68"/>
        <v>0</v>
      </c>
      <c r="BJ2448" s="19" t="s">
        <v>78</v>
      </c>
      <c r="BK2448" s="187">
        <f t="shared" si="69"/>
        <v>0</v>
      </c>
      <c r="BL2448" s="19" t="s">
        <v>216</v>
      </c>
      <c r="BM2448" s="186" t="s">
        <v>3415</v>
      </c>
    </row>
    <row r="2449" spans="1:65" s="2" customFormat="1" ht="24.2" customHeight="1">
      <c r="A2449" s="36"/>
      <c r="B2449" s="37"/>
      <c r="C2449" s="175" t="s">
        <v>3416</v>
      </c>
      <c r="D2449" s="175" t="s">
        <v>195</v>
      </c>
      <c r="E2449" s="176" t="s">
        <v>3417</v>
      </c>
      <c r="F2449" s="177" t="s">
        <v>3418</v>
      </c>
      <c r="G2449" s="178" t="s">
        <v>702</v>
      </c>
      <c r="H2449" s="179">
        <v>1</v>
      </c>
      <c r="I2449" s="180"/>
      <c r="J2449" s="181">
        <f t="shared" si="60"/>
        <v>0</v>
      </c>
      <c r="K2449" s="177" t="s">
        <v>477</v>
      </c>
      <c r="L2449" s="41"/>
      <c r="M2449" s="182" t="s">
        <v>19</v>
      </c>
      <c r="N2449" s="183" t="s">
        <v>41</v>
      </c>
      <c r="O2449" s="66"/>
      <c r="P2449" s="184">
        <f t="shared" si="61"/>
        <v>0</v>
      </c>
      <c r="Q2449" s="184">
        <v>0</v>
      </c>
      <c r="R2449" s="184">
        <f t="shared" si="62"/>
        <v>0</v>
      </c>
      <c r="S2449" s="184">
        <v>0</v>
      </c>
      <c r="T2449" s="185">
        <f t="shared" si="63"/>
        <v>0</v>
      </c>
      <c r="U2449" s="36"/>
      <c r="V2449" s="36"/>
      <c r="W2449" s="36"/>
      <c r="X2449" s="36"/>
      <c r="Y2449" s="36"/>
      <c r="Z2449" s="36"/>
      <c r="AA2449" s="36"/>
      <c r="AB2449" s="36"/>
      <c r="AC2449" s="36"/>
      <c r="AD2449" s="36"/>
      <c r="AE2449" s="36"/>
      <c r="AR2449" s="186" t="s">
        <v>216</v>
      </c>
      <c r="AT2449" s="186" t="s">
        <v>195</v>
      </c>
      <c r="AU2449" s="186" t="s">
        <v>80</v>
      </c>
      <c r="AY2449" s="19" t="s">
        <v>193</v>
      </c>
      <c r="BE2449" s="187">
        <f t="shared" si="64"/>
        <v>0</v>
      </c>
      <c r="BF2449" s="187">
        <f t="shared" si="65"/>
        <v>0</v>
      </c>
      <c r="BG2449" s="187">
        <f t="shared" si="66"/>
        <v>0</v>
      </c>
      <c r="BH2449" s="187">
        <f t="shared" si="67"/>
        <v>0</v>
      </c>
      <c r="BI2449" s="187">
        <f t="shared" si="68"/>
        <v>0</v>
      </c>
      <c r="BJ2449" s="19" t="s">
        <v>78</v>
      </c>
      <c r="BK2449" s="187">
        <f t="shared" si="69"/>
        <v>0</v>
      </c>
      <c r="BL2449" s="19" t="s">
        <v>216</v>
      </c>
      <c r="BM2449" s="186" t="s">
        <v>3419</v>
      </c>
    </row>
    <row r="2450" spans="1:65" s="2" customFormat="1" ht="21.75" customHeight="1">
      <c r="A2450" s="36"/>
      <c r="B2450" s="37"/>
      <c r="C2450" s="175" t="s">
        <v>2183</v>
      </c>
      <c r="D2450" s="175" t="s">
        <v>195</v>
      </c>
      <c r="E2450" s="176" t="s">
        <v>3420</v>
      </c>
      <c r="F2450" s="177" t="s">
        <v>3421</v>
      </c>
      <c r="G2450" s="178" t="s">
        <v>702</v>
      </c>
      <c r="H2450" s="179">
        <v>2</v>
      </c>
      <c r="I2450" s="180"/>
      <c r="J2450" s="181">
        <f t="shared" si="60"/>
        <v>0</v>
      </c>
      <c r="K2450" s="177" t="s">
        <v>477</v>
      </c>
      <c r="L2450" s="41"/>
      <c r="M2450" s="182" t="s">
        <v>19</v>
      </c>
      <c r="N2450" s="183" t="s">
        <v>41</v>
      </c>
      <c r="O2450" s="66"/>
      <c r="P2450" s="184">
        <f t="shared" si="61"/>
        <v>0</v>
      </c>
      <c r="Q2450" s="184">
        <v>0</v>
      </c>
      <c r="R2450" s="184">
        <f t="shared" si="62"/>
        <v>0</v>
      </c>
      <c r="S2450" s="184">
        <v>0</v>
      </c>
      <c r="T2450" s="185">
        <f t="shared" si="63"/>
        <v>0</v>
      </c>
      <c r="U2450" s="36"/>
      <c r="V2450" s="36"/>
      <c r="W2450" s="36"/>
      <c r="X2450" s="36"/>
      <c r="Y2450" s="36"/>
      <c r="Z2450" s="36"/>
      <c r="AA2450" s="36"/>
      <c r="AB2450" s="36"/>
      <c r="AC2450" s="36"/>
      <c r="AD2450" s="36"/>
      <c r="AE2450" s="36"/>
      <c r="AR2450" s="186" t="s">
        <v>216</v>
      </c>
      <c r="AT2450" s="186" t="s">
        <v>195</v>
      </c>
      <c r="AU2450" s="186" t="s">
        <v>80</v>
      </c>
      <c r="AY2450" s="19" t="s">
        <v>193</v>
      </c>
      <c r="BE2450" s="187">
        <f t="shared" si="64"/>
        <v>0</v>
      </c>
      <c r="BF2450" s="187">
        <f t="shared" si="65"/>
        <v>0</v>
      </c>
      <c r="BG2450" s="187">
        <f t="shared" si="66"/>
        <v>0</v>
      </c>
      <c r="BH2450" s="187">
        <f t="shared" si="67"/>
        <v>0</v>
      </c>
      <c r="BI2450" s="187">
        <f t="shared" si="68"/>
        <v>0</v>
      </c>
      <c r="BJ2450" s="19" t="s">
        <v>78</v>
      </c>
      <c r="BK2450" s="187">
        <f t="shared" si="69"/>
        <v>0</v>
      </c>
      <c r="BL2450" s="19" t="s">
        <v>216</v>
      </c>
      <c r="BM2450" s="186" t="s">
        <v>3422</v>
      </c>
    </row>
    <row r="2451" spans="1:65" s="2" customFormat="1" ht="21.75" customHeight="1">
      <c r="A2451" s="36"/>
      <c r="B2451" s="37"/>
      <c r="C2451" s="175" t="s">
        <v>3423</v>
      </c>
      <c r="D2451" s="175" t="s">
        <v>195</v>
      </c>
      <c r="E2451" s="176" t="s">
        <v>3424</v>
      </c>
      <c r="F2451" s="177" t="s">
        <v>3425</v>
      </c>
      <c r="G2451" s="178" t="s">
        <v>702</v>
      </c>
      <c r="H2451" s="179">
        <v>2</v>
      </c>
      <c r="I2451" s="180"/>
      <c r="J2451" s="181">
        <f t="shared" si="60"/>
        <v>0</v>
      </c>
      <c r="K2451" s="177" t="s">
        <v>477</v>
      </c>
      <c r="L2451" s="41"/>
      <c r="M2451" s="182" t="s">
        <v>19</v>
      </c>
      <c r="N2451" s="183" t="s">
        <v>41</v>
      </c>
      <c r="O2451" s="66"/>
      <c r="P2451" s="184">
        <f t="shared" si="61"/>
        <v>0</v>
      </c>
      <c r="Q2451" s="184">
        <v>0</v>
      </c>
      <c r="R2451" s="184">
        <f t="shared" si="62"/>
        <v>0</v>
      </c>
      <c r="S2451" s="184">
        <v>0</v>
      </c>
      <c r="T2451" s="185">
        <f t="shared" si="63"/>
        <v>0</v>
      </c>
      <c r="U2451" s="36"/>
      <c r="V2451" s="36"/>
      <c r="W2451" s="36"/>
      <c r="X2451" s="36"/>
      <c r="Y2451" s="36"/>
      <c r="Z2451" s="36"/>
      <c r="AA2451" s="36"/>
      <c r="AB2451" s="36"/>
      <c r="AC2451" s="36"/>
      <c r="AD2451" s="36"/>
      <c r="AE2451" s="36"/>
      <c r="AR2451" s="186" t="s">
        <v>216</v>
      </c>
      <c r="AT2451" s="186" t="s">
        <v>195</v>
      </c>
      <c r="AU2451" s="186" t="s">
        <v>80</v>
      </c>
      <c r="AY2451" s="19" t="s">
        <v>193</v>
      </c>
      <c r="BE2451" s="187">
        <f t="shared" si="64"/>
        <v>0</v>
      </c>
      <c r="BF2451" s="187">
        <f t="shared" si="65"/>
        <v>0</v>
      </c>
      <c r="BG2451" s="187">
        <f t="shared" si="66"/>
        <v>0</v>
      </c>
      <c r="BH2451" s="187">
        <f t="shared" si="67"/>
        <v>0</v>
      </c>
      <c r="BI2451" s="187">
        <f t="shared" si="68"/>
        <v>0</v>
      </c>
      <c r="BJ2451" s="19" t="s">
        <v>78</v>
      </c>
      <c r="BK2451" s="187">
        <f t="shared" si="69"/>
        <v>0</v>
      </c>
      <c r="BL2451" s="19" t="s">
        <v>216</v>
      </c>
      <c r="BM2451" s="186" t="s">
        <v>3426</v>
      </c>
    </row>
    <row r="2452" spans="1:65" s="2" customFormat="1" ht="21.75" customHeight="1">
      <c r="A2452" s="36"/>
      <c r="B2452" s="37"/>
      <c r="C2452" s="175" t="s">
        <v>2188</v>
      </c>
      <c r="D2452" s="175" t="s">
        <v>195</v>
      </c>
      <c r="E2452" s="176" t="s">
        <v>3427</v>
      </c>
      <c r="F2452" s="177" t="s">
        <v>3428</v>
      </c>
      <c r="G2452" s="178" t="s">
        <v>702</v>
      </c>
      <c r="H2452" s="179">
        <v>1</v>
      </c>
      <c r="I2452" s="180"/>
      <c r="J2452" s="181">
        <f t="shared" si="60"/>
        <v>0</v>
      </c>
      <c r="K2452" s="177" t="s">
        <v>477</v>
      </c>
      <c r="L2452" s="41"/>
      <c r="M2452" s="182" t="s">
        <v>19</v>
      </c>
      <c r="N2452" s="183" t="s">
        <v>41</v>
      </c>
      <c r="O2452" s="66"/>
      <c r="P2452" s="184">
        <f t="shared" si="61"/>
        <v>0</v>
      </c>
      <c r="Q2452" s="184">
        <v>0</v>
      </c>
      <c r="R2452" s="184">
        <f t="shared" si="62"/>
        <v>0</v>
      </c>
      <c r="S2452" s="184">
        <v>0</v>
      </c>
      <c r="T2452" s="185">
        <f t="shared" si="63"/>
        <v>0</v>
      </c>
      <c r="U2452" s="36"/>
      <c r="V2452" s="36"/>
      <c r="W2452" s="36"/>
      <c r="X2452" s="36"/>
      <c r="Y2452" s="36"/>
      <c r="Z2452" s="36"/>
      <c r="AA2452" s="36"/>
      <c r="AB2452" s="36"/>
      <c r="AC2452" s="36"/>
      <c r="AD2452" s="36"/>
      <c r="AE2452" s="36"/>
      <c r="AR2452" s="186" t="s">
        <v>216</v>
      </c>
      <c r="AT2452" s="186" t="s">
        <v>195</v>
      </c>
      <c r="AU2452" s="186" t="s">
        <v>80</v>
      </c>
      <c r="AY2452" s="19" t="s">
        <v>193</v>
      </c>
      <c r="BE2452" s="187">
        <f t="shared" si="64"/>
        <v>0</v>
      </c>
      <c r="BF2452" s="187">
        <f t="shared" si="65"/>
        <v>0</v>
      </c>
      <c r="BG2452" s="187">
        <f t="shared" si="66"/>
        <v>0</v>
      </c>
      <c r="BH2452" s="187">
        <f t="shared" si="67"/>
        <v>0</v>
      </c>
      <c r="BI2452" s="187">
        <f t="shared" si="68"/>
        <v>0</v>
      </c>
      <c r="BJ2452" s="19" t="s">
        <v>78</v>
      </c>
      <c r="BK2452" s="187">
        <f t="shared" si="69"/>
        <v>0</v>
      </c>
      <c r="BL2452" s="19" t="s">
        <v>216</v>
      </c>
      <c r="BM2452" s="186" t="s">
        <v>3429</v>
      </c>
    </row>
    <row r="2453" spans="1:65" s="2" customFormat="1" ht="21.75" customHeight="1">
      <c r="A2453" s="36"/>
      <c r="B2453" s="37"/>
      <c r="C2453" s="175" t="s">
        <v>3430</v>
      </c>
      <c r="D2453" s="175" t="s">
        <v>195</v>
      </c>
      <c r="E2453" s="176" t="s">
        <v>3431</v>
      </c>
      <c r="F2453" s="177" t="s">
        <v>3432</v>
      </c>
      <c r="G2453" s="178" t="s">
        <v>702</v>
      </c>
      <c r="H2453" s="179">
        <v>3</v>
      </c>
      <c r="I2453" s="180"/>
      <c r="J2453" s="181">
        <f t="shared" si="60"/>
        <v>0</v>
      </c>
      <c r="K2453" s="177" t="s">
        <v>477</v>
      </c>
      <c r="L2453" s="41"/>
      <c r="M2453" s="182" t="s">
        <v>19</v>
      </c>
      <c r="N2453" s="183" t="s">
        <v>41</v>
      </c>
      <c r="O2453" s="66"/>
      <c r="P2453" s="184">
        <f t="shared" si="61"/>
        <v>0</v>
      </c>
      <c r="Q2453" s="184">
        <v>0</v>
      </c>
      <c r="R2453" s="184">
        <f t="shared" si="62"/>
        <v>0</v>
      </c>
      <c r="S2453" s="184">
        <v>0</v>
      </c>
      <c r="T2453" s="185">
        <f t="shared" si="63"/>
        <v>0</v>
      </c>
      <c r="U2453" s="36"/>
      <c r="V2453" s="36"/>
      <c r="W2453" s="36"/>
      <c r="X2453" s="36"/>
      <c r="Y2453" s="36"/>
      <c r="Z2453" s="36"/>
      <c r="AA2453" s="36"/>
      <c r="AB2453" s="36"/>
      <c r="AC2453" s="36"/>
      <c r="AD2453" s="36"/>
      <c r="AE2453" s="36"/>
      <c r="AR2453" s="186" t="s">
        <v>216</v>
      </c>
      <c r="AT2453" s="186" t="s">
        <v>195</v>
      </c>
      <c r="AU2453" s="186" t="s">
        <v>80</v>
      </c>
      <c r="AY2453" s="19" t="s">
        <v>193</v>
      </c>
      <c r="BE2453" s="187">
        <f t="shared" si="64"/>
        <v>0</v>
      </c>
      <c r="BF2453" s="187">
        <f t="shared" si="65"/>
        <v>0</v>
      </c>
      <c r="BG2453" s="187">
        <f t="shared" si="66"/>
        <v>0</v>
      </c>
      <c r="BH2453" s="187">
        <f t="shared" si="67"/>
        <v>0</v>
      </c>
      <c r="BI2453" s="187">
        <f t="shared" si="68"/>
        <v>0</v>
      </c>
      <c r="BJ2453" s="19" t="s">
        <v>78</v>
      </c>
      <c r="BK2453" s="187">
        <f t="shared" si="69"/>
        <v>0</v>
      </c>
      <c r="BL2453" s="19" t="s">
        <v>216</v>
      </c>
      <c r="BM2453" s="186" t="s">
        <v>3433</v>
      </c>
    </row>
    <row r="2454" spans="1:65" s="2" customFormat="1" ht="21.75" customHeight="1">
      <c r="A2454" s="36"/>
      <c r="B2454" s="37"/>
      <c r="C2454" s="175" t="s">
        <v>3434</v>
      </c>
      <c r="D2454" s="175" t="s">
        <v>195</v>
      </c>
      <c r="E2454" s="176" t="s">
        <v>3435</v>
      </c>
      <c r="F2454" s="177" t="s">
        <v>3436</v>
      </c>
      <c r="G2454" s="178" t="s">
        <v>702</v>
      </c>
      <c r="H2454" s="179">
        <v>2</v>
      </c>
      <c r="I2454" s="180"/>
      <c r="J2454" s="181">
        <f t="shared" si="60"/>
        <v>0</v>
      </c>
      <c r="K2454" s="177" t="s">
        <v>477</v>
      </c>
      <c r="L2454" s="41"/>
      <c r="M2454" s="182" t="s">
        <v>19</v>
      </c>
      <c r="N2454" s="183" t="s">
        <v>41</v>
      </c>
      <c r="O2454" s="66"/>
      <c r="P2454" s="184">
        <f t="shared" si="61"/>
        <v>0</v>
      </c>
      <c r="Q2454" s="184">
        <v>0</v>
      </c>
      <c r="R2454" s="184">
        <f t="shared" si="62"/>
        <v>0</v>
      </c>
      <c r="S2454" s="184">
        <v>0</v>
      </c>
      <c r="T2454" s="185">
        <f t="shared" si="63"/>
        <v>0</v>
      </c>
      <c r="U2454" s="36"/>
      <c r="V2454" s="36"/>
      <c r="W2454" s="36"/>
      <c r="X2454" s="36"/>
      <c r="Y2454" s="36"/>
      <c r="Z2454" s="36"/>
      <c r="AA2454" s="36"/>
      <c r="AB2454" s="36"/>
      <c r="AC2454" s="36"/>
      <c r="AD2454" s="36"/>
      <c r="AE2454" s="36"/>
      <c r="AR2454" s="186" t="s">
        <v>216</v>
      </c>
      <c r="AT2454" s="186" t="s">
        <v>195</v>
      </c>
      <c r="AU2454" s="186" t="s">
        <v>80</v>
      </c>
      <c r="AY2454" s="19" t="s">
        <v>193</v>
      </c>
      <c r="BE2454" s="187">
        <f t="shared" si="64"/>
        <v>0</v>
      </c>
      <c r="BF2454" s="187">
        <f t="shared" si="65"/>
        <v>0</v>
      </c>
      <c r="BG2454" s="187">
        <f t="shared" si="66"/>
        <v>0</v>
      </c>
      <c r="BH2454" s="187">
        <f t="shared" si="67"/>
        <v>0</v>
      </c>
      <c r="BI2454" s="187">
        <f t="shared" si="68"/>
        <v>0</v>
      </c>
      <c r="BJ2454" s="19" t="s">
        <v>78</v>
      </c>
      <c r="BK2454" s="187">
        <f t="shared" si="69"/>
        <v>0</v>
      </c>
      <c r="BL2454" s="19" t="s">
        <v>216</v>
      </c>
      <c r="BM2454" s="186" t="s">
        <v>3437</v>
      </c>
    </row>
    <row r="2455" spans="1:65" s="2" customFormat="1" ht="37.9" customHeight="1">
      <c r="A2455" s="36"/>
      <c r="B2455" s="37"/>
      <c r="C2455" s="175" t="s">
        <v>3438</v>
      </c>
      <c r="D2455" s="175" t="s">
        <v>195</v>
      </c>
      <c r="E2455" s="176" t="s">
        <v>3439</v>
      </c>
      <c r="F2455" s="177" t="s">
        <v>3440</v>
      </c>
      <c r="G2455" s="178" t="s">
        <v>702</v>
      </c>
      <c r="H2455" s="179">
        <v>20</v>
      </c>
      <c r="I2455" s="180"/>
      <c r="J2455" s="181">
        <f t="shared" si="60"/>
        <v>0</v>
      </c>
      <c r="K2455" s="177" t="s">
        <v>477</v>
      </c>
      <c r="L2455" s="41"/>
      <c r="M2455" s="182" t="s">
        <v>19</v>
      </c>
      <c r="N2455" s="183" t="s">
        <v>41</v>
      </c>
      <c r="O2455" s="66"/>
      <c r="P2455" s="184">
        <f t="shared" si="61"/>
        <v>0</v>
      </c>
      <c r="Q2455" s="184">
        <v>0</v>
      </c>
      <c r="R2455" s="184">
        <f t="shared" si="62"/>
        <v>0</v>
      </c>
      <c r="S2455" s="184">
        <v>0</v>
      </c>
      <c r="T2455" s="185">
        <f t="shared" si="63"/>
        <v>0</v>
      </c>
      <c r="U2455" s="36"/>
      <c r="V2455" s="36"/>
      <c r="W2455" s="36"/>
      <c r="X2455" s="36"/>
      <c r="Y2455" s="36"/>
      <c r="Z2455" s="36"/>
      <c r="AA2455" s="36"/>
      <c r="AB2455" s="36"/>
      <c r="AC2455" s="36"/>
      <c r="AD2455" s="36"/>
      <c r="AE2455" s="36"/>
      <c r="AR2455" s="186" t="s">
        <v>216</v>
      </c>
      <c r="AT2455" s="186" t="s">
        <v>195</v>
      </c>
      <c r="AU2455" s="186" t="s">
        <v>80</v>
      </c>
      <c r="AY2455" s="19" t="s">
        <v>193</v>
      </c>
      <c r="BE2455" s="187">
        <f t="shared" si="64"/>
        <v>0</v>
      </c>
      <c r="BF2455" s="187">
        <f t="shared" si="65"/>
        <v>0</v>
      </c>
      <c r="BG2455" s="187">
        <f t="shared" si="66"/>
        <v>0</v>
      </c>
      <c r="BH2455" s="187">
        <f t="shared" si="67"/>
        <v>0</v>
      </c>
      <c r="BI2455" s="187">
        <f t="shared" si="68"/>
        <v>0</v>
      </c>
      <c r="BJ2455" s="19" t="s">
        <v>78</v>
      </c>
      <c r="BK2455" s="187">
        <f t="shared" si="69"/>
        <v>0</v>
      </c>
      <c r="BL2455" s="19" t="s">
        <v>216</v>
      </c>
      <c r="BM2455" s="186" t="s">
        <v>3441</v>
      </c>
    </row>
    <row r="2456" spans="1:65" s="2" customFormat="1" ht="37.9" customHeight="1">
      <c r="A2456" s="36"/>
      <c r="B2456" s="37"/>
      <c r="C2456" s="175" t="s">
        <v>2197</v>
      </c>
      <c r="D2456" s="175" t="s">
        <v>195</v>
      </c>
      <c r="E2456" s="176" t="s">
        <v>3442</v>
      </c>
      <c r="F2456" s="177" t="s">
        <v>3443</v>
      </c>
      <c r="G2456" s="178" t="s">
        <v>702</v>
      </c>
      <c r="H2456" s="179">
        <v>1</v>
      </c>
      <c r="I2456" s="180"/>
      <c r="J2456" s="181">
        <f t="shared" si="60"/>
        <v>0</v>
      </c>
      <c r="K2456" s="177" t="s">
        <v>477</v>
      </c>
      <c r="L2456" s="41"/>
      <c r="M2456" s="182" t="s">
        <v>19</v>
      </c>
      <c r="N2456" s="183" t="s">
        <v>41</v>
      </c>
      <c r="O2456" s="66"/>
      <c r="P2456" s="184">
        <f t="shared" si="61"/>
        <v>0</v>
      </c>
      <c r="Q2456" s="184">
        <v>0</v>
      </c>
      <c r="R2456" s="184">
        <f t="shared" si="62"/>
        <v>0</v>
      </c>
      <c r="S2456" s="184">
        <v>0</v>
      </c>
      <c r="T2456" s="185">
        <f t="shared" si="63"/>
        <v>0</v>
      </c>
      <c r="U2456" s="36"/>
      <c r="V2456" s="36"/>
      <c r="W2456" s="36"/>
      <c r="X2456" s="36"/>
      <c r="Y2456" s="36"/>
      <c r="Z2456" s="36"/>
      <c r="AA2456" s="36"/>
      <c r="AB2456" s="36"/>
      <c r="AC2456" s="36"/>
      <c r="AD2456" s="36"/>
      <c r="AE2456" s="36"/>
      <c r="AR2456" s="186" t="s">
        <v>216</v>
      </c>
      <c r="AT2456" s="186" t="s">
        <v>195</v>
      </c>
      <c r="AU2456" s="186" t="s">
        <v>80</v>
      </c>
      <c r="AY2456" s="19" t="s">
        <v>193</v>
      </c>
      <c r="BE2456" s="187">
        <f t="shared" si="64"/>
        <v>0</v>
      </c>
      <c r="BF2456" s="187">
        <f t="shared" si="65"/>
        <v>0</v>
      </c>
      <c r="BG2456" s="187">
        <f t="shared" si="66"/>
        <v>0</v>
      </c>
      <c r="BH2456" s="187">
        <f t="shared" si="67"/>
        <v>0</v>
      </c>
      <c r="BI2456" s="187">
        <f t="shared" si="68"/>
        <v>0</v>
      </c>
      <c r="BJ2456" s="19" t="s">
        <v>78</v>
      </c>
      <c r="BK2456" s="187">
        <f t="shared" si="69"/>
        <v>0</v>
      </c>
      <c r="BL2456" s="19" t="s">
        <v>216</v>
      </c>
      <c r="BM2456" s="186" t="s">
        <v>3444</v>
      </c>
    </row>
    <row r="2457" spans="1:65" s="2" customFormat="1" ht="37.9" customHeight="1">
      <c r="A2457" s="36"/>
      <c r="B2457" s="37"/>
      <c r="C2457" s="175" t="s">
        <v>3445</v>
      </c>
      <c r="D2457" s="175" t="s">
        <v>195</v>
      </c>
      <c r="E2457" s="176" t="s">
        <v>3446</v>
      </c>
      <c r="F2457" s="177" t="s">
        <v>3447</v>
      </c>
      <c r="G2457" s="178" t="s">
        <v>702</v>
      </c>
      <c r="H2457" s="179">
        <v>539</v>
      </c>
      <c r="I2457" s="180"/>
      <c r="J2457" s="181">
        <f t="shared" si="60"/>
        <v>0</v>
      </c>
      <c r="K2457" s="177" t="s">
        <v>477</v>
      </c>
      <c r="L2457" s="41"/>
      <c r="M2457" s="182" t="s">
        <v>19</v>
      </c>
      <c r="N2457" s="183" t="s">
        <v>41</v>
      </c>
      <c r="O2457" s="66"/>
      <c r="P2457" s="184">
        <f t="shared" si="61"/>
        <v>0</v>
      </c>
      <c r="Q2457" s="184">
        <v>0</v>
      </c>
      <c r="R2457" s="184">
        <f t="shared" si="62"/>
        <v>0</v>
      </c>
      <c r="S2457" s="184">
        <v>0</v>
      </c>
      <c r="T2457" s="185">
        <f t="shared" si="63"/>
        <v>0</v>
      </c>
      <c r="U2457" s="36"/>
      <c r="V2457" s="36"/>
      <c r="W2457" s="36"/>
      <c r="X2457" s="36"/>
      <c r="Y2457" s="36"/>
      <c r="Z2457" s="36"/>
      <c r="AA2457" s="36"/>
      <c r="AB2457" s="36"/>
      <c r="AC2457" s="36"/>
      <c r="AD2457" s="36"/>
      <c r="AE2457" s="36"/>
      <c r="AR2457" s="186" t="s">
        <v>216</v>
      </c>
      <c r="AT2457" s="186" t="s">
        <v>195</v>
      </c>
      <c r="AU2457" s="186" t="s">
        <v>80</v>
      </c>
      <c r="AY2457" s="19" t="s">
        <v>193</v>
      </c>
      <c r="BE2457" s="187">
        <f t="shared" si="64"/>
        <v>0</v>
      </c>
      <c r="BF2457" s="187">
        <f t="shared" si="65"/>
        <v>0</v>
      </c>
      <c r="BG2457" s="187">
        <f t="shared" si="66"/>
        <v>0</v>
      </c>
      <c r="BH2457" s="187">
        <f t="shared" si="67"/>
        <v>0</v>
      </c>
      <c r="BI2457" s="187">
        <f t="shared" si="68"/>
        <v>0</v>
      </c>
      <c r="BJ2457" s="19" t="s">
        <v>78</v>
      </c>
      <c r="BK2457" s="187">
        <f t="shared" si="69"/>
        <v>0</v>
      </c>
      <c r="BL2457" s="19" t="s">
        <v>216</v>
      </c>
      <c r="BM2457" s="186" t="s">
        <v>3448</v>
      </c>
    </row>
    <row r="2458" spans="1:65" s="2" customFormat="1" ht="37.9" customHeight="1">
      <c r="A2458" s="36"/>
      <c r="B2458" s="37"/>
      <c r="C2458" s="175" t="s">
        <v>3449</v>
      </c>
      <c r="D2458" s="175" t="s">
        <v>195</v>
      </c>
      <c r="E2458" s="176" t="s">
        <v>3450</v>
      </c>
      <c r="F2458" s="177" t="s">
        <v>3451</v>
      </c>
      <c r="G2458" s="178" t="s">
        <v>702</v>
      </c>
      <c r="H2458" s="179">
        <v>539</v>
      </c>
      <c r="I2458" s="180"/>
      <c r="J2458" s="181">
        <f t="shared" si="60"/>
        <v>0</v>
      </c>
      <c r="K2458" s="177" t="s">
        <v>477</v>
      </c>
      <c r="L2458" s="41"/>
      <c r="M2458" s="182" t="s">
        <v>19</v>
      </c>
      <c r="N2458" s="183" t="s">
        <v>41</v>
      </c>
      <c r="O2458" s="66"/>
      <c r="P2458" s="184">
        <f t="shared" si="61"/>
        <v>0</v>
      </c>
      <c r="Q2458" s="184">
        <v>0</v>
      </c>
      <c r="R2458" s="184">
        <f t="shared" si="62"/>
        <v>0</v>
      </c>
      <c r="S2458" s="184">
        <v>0</v>
      </c>
      <c r="T2458" s="185">
        <f t="shared" si="63"/>
        <v>0</v>
      </c>
      <c r="U2458" s="36"/>
      <c r="V2458" s="36"/>
      <c r="W2458" s="36"/>
      <c r="X2458" s="36"/>
      <c r="Y2458" s="36"/>
      <c r="Z2458" s="36"/>
      <c r="AA2458" s="36"/>
      <c r="AB2458" s="36"/>
      <c r="AC2458" s="36"/>
      <c r="AD2458" s="36"/>
      <c r="AE2458" s="36"/>
      <c r="AR2458" s="186" t="s">
        <v>216</v>
      </c>
      <c r="AT2458" s="186" t="s">
        <v>195</v>
      </c>
      <c r="AU2458" s="186" t="s">
        <v>80</v>
      </c>
      <c r="AY2458" s="19" t="s">
        <v>193</v>
      </c>
      <c r="BE2458" s="187">
        <f t="shared" si="64"/>
        <v>0</v>
      </c>
      <c r="BF2458" s="187">
        <f t="shared" si="65"/>
        <v>0</v>
      </c>
      <c r="BG2458" s="187">
        <f t="shared" si="66"/>
        <v>0</v>
      </c>
      <c r="BH2458" s="187">
        <f t="shared" si="67"/>
        <v>0</v>
      </c>
      <c r="BI2458" s="187">
        <f t="shared" si="68"/>
        <v>0</v>
      </c>
      <c r="BJ2458" s="19" t="s">
        <v>78</v>
      </c>
      <c r="BK2458" s="187">
        <f t="shared" si="69"/>
        <v>0</v>
      </c>
      <c r="BL2458" s="19" t="s">
        <v>216</v>
      </c>
      <c r="BM2458" s="186" t="s">
        <v>3452</v>
      </c>
    </row>
    <row r="2459" spans="1:65" s="2" customFormat="1" ht="16.5" customHeight="1">
      <c r="A2459" s="36"/>
      <c r="B2459" s="37"/>
      <c r="C2459" s="175" t="s">
        <v>3453</v>
      </c>
      <c r="D2459" s="175" t="s">
        <v>195</v>
      </c>
      <c r="E2459" s="176" t="s">
        <v>3454</v>
      </c>
      <c r="F2459" s="177" t="s">
        <v>3455</v>
      </c>
      <c r="G2459" s="178" t="s">
        <v>702</v>
      </c>
      <c r="H2459" s="179">
        <v>2</v>
      </c>
      <c r="I2459" s="180"/>
      <c r="J2459" s="181">
        <f t="shared" si="60"/>
        <v>0</v>
      </c>
      <c r="K2459" s="177" t="s">
        <v>477</v>
      </c>
      <c r="L2459" s="41"/>
      <c r="M2459" s="182" t="s">
        <v>19</v>
      </c>
      <c r="N2459" s="183" t="s">
        <v>41</v>
      </c>
      <c r="O2459" s="66"/>
      <c r="P2459" s="184">
        <f t="shared" si="61"/>
        <v>0</v>
      </c>
      <c r="Q2459" s="184">
        <v>0</v>
      </c>
      <c r="R2459" s="184">
        <f t="shared" si="62"/>
        <v>0</v>
      </c>
      <c r="S2459" s="184">
        <v>0</v>
      </c>
      <c r="T2459" s="185">
        <f t="shared" si="63"/>
        <v>0</v>
      </c>
      <c r="U2459" s="36"/>
      <c r="V2459" s="36"/>
      <c r="W2459" s="36"/>
      <c r="X2459" s="36"/>
      <c r="Y2459" s="36"/>
      <c r="Z2459" s="36"/>
      <c r="AA2459" s="36"/>
      <c r="AB2459" s="36"/>
      <c r="AC2459" s="36"/>
      <c r="AD2459" s="36"/>
      <c r="AE2459" s="36"/>
      <c r="AR2459" s="186" t="s">
        <v>216</v>
      </c>
      <c r="AT2459" s="186" t="s">
        <v>195</v>
      </c>
      <c r="AU2459" s="186" t="s">
        <v>80</v>
      </c>
      <c r="AY2459" s="19" t="s">
        <v>193</v>
      </c>
      <c r="BE2459" s="187">
        <f t="shared" si="64"/>
        <v>0</v>
      </c>
      <c r="BF2459" s="187">
        <f t="shared" si="65"/>
        <v>0</v>
      </c>
      <c r="BG2459" s="187">
        <f t="shared" si="66"/>
        <v>0</v>
      </c>
      <c r="BH2459" s="187">
        <f t="shared" si="67"/>
        <v>0</v>
      </c>
      <c r="BI2459" s="187">
        <f t="shared" si="68"/>
        <v>0</v>
      </c>
      <c r="BJ2459" s="19" t="s">
        <v>78</v>
      </c>
      <c r="BK2459" s="187">
        <f t="shared" si="69"/>
        <v>0</v>
      </c>
      <c r="BL2459" s="19" t="s">
        <v>216</v>
      </c>
      <c r="BM2459" s="186" t="s">
        <v>3456</v>
      </c>
    </row>
    <row r="2460" spans="1:65" s="2" customFormat="1" ht="16.5" customHeight="1">
      <c r="A2460" s="36"/>
      <c r="B2460" s="37"/>
      <c r="C2460" s="175" t="s">
        <v>2206</v>
      </c>
      <c r="D2460" s="175" t="s">
        <v>195</v>
      </c>
      <c r="E2460" s="176" t="s">
        <v>3457</v>
      </c>
      <c r="F2460" s="177" t="s">
        <v>3458</v>
      </c>
      <c r="G2460" s="178" t="s">
        <v>702</v>
      </c>
      <c r="H2460" s="179">
        <v>1</v>
      </c>
      <c r="I2460" s="180"/>
      <c r="J2460" s="181">
        <f t="shared" ref="J2460:J2491" si="70">ROUND(I2460*H2460,2)</f>
        <v>0</v>
      </c>
      <c r="K2460" s="177" t="s">
        <v>477</v>
      </c>
      <c r="L2460" s="41"/>
      <c r="M2460" s="182" t="s">
        <v>19</v>
      </c>
      <c r="N2460" s="183" t="s">
        <v>41</v>
      </c>
      <c r="O2460" s="66"/>
      <c r="P2460" s="184">
        <f t="shared" ref="P2460:P2491" si="71">O2460*H2460</f>
        <v>0</v>
      </c>
      <c r="Q2460" s="184">
        <v>0</v>
      </c>
      <c r="R2460" s="184">
        <f t="shared" ref="R2460:R2491" si="72">Q2460*H2460</f>
        <v>0</v>
      </c>
      <c r="S2460" s="184">
        <v>0</v>
      </c>
      <c r="T2460" s="185">
        <f t="shared" ref="T2460:T2491" si="73">S2460*H2460</f>
        <v>0</v>
      </c>
      <c r="U2460" s="36"/>
      <c r="V2460" s="36"/>
      <c r="W2460" s="36"/>
      <c r="X2460" s="36"/>
      <c r="Y2460" s="36"/>
      <c r="Z2460" s="36"/>
      <c r="AA2460" s="36"/>
      <c r="AB2460" s="36"/>
      <c r="AC2460" s="36"/>
      <c r="AD2460" s="36"/>
      <c r="AE2460" s="36"/>
      <c r="AR2460" s="186" t="s">
        <v>216</v>
      </c>
      <c r="AT2460" s="186" t="s">
        <v>195</v>
      </c>
      <c r="AU2460" s="186" t="s">
        <v>80</v>
      </c>
      <c r="AY2460" s="19" t="s">
        <v>193</v>
      </c>
      <c r="BE2460" s="187">
        <f t="shared" ref="BE2460:BE2472" si="74">IF(N2460="základní",J2460,0)</f>
        <v>0</v>
      </c>
      <c r="BF2460" s="187">
        <f t="shared" ref="BF2460:BF2472" si="75">IF(N2460="snížená",J2460,0)</f>
        <v>0</v>
      </c>
      <c r="BG2460" s="187">
        <f t="shared" ref="BG2460:BG2472" si="76">IF(N2460="zákl. přenesená",J2460,0)</f>
        <v>0</v>
      </c>
      <c r="BH2460" s="187">
        <f t="shared" ref="BH2460:BH2472" si="77">IF(N2460="sníž. přenesená",J2460,0)</f>
        <v>0</v>
      </c>
      <c r="BI2460" s="187">
        <f t="shared" ref="BI2460:BI2472" si="78">IF(N2460="nulová",J2460,0)</f>
        <v>0</v>
      </c>
      <c r="BJ2460" s="19" t="s">
        <v>78</v>
      </c>
      <c r="BK2460" s="187">
        <f t="shared" ref="BK2460:BK2472" si="79">ROUND(I2460*H2460,2)</f>
        <v>0</v>
      </c>
      <c r="BL2460" s="19" t="s">
        <v>216</v>
      </c>
      <c r="BM2460" s="186" t="s">
        <v>3459</v>
      </c>
    </row>
    <row r="2461" spans="1:65" s="2" customFormat="1" ht="37.9" customHeight="1">
      <c r="A2461" s="36"/>
      <c r="B2461" s="37"/>
      <c r="C2461" s="175" t="s">
        <v>3460</v>
      </c>
      <c r="D2461" s="175" t="s">
        <v>195</v>
      </c>
      <c r="E2461" s="176" t="s">
        <v>3461</v>
      </c>
      <c r="F2461" s="177" t="s">
        <v>3462</v>
      </c>
      <c r="G2461" s="178" t="s">
        <v>702</v>
      </c>
      <c r="H2461" s="179">
        <v>2</v>
      </c>
      <c r="I2461" s="180"/>
      <c r="J2461" s="181">
        <f t="shared" si="70"/>
        <v>0</v>
      </c>
      <c r="K2461" s="177" t="s">
        <v>477</v>
      </c>
      <c r="L2461" s="41"/>
      <c r="M2461" s="182" t="s">
        <v>19</v>
      </c>
      <c r="N2461" s="183" t="s">
        <v>41</v>
      </c>
      <c r="O2461" s="66"/>
      <c r="P2461" s="184">
        <f t="shared" si="71"/>
        <v>0</v>
      </c>
      <c r="Q2461" s="184">
        <v>0</v>
      </c>
      <c r="R2461" s="184">
        <f t="shared" si="72"/>
        <v>0</v>
      </c>
      <c r="S2461" s="184">
        <v>0</v>
      </c>
      <c r="T2461" s="185">
        <f t="shared" si="73"/>
        <v>0</v>
      </c>
      <c r="U2461" s="36"/>
      <c r="V2461" s="36"/>
      <c r="W2461" s="36"/>
      <c r="X2461" s="36"/>
      <c r="Y2461" s="36"/>
      <c r="Z2461" s="36"/>
      <c r="AA2461" s="36"/>
      <c r="AB2461" s="36"/>
      <c r="AC2461" s="36"/>
      <c r="AD2461" s="36"/>
      <c r="AE2461" s="36"/>
      <c r="AR2461" s="186" t="s">
        <v>216</v>
      </c>
      <c r="AT2461" s="186" t="s">
        <v>195</v>
      </c>
      <c r="AU2461" s="186" t="s">
        <v>80</v>
      </c>
      <c r="AY2461" s="19" t="s">
        <v>193</v>
      </c>
      <c r="BE2461" s="187">
        <f t="shared" si="74"/>
        <v>0</v>
      </c>
      <c r="BF2461" s="187">
        <f t="shared" si="75"/>
        <v>0</v>
      </c>
      <c r="BG2461" s="187">
        <f t="shared" si="76"/>
        <v>0</v>
      </c>
      <c r="BH2461" s="187">
        <f t="shared" si="77"/>
        <v>0</v>
      </c>
      <c r="BI2461" s="187">
        <f t="shared" si="78"/>
        <v>0</v>
      </c>
      <c r="BJ2461" s="19" t="s">
        <v>78</v>
      </c>
      <c r="BK2461" s="187">
        <f t="shared" si="79"/>
        <v>0</v>
      </c>
      <c r="BL2461" s="19" t="s">
        <v>216</v>
      </c>
      <c r="BM2461" s="186" t="s">
        <v>3463</v>
      </c>
    </row>
    <row r="2462" spans="1:65" s="2" customFormat="1" ht="37.9" customHeight="1">
      <c r="A2462" s="36"/>
      <c r="B2462" s="37"/>
      <c r="C2462" s="175" t="s">
        <v>3464</v>
      </c>
      <c r="D2462" s="175" t="s">
        <v>195</v>
      </c>
      <c r="E2462" s="176" t="s">
        <v>3465</v>
      </c>
      <c r="F2462" s="177" t="s">
        <v>3466</v>
      </c>
      <c r="G2462" s="178" t="s">
        <v>702</v>
      </c>
      <c r="H2462" s="179">
        <v>6</v>
      </c>
      <c r="I2462" s="180"/>
      <c r="J2462" s="181">
        <f t="shared" si="70"/>
        <v>0</v>
      </c>
      <c r="K2462" s="177" t="s">
        <v>477</v>
      </c>
      <c r="L2462" s="41"/>
      <c r="M2462" s="182" t="s">
        <v>19</v>
      </c>
      <c r="N2462" s="183" t="s">
        <v>41</v>
      </c>
      <c r="O2462" s="66"/>
      <c r="P2462" s="184">
        <f t="shared" si="71"/>
        <v>0</v>
      </c>
      <c r="Q2462" s="184">
        <v>0</v>
      </c>
      <c r="R2462" s="184">
        <f t="shared" si="72"/>
        <v>0</v>
      </c>
      <c r="S2462" s="184">
        <v>0</v>
      </c>
      <c r="T2462" s="185">
        <f t="shared" si="73"/>
        <v>0</v>
      </c>
      <c r="U2462" s="36"/>
      <c r="V2462" s="36"/>
      <c r="W2462" s="36"/>
      <c r="X2462" s="36"/>
      <c r="Y2462" s="36"/>
      <c r="Z2462" s="36"/>
      <c r="AA2462" s="36"/>
      <c r="AB2462" s="36"/>
      <c r="AC2462" s="36"/>
      <c r="AD2462" s="36"/>
      <c r="AE2462" s="36"/>
      <c r="AR2462" s="186" t="s">
        <v>216</v>
      </c>
      <c r="AT2462" s="186" t="s">
        <v>195</v>
      </c>
      <c r="AU2462" s="186" t="s">
        <v>80</v>
      </c>
      <c r="AY2462" s="19" t="s">
        <v>193</v>
      </c>
      <c r="BE2462" s="187">
        <f t="shared" si="74"/>
        <v>0</v>
      </c>
      <c r="BF2462" s="187">
        <f t="shared" si="75"/>
        <v>0</v>
      </c>
      <c r="BG2462" s="187">
        <f t="shared" si="76"/>
        <v>0</v>
      </c>
      <c r="BH2462" s="187">
        <f t="shared" si="77"/>
        <v>0</v>
      </c>
      <c r="BI2462" s="187">
        <f t="shared" si="78"/>
        <v>0</v>
      </c>
      <c r="BJ2462" s="19" t="s">
        <v>78</v>
      </c>
      <c r="BK2462" s="187">
        <f t="shared" si="79"/>
        <v>0</v>
      </c>
      <c r="BL2462" s="19" t="s">
        <v>216</v>
      </c>
      <c r="BM2462" s="186" t="s">
        <v>3467</v>
      </c>
    </row>
    <row r="2463" spans="1:65" s="2" customFormat="1" ht="33" customHeight="1">
      <c r="A2463" s="36"/>
      <c r="B2463" s="37"/>
      <c r="C2463" s="175" t="s">
        <v>3468</v>
      </c>
      <c r="D2463" s="175" t="s">
        <v>195</v>
      </c>
      <c r="E2463" s="176" t="s">
        <v>3469</v>
      </c>
      <c r="F2463" s="177" t="s">
        <v>3470</v>
      </c>
      <c r="G2463" s="178" t="s">
        <v>702</v>
      </c>
      <c r="H2463" s="179">
        <v>109</v>
      </c>
      <c r="I2463" s="180"/>
      <c r="J2463" s="181">
        <f t="shared" si="70"/>
        <v>0</v>
      </c>
      <c r="K2463" s="177" t="s">
        <v>477</v>
      </c>
      <c r="L2463" s="41"/>
      <c r="M2463" s="182" t="s">
        <v>19</v>
      </c>
      <c r="N2463" s="183" t="s">
        <v>41</v>
      </c>
      <c r="O2463" s="66"/>
      <c r="P2463" s="184">
        <f t="shared" si="71"/>
        <v>0</v>
      </c>
      <c r="Q2463" s="184">
        <v>0</v>
      </c>
      <c r="R2463" s="184">
        <f t="shared" si="72"/>
        <v>0</v>
      </c>
      <c r="S2463" s="184">
        <v>0</v>
      </c>
      <c r="T2463" s="185">
        <f t="shared" si="73"/>
        <v>0</v>
      </c>
      <c r="U2463" s="36"/>
      <c r="V2463" s="36"/>
      <c r="W2463" s="36"/>
      <c r="X2463" s="36"/>
      <c r="Y2463" s="36"/>
      <c r="Z2463" s="36"/>
      <c r="AA2463" s="36"/>
      <c r="AB2463" s="36"/>
      <c r="AC2463" s="36"/>
      <c r="AD2463" s="36"/>
      <c r="AE2463" s="36"/>
      <c r="AR2463" s="186" t="s">
        <v>216</v>
      </c>
      <c r="AT2463" s="186" t="s">
        <v>195</v>
      </c>
      <c r="AU2463" s="186" t="s">
        <v>80</v>
      </c>
      <c r="AY2463" s="19" t="s">
        <v>193</v>
      </c>
      <c r="BE2463" s="187">
        <f t="shared" si="74"/>
        <v>0</v>
      </c>
      <c r="BF2463" s="187">
        <f t="shared" si="75"/>
        <v>0</v>
      </c>
      <c r="BG2463" s="187">
        <f t="shared" si="76"/>
        <v>0</v>
      </c>
      <c r="BH2463" s="187">
        <f t="shared" si="77"/>
        <v>0</v>
      </c>
      <c r="BI2463" s="187">
        <f t="shared" si="78"/>
        <v>0</v>
      </c>
      <c r="BJ2463" s="19" t="s">
        <v>78</v>
      </c>
      <c r="BK2463" s="187">
        <f t="shared" si="79"/>
        <v>0</v>
      </c>
      <c r="BL2463" s="19" t="s">
        <v>216</v>
      </c>
      <c r="BM2463" s="186" t="s">
        <v>3471</v>
      </c>
    </row>
    <row r="2464" spans="1:65" s="2" customFormat="1" ht="24.2" customHeight="1">
      <c r="A2464" s="36"/>
      <c r="B2464" s="37"/>
      <c r="C2464" s="175" t="s">
        <v>2215</v>
      </c>
      <c r="D2464" s="175" t="s">
        <v>195</v>
      </c>
      <c r="E2464" s="176" t="s">
        <v>3472</v>
      </c>
      <c r="F2464" s="177" t="s">
        <v>3473</v>
      </c>
      <c r="G2464" s="178" t="s">
        <v>702</v>
      </c>
      <c r="H2464" s="179">
        <v>100</v>
      </c>
      <c r="I2464" s="180"/>
      <c r="J2464" s="181">
        <f t="shared" si="70"/>
        <v>0</v>
      </c>
      <c r="K2464" s="177" t="s">
        <v>477</v>
      </c>
      <c r="L2464" s="41"/>
      <c r="M2464" s="182" t="s">
        <v>19</v>
      </c>
      <c r="N2464" s="183" t="s">
        <v>41</v>
      </c>
      <c r="O2464" s="66"/>
      <c r="P2464" s="184">
        <f t="shared" si="71"/>
        <v>0</v>
      </c>
      <c r="Q2464" s="184">
        <v>0</v>
      </c>
      <c r="R2464" s="184">
        <f t="shared" si="72"/>
        <v>0</v>
      </c>
      <c r="S2464" s="184">
        <v>0</v>
      </c>
      <c r="T2464" s="185">
        <f t="shared" si="73"/>
        <v>0</v>
      </c>
      <c r="U2464" s="36"/>
      <c r="V2464" s="36"/>
      <c r="W2464" s="36"/>
      <c r="X2464" s="36"/>
      <c r="Y2464" s="36"/>
      <c r="Z2464" s="36"/>
      <c r="AA2464" s="36"/>
      <c r="AB2464" s="36"/>
      <c r="AC2464" s="36"/>
      <c r="AD2464" s="36"/>
      <c r="AE2464" s="36"/>
      <c r="AR2464" s="186" t="s">
        <v>216</v>
      </c>
      <c r="AT2464" s="186" t="s">
        <v>195</v>
      </c>
      <c r="AU2464" s="186" t="s">
        <v>80</v>
      </c>
      <c r="AY2464" s="19" t="s">
        <v>193</v>
      </c>
      <c r="BE2464" s="187">
        <f t="shared" si="74"/>
        <v>0</v>
      </c>
      <c r="BF2464" s="187">
        <f t="shared" si="75"/>
        <v>0</v>
      </c>
      <c r="BG2464" s="187">
        <f t="shared" si="76"/>
        <v>0</v>
      </c>
      <c r="BH2464" s="187">
        <f t="shared" si="77"/>
        <v>0</v>
      </c>
      <c r="BI2464" s="187">
        <f t="shared" si="78"/>
        <v>0</v>
      </c>
      <c r="BJ2464" s="19" t="s">
        <v>78</v>
      </c>
      <c r="BK2464" s="187">
        <f t="shared" si="79"/>
        <v>0</v>
      </c>
      <c r="BL2464" s="19" t="s">
        <v>216</v>
      </c>
      <c r="BM2464" s="186" t="s">
        <v>3474</v>
      </c>
    </row>
    <row r="2465" spans="1:65" s="2" customFormat="1" ht="24.2" customHeight="1">
      <c r="A2465" s="36"/>
      <c r="B2465" s="37"/>
      <c r="C2465" s="175" t="s">
        <v>3475</v>
      </c>
      <c r="D2465" s="175" t="s">
        <v>195</v>
      </c>
      <c r="E2465" s="176" t="s">
        <v>3476</v>
      </c>
      <c r="F2465" s="177" t="s">
        <v>3477</v>
      </c>
      <c r="G2465" s="178" t="s">
        <v>702</v>
      </c>
      <c r="H2465" s="179">
        <v>1</v>
      </c>
      <c r="I2465" s="180"/>
      <c r="J2465" s="181">
        <f t="shared" si="70"/>
        <v>0</v>
      </c>
      <c r="K2465" s="177" t="s">
        <v>477</v>
      </c>
      <c r="L2465" s="41"/>
      <c r="M2465" s="182" t="s">
        <v>19</v>
      </c>
      <c r="N2465" s="183" t="s">
        <v>41</v>
      </c>
      <c r="O2465" s="66"/>
      <c r="P2465" s="184">
        <f t="shared" si="71"/>
        <v>0</v>
      </c>
      <c r="Q2465" s="184">
        <v>0</v>
      </c>
      <c r="R2465" s="184">
        <f t="shared" si="72"/>
        <v>0</v>
      </c>
      <c r="S2465" s="184">
        <v>0</v>
      </c>
      <c r="T2465" s="185">
        <f t="shared" si="73"/>
        <v>0</v>
      </c>
      <c r="U2465" s="36"/>
      <c r="V2465" s="36"/>
      <c r="W2465" s="36"/>
      <c r="X2465" s="36"/>
      <c r="Y2465" s="36"/>
      <c r="Z2465" s="36"/>
      <c r="AA2465" s="36"/>
      <c r="AB2465" s="36"/>
      <c r="AC2465" s="36"/>
      <c r="AD2465" s="36"/>
      <c r="AE2465" s="36"/>
      <c r="AR2465" s="186" t="s">
        <v>216</v>
      </c>
      <c r="AT2465" s="186" t="s">
        <v>195</v>
      </c>
      <c r="AU2465" s="186" t="s">
        <v>80</v>
      </c>
      <c r="AY2465" s="19" t="s">
        <v>193</v>
      </c>
      <c r="BE2465" s="187">
        <f t="shared" si="74"/>
        <v>0</v>
      </c>
      <c r="BF2465" s="187">
        <f t="shared" si="75"/>
        <v>0</v>
      </c>
      <c r="BG2465" s="187">
        <f t="shared" si="76"/>
        <v>0</v>
      </c>
      <c r="BH2465" s="187">
        <f t="shared" si="77"/>
        <v>0</v>
      </c>
      <c r="BI2465" s="187">
        <f t="shared" si="78"/>
        <v>0</v>
      </c>
      <c r="BJ2465" s="19" t="s">
        <v>78</v>
      </c>
      <c r="BK2465" s="187">
        <f t="shared" si="79"/>
        <v>0</v>
      </c>
      <c r="BL2465" s="19" t="s">
        <v>216</v>
      </c>
      <c r="BM2465" s="186" t="s">
        <v>3478</v>
      </c>
    </row>
    <row r="2466" spans="1:65" s="2" customFormat="1" ht="16.5" customHeight="1">
      <c r="A2466" s="36"/>
      <c r="B2466" s="37"/>
      <c r="C2466" s="175" t="s">
        <v>3479</v>
      </c>
      <c r="D2466" s="175" t="s">
        <v>195</v>
      </c>
      <c r="E2466" s="176" t="s">
        <v>3480</v>
      </c>
      <c r="F2466" s="177" t="s">
        <v>3087</v>
      </c>
      <c r="G2466" s="178" t="s">
        <v>702</v>
      </c>
      <c r="H2466" s="179">
        <v>1</v>
      </c>
      <c r="I2466" s="180"/>
      <c r="J2466" s="181">
        <f t="shared" si="70"/>
        <v>0</v>
      </c>
      <c r="K2466" s="177" t="s">
        <v>477</v>
      </c>
      <c r="L2466" s="41"/>
      <c r="M2466" s="182" t="s">
        <v>19</v>
      </c>
      <c r="N2466" s="183" t="s">
        <v>41</v>
      </c>
      <c r="O2466" s="66"/>
      <c r="P2466" s="184">
        <f t="shared" si="71"/>
        <v>0</v>
      </c>
      <c r="Q2466" s="184">
        <v>0</v>
      </c>
      <c r="R2466" s="184">
        <f t="shared" si="72"/>
        <v>0</v>
      </c>
      <c r="S2466" s="184">
        <v>0</v>
      </c>
      <c r="T2466" s="185">
        <f t="shared" si="73"/>
        <v>0</v>
      </c>
      <c r="U2466" s="36"/>
      <c r="V2466" s="36"/>
      <c r="W2466" s="36"/>
      <c r="X2466" s="36"/>
      <c r="Y2466" s="36"/>
      <c r="Z2466" s="36"/>
      <c r="AA2466" s="36"/>
      <c r="AB2466" s="36"/>
      <c r="AC2466" s="36"/>
      <c r="AD2466" s="36"/>
      <c r="AE2466" s="36"/>
      <c r="AR2466" s="186" t="s">
        <v>216</v>
      </c>
      <c r="AT2466" s="186" t="s">
        <v>195</v>
      </c>
      <c r="AU2466" s="186" t="s">
        <v>80</v>
      </c>
      <c r="AY2466" s="19" t="s">
        <v>193</v>
      </c>
      <c r="BE2466" s="187">
        <f t="shared" si="74"/>
        <v>0</v>
      </c>
      <c r="BF2466" s="187">
        <f t="shared" si="75"/>
        <v>0</v>
      </c>
      <c r="BG2466" s="187">
        <f t="shared" si="76"/>
        <v>0</v>
      </c>
      <c r="BH2466" s="187">
        <f t="shared" si="77"/>
        <v>0</v>
      </c>
      <c r="BI2466" s="187">
        <f t="shared" si="78"/>
        <v>0</v>
      </c>
      <c r="BJ2466" s="19" t="s">
        <v>78</v>
      </c>
      <c r="BK2466" s="187">
        <f t="shared" si="79"/>
        <v>0</v>
      </c>
      <c r="BL2466" s="19" t="s">
        <v>216</v>
      </c>
      <c r="BM2466" s="186" t="s">
        <v>3481</v>
      </c>
    </row>
    <row r="2467" spans="1:65" s="2" customFormat="1" ht="24.2" customHeight="1">
      <c r="A2467" s="36"/>
      <c r="B2467" s="37"/>
      <c r="C2467" s="175" t="s">
        <v>3482</v>
      </c>
      <c r="D2467" s="175" t="s">
        <v>195</v>
      </c>
      <c r="E2467" s="176" t="s">
        <v>3483</v>
      </c>
      <c r="F2467" s="177" t="s">
        <v>3484</v>
      </c>
      <c r="G2467" s="178" t="s">
        <v>3092</v>
      </c>
      <c r="H2467" s="179">
        <v>1</v>
      </c>
      <c r="I2467" s="180"/>
      <c r="J2467" s="181">
        <f t="shared" si="70"/>
        <v>0</v>
      </c>
      <c r="K2467" s="177" t="s">
        <v>477</v>
      </c>
      <c r="L2467" s="41"/>
      <c r="M2467" s="182" t="s">
        <v>19</v>
      </c>
      <c r="N2467" s="183" t="s">
        <v>41</v>
      </c>
      <c r="O2467" s="66"/>
      <c r="P2467" s="184">
        <f t="shared" si="71"/>
        <v>0</v>
      </c>
      <c r="Q2467" s="184">
        <v>0</v>
      </c>
      <c r="R2467" s="184">
        <f t="shared" si="72"/>
        <v>0</v>
      </c>
      <c r="S2467" s="184">
        <v>0</v>
      </c>
      <c r="T2467" s="185">
        <f t="shared" si="73"/>
        <v>0</v>
      </c>
      <c r="U2467" s="36"/>
      <c r="V2467" s="36"/>
      <c r="W2467" s="36"/>
      <c r="X2467" s="36"/>
      <c r="Y2467" s="36"/>
      <c r="Z2467" s="36"/>
      <c r="AA2467" s="36"/>
      <c r="AB2467" s="36"/>
      <c r="AC2467" s="36"/>
      <c r="AD2467" s="36"/>
      <c r="AE2467" s="36"/>
      <c r="AR2467" s="186" t="s">
        <v>216</v>
      </c>
      <c r="AT2467" s="186" t="s">
        <v>195</v>
      </c>
      <c r="AU2467" s="186" t="s">
        <v>80</v>
      </c>
      <c r="AY2467" s="19" t="s">
        <v>193</v>
      </c>
      <c r="BE2467" s="187">
        <f t="shared" si="74"/>
        <v>0</v>
      </c>
      <c r="BF2467" s="187">
        <f t="shared" si="75"/>
        <v>0</v>
      </c>
      <c r="BG2467" s="187">
        <f t="shared" si="76"/>
        <v>0</v>
      </c>
      <c r="BH2467" s="187">
        <f t="shared" si="77"/>
        <v>0</v>
      </c>
      <c r="BI2467" s="187">
        <f t="shared" si="78"/>
        <v>0</v>
      </c>
      <c r="BJ2467" s="19" t="s">
        <v>78</v>
      </c>
      <c r="BK2467" s="187">
        <f t="shared" si="79"/>
        <v>0</v>
      </c>
      <c r="BL2467" s="19" t="s">
        <v>216</v>
      </c>
      <c r="BM2467" s="186" t="s">
        <v>3485</v>
      </c>
    </row>
    <row r="2468" spans="1:65" s="2" customFormat="1" ht="16.5" customHeight="1">
      <c r="A2468" s="36"/>
      <c r="B2468" s="37"/>
      <c r="C2468" s="175" t="s">
        <v>2226</v>
      </c>
      <c r="D2468" s="175" t="s">
        <v>195</v>
      </c>
      <c r="E2468" s="176" t="s">
        <v>3486</v>
      </c>
      <c r="F2468" s="177" t="s">
        <v>3487</v>
      </c>
      <c r="G2468" s="178" t="s">
        <v>273</v>
      </c>
      <c r="H2468" s="179">
        <v>5885</v>
      </c>
      <c r="I2468" s="180"/>
      <c r="J2468" s="181">
        <f t="shared" si="70"/>
        <v>0</v>
      </c>
      <c r="K2468" s="177" t="s">
        <v>477</v>
      </c>
      <c r="L2468" s="41"/>
      <c r="M2468" s="182" t="s">
        <v>19</v>
      </c>
      <c r="N2468" s="183" t="s">
        <v>41</v>
      </c>
      <c r="O2468" s="66"/>
      <c r="P2468" s="184">
        <f t="shared" si="71"/>
        <v>0</v>
      </c>
      <c r="Q2468" s="184">
        <v>0</v>
      </c>
      <c r="R2468" s="184">
        <f t="shared" si="72"/>
        <v>0</v>
      </c>
      <c r="S2468" s="184">
        <v>0</v>
      </c>
      <c r="T2468" s="185">
        <f t="shared" si="73"/>
        <v>0</v>
      </c>
      <c r="U2468" s="36"/>
      <c r="V2468" s="36"/>
      <c r="W2468" s="36"/>
      <c r="X2468" s="36"/>
      <c r="Y2468" s="36"/>
      <c r="Z2468" s="36"/>
      <c r="AA2468" s="36"/>
      <c r="AB2468" s="36"/>
      <c r="AC2468" s="36"/>
      <c r="AD2468" s="36"/>
      <c r="AE2468" s="36"/>
      <c r="AR2468" s="186" t="s">
        <v>216</v>
      </c>
      <c r="AT2468" s="186" t="s">
        <v>195</v>
      </c>
      <c r="AU2468" s="186" t="s">
        <v>80</v>
      </c>
      <c r="AY2468" s="19" t="s">
        <v>193</v>
      </c>
      <c r="BE2468" s="187">
        <f t="shared" si="74"/>
        <v>0</v>
      </c>
      <c r="BF2468" s="187">
        <f t="shared" si="75"/>
        <v>0</v>
      </c>
      <c r="BG2468" s="187">
        <f t="shared" si="76"/>
        <v>0</v>
      </c>
      <c r="BH2468" s="187">
        <f t="shared" si="77"/>
        <v>0</v>
      </c>
      <c r="BI2468" s="187">
        <f t="shared" si="78"/>
        <v>0</v>
      </c>
      <c r="BJ2468" s="19" t="s">
        <v>78</v>
      </c>
      <c r="BK2468" s="187">
        <f t="shared" si="79"/>
        <v>0</v>
      </c>
      <c r="BL2468" s="19" t="s">
        <v>216</v>
      </c>
      <c r="BM2468" s="186" t="s">
        <v>3488</v>
      </c>
    </row>
    <row r="2469" spans="1:65" s="2" customFormat="1" ht="16.5" customHeight="1">
      <c r="A2469" s="36"/>
      <c r="B2469" s="37"/>
      <c r="C2469" s="175" t="s">
        <v>3489</v>
      </c>
      <c r="D2469" s="175" t="s">
        <v>195</v>
      </c>
      <c r="E2469" s="176" t="s">
        <v>3490</v>
      </c>
      <c r="F2469" s="177" t="s">
        <v>3491</v>
      </c>
      <c r="G2469" s="178" t="s">
        <v>273</v>
      </c>
      <c r="H2469" s="179">
        <v>5885</v>
      </c>
      <c r="I2469" s="180"/>
      <c r="J2469" s="181">
        <f t="shared" si="70"/>
        <v>0</v>
      </c>
      <c r="K2469" s="177" t="s">
        <v>477</v>
      </c>
      <c r="L2469" s="41"/>
      <c r="M2469" s="182" t="s">
        <v>19</v>
      </c>
      <c r="N2469" s="183" t="s">
        <v>41</v>
      </c>
      <c r="O2469" s="66"/>
      <c r="P2469" s="184">
        <f t="shared" si="71"/>
        <v>0</v>
      </c>
      <c r="Q2469" s="184">
        <v>0</v>
      </c>
      <c r="R2469" s="184">
        <f t="shared" si="72"/>
        <v>0</v>
      </c>
      <c r="S2469" s="184">
        <v>0</v>
      </c>
      <c r="T2469" s="185">
        <f t="shared" si="73"/>
        <v>0</v>
      </c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R2469" s="186" t="s">
        <v>216</v>
      </c>
      <c r="AT2469" s="186" t="s">
        <v>195</v>
      </c>
      <c r="AU2469" s="186" t="s">
        <v>80</v>
      </c>
      <c r="AY2469" s="19" t="s">
        <v>193</v>
      </c>
      <c r="BE2469" s="187">
        <f t="shared" si="74"/>
        <v>0</v>
      </c>
      <c r="BF2469" s="187">
        <f t="shared" si="75"/>
        <v>0</v>
      </c>
      <c r="BG2469" s="187">
        <f t="shared" si="76"/>
        <v>0</v>
      </c>
      <c r="BH2469" s="187">
        <f t="shared" si="77"/>
        <v>0</v>
      </c>
      <c r="BI2469" s="187">
        <f t="shared" si="78"/>
        <v>0</v>
      </c>
      <c r="BJ2469" s="19" t="s">
        <v>78</v>
      </c>
      <c r="BK2469" s="187">
        <f t="shared" si="79"/>
        <v>0</v>
      </c>
      <c r="BL2469" s="19" t="s">
        <v>216</v>
      </c>
      <c r="BM2469" s="186" t="s">
        <v>3492</v>
      </c>
    </row>
    <row r="2470" spans="1:65" s="2" customFormat="1" ht="16.5" customHeight="1">
      <c r="A2470" s="36"/>
      <c r="B2470" s="37"/>
      <c r="C2470" s="175" t="s">
        <v>2231</v>
      </c>
      <c r="D2470" s="175" t="s">
        <v>195</v>
      </c>
      <c r="E2470" s="176" t="s">
        <v>3493</v>
      </c>
      <c r="F2470" s="177" t="s">
        <v>3494</v>
      </c>
      <c r="G2470" s="178" t="s">
        <v>702</v>
      </c>
      <c r="H2470" s="179">
        <v>1</v>
      </c>
      <c r="I2470" s="180"/>
      <c r="J2470" s="181">
        <f t="shared" si="70"/>
        <v>0</v>
      </c>
      <c r="K2470" s="177" t="s">
        <v>477</v>
      </c>
      <c r="L2470" s="41"/>
      <c r="M2470" s="182" t="s">
        <v>19</v>
      </c>
      <c r="N2470" s="183" t="s">
        <v>41</v>
      </c>
      <c r="O2470" s="66"/>
      <c r="P2470" s="184">
        <f t="shared" si="71"/>
        <v>0</v>
      </c>
      <c r="Q2470" s="184">
        <v>0</v>
      </c>
      <c r="R2470" s="184">
        <f t="shared" si="72"/>
        <v>0</v>
      </c>
      <c r="S2470" s="184">
        <v>0</v>
      </c>
      <c r="T2470" s="185">
        <f t="shared" si="73"/>
        <v>0</v>
      </c>
      <c r="U2470" s="36"/>
      <c r="V2470" s="36"/>
      <c r="W2470" s="36"/>
      <c r="X2470" s="36"/>
      <c r="Y2470" s="36"/>
      <c r="Z2470" s="36"/>
      <c r="AA2470" s="36"/>
      <c r="AB2470" s="36"/>
      <c r="AC2470" s="36"/>
      <c r="AD2470" s="36"/>
      <c r="AE2470" s="36"/>
      <c r="AR2470" s="186" t="s">
        <v>216</v>
      </c>
      <c r="AT2470" s="186" t="s">
        <v>195</v>
      </c>
      <c r="AU2470" s="186" t="s">
        <v>80</v>
      </c>
      <c r="AY2470" s="19" t="s">
        <v>193</v>
      </c>
      <c r="BE2470" s="187">
        <f t="shared" si="74"/>
        <v>0</v>
      </c>
      <c r="BF2470" s="187">
        <f t="shared" si="75"/>
        <v>0</v>
      </c>
      <c r="BG2470" s="187">
        <f t="shared" si="76"/>
        <v>0</v>
      </c>
      <c r="BH2470" s="187">
        <f t="shared" si="77"/>
        <v>0</v>
      </c>
      <c r="BI2470" s="187">
        <f t="shared" si="78"/>
        <v>0</v>
      </c>
      <c r="BJ2470" s="19" t="s">
        <v>78</v>
      </c>
      <c r="BK2470" s="187">
        <f t="shared" si="79"/>
        <v>0</v>
      </c>
      <c r="BL2470" s="19" t="s">
        <v>216</v>
      </c>
      <c r="BM2470" s="186" t="s">
        <v>3495</v>
      </c>
    </row>
    <row r="2471" spans="1:65" s="2" customFormat="1" ht="24.2" customHeight="1">
      <c r="A2471" s="36"/>
      <c r="B2471" s="37"/>
      <c r="C2471" s="175" t="s">
        <v>3496</v>
      </c>
      <c r="D2471" s="175" t="s">
        <v>195</v>
      </c>
      <c r="E2471" s="176" t="s">
        <v>3497</v>
      </c>
      <c r="F2471" s="177" t="s">
        <v>3102</v>
      </c>
      <c r="G2471" s="178" t="s">
        <v>702</v>
      </c>
      <c r="H2471" s="179">
        <v>1</v>
      </c>
      <c r="I2471" s="180"/>
      <c r="J2471" s="181">
        <f t="shared" si="70"/>
        <v>0</v>
      </c>
      <c r="K2471" s="177" t="s">
        <v>477</v>
      </c>
      <c r="L2471" s="41"/>
      <c r="M2471" s="182" t="s">
        <v>19</v>
      </c>
      <c r="N2471" s="183" t="s">
        <v>41</v>
      </c>
      <c r="O2471" s="66"/>
      <c r="P2471" s="184">
        <f t="shared" si="71"/>
        <v>0</v>
      </c>
      <c r="Q2471" s="184">
        <v>0</v>
      </c>
      <c r="R2471" s="184">
        <f t="shared" si="72"/>
        <v>0</v>
      </c>
      <c r="S2471" s="184">
        <v>0</v>
      </c>
      <c r="T2471" s="185">
        <f t="shared" si="73"/>
        <v>0</v>
      </c>
      <c r="U2471" s="36"/>
      <c r="V2471" s="36"/>
      <c r="W2471" s="36"/>
      <c r="X2471" s="36"/>
      <c r="Y2471" s="36"/>
      <c r="Z2471" s="36"/>
      <c r="AA2471" s="36"/>
      <c r="AB2471" s="36"/>
      <c r="AC2471" s="36"/>
      <c r="AD2471" s="36"/>
      <c r="AE2471" s="36"/>
      <c r="AR2471" s="186" t="s">
        <v>216</v>
      </c>
      <c r="AT2471" s="186" t="s">
        <v>195</v>
      </c>
      <c r="AU2471" s="186" t="s">
        <v>80</v>
      </c>
      <c r="AY2471" s="19" t="s">
        <v>193</v>
      </c>
      <c r="BE2471" s="187">
        <f t="shared" si="74"/>
        <v>0</v>
      </c>
      <c r="BF2471" s="187">
        <f t="shared" si="75"/>
        <v>0</v>
      </c>
      <c r="BG2471" s="187">
        <f t="shared" si="76"/>
        <v>0</v>
      </c>
      <c r="BH2471" s="187">
        <f t="shared" si="77"/>
        <v>0</v>
      </c>
      <c r="BI2471" s="187">
        <f t="shared" si="78"/>
        <v>0</v>
      </c>
      <c r="BJ2471" s="19" t="s">
        <v>78</v>
      </c>
      <c r="BK2471" s="187">
        <f t="shared" si="79"/>
        <v>0</v>
      </c>
      <c r="BL2471" s="19" t="s">
        <v>216</v>
      </c>
      <c r="BM2471" s="186" t="s">
        <v>3498</v>
      </c>
    </row>
    <row r="2472" spans="1:65" s="2" customFormat="1" ht="44.25" customHeight="1">
      <c r="A2472" s="36"/>
      <c r="B2472" s="37"/>
      <c r="C2472" s="175" t="s">
        <v>2236</v>
      </c>
      <c r="D2472" s="175" t="s">
        <v>195</v>
      </c>
      <c r="E2472" s="176" t="s">
        <v>3499</v>
      </c>
      <c r="F2472" s="177" t="s">
        <v>3500</v>
      </c>
      <c r="G2472" s="178" t="s">
        <v>3113</v>
      </c>
      <c r="H2472" s="248"/>
      <c r="I2472" s="180"/>
      <c r="J2472" s="181">
        <f t="shared" si="70"/>
        <v>0</v>
      </c>
      <c r="K2472" s="177" t="s">
        <v>199</v>
      </c>
      <c r="L2472" s="41"/>
      <c r="M2472" s="182" t="s">
        <v>19</v>
      </c>
      <c r="N2472" s="183" t="s">
        <v>41</v>
      </c>
      <c r="O2472" s="66"/>
      <c r="P2472" s="184">
        <f t="shared" si="71"/>
        <v>0</v>
      </c>
      <c r="Q2472" s="184">
        <v>0</v>
      </c>
      <c r="R2472" s="184">
        <f t="shared" si="72"/>
        <v>0</v>
      </c>
      <c r="S2472" s="184">
        <v>0</v>
      </c>
      <c r="T2472" s="185">
        <f t="shared" si="73"/>
        <v>0</v>
      </c>
      <c r="U2472" s="36"/>
      <c r="V2472" s="36"/>
      <c r="W2472" s="36"/>
      <c r="X2472" s="36"/>
      <c r="Y2472" s="36"/>
      <c r="Z2472" s="36"/>
      <c r="AA2472" s="36"/>
      <c r="AB2472" s="36"/>
      <c r="AC2472" s="36"/>
      <c r="AD2472" s="36"/>
      <c r="AE2472" s="36"/>
      <c r="AR2472" s="186" t="s">
        <v>216</v>
      </c>
      <c r="AT2472" s="186" t="s">
        <v>195</v>
      </c>
      <c r="AU2472" s="186" t="s">
        <v>80</v>
      </c>
      <c r="AY2472" s="19" t="s">
        <v>193</v>
      </c>
      <c r="BE2472" s="187">
        <f t="shared" si="74"/>
        <v>0</v>
      </c>
      <c r="BF2472" s="187">
        <f t="shared" si="75"/>
        <v>0</v>
      </c>
      <c r="BG2472" s="187">
        <f t="shared" si="76"/>
        <v>0</v>
      </c>
      <c r="BH2472" s="187">
        <f t="shared" si="77"/>
        <v>0</v>
      </c>
      <c r="BI2472" s="187">
        <f t="shared" si="78"/>
        <v>0</v>
      </c>
      <c r="BJ2472" s="19" t="s">
        <v>78</v>
      </c>
      <c r="BK2472" s="187">
        <f t="shared" si="79"/>
        <v>0</v>
      </c>
      <c r="BL2472" s="19" t="s">
        <v>216</v>
      </c>
      <c r="BM2472" s="186" t="s">
        <v>3501</v>
      </c>
    </row>
    <row r="2473" spans="1:65" s="2" customFormat="1" ht="11.25">
      <c r="A2473" s="36"/>
      <c r="B2473" s="37"/>
      <c r="C2473" s="38"/>
      <c r="D2473" s="188" t="s">
        <v>201</v>
      </c>
      <c r="E2473" s="38"/>
      <c r="F2473" s="189" t="s">
        <v>3502</v>
      </c>
      <c r="G2473" s="38"/>
      <c r="H2473" s="38"/>
      <c r="I2473" s="190"/>
      <c r="J2473" s="38"/>
      <c r="K2473" s="38"/>
      <c r="L2473" s="41"/>
      <c r="M2473" s="191"/>
      <c r="N2473" s="192"/>
      <c r="O2473" s="66"/>
      <c r="P2473" s="66"/>
      <c r="Q2473" s="66"/>
      <c r="R2473" s="66"/>
      <c r="S2473" s="66"/>
      <c r="T2473" s="67"/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T2473" s="19" t="s">
        <v>201</v>
      </c>
      <c r="AU2473" s="19" t="s">
        <v>80</v>
      </c>
    </row>
    <row r="2474" spans="1:65" s="12" customFormat="1" ht="22.9" customHeight="1">
      <c r="B2474" s="159"/>
      <c r="C2474" s="160"/>
      <c r="D2474" s="161" t="s">
        <v>69</v>
      </c>
      <c r="E2474" s="173" t="s">
        <v>3503</v>
      </c>
      <c r="F2474" s="173" t="s">
        <v>3504</v>
      </c>
      <c r="G2474" s="160"/>
      <c r="H2474" s="160"/>
      <c r="I2474" s="163"/>
      <c r="J2474" s="174">
        <f>BK2474</f>
        <v>0</v>
      </c>
      <c r="K2474" s="160"/>
      <c r="L2474" s="165"/>
      <c r="M2474" s="166"/>
      <c r="N2474" s="167"/>
      <c r="O2474" s="167"/>
      <c r="P2474" s="168">
        <f>SUM(P2475:P2511)</f>
        <v>0</v>
      </c>
      <c r="Q2474" s="167"/>
      <c r="R2474" s="168">
        <f>SUM(R2475:R2511)</f>
        <v>0</v>
      </c>
      <c r="S2474" s="167"/>
      <c r="T2474" s="169">
        <f>SUM(T2475:T2511)</f>
        <v>0</v>
      </c>
      <c r="AR2474" s="170" t="s">
        <v>80</v>
      </c>
      <c r="AT2474" s="171" t="s">
        <v>69</v>
      </c>
      <c r="AU2474" s="171" t="s">
        <v>78</v>
      </c>
      <c r="AY2474" s="170" t="s">
        <v>193</v>
      </c>
      <c r="BK2474" s="172">
        <f>SUM(BK2475:BK2511)</f>
        <v>0</v>
      </c>
    </row>
    <row r="2475" spans="1:65" s="2" customFormat="1" ht="44.25" customHeight="1">
      <c r="A2475" s="36"/>
      <c r="B2475" s="37"/>
      <c r="C2475" s="175" t="s">
        <v>3505</v>
      </c>
      <c r="D2475" s="175" t="s">
        <v>195</v>
      </c>
      <c r="E2475" s="176" t="s">
        <v>3506</v>
      </c>
      <c r="F2475" s="177" t="s">
        <v>3507</v>
      </c>
      <c r="G2475" s="178" t="s">
        <v>702</v>
      </c>
      <c r="H2475" s="179">
        <v>40</v>
      </c>
      <c r="I2475" s="180"/>
      <c r="J2475" s="181">
        <f t="shared" ref="J2475:J2510" si="80">ROUND(I2475*H2475,2)</f>
        <v>0</v>
      </c>
      <c r="K2475" s="177" t="s">
        <v>477</v>
      </c>
      <c r="L2475" s="41"/>
      <c r="M2475" s="182" t="s">
        <v>19</v>
      </c>
      <c r="N2475" s="183" t="s">
        <v>41</v>
      </c>
      <c r="O2475" s="66"/>
      <c r="P2475" s="184">
        <f t="shared" ref="P2475:P2510" si="81">O2475*H2475</f>
        <v>0</v>
      </c>
      <c r="Q2475" s="184">
        <v>0</v>
      </c>
      <c r="R2475" s="184">
        <f t="shared" ref="R2475:R2510" si="82">Q2475*H2475</f>
        <v>0</v>
      </c>
      <c r="S2475" s="184">
        <v>0</v>
      </c>
      <c r="T2475" s="185">
        <f t="shared" ref="T2475:T2510" si="83">S2475*H2475</f>
        <v>0</v>
      </c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R2475" s="186" t="s">
        <v>216</v>
      </c>
      <c r="AT2475" s="186" t="s">
        <v>195</v>
      </c>
      <c r="AU2475" s="186" t="s">
        <v>80</v>
      </c>
      <c r="AY2475" s="19" t="s">
        <v>193</v>
      </c>
      <c r="BE2475" s="187">
        <f t="shared" ref="BE2475:BE2510" si="84">IF(N2475="základní",J2475,0)</f>
        <v>0</v>
      </c>
      <c r="BF2475" s="187">
        <f t="shared" ref="BF2475:BF2510" si="85">IF(N2475="snížená",J2475,0)</f>
        <v>0</v>
      </c>
      <c r="BG2475" s="187">
        <f t="shared" ref="BG2475:BG2510" si="86">IF(N2475="zákl. přenesená",J2475,0)</f>
        <v>0</v>
      </c>
      <c r="BH2475" s="187">
        <f t="shared" ref="BH2475:BH2510" si="87">IF(N2475="sníž. přenesená",J2475,0)</f>
        <v>0</v>
      </c>
      <c r="BI2475" s="187">
        <f t="shared" ref="BI2475:BI2510" si="88">IF(N2475="nulová",J2475,0)</f>
        <v>0</v>
      </c>
      <c r="BJ2475" s="19" t="s">
        <v>78</v>
      </c>
      <c r="BK2475" s="187">
        <f t="shared" ref="BK2475:BK2510" si="89">ROUND(I2475*H2475,2)</f>
        <v>0</v>
      </c>
      <c r="BL2475" s="19" t="s">
        <v>216</v>
      </c>
      <c r="BM2475" s="186" t="s">
        <v>3508</v>
      </c>
    </row>
    <row r="2476" spans="1:65" s="2" customFormat="1" ht="24.2" customHeight="1">
      <c r="A2476" s="36"/>
      <c r="B2476" s="37"/>
      <c r="C2476" s="175" t="s">
        <v>2242</v>
      </c>
      <c r="D2476" s="175" t="s">
        <v>195</v>
      </c>
      <c r="E2476" s="176" t="s">
        <v>3509</v>
      </c>
      <c r="F2476" s="177" t="s">
        <v>3510</v>
      </c>
      <c r="G2476" s="178" t="s">
        <v>702</v>
      </c>
      <c r="H2476" s="179">
        <v>40</v>
      </c>
      <c r="I2476" s="180"/>
      <c r="J2476" s="181">
        <f t="shared" si="80"/>
        <v>0</v>
      </c>
      <c r="K2476" s="177" t="s">
        <v>477</v>
      </c>
      <c r="L2476" s="41"/>
      <c r="M2476" s="182" t="s">
        <v>19</v>
      </c>
      <c r="N2476" s="183" t="s">
        <v>41</v>
      </c>
      <c r="O2476" s="66"/>
      <c r="P2476" s="184">
        <f t="shared" si="81"/>
        <v>0</v>
      </c>
      <c r="Q2476" s="184">
        <v>0</v>
      </c>
      <c r="R2476" s="184">
        <f t="shared" si="82"/>
        <v>0</v>
      </c>
      <c r="S2476" s="184">
        <v>0</v>
      </c>
      <c r="T2476" s="185">
        <f t="shared" si="83"/>
        <v>0</v>
      </c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R2476" s="186" t="s">
        <v>216</v>
      </c>
      <c r="AT2476" s="186" t="s">
        <v>195</v>
      </c>
      <c r="AU2476" s="186" t="s">
        <v>80</v>
      </c>
      <c r="AY2476" s="19" t="s">
        <v>193</v>
      </c>
      <c r="BE2476" s="187">
        <f t="shared" si="84"/>
        <v>0</v>
      </c>
      <c r="BF2476" s="187">
        <f t="shared" si="85"/>
        <v>0</v>
      </c>
      <c r="BG2476" s="187">
        <f t="shared" si="86"/>
        <v>0</v>
      </c>
      <c r="BH2476" s="187">
        <f t="shared" si="87"/>
        <v>0</v>
      </c>
      <c r="BI2476" s="187">
        <f t="shared" si="88"/>
        <v>0</v>
      </c>
      <c r="BJ2476" s="19" t="s">
        <v>78</v>
      </c>
      <c r="BK2476" s="187">
        <f t="shared" si="89"/>
        <v>0</v>
      </c>
      <c r="BL2476" s="19" t="s">
        <v>216</v>
      </c>
      <c r="BM2476" s="186" t="s">
        <v>3511</v>
      </c>
    </row>
    <row r="2477" spans="1:65" s="2" customFormat="1" ht="24.2" customHeight="1">
      <c r="A2477" s="36"/>
      <c r="B2477" s="37"/>
      <c r="C2477" s="175" t="s">
        <v>3512</v>
      </c>
      <c r="D2477" s="175" t="s">
        <v>195</v>
      </c>
      <c r="E2477" s="176" t="s">
        <v>3513</v>
      </c>
      <c r="F2477" s="177" t="s">
        <v>3514</v>
      </c>
      <c r="G2477" s="178" t="s">
        <v>702</v>
      </c>
      <c r="H2477" s="179">
        <v>40</v>
      </c>
      <c r="I2477" s="180"/>
      <c r="J2477" s="181">
        <f t="shared" si="80"/>
        <v>0</v>
      </c>
      <c r="K2477" s="177" t="s">
        <v>477</v>
      </c>
      <c r="L2477" s="41"/>
      <c r="M2477" s="182" t="s">
        <v>19</v>
      </c>
      <c r="N2477" s="183" t="s">
        <v>41</v>
      </c>
      <c r="O2477" s="66"/>
      <c r="P2477" s="184">
        <f t="shared" si="81"/>
        <v>0</v>
      </c>
      <c r="Q2477" s="184">
        <v>0</v>
      </c>
      <c r="R2477" s="184">
        <f t="shared" si="82"/>
        <v>0</v>
      </c>
      <c r="S2477" s="184">
        <v>0</v>
      </c>
      <c r="T2477" s="185">
        <f t="shared" si="83"/>
        <v>0</v>
      </c>
      <c r="U2477" s="36"/>
      <c r="V2477" s="36"/>
      <c r="W2477" s="36"/>
      <c r="X2477" s="36"/>
      <c r="Y2477" s="36"/>
      <c r="Z2477" s="36"/>
      <c r="AA2477" s="36"/>
      <c r="AB2477" s="36"/>
      <c r="AC2477" s="36"/>
      <c r="AD2477" s="36"/>
      <c r="AE2477" s="36"/>
      <c r="AR2477" s="186" t="s">
        <v>216</v>
      </c>
      <c r="AT2477" s="186" t="s">
        <v>195</v>
      </c>
      <c r="AU2477" s="186" t="s">
        <v>80</v>
      </c>
      <c r="AY2477" s="19" t="s">
        <v>193</v>
      </c>
      <c r="BE2477" s="187">
        <f t="shared" si="84"/>
        <v>0</v>
      </c>
      <c r="BF2477" s="187">
        <f t="shared" si="85"/>
        <v>0</v>
      </c>
      <c r="BG2477" s="187">
        <f t="shared" si="86"/>
        <v>0</v>
      </c>
      <c r="BH2477" s="187">
        <f t="shared" si="87"/>
        <v>0</v>
      </c>
      <c r="BI2477" s="187">
        <f t="shared" si="88"/>
        <v>0</v>
      </c>
      <c r="BJ2477" s="19" t="s">
        <v>78</v>
      </c>
      <c r="BK2477" s="187">
        <f t="shared" si="89"/>
        <v>0</v>
      </c>
      <c r="BL2477" s="19" t="s">
        <v>216</v>
      </c>
      <c r="BM2477" s="186" t="s">
        <v>3515</v>
      </c>
    </row>
    <row r="2478" spans="1:65" s="2" customFormat="1" ht="24.2" customHeight="1">
      <c r="A2478" s="36"/>
      <c r="B2478" s="37"/>
      <c r="C2478" s="175" t="s">
        <v>2247</v>
      </c>
      <c r="D2478" s="175" t="s">
        <v>195</v>
      </c>
      <c r="E2478" s="176" t="s">
        <v>3516</v>
      </c>
      <c r="F2478" s="177" t="s">
        <v>3517</v>
      </c>
      <c r="G2478" s="178" t="s">
        <v>702</v>
      </c>
      <c r="H2478" s="179">
        <v>40</v>
      </c>
      <c r="I2478" s="180"/>
      <c r="J2478" s="181">
        <f t="shared" si="80"/>
        <v>0</v>
      </c>
      <c r="K2478" s="177" t="s">
        <v>477</v>
      </c>
      <c r="L2478" s="41"/>
      <c r="M2478" s="182" t="s">
        <v>19</v>
      </c>
      <c r="N2478" s="183" t="s">
        <v>41</v>
      </c>
      <c r="O2478" s="66"/>
      <c r="P2478" s="184">
        <f t="shared" si="81"/>
        <v>0</v>
      </c>
      <c r="Q2478" s="184">
        <v>0</v>
      </c>
      <c r="R2478" s="184">
        <f t="shared" si="82"/>
        <v>0</v>
      </c>
      <c r="S2478" s="184">
        <v>0</v>
      </c>
      <c r="T2478" s="185">
        <f t="shared" si="83"/>
        <v>0</v>
      </c>
      <c r="U2478" s="36"/>
      <c r="V2478" s="36"/>
      <c r="W2478" s="36"/>
      <c r="X2478" s="36"/>
      <c r="Y2478" s="36"/>
      <c r="Z2478" s="36"/>
      <c r="AA2478" s="36"/>
      <c r="AB2478" s="36"/>
      <c r="AC2478" s="36"/>
      <c r="AD2478" s="36"/>
      <c r="AE2478" s="36"/>
      <c r="AR2478" s="186" t="s">
        <v>216</v>
      </c>
      <c r="AT2478" s="186" t="s">
        <v>195</v>
      </c>
      <c r="AU2478" s="186" t="s">
        <v>80</v>
      </c>
      <c r="AY2478" s="19" t="s">
        <v>193</v>
      </c>
      <c r="BE2478" s="187">
        <f t="shared" si="84"/>
        <v>0</v>
      </c>
      <c r="BF2478" s="187">
        <f t="shared" si="85"/>
        <v>0</v>
      </c>
      <c r="BG2478" s="187">
        <f t="shared" si="86"/>
        <v>0</v>
      </c>
      <c r="BH2478" s="187">
        <f t="shared" si="87"/>
        <v>0</v>
      </c>
      <c r="BI2478" s="187">
        <f t="shared" si="88"/>
        <v>0</v>
      </c>
      <c r="BJ2478" s="19" t="s">
        <v>78</v>
      </c>
      <c r="BK2478" s="187">
        <f t="shared" si="89"/>
        <v>0</v>
      </c>
      <c r="BL2478" s="19" t="s">
        <v>216</v>
      </c>
      <c r="BM2478" s="186" t="s">
        <v>3518</v>
      </c>
    </row>
    <row r="2479" spans="1:65" s="2" customFormat="1" ht="37.9" customHeight="1">
      <c r="A2479" s="36"/>
      <c r="B2479" s="37"/>
      <c r="C2479" s="175" t="s">
        <v>3519</v>
      </c>
      <c r="D2479" s="175" t="s">
        <v>195</v>
      </c>
      <c r="E2479" s="176" t="s">
        <v>3520</v>
      </c>
      <c r="F2479" s="177" t="s">
        <v>3521</v>
      </c>
      <c r="G2479" s="178" t="s">
        <v>702</v>
      </c>
      <c r="H2479" s="179">
        <v>107</v>
      </c>
      <c r="I2479" s="180"/>
      <c r="J2479" s="181">
        <f t="shared" si="80"/>
        <v>0</v>
      </c>
      <c r="K2479" s="177" t="s">
        <v>477</v>
      </c>
      <c r="L2479" s="41"/>
      <c r="M2479" s="182" t="s">
        <v>19</v>
      </c>
      <c r="N2479" s="183" t="s">
        <v>41</v>
      </c>
      <c r="O2479" s="66"/>
      <c r="P2479" s="184">
        <f t="shared" si="81"/>
        <v>0</v>
      </c>
      <c r="Q2479" s="184">
        <v>0</v>
      </c>
      <c r="R2479" s="184">
        <f t="shared" si="82"/>
        <v>0</v>
      </c>
      <c r="S2479" s="184">
        <v>0</v>
      </c>
      <c r="T2479" s="185">
        <f t="shared" si="83"/>
        <v>0</v>
      </c>
      <c r="U2479" s="36"/>
      <c r="V2479" s="36"/>
      <c r="W2479" s="36"/>
      <c r="X2479" s="36"/>
      <c r="Y2479" s="36"/>
      <c r="Z2479" s="36"/>
      <c r="AA2479" s="36"/>
      <c r="AB2479" s="36"/>
      <c r="AC2479" s="36"/>
      <c r="AD2479" s="36"/>
      <c r="AE2479" s="36"/>
      <c r="AR2479" s="186" t="s">
        <v>216</v>
      </c>
      <c r="AT2479" s="186" t="s">
        <v>195</v>
      </c>
      <c r="AU2479" s="186" t="s">
        <v>80</v>
      </c>
      <c r="AY2479" s="19" t="s">
        <v>193</v>
      </c>
      <c r="BE2479" s="187">
        <f t="shared" si="84"/>
        <v>0</v>
      </c>
      <c r="BF2479" s="187">
        <f t="shared" si="85"/>
        <v>0</v>
      </c>
      <c r="BG2479" s="187">
        <f t="shared" si="86"/>
        <v>0</v>
      </c>
      <c r="BH2479" s="187">
        <f t="shared" si="87"/>
        <v>0</v>
      </c>
      <c r="BI2479" s="187">
        <f t="shared" si="88"/>
        <v>0</v>
      </c>
      <c r="BJ2479" s="19" t="s">
        <v>78</v>
      </c>
      <c r="BK2479" s="187">
        <f t="shared" si="89"/>
        <v>0</v>
      </c>
      <c r="BL2479" s="19" t="s">
        <v>216</v>
      </c>
      <c r="BM2479" s="186" t="s">
        <v>3522</v>
      </c>
    </row>
    <row r="2480" spans="1:65" s="2" customFormat="1" ht="37.9" customHeight="1">
      <c r="A2480" s="36"/>
      <c r="B2480" s="37"/>
      <c r="C2480" s="175" t="s">
        <v>2252</v>
      </c>
      <c r="D2480" s="175" t="s">
        <v>195</v>
      </c>
      <c r="E2480" s="176" t="s">
        <v>3523</v>
      </c>
      <c r="F2480" s="177" t="s">
        <v>3524</v>
      </c>
      <c r="G2480" s="178" t="s">
        <v>702</v>
      </c>
      <c r="H2480" s="179">
        <v>107</v>
      </c>
      <c r="I2480" s="180"/>
      <c r="J2480" s="181">
        <f t="shared" si="80"/>
        <v>0</v>
      </c>
      <c r="K2480" s="177" t="s">
        <v>477</v>
      </c>
      <c r="L2480" s="41"/>
      <c r="M2480" s="182" t="s">
        <v>19</v>
      </c>
      <c r="N2480" s="183" t="s">
        <v>41</v>
      </c>
      <c r="O2480" s="66"/>
      <c r="P2480" s="184">
        <f t="shared" si="81"/>
        <v>0</v>
      </c>
      <c r="Q2480" s="184">
        <v>0</v>
      </c>
      <c r="R2480" s="184">
        <f t="shared" si="82"/>
        <v>0</v>
      </c>
      <c r="S2480" s="184">
        <v>0</v>
      </c>
      <c r="T2480" s="185">
        <f t="shared" si="83"/>
        <v>0</v>
      </c>
      <c r="U2480" s="36"/>
      <c r="V2480" s="36"/>
      <c r="W2480" s="36"/>
      <c r="X2480" s="36"/>
      <c r="Y2480" s="36"/>
      <c r="Z2480" s="36"/>
      <c r="AA2480" s="36"/>
      <c r="AB2480" s="36"/>
      <c r="AC2480" s="36"/>
      <c r="AD2480" s="36"/>
      <c r="AE2480" s="36"/>
      <c r="AR2480" s="186" t="s">
        <v>216</v>
      </c>
      <c r="AT2480" s="186" t="s">
        <v>195</v>
      </c>
      <c r="AU2480" s="186" t="s">
        <v>80</v>
      </c>
      <c r="AY2480" s="19" t="s">
        <v>193</v>
      </c>
      <c r="BE2480" s="187">
        <f t="shared" si="84"/>
        <v>0</v>
      </c>
      <c r="BF2480" s="187">
        <f t="shared" si="85"/>
        <v>0</v>
      </c>
      <c r="BG2480" s="187">
        <f t="shared" si="86"/>
        <v>0</v>
      </c>
      <c r="BH2480" s="187">
        <f t="shared" si="87"/>
        <v>0</v>
      </c>
      <c r="BI2480" s="187">
        <f t="shared" si="88"/>
        <v>0</v>
      </c>
      <c r="BJ2480" s="19" t="s">
        <v>78</v>
      </c>
      <c r="BK2480" s="187">
        <f t="shared" si="89"/>
        <v>0</v>
      </c>
      <c r="BL2480" s="19" t="s">
        <v>216</v>
      </c>
      <c r="BM2480" s="186" t="s">
        <v>3525</v>
      </c>
    </row>
    <row r="2481" spans="1:65" s="2" customFormat="1" ht="24.2" customHeight="1">
      <c r="A2481" s="36"/>
      <c r="B2481" s="37"/>
      <c r="C2481" s="175" t="s">
        <v>3526</v>
      </c>
      <c r="D2481" s="175" t="s">
        <v>195</v>
      </c>
      <c r="E2481" s="176" t="s">
        <v>3527</v>
      </c>
      <c r="F2481" s="177" t="s">
        <v>3528</v>
      </c>
      <c r="G2481" s="178" t="s">
        <v>702</v>
      </c>
      <c r="H2481" s="179">
        <v>107</v>
      </c>
      <c r="I2481" s="180"/>
      <c r="J2481" s="181">
        <f t="shared" si="80"/>
        <v>0</v>
      </c>
      <c r="K2481" s="177" t="s">
        <v>477</v>
      </c>
      <c r="L2481" s="41"/>
      <c r="M2481" s="182" t="s">
        <v>19</v>
      </c>
      <c r="N2481" s="183" t="s">
        <v>41</v>
      </c>
      <c r="O2481" s="66"/>
      <c r="P2481" s="184">
        <f t="shared" si="81"/>
        <v>0</v>
      </c>
      <c r="Q2481" s="184">
        <v>0</v>
      </c>
      <c r="R2481" s="184">
        <f t="shared" si="82"/>
        <v>0</v>
      </c>
      <c r="S2481" s="184">
        <v>0</v>
      </c>
      <c r="T2481" s="185">
        <f t="shared" si="83"/>
        <v>0</v>
      </c>
      <c r="U2481" s="36"/>
      <c r="V2481" s="36"/>
      <c r="W2481" s="36"/>
      <c r="X2481" s="36"/>
      <c r="Y2481" s="36"/>
      <c r="Z2481" s="36"/>
      <c r="AA2481" s="36"/>
      <c r="AB2481" s="36"/>
      <c r="AC2481" s="36"/>
      <c r="AD2481" s="36"/>
      <c r="AE2481" s="36"/>
      <c r="AR2481" s="186" t="s">
        <v>216</v>
      </c>
      <c r="AT2481" s="186" t="s">
        <v>195</v>
      </c>
      <c r="AU2481" s="186" t="s">
        <v>80</v>
      </c>
      <c r="AY2481" s="19" t="s">
        <v>193</v>
      </c>
      <c r="BE2481" s="187">
        <f t="shared" si="84"/>
        <v>0</v>
      </c>
      <c r="BF2481" s="187">
        <f t="shared" si="85"/>
        <v>0</v>
      </c>
      <c r="BG2481" s="187">
        <f t="shared" si="86"/>
        <v>0</v>
      </c>
      <c r="BH2481" s="187">
        <f t="shared" si="87"/>
        <v>0</v>
      </c>
      <c r="BI2481" s="187">
        <f t="shared" si="88"/>
        <v>0</v>
      </c>
      <c r="BJ2481" s="19" t="s">
        <v>78</v>
      </c>
      <c r="BK2481" s="187">
        <f t="shared" si="89"/>
        <v>0</v>
      </c>
      <c r="BL2481" s="19" t="s">
        <v>216</v>
      </c>
      <c r="BM2481" s="186" t="s">
        <v>3529</v>
      </c>
    </row>
    <row r="2482" spans="1:65" s="2" customFormat="1" ht="44.25" customHeight="1">
      <c r="A2482" s="36"/>
      <c r="B2482" s="37"/>
      <c r="C2482" s="175" t="s">
        <v>2257</v>
      </c>
      <c r="D2482" s="175" t="s">
        <v>195</v>
      </c>
      <c r="E2482" s="176" t="s">
        <v>3530</v>
      </c>
      <c r="F2482" s="177" t="s">
        <v>3531</v>
      </c>
      <c r="G2482" s="178" t="s">
        <v>702</v>
      </c>
      <c r="H2482" s="179">
        <v>2</v>
      </c>
      <c r="I2482" s="180"/>
      <c r="J2482" s="181">
        <f t="shared" si="80"/>
        <v>0</v>
      </c>
      <c r="K2482" s="177" t="s">
        <v>477</v>
      </c>
      <c r="L2482" s="41"/>
      <c r="M2482" s="182" t="s">
        <v>19</v>
      </c>
      <c r="N2482" s="183" t="s">
        <v>41</v>
      </c>
      <c r="O2482" s="66"/>
      <c r="P2482" s="184">
        <f t="shared" si="81"/>
        <v>0</v>
      </c>
      <c r="Q2482" s="184">
        <v>0</v>
      </c>
      <c r="R2482" s="184">
        <f t="shared" si="82"/>
        <v>0</v>
      </c>
      <c r="S2482" s="184">
        <v>0</v>
      </c>
      <c r="T2482" s="185">
        <f t="shared" si="83"/>
        <v>0</v>
      </c>
      <c r="U2482" s="36"/>
      <c r="V2482" s="36"/>
      <c r="W2482" s="36"/>
      <c r="X2482" s="36"/>
      <c r="Y2482" s="36"/>
      <c r="Z2482" s="36"/>
      <c r="AA2482" s="36"/>
      <c r="AB2482" s="36"/>
      <c r="AC2482" s="36"/>
      <c r="AD2482" s="36"/>
      <c r="AE2482" s="36"/>
      <c r="AR2482" s="186" t="s">
        <v>216</v>
      </c>
      <c r="AT2482" s="186" t="s">
        <v>195</v>
      </c>
      <c r="AU2482" s="186" t="s">
        <v>80</v>
      </c>
      <c r="AY2482" s="19" t="s">
        <v>193</v>
      </c>
      <c r="BE2482" s="187">
        <f t="shared" si="84"/>
        <v>0</v>
      </c>
      <c r="BF2482" s="187">
        <f t="shared" si="85"/>
        <v>0</v>
      </c>
      <c r="BG2482" s="187">
        <f t="shared" si="86"/>
        <v>0</v>
      </c>
      <c r="BH2482" s="187">
        <f t="shared" si="87"/>
        <v>0</v>
      </c>
      <c r="BI2482" s="187">
        <f t="shared" si="88"/>
        <v>0</v>
      </c>
      <c r="BJ2482" s="19" t="s">
        <v>78</v>
      </c>
      <c r="BK2482" s="187">
        <f t="shared" si="89"/>
        <v>0</v>
      </c>
      <c r="BL2482" s="19" t="s">
        <v>216</v>
      </c>
      <c r="BM2482" s="186" t="s">
        <v>3532</v>
      </c>
    </row>
    <row r="2483" spans="1:65" s="2" customFormat="1" ht="24.2" customHeight="1">
      <c r="A2483" s="36"/>
      <c r="B2483" s="37"/>
      <c r="C2483" s="175" t="s">
        <v>3533</v>
      </c>
      <c r="D2483" s="175" t="s">
        <v>195</v>
      </c>
      <c r="E2483" s="176" t="s">
        <v>3534</v>
      </c>
      <c r="F2483" s="177" t="s">
        <v>3535</v>
      </c>
      <c r="G2483" s="178" t="s">
        <v>702</v>
      </c>
      <c r="H2483" s="179">
        <v>2</v>
      </c>
      <c r="I2483" s="180"/>
      <c r="J2483" s="181">
        <f t="shared" si="80"/>
        <v>0</v>
      </c>
      <c r="K2483" s="177" t="s">
        <v>477</v>
      </c>
      <c r="L2483" s="41"/>
      <c r="M2483" s="182" t="s">
        <v>19</v>
      </c>
      <c r="N2483" s="183" t="s">
        <v>41</v>
      </c>
      <c r="O2483" s="66"/>
      <c r="P2483" s="184">
        <f t="shared" si="81"/>
        <v>0</v>
      </c>
      <c r="Q2483" s="184">
        <v>0</v>
      </c>
      <c r="R2483" s="184">
        <f t="shared" si="82"/>
        <v>0</v>
      </c>
      <c r="S2483" s="184">
        <v>0</v>
      </c>
      <c r="T2483" s="185">
        <f t="shared" si="83"/>
        <v>0</v>
      </c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R2483" s="186" t="s">
        <v>216</v>
      </c>
      <c r="AT2483" s="186" t="s">
        <v>195</v>
      </c>
      <c r="AU2483" s="186" t="s">
        <v>80</v>
      </c>
      <c r="AY2483" s="19" t="s">
        <v>193</v>
      </c>
      <c r="BE2483" s="187">
        <f t="shared" si="84"/>
        <v>0</v>
      </c>
      <c r="BF2483" s="187">
        <f t="shared" si="85"/>
        <v>0</v>
      </c>
      <c r="BG2483" s="187">
        <f t="shared" si="86"/>
        <v>0</v>
      </c>
      <c r="BH2483" s="187">
        <f t="shared" si="87"/>
        <v>0</v>
      </c>
      <c r="BI2483" s="187">
        <f t="shared" si="88"/>
        <v>0</v>
      </c>
      <c r="BJ2483" s="19" t="s">
        <v>78</v>
      </c>
      <c r="BK2483" s="187">
        <f t="shared" si="89"/>
        <v>0</v>
      </c>
      <c r="BL2483" s="19" t="s">
        <v>216</v>
      </c>
      <c r="BM2483" s="186" t="s">
        <v>3536</v>
      </c>
    </row>
    <row r="2484" spans="1:65" s="2" customFormat="1" ht="24.2" customHeight="1">
      <c r="A2484" s="36"/>
      <c r="B2484" s="37"/>
      <c r="C2484" s="175" t="s">
        <v>3537</v>
      </c>
      <c r="D2484" s="175" t="s">
        <v>195</v>
      </c>
      <c r="E2484" s="176" t="s">
        <v>3538</v>
      </c>
      <c r="F2484" s="177" t="s">
        <v>3539</v>
      </c>
      <c r="G2484" s="178" t="s">
        <v>702</v>
      </c>
      <c r="H2484" s="179">
        <v>2</v>
      </c>
      <c r="I2484" s="180"/>
      <c r="J2484" s="181">
        <f t="shared" si="80"/>
        <v>0</v>
      </c>
      <c r="K2484" s="177" t="s">
        <v>477</v>
      </c>
      <c r="L2484" s="41"/>
      <c r="M2484" s="182" t="s">
        <v>19</v>
      </c>
      <c r="N2484" s="183" t="s">
        <v>41</v>
      </c>
      <c r="O2484" s="66"/>
      <c r="P2484" s="184">
        <f t="shared" si="81"/>
        <v>0</v>
      </c>
      <c r="Q2484" s="184">
        <v>0</v>
      </c>
      <c r="R2484" s="184">
        <f t="shared" si="82"/>
        <v>0</v>
      </c>
      <c r="S2484" s="184">
        <v>0</v>
      </c>
      <c r="T2484" s="185">
        <f t="shared" si="83"/>
        <v>0</v>
      </c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R2484" s="186" t="s">
        <v>216</v>
      </c>
      <c r="AT2484" s="186" t="s">
        <v>195</v>
      </c>
      <c r="AU2484" s="186" t="s">
        <v>80</v>
      </c>
      <c r="AY2484" s="19" t="s">
        <v>193</v>
      </c>
      <c r="BE2484" s="187">
        <f t="shared" si="84"/>
        <v>0</v>
      </c>
      <c r="BF2484" s="187">
        <f t="shared" si="85"/>
        <v>0</v>
      </c>
      <c r="BG2484" s="187">
        <f t="shared" si="86"/>
        <v>0</v>
      </c>
      <c r="BH2484" s="187">
        <f t="shared" si="87"/>
        <v>0</v>
      </c>
      <c r="BI2484" s="187">
        <f t="shared" si="88"/>
        <v>0</v>
      </c>
      <c r="BJ2484" s="19" t="s">
        <v>78</v>
      </c>
      <c r="BK2484" s="187">
        <f t="shared" si="89"/>
        <v>0</v>
      </c>
      <c r="BL2484" s="19" t="s">
        <v>216</v>
      </c>
      <c r="BM2484" s="186" t="s">
        <v>3540</v>
      </c>
    </row>
    <row r="2485" spans="1:65" s="2" customFormat="1" ht="62.65" customHeight="1">
      <c r="A2485" s="36"/>
      <c r="B2485" s="37"/>
      <c r="C2485" s="175" t="s">
        <v>3541</v>
      </c>
      <c r="D2485" s="175" t="s">
        <v>195</v>
      </c>
      <c r="E2485" s="176" t="s">
        <v>3542</v>
      </c>
      <c r="F2485" s="177" t="s">
        <v>3543</v>
      </c>
      <c r="G2485" s="178" t="s">
        <v>702</v>
      </c>
      <c r="H2485" s="179">
        <v>6</v>
      </c>
      <c r="I2485" s="180"/>
      <c r="J2485" s="181">
        <f t="shared" si="80"/>
        <v>0</v>
      </c>
      <c r="K2485" s="177" t="s">
        <v>477</v>
      </c>
      <c r="L2485" s="41"/>
      <c r="M2485" s="182" t="s">
        <v>19</v>
      </c>
      <c r="N2485" s="183" t="s">
        <v>41</v>
      </c>
      <c r="O2485" s="66"/>
      <c r="P2485" s="184">
        <f t="shared" si="81"/>
        <v>0</v>
      </c>
      <c r="Q2485" s="184">
        <v>0</v>
      </c>
      <c r="R2485" s="184">
        <f t="shared" si="82"/>
        <v>0</v>
      </c>
      <c r="S2485" s="184">
        <v>0</v>
      </c>
      <c r="T2485" s="185">
        <f t="shared" si="83"/>
        <v>0</v>
      </c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R2485" s="186" t="s">
        <v>216</v>
      </c>
      <c r="AT2485" s="186" t="s">
        <v>195</v>
      </c>
      <c r="AU2485" s="186" t="s">
        <v>80</v>
      </c>
      <c r="AY2485" s="19" t="s">
        <v>193</v>
      </c>
      <c r="BE2485" s="187">
        <f t="shared" si="84"/>
        <v>0</v>
      </c>
      <c r="BF2485" s="187">
        <f t="shared" si="85"/>
        <v>0</v>
      </c>
      <c r="BG2485" s="187">
        <f t="shared" si="86"/>
        <v>0</v>
      </c>
      <c r="BH2485" s="187">
        <f t="shared" si="87"/>
        <v>0</v>
      </c>
      <c r="BI2485" s="187">
        <f t="shared" si="88"/>
        <v>0</v>
      </c>
      <c r="BJ2485" s="19" t="s">
        <v>78</v>
      </c>
      <c r="BK2485" s="187">
        <f t="shared" si="89"/>
        <v>0</v>
      </c>
      <c r="BL2485" s="19" t="s">
        <v>216</v>
      </c>
      <c r="BM2485" s="186" t="s">
        <v>3544</v>
      </c>
    </row>
    <row r="2486" spans="1:65" s="2" customFormat="1" ht="33" customHeight="1">
      <c r="A2486" s="36"/>
      <c r="B2486" s="37"/>
      <c r="C2486" s="175" t="s">
        <v>3545</v>
      </c>
      <c r="D2486" s="175" t="s">
        <v>195</v>
      </c>
      <c r="E2486" s="176" t="s">
        <v>3546</v>
      </c>
      <c r="F2486" s="177" t="s">
        <v>3547</v>
      </c>
      <c r="G2486" s="178" t="s">
        <v>702</v>
      </c>
      <c r="H2486" s="179">
        <v>4</v>
      </c>
      <c r="I2486" s="180"/>
      <c r="J2486" s="181">
        <f t="shared" si="80"/>
        <v>0</v>
      </c>
      <c r="K2486" s="177" t="s">
        <v>477</v>
      </c>
      <c r="L2486" s="41"/>
      <c r="M2486" s="182" t="s">
        <v>19</v>
      </c>
      <c r="N2486" s="183" t="s">
        <v>41</v>
      </c>
      <c r="O2486" s="66"/>
      <c r="P2486" s="184">
        <f t="shared" si="81"/>
        <v>0</v>
      </c>
      <c r="Q2486" s="184">
        <v>0</v>
      </c>
      <c r="R2486" s="184">
        <f t="shared" si="82"/>
        <v>0</v>
      </c>
      <c r="S2486" s="184">
        <v>0</v>
      </c>
      <c r="T2486" s="185">
        <f t="shared" si="83"/>
        <v>0</v>
      </c>
      <c r="U2486" s="36"/>
      <c r="V2486" s="36"/>
      <c r="W2486" s="36"/>
      <c r="X2486" s="36"/>
      <c r="Y2486" s="36"/>
      <c r="Z2486" s="36"/>
      <c r="AA2486" s="36"/>
      <c r="AB2486" s="36"/>
      <c r="AC2486" s="36"/>
      <c r="AD2486" s="36"/>
      <c r="AE2486" s="36"/>
      <c r="AR2486" s="186" t="s">
        <v>216</v>
      </c>
      <c r="AT2486" s="186" t="s">
        <v>195</v>
      </c>
      <c r="AU2486" s="186" t="s">
        <v>80</v>
      </c>
      <c r="AY2486" s="19" t="s">
        <v>193</v>
      </c>
      <c r="BE2486" s="187">
        <f t="shared" si="84"/>
        <v>0</v>
      </c>
      <c r="BF2486" s="187">
        <f t="shared" si="85"/>
        <v>0</v>
      </c>
      <c r="BG2486" s="187">
        <f t="shared" si="86"/>
        <v>0</v>
      </c>
      <c r="BH2486" s="187">
        <f t="shared" si="87"/>
        <v>0</v>
      </c>
      <c r="BI2486" s="187">
        <f t="shared" si="88"/>
        <v>0</v>
      </c>
      <c r="BJ2486" s="19" t="s">
        <v>78</v>
      </c>
      <c r="BK2486" s="187">
        <f t="shared" si="89"/>
        <v>0</v>
      </c>
      <c r="BL2486" s="19" t="s">
        <v>216</v>
      </c>
      <c r="BM2486" s="186" t="s">
        <v>3548</v>
      </c>
    </row>
    <row r="2487" spans="1:65" s="2" customFormat="1" ht="37.9" customHeight="1">
      <c r="A2487" s="36"/>
      <c r="B2487" s="37"/>
      <c r="C2487" s="175" t="s">
        <v>3549</v>
      </c>
      <c r="D2487" s="175" t="s">
        <v>195</v>
      </c>
      <c r="E2487" s="176" t="s">
        <v>3550</v>
      </c>
      <c r="F2487" s="177" t="s">
        <v>3551</v>
      </c>
      <c r="G2487" s="178" t="s">
        <v>702</v>
      </c>
      <c r="H2487" s="179">
        <v>5</v>
      </c>
      <c r="I2487" s="180"/>
      <c r="J2487" s="181">
        <f t="shared" si="80"/>
        <v>0</v>
      </c>
      <c r="K2487" s="177" t="s">
        <v>477</v>
      </c>
      <c r="L2487" s="41"/>
      <c r="M2487" s="182" t="s">
        <v>19</v>
      </c>
      <c r="N2487" s="183" t="s">
        <v>41</v>
      </c>
      <c r="O2487" s="66"/>
      <c r="P2487" s="184">
        <f t="shared" si="81"/>
        <v>0</v>
      </c>
      <c r="Q2487" s="184">
        <v>0</v>
      </c>
      <c r="R2487" s="184">
        <f t="shared" si="82"/>
        <v>0</v>
      </c>
      <c r="S2487" s="184">
        <v>0</v>
      </c>
      <c r="T2487" s="185">
        <f t="shared" si="83"/>
        <v>0</v>
      </c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R2487" s="186" t="s">
        <v>216</v>
      </c>
      <c r="AT2487" s="186" t="s">
        <v>195</v>
      </c>
      <c r="AU2487" s="186" t="s">
        <v>80</v>
      </c>
      <c r="AY2487" s="19" t="s">
        <v>193</v>
      </c>
      <c r="BE2487" s="187">
        <f t="shared" si="84"/>
        <v>0</v>
      </c>
      <c r="BF2487" s="187">
        <f t="shared" si="85"/>
        <v>0</v>
      </c>
      <c r="BG2487" s="187">
        <f t="shared" si="86"/>
        <v>0</v>
      </c>
      <c r="BH2487" s="187">
        <f t="shared" si="87"/>
        <v>0</v>
      </c>
      <c r="BI2487" s="187">
        <f t="shared" si="88"/>
        <v>0</v>
      </c>
      <c r="BJ2487" s="19" t="s">
        <v>78</v>
      </c>
      <c r="BK2487" s="187">
        <f t="shared" si="89"/>
        <v>0</v>
      </c>
      <c r="BL2487" s="19" t="s">
        <v>216</v>
      </c>
      <c r="BM2487" s="186" t="s">
        <v>3552</v>
      </c>
    </row>
    <row r="2488" spans="1:65" s="2" customFormat="1" ht="49.15" customHeight="1">
      <c r="A2488" s="36"/>
      <c r="B2488" s="37"/>
      <c r="C2488" s="175" t="s">
        <v>3553</v>
      </c>
      <c r="D2488" s="175" t="s">
        <v>195</v>
      </c>
      <c r="E2488" s="176" t="s">
        <v>3554</v>
      </c>
      <c r="F2488" s="177" t="s">
        <v>3555</v>
      </c>
      <c r="G2488" s="178" t="s">
        <v>702</v>
      </c>
      <c r="H2488" s="179">
        <v>5</v>
      </c>
      <c r="I2488" s="180"/>
      <c r="J2488" s="181">
        <f t="shared" si="80"/>
        <v>0</v>
      </c>
      <c r="K2488" s="177" t="s">
        <v>477</v>
      </c>
      <c r="L2488" s="41"/>
      <c r="M2488" s="182" t="s">
        <v>19</v>
      </c>
      <c r="N2488" s="183" t="s">
        <v>41</v>
      </c>
      <c r="O2488" s="66"/>
      <c r="P2488" s="184">
        <f t="shared" si="81"/>
        <v>0</v>
      </c>
      <c r="Q2488" s="184">
        <v>0</v>
      </c>
      <c r="R2488" s="184">
        <f t="shared" si="82"/>
        <v>0</v>
      </c>
      <c r="S2488" s="184">
        <v>0</v>
      </c>
      <c r="T2488" s="185">
        <f t="shared" si="83"/>
        <v>0</v>
      </c>
      <c r="U2488" s="36"/>
      <c r="V2488" s="36"/>
      <c r="W2488" s="36"/>
      <c r="X2488" s="36"/>
      <c r="Y2488" s="36"/>
      <c r="Z2488" s="36"/>
      <c r="AA2488" s="36"/>
      <c r="AB2488" s="36"/>
      <c r="AC2488" s="36"/>
      <c r="AD2488" s="36"/>
      <c r="AE2488" s="36"/>
      <c r="AR2488" s="186" t="s">
        <v>216</v>
      </c>
      <c r="AT2488" s="186" t="s">
        <v>195</v>
      </c>
      <c r="AU2488" s="186" t="s">
        <v>80</v>
      </c>
      <c r="AY2488" s="19" t="s">
        <v>193</v>
      </c>
      <c r="BE2488" s="187">
        <f t="shared" si="84"/>
        <v>0</v>
      </c>
      <c r="BF2488" s="187">
        <f t="shared" si="85"/>
        <v>0</v>
      </c>
      <c r="BG2488" s="187">
        <f t="shared" si="86"/>
        <v>0</v>
      </c>
      <c r="BH2488" s="187">
        <f t="shared" si="87"/>
        <v>0</v>
      </c>
      <c r="BI2488" s="187">
        <f t="shared" si="88"/>
        <v>0</v>
      </c>
      <c r="BJ2488" s="19" t="s">
        <v>78</v>
      </c>
      <c r="BK2488" s="187">
        <f t="shared" si="89"/>
        <v>0</v>
      </c>
      <c r="BL2488" s="19" t="s">
        <v>216</v>
      </c>
      <c r="BM2488" s="186" t="s">
        <v>3556</v>
      </c>
    </row>
    <row r="2489" spans="1:65" s="2" customFormat="1" ht="44.25" customHeight="1">
      <c r="A2489" s="36"/>
      <c r="B2489" s="37"/>
      <c r="C2489" s="175" t="s">
        <v>3557</v>
      </c>
      <c r="D2489" s="175" t="s">
        <v>195</v>
      </c>
      <c r="E2489" s="176" t="s">
        <v>3558</v>
      </c>
      <c r="F2489" s="177" t="s">
        <v>3559</v>
      </c>
      <c r="G2489" s="178" t="s">
        <v>702</v>
      </c>
      <c r="H2489" s="179">
        <v>1</v>
      </c>
      <c r="I2489" s="180"/>
      <c r="J2489" s="181">
        <f t="shared" si="80"/>
        <v>0</v>
      </c>
      <c r="K2489" s="177" t="s">
        <v>477</v>
      </c>
      <c r="L2489" s="41"/>
      <c r="M2489" s="182" t="s">
        <v>19</v>
      </c>
      <c r="N2489" s="183" t="s">
        <v>41</v>
      </c>
      <c r="O2489" s="66"/>
      <c r="P2489" s="184">
        <f t="shared" si="81"/>
        <v>0</v>
      </c>
      <c r="Q2489" s="184">
        <v>0</v>
      </c>
      <c r="R2489" s="184">
        <f t="shared" si="82"/>
        <v>0</v>
      </c>
      <c r="S2489" s="184">
        <v>0</v>
      </c>
      <c r="T2489" s="185">
        <f t="shared" si="83"/>
        <v>0</v>
      </c>
      <c r="U2489" s="36"/>
      <c r="V2489" s="36"/>
      <c r="W2489" s="36"/>
      <c r="X2489" s="36"/>
      <c r="Y2489" s="36"/>
      <c r="Z2489" s="36"/>
      <c r="AA2489" s="36"/>
      <c r="AB2489" s="36"/>
      <c r="AC2489" s="36"/>
      <c r="AD2489" s="36"/>
      <c r="AE2489" s="36"/>
      <c r="AR2489" s="186" t="s">
        <v>216</v>
      </c>
      <c r="AT2489" s="186" t="s">
        <v>195</v>
      </c>
      <c r="AU2489" s="186" t="s">
        <v>80</v>
      </c>
      <c r="AY2489" s="19" t="s">
        <v>193</v>
      </c>
      <c r="BE2489" s="187">
        <f t="shared" si="84"/>
        <v>0</v>
      </c>
      <c r="BF2489" s="187">
        <f t="shared" si="85"/>
        <v>0</v>
      </c>
      <c r="BG2489" s="187">
        <f t="shared" si="86"/>
        <v>0</v>
      </c>
      <c r="BH2489" s="187">
        <f t="shared" si="87"/>
        <v>0</v>
      </c>
      <c r="BI2489" s="187">
        <f t="shared" si="88"/>
        <v>0</v>
      </c>
      <c r="BJ2489" s="19" t="s">
        <v>78</v>
      </c>
      <c r="BK2489" s="187">
        <f t="shared" si="89"/>
        <v>0</v>
      </c>
      <c r="BL2489" s="19" t="s">
        <v>216</v>
      </c>
      <c r="BM2489" s="186" t="s">
        <v>3560</v>
      </c>
    </row>
    <row r="2490" spans="1:65" s="2" customFormat="1" ht="37.9" customHeight="1">
      <c r="A2490" s="36"/>
      <c r="B2490" s="37"/>
      <c r="C2490" s="175" t="s">
        <v>3561</v>
      </c>
      <c r="D2490" s="175" t="s">
        <v>195</v>
      </c>
      <c r="E2490" s="176" t="s">
        <v>3562</v>
      </c>
      <c r="F2490" s="177" t="s">
        <v>3563</v>
      </c>
      <c r="G2490" s="178" t="s">
        <v>702</v>
      </c>
      <c r="H2490" s="179">
        <v>18</v>
      </c>
      <c r="I2490" s="180"/>
      <c r="J2490" s="181">
        <f t="shared" si="80"/>
        <v>0</v>
      </c>
      <c r="K2490" s="177" t="s">
        <v>477</v>
      </c>
      <c r="L2490" s="41"/>
      <c r="M2490" s="182" t="s">
        <v>19</v>
      </c>
      <c r="N2490" s="183" t="s">
        <v>41</v>
      </c>
      <c r="O2490" s="66"/>
      <c r="P2490" s="184">
        <f t="shared" si="81"/>
        <v>0</v>
      </c>
      <c r="Q2490" s="184">
        <v>0</v>
      </c>
      <c r="R2490" s="184">
        <f t="shared" si="82"/>
        <v>0</v>
      </c>
      <c r="S2490" s="184">
        <v>0</v>
      </c>
      <c r="T2490" s="185">
        <f t="shared" si="83"/>
        <v>0</v>
      </c>
      <c r="U2490" s="36"/>
      <c r="V2490" s="36"/>
      <c r="W2490" s="36"/>
      <c r="X2490" s="36"/>
      <c r="Y2490" s="36"/>
      <c r="Z2490" s="36"/>
      <c r="AA2490" s="36"/>
      <c r="AB2490" s="36"/>
      <c r="AC2490" s="36"/>
      <c r="AD2490" s="36"/>
      <c r="AE2490" s="36"/>
      <c r="AR2490" s="186" t="s">
        <v>216</v>
      </c>
      <c r="AT2490" s="186" t="s">
        <v>195</v>
      </c>
      <c r="AU2490" s="186" t="s">
        <v>80</v>
      </c>
      <c r="AY2490" s="19" t="s">
        <v>193</v>
      </c>
      <c r="BE2490" s="187">
        <f t="shared" si="84"/>
        <v>0</v>
      </c>
      <c r="BF2490" s="187">
        <f t="shared" si="85"/>
        <v>0</v>
      </c>
      <c r="BG2490" s="187">
        <f t="shared" si="86"/>
        <v>0</v>
      </c>
      <c r="BH2490" s="187">
        <f t="shared" si="87"/>
        <v>0</v>
      </c>
      <c r="BI2490" s="187">
        <f t="shared" si="88"/>
        <v>0</v>
      </c>
      <c r="BJ2490" s="19" t="s">
        <v>78</v>
      </c>
      <c r="BK2490" s="187">
        <f t="shared" si="89"/>
        <v>0</v>
      </c>
      <c r="BL2490" s="19" t="s">
        <v>216</v>
      </c>
      <c r="BM2490" s="186" t="s">
        <v>3564</v>
      </c>
    </row>
    <row r="2491" spans="1:65" s="2" customFormat="1" ht="37.9" customHeight="1">
      <c r="A2491" s="36"/>
      <c r="B2491" s="37"/>
      <c r="C2491" s="175" t="s">
        <v>3565</v>
      </c>
      <c r="D2491" s="175" t="s">
        <v>195</v>
      </c>
      <c r="E2491" s="176" t="s">
        <v>3566</v>
      </c>
      <c r="F2491" s="177" t="s">
        <v>3567</v>
      </c>
      <c r="G2491" s="178" t="s">
        <v>702</v>
      </c>
      <c r="H2491" s="179">
        <v>18</v>
      </c>
      <c r="I2491" s="180"/>
      <c r="J2491" s="181">
        <f t="shared" si="80"/>
        <v>0</v>
      </c>
      <c r="K2491" s="177" t="s">
        <v>477</v>
      </c>
      <c r="L2491" s="41"/>
      <c r="M2491" s="182" t="s">
        <v>19</v>
      </c>
      <c r="N2491" s="183" t="s">
        <v>41</v>
      </c>
      <c r="O2491" s="66"/>
      <c r="P2491" s="184">
        <f t="shared" si="81"/>
        <v>0</v>
      </c>
      <c r="Q2491" s="184">
        <v>0</v>
      </c>
      <c r="R2491" s="184">
        <f t="shared" si="82"/>
        <v>0</v>
      </c>
      <c r="S2491" s="184">
        <v>0</v>
      </c>
      <c r="T2491" s="185">
        <f t="shared" si="83"/>
        <v>0</v>
      </c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R2491" s="186" t="s">
        <v>216</v>
      </c>
      <c r="AT2491" s="186" t="s">
        <v>195</v>
      </c>
      <c r="AU2491" s="186" t="s">
        <v>80</v>
      </c>
      <c r="AY2491" s="19" t="s">
        <v>193</v>
      </c>
      <c r="BE2491" s="187">
        <f t="shared" si="84"/>
        <v>0</v>
      </c>
      <c r="BF2491" s="187">
        <f t="shared" si="85"/>
        <v>0</v>
      </c>
      <c r="BG2491" s="187">
        <f t="shared" si="86"/>
        <v>0</v>
      </c>
      <c r="BH2491" s="187">
        <f t="shared" si="87"/>
        <v>0</v>
      </c>
      <c r="BI2491" s="187">
        <f t="shared" si="88"/>
        <v>0</v>
      </c>
      <c r="BJ2491" s="19" t="s">
        <v>78</v>
      </c>
      <c r="BK2491" s="187">
        <f t="shared" si="89"/>
        <v>0</v>
      </c>
      <c r="BL2491" s="19" t="s">
        <v>216</v>
      </c>
      <c r="BM2491" s="186" t="s">
        <v>3568</v>
      </c>
    </row>
    <row r="2492" spans="1:65" s="2" customFormat="1" ht="24.2" customHeight="1">
      <c r="A2492" s="36"/>
      <c r="B2492" s="37"/>
      <c r="C2492" s="175" t="s">
        <v>3569</v>
      </c>
      <c r="D2492" s="175" t="s">
        <v>195</v>
      </c>
      <c r="E2492" s="176" t="s">
        <v>3570</v>
      </c>
      <c r="F2492" s="177" t="s">
        <v>3571</v>
      </c>
      <c r="G2492" s="178" t="s">
        <v>702</v>
      </c>
      <c r="H2492" s="179">
        <v>18</v>
      </c>
      <c r="I2492" s="180"/>
      <c r="J2492" s="181">
        <f t="shared" si="80"/>
        <v>0</v>
      </c>
      <c r="K2492" s="177" t="s">
        <v>477</v>
      </c>
      <c r="L2492" s="41"/>
      <c r="M2492" s="182" t="s">
        <v>19</v>
      </c>
      <c r="N2492" s="183" t="s">
        <v>41</v>
      </c>
      <c r="O2492" s="66"/>
      <c r="P2492" s="184">
        <f t="shared" si="81"/>
        <v>0</v>
      </c>
      <c r="Q2492" s="184">
        <v>0</v>
      </c>
      <c r="R2492" s="184">
        <f t="shared" si="82"/>
        <v>0</v>
      </c>
      <c r="S2492" s="184">
        <v>0</v>
      </c>
      <c r="T2492" s="185">
        <f t="shared" si="83"/>
        <v>0</v>
      </c>
      <c r="U2492" s="36"/>
      <c r="V2492" s="36"/>
      <c r="W2492" s="36"/>
      <c r="X2492" s="36"/>
      <c r="Y2492" s="36"/>
      <c r="Z2492" s="36"/>
      <c r="AA2492" s="36"/>
      <c r="AB2492" s="36"/>
      <c r="AC2492" s="36"/>
      <c r="AD2492" s="36"/>
      <c r="AE2492" s="36"/>
      <c r="AR2492" s="186" t="s">
        <v>216</v>
      </c>
      <c r="AT2492" s="186" t="s">
        <v>195</v>
      </c>
      <c r="AU2492" s="186" t="s">
        <v>80</v>
      </c>
      <c r="AY2492" s="19" t="s">
        <v>193</v>
      </c>
      <c r="BE2492" s="187">
        <f t="shared" si="84"/>
        <v>0</v>
      </c>
      <c r="BF2492" s="187">
        <f t="shared" si="85"/>
        <v>0</v>
      </c>
      <c r="BG2492" s="187">
        <f t="shared" si="86"/>
        <v>0</v>
      </c>
      <c r="BH2492" s="187">
        <f t="shared" si="87"/>
        <v>0</v>
      </c>
      <c r="BI2492" s="187">
        <f t="shared" si="88"/>
        <v>0</v>
      </c>
      <c r="BJ2492" s="19" t="s">
        <v>78</v>
      </c>
      <c r="BK2492" s="187">
        <f t="shared" si="89"/>
        <v>0</v>
      </c>
      <c r="BL2492" s="19" t="s">
        <v>216</v>
      </c>
      <c r="BM2492" s="186" t="s">
        <v>3572</v>
      </c>
    </row>
    <row r="2493" spans="1:65" s="2" customFormat="1" ht="16.5" customHeight="1">
      <c r="A2493" s="36"/>
      <c r="B2493" s="37"/>
      <c r="C2493" s="175" t="s">
        <v>3573</v>
      </c>
      <c r="D2493" s="175" t="s">
        <v>195</v>
      </c>
      <c r="E2493" s="176" t="s">
        <v>3574</v>
      </c>
      <c r="F2493" s="177" t="s">
        <v>3575</v>
      </c>
      <c r="G2493" s="178" t="s">
        <v>702</v>
      </c>
      <c r="H2493" s="179">
        <v>18</v>
      </c>
      <c r="I2493" s="180"/>
      <c r="J2493" s="181">
        <f t="shared" si="80"/>
        <v>0</v>
      </c>
      <c r="K2493" s="177" t="s">
        <v>477</v>
      </c>
      <c r="L2493" s="41"/>
      <c r="M2493" s="182" t="s">
        <v>19</v>
      </c>
      <c r="N2493" s="183" t="s">
        <v>41</v>
      </c>
      <c r="O2493" s="66"/>
      <c r="P2493" s="184">
        <f t="shared" si="81"/>
        <v>0</v>
      </c>
      <c r="Q2493" s="184">
        <v>0</v>
      </c>
      <c r="R2493" s="184">
        <f t="shared" si="82"/>
        <v>0</v>
      </c>
      <c r="S2493" s="184">
        <v>0</v>
      </c>
      <c r="T2493" s="185">
        <f t="shared" si="83"/>
        <v>0</v>
      </c>
      <c r="U2493" s="36"/>
      <c r="V2493" s="36"/>
      <c r="W2493" s="36"/>
      <c r="X2493" s="36"/>
      <c r="Y2493" s="36"/>
      <c r="Z2493" s="36"/>
      <c r="AA2493" s="36"/>
      <c r="AB2493" s="36"/>
      <c r="AC2493" s="36"/>
      <c r="AD2493" s="36"/>
      <c r="AE2493" s="36"/>
      <c r="AR2493" s="186" t="s">
        <v>216</v>
      </c>
      <c r="AT2493" s="186" t="s">
        <v>195</v>
      </c>
      <c r="AU2493" s="186" t="s">
        <v>80</v>
      </c>
      <c r="AY2493" s="19" t="s">
        <v>193</v>
      </c>
      <c r="BE2493" s="187">
        <f t="shared" si="84"/>
        <v>0</v>
      </c>
      <c r="BF2493" s="187">
        <f t="shared" si="85"/>
        <v>0</v>
      </c>
      <c r="BG2493" s="187">
        <f t="shared" si="86"/>
        <v>0</v>
      </c>
      <c r="BH2493" s="187">
        <f t="shared" si="87"/>
        <v>0</v>
      </c>
      <c r="BI2493" s="187">
        <f t="shared" si="88"/>
        <v>0</v>
      </c>
      <c r="BJ2493" s="19" t="s">
        <v>78</v>
      </c>
      <c r="BK2493" s="187">
        <f t="shared" si="89"/>
        <v>0</v>
      </c>
      <c r="BL2493" s="19" t="s">
        <v>216</v>
      </c>
      <c r="BM2493" s="186" t="s">
        <v>3576</v>
      </c>
    </row>
    <row r="2494" spans="1:65" s="2" customFormat="1" ht="44.25" customHeight="1">
      <c r="A2494" s="36"/>
      <c r="B2494" s="37"/>
      <c r="C2494" s="175" t="s">
        <v>3577</v>
      </c>
      <c r="D2494" s="175" t="s">
        <v>195</v>
      </c>
      <c r="E2494" s="176" t="s">
        <v>3578</v>
      </c>
      <c r="F2494" s="177" t="s">
        <v>3579</v>
      </c>
      <c r="G2494" s="178" t="s">
        <v>702</v>
      </c>
      <c r="H2494" s="179">
        <v>107</v>
      </c>
      <c r="I2494" s="180"/>
      <c r="J2494" s="181">
        <f t="shared" si="80"/>
        <v>0</v>
      </c>
      <c r="K2494" s="177" t="s">
        <v>477</v>
      </c>
      <c r="L2494" s="41"/>
      <c r="M2494" s="182" t="s">
        <v>19</v>
      </c>
      <c r="N2494" s="183" t="s">
        <v>41</v>
      </c>
      <c r="O2494" s="66"/>
      <c r="P2494" s="184">
        <f t="shared" si="81"/>
        <v>0</v>
      </c>
      <c r="Q2494" s="184">
        <v>0</v>
      </c>
      <c r="R2494" s="184">
        <f t="shared" si="82"/>
        <v>0</v>
      </c>
      <c r="S2494" s="184">
        <v>0</v>
      </c>
      <c r="T2494" s="185">
        <f t="shared" si="83"/>
        <v>0</v>
      </c>
      <c r="U2494" s="36"/>
      <c r="V2494" s="36"/>
      <c r="W2494" s="36"/>
      <c r="X2494" s="36"/>
      <c r="Y2494" s="36"/>
      <c r="Z2494" s="36"/>
      <c r="AA2494" s="36"/>
      <c r="AB2494" s="36"/>
      <c r="AC2494" s="36"/>
      <c r="AD2494" s="36"/>
      <c r="AE2494" s="36"/>
      <c r="AR2494" s="186" t="s">
        <v>216</v>
      </c>
      <c r="AT2494" s="186" t="s">
        <v>195</v>
      </c>
      <c r="AU2494" s="186" t="s">
        <v>80</v>
      </c>
      <c r="AY2494" s="19" t="s">
        <v>193</v>
      </c>
      <c r="BE2494" s="187">
        <f t="shared" si="84"/>
        <v>0</v>
      </c>
      <c r="BF2494" s="187">
        <f t="shared" si="85"/>
        <v>0</v>
      </c>
      <c r="BG2494" s="187">
        <f t="shared" si="86"/>
        <v>0</v>
      </c>
      <c r="BH2494" s="187">
        <f t="shared" si="87"/>
        <v>0</v>
      </c>
      <c r="BI2494" s="187">
        <f t="shared" si="88"/>
        <v>0</v>
      </c>
      <c r="BJ2494" s="19" t="s">
        <v>78</v>
      </c>
      <c r="BK2494" s="187">
        <f t="shared" si="89"/>
        <v>0</v>
      </c>
      <c r="BL2494" s="19" t="s">
        <v>216</v>
      </c>
      <c r="BM2494" s="186" t="s">
        <v>3580</v>
      </c>
    </row>
    <row r="2495" spans="1:65" s="2" customFormat="1" ht="24.2" customHeight="1">
      <c r="A2495" s="36"/>
      <c r="B2495" s="37"/>
      <c r="C2495" s="175" t="s">
        <v>3581</v>
      </c>
      <c r="D2495" s="175" t="s">
        <v>195</v>
      </c>
      <c r="E2495" s="176" t="s">
        <v>3582</v>
      </c>
      <c r="F2495" s="177" t="s">
        <v>3583</v>
      </c>
      <c r="G2495" s="178" t="s">
        <v>702</v>
      </c>
      <c r="H2495" s="179">
        <v>107</v>
      </c>
      <c r="I2495" s="180"/>
      <c r="J2495" s="181">
        <f t="shared" si="80"/>
        <v>0</v>
      </c>
      <c r="K2495" s="177" t="s">
        <v>477</v>
      </c>
      <c r="L2495" s="41"/>
      <c r="M2495" s="182" t="s">
        <v>19</v>
      </c>
      <c r="N2495" s="183" t="s">
        <v>41</v>
      </c>
      <c r="O2495" s="66"/>
      <c r="P2495" s="184">
        <f t="shared" si="81"/>
        <v>0</v>
      </c>
      <c r="Q2495" s="184">
        <v>0</v>
      </c>
      <c r="R2495" s="184">
        <f t="shared" si="82"/>
        <v>0</v>
      </c>
      <c r="S2495" s="184">
        <v>0</v>
      </c>
      <c r="T2495" s="185">
        <f t="shared" si="83"/>
        <v>0</v>
      </c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R2495" s="186" t="s">
        <v>216</v>
      </c>
      <c r="AT2495" s="186" t="s">
        <v>195</v>
      </c>
      <c r="AU2495" s="186" t="s">
        <v>80</v>
      </c>
      <c r="AY2495" s="19" t="s">
        <v>193</v>
      </c>
      <c r="BE2495" s="187">
        <f t="shared" si="84"/>
        <v>0</v>
      </c>
      <c r="BF2495" s="187">
        <f t="shared" si="85"/>
        <v>0</v>
      </c>
      <c r="BG2495" s="187">
        <f t="shared" si="86"/>
        <v>0</v>
      </c>
      <c r="BH2495" s="187">
        <f t="shared" si="87"/>
        <v>0</v>
      </c>
      <c r="BI2495" s="187">
        <f t="shared" si="88"/>
        <v>0</v>
      </c>
      <c r="BJ2495" s="19" t="s">
        <v>78</v>
      </c>
      <c r="BK2495" s="187">
        <f t="shared" si="89"/>
        <v>0</v>
      </c>
      <c r="BL2495" s="19" t="s">
        <v>216</v>
      </c>
      <c r="BM2495" s="186" t="s">
        <v>3584</v>
      </c>
    </row>
    <row r="2496" spans="1:65" s="2" customFormat="1" ht="24.2" customHeight="1">
      <c r="A2496" s="36"/>
      <c r="B2496" s="37"/>
      <c r="C2496" s="175" t="s">
        <v>3585</v>
      </c>
      <c r="D2496" s="175" t="s">
        <v>195</v>
      </c>
      <c r="E2496" s="176" t="s">
        <v>3586</v>
      </c>
      <c r="F2496" s="177" t="s">
        <v>3587</v>
      </c>
      <c r="G2496" s="178" t="s">
        <v>702</v>
      </c>
      <c r="H2496" s="179">
        <v>107</v>
      </c>
      <c r="I2496" s="180"/>
      <c r="J2496" s="181">
        <f t="shared" si="80"/>
        <v>0</v>
      </c>
      <c r="K2496" s="177" t="s">
        <v>477</v>
      </c>
      <c r="L2496" s="41"/>
      <c r="M2496" s="182" t="s">
        <v>19</v>
      </c>
      <c r="N2496" s="183" t="s">
        <v>41</v>
      </c>
      <c r="O2496" s="66"/>
      <c r="P2496" s="184">
        <f t="shared" si="81"/>
        <v>0</v>
      </c>
      <c r="Q2496" s="184">
        <v>0</v>
      </c>
      <c r="R2496" s="184">
        <f t="shared" si="82"/>
        <v>0</v>
      </c>
      <c r="S2496" s="184">
        <v>0</v>
      </c>
      <c r="T2496" s="185">
        <f t="shared" si="83"/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86" t="s">
        <v>216</v>
      </c>
      <c r="AT2496" s="186" t="s">
        <v>195</v>
      </c>
      <c r="AU2496" s="186" t="s">
        <v>80</v>
      </c>
      <c r="AY2496" s="19" t="s">
        <v>193</v>
      </c>
      <c r="BE2496" s="187">
        <f t="shared" si="84"/>
        <v>0</v>
      </c>
      <c r="BF2496" s="187">
        <f t="shared" si="85"/>
        <v>0</v>
      </c>
      <c r="BG2496" s="187">
        <f t="shared" si="86"/>
        <v>0</v>
      </c>
      <c r="BH2496" s="187">
        <f t="shared" si="87"/>
        <v>0</v>
      </c>
      <c r="BI2496" s="187">
        <f t="shared" si="88"/>
        <v>0</v>
      </c>
      <c r="BJ2496" s="19" t="s">
        <v>78</v>
      </c>
      <c r="BK2496" s="187">
        <f t="shared" si="89"/>
        <v>0</v>
      </c>
      <c r="BL2496" s="19" t="s">
        <v>216</v>
      </c>
      <c r="BM2496" s="186" t="s">
        <v>3588</v>
      </c>
    </row>
    <row r="2497" spans="1:65" s="2" customFormat="1" ht="24.2" customHeight="1">
      <c r="A2497" s="36"/>
      <c r="B2497" s="37"/>
      <c r="C2497" s="175" t="s">
        <v>3589</v>
      </c>
      <c r="D2497" s="175" t="s">
        <v>195</v>
      </c>
      <c r="E2497" s="176" t="s">
        <v>3590</v>
      </c>
      <c r="F2497" s="177" t="s">
        <v>3591</v>
      </c>
      <c r="G2497" s="178" t="s">
        <v>702</v>
      </c>
      <c r="H2497" s="179">
        <v>107</v>
      </c>
      <c r="I2497" s="180"/>
      <c r="J2497" s="181">
        <f t="shared" si="80"/>
        <v>0</v>
      </c>
      <c r="K2497" s="177" t="s">
        <v>477</v>
      </c>
      <c r="L2497" s="41"/>
      <c r="M2497" s="182" t="s">
        <v>19</v>
      </c>
      <c r="N2497" s="183" t="s">
        <v>41</v>
      </c>
      <c r="O2497" s="66"/>
      <c r="P2497" s="184">
        <f t="shared" si="81"/>
        <v>0</v>
      </c>
      <c r="Q2497" s="184">
        <v>0</v>
      </c>
      <c r="R2497" s="184">
        <f t="shared" si="82"/>
        <v>0</v>
      </c>
      <c r="S2497" s="184">
        <v>0</v>
      </c>
      <c r="T2497" s="185">
        <f t="shared" si="83"/>
        <v>0</v>
      </c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R2497" s="186" t="s">
        <v>216</v>
      </c>
      <c r="AT2497" s="186" t="s">
        <v>195</v>
      </c>
      <c r="AU2497" s="186" t="s">
        <v>80</v>
      </c>
      <c r="AY2497" s="19" t="s">
        <v>193</v>
      </c>
      <c r="BE2497" s="187">
        <f t="shared" si="84"/>
        <v>0</v>
      </c>
      <c r="BF2497" s="187">
        <f t="shared" si="85"/>
        <v>0</v>
      </c>
      <c r="BG2497" s="187">
        <f t="shared" si="86"/>
        <v>0</v>
      </c>
      <c r="BH2497" s="187">
        <f t="shared" si="87"/>
        <v>0</v>
      </c>
      <c r="BI2497" s="187">
        <f t="shared" si="88"/>
        <v>0</v>
      </c>
      <c r="BJ2497" s="19" t="s">
        <v>78</v>
      </c>
      <c r="BK2497" s="187">
        <f t="shared" si="89"/>
        <v>0</v>
      </c>
      <c r="BL2497" s="19" t="s">
        <v>216</v>
      </c>
      <c r="BM2497" s="186" t="s">
        <v>3592</v>
      </c>
    </row>
    <row r="2498" spans="1:65" s="2" customFormat="1" ht="24.2" customHeight="1">
      <c r="A2498" s="36"/>
      <c r="B2498" s="37"/>
      <c r="C2498" s="175" t="s">
        <v>3593</v>
      </c>
      <c r="D2498" s="175" t="s">
        <v>195</v>
      </c>
      <c r="E2498" s="176" t="s">
        <v>3594</v>
      </c>
      <c r="F2498" s="177" t="s">
        <v>3595</v>
      </c>
      <c r="G2498" s="178" t="s">
        <v>702</v>
      </c>
      <c r="H2498" s="179">
        <v>107</v>
      </c>
      <c r="I2498" s="180"/>
      <c r="J2498" s="181">
        <f t="shared" si="80"/>
        <v>0</v>
      </c>
      <c r="K2498" s="177" t="s">
        <v>477</v>
      </c>
      <c r="L2498" s="41"/>
      <c r="M2498" s="182" t="s">
        <v>19</v>
      </c>
      <c r="N2498" s="183" t="s">
        <v>41</v>
      </c>
      <c r="O2498" s="66"/>
      <c r="P2498" s="184">
        <f t="shared" si="81"/>
        <v>0</v>
      </c>
      <c r="Q2498" s="184">
        <v>0</v>
      </c>
      <c r="R2498" s="184">
        <f t="shared" si="82"/>
        <v>0</v>
      </c>
      <c r="S2498" s="184">
        <v>0</v>
      </c>
      <c r="T2498" s="185">
        <f t="shared" si="83"/>
        <v>0</v>
      </c>
      <c r="U2498" s="36"/>
      <c r="V2498" s="36"/>
      <c r="W2498" s="36"/>
      <c r="X2498" s="36"/>
      <c r="Y2498" s="36"/>
      <c r="Z2498" s="36"/>
      <c r="AA2498" s="36"/>
      <c r="AB2498" s="36"/>
      <c r="AC2498" s="36"/>
      <c r="AD2498" s="36"/>
      <c r="AE2498" s="36"/>
      <c r="AR2498" s="186" t="s">
        <v>216</v>
      </c>
      <c r="AT2498" s="186" t="s">
        <v>195</v>
      </c>
      <c r="AU2498" s="186" t="s">
        <v>80</v>
      </c>
      <c r="AY2498" s="19" t="s">
        <v>193</v>
      </c>
      <c r="BE2498" s="187">
        <f t="shared" si="84"/>
        <v>0</v>
      </c>
      <c r="BF2498" s="187">
        <f t="shared" si="85"/>
        <v>0</v>
      </c>
      <c r="BG2498" s="187">
        <f t="shared" si="86"/>
        <v>0</v>
      </c>
      <c r="BH2498" s="187">
        <f t="shared" si="87"/>
        <v>0</v>
      </c>
      <c r="BI2498" s="187">
        <f t="shared" si="88"/>
        <v>0</v>
      </c>
      <c r="BJ2498" s="19" t="s">
        <v>78</v>
      </c>
      <c r="BK2498" s="187">
        <f t="shared" si="89"/>
        <v>0</v>
      </c>
      <c r="BL2498" s="19" t="s">
        <v>216</v>
      </c>
      <c r="BM2498" s="186" t="s">
        <v>3596</v>
      </c>
    </row>
    <row r="2499" spans="1:65" s="2" customFormat="1" ht="24.2" customHeight="1">
      <c r="A2499" s="36"/>
      <c r="B2499" s="37"/>
      <c r="C2499" s="175" t="s">
        <v>3597</v>
      </c>
      <c r="D2499" s="175" t="s">
        <v>195</v>
      </c>
      <c r="E2499" s="176" t="s">
        <v>3598</v>
      </c>
      <c r="F2499" s="177" t="s">
        <v>3599</v>
      </c>
      <c r="G2499" s="178" t="s">
        <v>702</v>
      </c>
      <c r="H2499" s="179">
        <v>96</v>
      </c>
      <c r="I2499" s="180"/>
      <c r="J2499" s="181">
        <f t="shared" si="80"/>
        <v>0</v>
      </c>
      <c r="K2499" s="177" t="s">
        <v>477</v>
      </c>
      <c r="L2499" s="41"/>
      <c r="M2499" s="182" t="s">
        <v>19</v>
      </c>
      <c r="N2499" s="183" t="s">
        <v>41</v>
      </c>
      <c r="O2499" s="66"/>
      <c r="P2499" s="184">
        <f t="shared" si="81"/>
        <v>0</v>
      </c>
      <c r="Q2499" s="184">
        <v>0</v>
      </c>
      <c r="R2499" s="184">
        <f t="shared" si="82"/>
        <v>0</v>
      </c>
      <c r="S2499" s="184">
        <v>0</v>
      </c>
      <c r="T2499" s="185">
        <f t="shared" si="83"/>
        <v>0</v>
      </c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R2499" s="186" t="s">
        <v>216</v>
      </c>
      <c r="AT2499" s="186" t="s">
        <v>195</v>
      </c>
      <c r="AU2499" s="186" t="s">
        <v>80</v>
      </c>
      <c r="AY2499" s="19" t="s">
        <v>193</v>
      </c>
      <c r="BE2499" s="187">
        <f t="shared" si="84"/>
        <v>0</v>
      </c>
      <c r="BF2499" s="187">
        <f t="shared" si="85"/>
        <v>0</v>
      </c>
      <c r="BG2499" s="187">
        <f t="shared" si="86"/>
        <v>0</v>
      </c>
      <c r="BH2499" s="187">
        <f t="shared" si="87"/>
        <v>0</v>
      </c>
      <c r="BI2499" s="187">
        <f t="shared" si="88"/>
        <v>0</v>
      </c>
      <c r="BJ2499" s="19" t="s">
        <v>78</v>
      </c>
      <c r="BK2499" s="187">
        <f t="shared" si="89"/>
        <v>0</v>
      </c>
      <c r="BL2499" s="19" t="s">
        <v>216</v>
      </c>
      <c r="BM2499" s="186" t="s">
        <v>3600</v>
      </c>
    </row>
    <row r="2500" spans="1:65" s="2" customFormat="1" ht="37.9" customHeight="1">
      <c r="A2500" s="36"/>
      <c r="B2500" s="37"/>
      <c r="C2500" s="175" t="s">
        <v>3601</v>
      </c>
      <c r="D2500" s="175" t="s">
        <v>195</v>
      </c>
      <c r="E2500" s="176" t="s">
        <v>3602</v>
      </c>
      <c r="F2500" s="177" t="s">
        <v>3603</v>
      </c>
      <c r="G2500" s="178" t="s">
        <v>702</v>
      </c>
      <c r="H2500" s="179">
        <v>29</v>
      </c>
      <c r="I2500" s="180"/>
      <c r="J2500" s="181">
        <f t="shared" si="80"/>
        <v>0</v>
      </c>
      <c r="K2500" s="177" t="s">
        <v>477</v>
      </c>
      <c r="L2500" s="41"/>
      <c r="M2500" s="182" t="s">
        <v>19</v>
      </c>
      <c r="N2500" s="183" t="s">
        <v>41</v>
      </c>
      <c r="O2500" s="66"/>
      <c r="P2500" s="184">
        <f t="shared" si="81"/>
        <v>0</v>
      </c>
      <c r="Q2500" s="184">
        <v>0</v>
      </c>
      <c r="R2500" s="184">
        <f t="shared" si="82"/>
        <v>0</v>
      </c>
      <c r="S2500" s="184">
        <v>0</v>
      </c>
      <c r="T2500" s="185">
        <f t="shared" si="83"/>
        <v>0</v>
      </c>
      <c r="U2500" s="36"/>
      <c r="V2500" s="36"/>
      <c r="W2500" s="36"/>
      <c r="X2500" s="36"/>
      <c r="Y2500" s="36"/>
      <c r="Z2500" s="36"/>
      <c r="AA2500" s="36"/>
      <c r="AB2500" s="36"/>
      <c r="AC2500" s="36"/>
      <c r="AD2500" s="36"/>
      <c r="AE2500" s="36"/>
      <c r="AR2500" s="186" t="s">
        <v>216</v>
      </c>
      <c r="AT2500" s="186" t="s">
        <v>195</v>
      </c>
      <c r="AU2500" s="186" t="s">
        <v>80</v>
      </c>
      <c r="AY2500" s="19" t="s">
        <v>193</v>
      </c>
      <c r="BE2500" s="187">
        <f t="shared" si="84"/>
        <v>0</v>
      </c>
      <c r="BF2500" s="187">
        <f t="shared" si="85"/>
        <v>0</v>
      </c>
      <c r="BG2500" s="187">
        <f t="shared" si="86"/>
        <v>0</v>
      </c>
      <c r="BH2500" s="187">
        <f t="shared" si="87"/>
        <v>0</v>
      </c>
      <c r="BI2500" s="187">
        <f t="shared" si="88"/>
        <v>0</v>
      </c>
      <c r="BJ2500" s="19" t="s">
        <v>78</v>
      </c>
      <c r="BK2500" s="187">
        <f t="shared" si="89"/>
        <v>0</v>
      </c>
      <c r="BL2500" s="19" t="s">
        <v>216</v>
      </c>
      <c r="BM2500" s="186" t="s">
        <v>3604</v>
      </c>
    </row>
    <row r="2501" spans="1:65" s="2" customFormat="1" ht="33" customHeight="1">
      <c r="A2501" s="36"/>
      <c r="B2501" s="37"/>
      <c r="C2501" s="175" t="s">
        <v>3605</v>
      </c>
      <c r="D2501" s="175" t="s">
        <v>195</v>
      </c>
      <c r="E2501" s="176" t="s">
        <v>3606</v>
      </c>
      <c r="F2501" s="177" t="s">
        <v>3607</v>
      </c>
      <c r="G2501" s="178" t="s">
        <v>702</v>
      </c>
      <c r="H2501" s="179">
        <v>27</v>
      </c>
      <c r="I2501" s="180"/>
      <c r="J2501" s="181">
        <f t="shared" si="80"/>
        <v>0</v>
      </c>
      <c r="K2501" s="177" t="s">
        <v>477</v>
      </c>
      <c r="L2501" s="41"/>
      <c r="M2501" s="182" t="s">
        <v>19</v>
      </c>
      <c r="N2501" s="183" t="s">
        <v>41</v>
      </c>
      <c r="O2501" s="66"/>
      <c r="P2501" s="184">
        <f t="shared" si="81"/>
        <v>0</v>
      </c>
      <c r="Q2501" s="184">
        <v>0</v>
      </c>
      <c r="R2501" s="184">
        <f t="shared" si="82"/>
        <v>0</v>
      </c>
      <c r="S2501" s="184">
        <v>0</v>
      </c>
      <c r="T2501" s="185">
        <f t="shared" si="83"/>
        <v>0</v>
      </c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R2501" s="186" t="s">
        <v>216</v>
      </c>
      <c r="AT2501" s="186" t="s">
        <v>195</v>
      </c>
      <c r="AU2501" s="186" t="s">
        <v>80</v>
      </c>
      <c r="AY2501" s="19" t="s">
        <v>193</v>
      </c>
      <c r="BE2501" s="187">
        <f t="shared" si="84"/>
        <v>0</v>
      </c>
      <c r="BF2501" s="187">
        <f t="shared" si="85"/>
        <v>0</v>
      </c>
      <c r="BG2501" s="187">
        <f t="shared" si="86"/>
        <v>0</v>
      </c>
      <c r="BH2501" s="187">
        <f t="shared" si="87"/>
        <v>0</v>
      </c>
      <c r="BI2501" s="187">
        <f t="shared" si="88"/>
        <v>0</v>
      </c>
      <c r="BJ2501" s="19" t="s">
        <v>78</v>
      </c>
      <c r="BK2501" s="187">
        <f t="shared" si="89"/>
        <v>0</v>
      </c>
      <c r="BL2501" s="19" t="s">
        <v>216</v>
      </c>
      <c r="BM2501" s="186" t="s">
        <v>3608</v>
      </c>
    </row>
    <row r="2502" spans="1:65" s="2" customFormat="1" ht="33" customHeight="1">
      <c r="A2502" s="36"/>
      <c r="B2502" s="37"/>
      <c r="C2502" s="175" t="s">
        <v>3609</v>
      </c>
      <c r="D2502" s="175" t="s">
        <v>195</v>
      </c>
      <c r="E2502" s="176" t="s">
        <v>3610</v>
      </c>
      <c r="F2502" s="177" t="s">
        <v>3611</v>
      </c>
      <c r="G2502" s="178" t="s">
        <v>702</v>
      </c>
      <c r="H2502" s="179">
        <v>108</v>
      </c>
      <c r="I2502" s="180"/>
      <c r="J2502" s="181">
        <f t="shared" si="80"/>
        <v>0</v>
      </c>
      <c r="K2502" s="177" t="s">
        <v>477</v>
      </c>
      <c r="L2502" s="41"/>
      <c r="M2502" s="182" t="s">
        <v>19</v>
      </c>
      <c r="N2502" s="183" t="s">
        <v>41</v>
      </c>
      <c r="O2502" s="66"/>
      <c r="P2502" s="184">
        <f t="shared" si="81"/>
        <v>0</v>
      </c>
      <c r="Q2502" s="184">
        <v>0</v>
      </c>
      <c r="R2502" s="184">
        <f t="shared" si="82"/>
        <v>0</v>
      </c>
      <c r="S2502" s="184">
        <v>0</v>
      </c>
      <c r="T2502" s="185">
        <f t="shared" si="83"/>
        <v>0</v>
      </c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R2502" s="186" t="s">
        <v>216</v>
      </c>
      <c r="AT2502" s="186" t="s">
        <v>195</v>
      </c>
      <c r="AU2502" s="186" t="s">
        <v>80</v>
      </c>
      <c r="AY2502" s="19" t="s">
        <v>193</v>
      </c>
      <c r="BE2502" s="187">
        <f t="shared" si="84"/>
        <v>0</v>
      </c>
      <c r="BF2502" s="187">
        <f t="shared" si="85"/>
        <v>0</v>
      </c>
      <c r="BG2502" s="187">
        <f t="shared" si="86"/>
        <v>0</v>
      </c>
      <c r="BH2502" s="187">
        <f t="shared" si="87"/>
        <v>0</v>
      </c>
      <c r="BI2502" s="187">
        <f t="shared" si="88"/>
        <v>0</v>
      </c>
      <c r="BJ2502" s="19" t="s">
        <v>78</v>
      </c>
      <c r="BK2502" s="187">
        <f t="shared" si="89"/>
        <v>0</v>
      </c>
      <c r="BL2502" s="19" t="s">
        <v>216</v>
      </c>
      <c r="BM2502" s="186" t="s">
        <v>3612</v>
      </c>
    </row>
    <row r="2503" spans="1:65" s="2" customFormat="1" ht="37.9" customHeight="1">
      <c r="A2503" s="36"/>
      <c r="B2503" s="37"/>
      <c r="C2503" s="175" t="s">
        <v>3613</v>
      </c>
      <c r="D2503" s="175" t="s">
        <v>195</v>
      </c>
      <c r="E2503" s="176" t="s">
        <v>3614</v>
      </c>
      <c r="F2503" s="177" t="s">
        <v>3615</v>
      </c>
      <c r="G2503" s="178" t="s">
        <v>702</v>
      </c>
      <c r="H2503" s="179">
        <v>107</v>
      </c>
      <c r="I2503" s="180"/>
      <c r="J2503" s="181">
        <f t="shared" si="80"/>
        <v>0</v>
      </c>
      <c r="K2503" s="177" t="s">
        <v>477</v>
      </c>
      <c r="L2503" s="41"/>
      <c r="M2503" s="182" t="s">
        <v>19</v>
      </c>
      <c r="N2503" s="183" t="s">
        <v>41</v>
      </c>
      <c r="O2503" s="66"/>
      <c r="P2503" s="184">
        <f t="shared" si="81"/>
        <v>0</v>
      </c>
      <c r="Q2503" s="184">
        <v>0</v>
      </c>
      <c r="R2503" s="184">
        <f t="shared" si="82"/>
        <v>0</v>
      </c>
      <c r="S2503" s="184">
        <v>0</v>
      </c>
      <c r="T2503" s="185">
        <f t="shared" si="83"/>
        <v>0</v>
      </c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R2503" s="186" t="s">
        <v>216</v>
      </c>
      <c r="AT2503" s="186" t="s">
        <v>195</v>
      </c>
      <c r="AU2503" s="186" t="s">
        <v>80</v>
      </c>
      <c r="AY2503" s="19" t="s">
        <v>193</v>
      </c>
      <c r="BE2503" s="187">
        <f t="shared" si="84"/>
        <v>0</v>
      </c>
      <c r="BF2503" s="187">
        <f t="shared" si="85"/>
        <v>0</v>
      </c>
      <c r="BG2503" s="187">
        <f t="shared" si="86"/>
        <v>0</v>
      </c>
      <c r="BH2503" s="187">
        <f t="shared" si="87"/>
        <v>0</v>
      </c>
      <c r="BI2503" s="187">
        <f t="shared" si="88"/>
        <v>0</v>
      </c>
      <c r="BJ2503" s="19" t="s">
        <v>78</v>
      </c>
      <c r="BK2503" s="187">
        <f t="shared" si="89"/>
        <v>0</v>
      </c>
      <c r="BL2503" s="19" t="s">
        <v>216</v>
      </c>
      <c r="BM2503" s="186" t="s">
        <v>3616</v>
      </c>
    </row>
    <row r="2504" spans="1:65" s="2" customFormat="1" ht="33" customHeight="1">
      <c r="A2504" s="36"/>
      <c r="B2504" s="37"/>
      <c r="C2504" s="175" t="s">
        <v>2303</v>
      </c>
      <c r="D2504" s="175" t="s">
        <v>195</v>
      </c>
      <c r="E2504" s="176" t="s">
        <v>3617</v>
      </c>
      <c r="F2504" s="177" t="s">
        <v>3618</v>
      </c>
      <c r="G2504" s="178" t="s">
        <v>702</v>
      </c>
      <c r="H2504" s="179">
        <v>107</v>
      </c>
      <c r="I2504" s="180"/>
      <c r="J2504" s="181">
        <f t="shared" si="80"/>
        <v>0</v>
      </c>
      <c r="K2504" s="177" t="s">
        <v>477</v>
      </c>
      <c r="L2504" s="41"/>
      <c r="M2504" s="182" t="s">
        <v>19</v>
      </c>
      <c r="N2504" s="183" t="s">
        <v>41</v>
      </c>
      <c r="O2504" s="66"/>
      <c r="P2504" s="184">
        <f t="shared" si="81"/>
        <v>0</v>
      </c>
      <c r="Q2504" s="184">
        <v>0</v>
      </c>
      <c r="R2504" s="184">
        <f t="shared" si="82"/>
        <v>0</v>
      </c>
      <c r="S2504" s="184">
        <v>0</v>
      </c>
      <c r="T2504" s="185">
        <f t="shared" si="83"/>
        <v>0</v>
      </c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R2504" s="186" t="s">
        <v>216</v>
      </c>
      <c r="AT2504" s="186" t="s">
        <v>195</v>
      </c>
      <c r="AU2504" s="186" t="s">
        <v>80</v>
      </c>
      <c r="AY2504" s="19" t="s">
        <v>193</v>
      </c>
      <c r="BE2504" s="187">
        <f t="shared" si="84"/>
        <v>0</v>
      </c>
      <c r="BF2504" s="187">
        <f t="shared" si="85"/>
        <v>0</v>
      </c>
      <c r="BG2504" s="187">
        <f t="shared" si="86"/>
        <v>0</v>
      </c>
      <c r="BH2504" s="187">
        <f t="shared" si="87"/>
        <v>0</v>
      </c>
      <c r="BI2504" s="187">
        <f t="shared" si="88"/>
        <v>0</v>
      </c>
      <c r="BJ2504" s="19" t="s">
        <v>78</v>
      </c>
      <c r="BK2504" s="187">
        <f t="shared" si="89"/>
        <v>0</v>
      </c>
      <c r="BL2504" s="19" t="s">
        <v>216</v>
      </c>
      <c r="BM2504" s="186" t="s">
        <v>3619</v>
      </c>
    </row>
    <row r="2505" spans="1:65" s="2" customFormat="1" ht="44.25" customHeight="1">
      <c r="A2505" s="36"/>
      <c r="B2505" s="37"/>
      <c r="C2505" s="175" t="s">
        <v>3620</v>
      </c>
      <c r="D2505" s="175" t="s">
        <v>195</v>
      </c>
      <c r="E2505" s="176" t="s">
        <v>3621</v>
      </c>
      <c r="F2505" s="177" t="s">
        <v>3622</v>
      </c>
      <c r="G2505" s="178" t="s">
        <v>702</v>
      </c>
      <c r="H2505" s="179">
        <v>107</v>
      </c>
      <c r="I2505" s="180"/>
      <c r="J2505" s="181">
        <f t="shared" si="80"/>
        <v>0</v>
      </c>
      <c r="K2505" s="177" t="s">
        <v>477</v>
      </c>
      <c r="L2505" s="41"/>
      <c r="M2505" s="182" t="s">
        <v>19</v>
      </c>
      <c r="N2505" s="183" t="s">
        <v>41</v>
      </c>
      <c r="O2505" s="66"/>
      <c r="P2505" s="184">
        <f t="shared" si="81"/>
        <v>0</v>
      </c>
      <c r="Q2505" s="184">
        <v>0</v>
      </c>
      <c r="R2505" s="184">
        <f t="shared" si="82"/>
        <v>0</v>
      </c>
      <c r="S2505" s="184">
        <v>0</v>
      </c>
      <c r="T2505" s="185">
        <f t="shared" si="83"/>
        <v>0</v>
      </c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R2505" s="186" t="s">
        <v>216</v>
      </c>
      <c r="AT2505" s="186" t="s">
        <v>195</v>
      </c>
      <c r="AU2505" s="186" t="s">
        <v>80</v>
      </c>
      <c r="AY2505" s="19" t="s">
        <v>193</v>
      </c>
      <c r="BE2505" s="187">
        <f t="shared" si="84"/>
        <v>0</v>
      </c>
      <c r="BF2505" s="187">
        <f t="shared" si="85"/>
        <v>0</v>
      </c>
      <c r="BG2505" s="187">
        <f t="shared" si="86"/>
        <v>0</v>
      </c>
      <c r="BH2505" s="187">
        <f t="shared" si="87"/>
        <v>0</v>
      </c>
      <c r="BI2505" s="187">
        <f t="shared" si="88"/>
        <v>0</v>
      </c>
      <c r="BJ2505" s="19" t="s">
        <v>78</v>
      </c>
      <c r="BK2505" s="187">
        <f t="shared" si="89"/>
        <v>0</v>
      </c>
      <c r="BL2505" s="19" t="s">
        <v>216</v>
      </c>
      <c r="BM2505" s="186" t="s">
        <v>3623</v>
      </c>
    </row>
    <row r="2506" spans="1:65" s="2" customFormat="1" ht="49.15" customHeight="1">
      <c r="A2506" s="36"/>
      <c r="B2506" s="37"/>
      <c r="C2506" s="175" t="s">
        <v>2309</v>
      </c>
      <c r="D2506" s="175" t="s">
        <v>195</v>
      </c>
      <c r="E2506" s="176" t="s">
        <v>3624</v>
      </c>
      <c r="F2506" s="177" t="s">
        <v>3625</v>
      </c>
      <c r="G2506" s="178" t="s">
        <v>702</v>
      </c>
      <c r="H2506" s="179">
        <v>106</v>
      </c>
      <c r="I2506" s="180"/>
      <c r="J2506" s="181">
        <f t="shared" si="80"/>
        <v>0</v>
      </c>
      <c r="K2506" s="177" t="s">
        <v>477</v>
      </c>
      <c r="L2506" s="41"/>
      <c r="M2506" s="182" t="s">
        <v>19</v>
      </c>
      <c r="N2506" s="183" t="s">
        <v>41</v>
      </c>
      <c r="O2506" s="66"/>
      <c r="P2506" s="184">
        <f t="shared" si="81"/>
        <v>0</v>
      </c>
      <c r="Q2506" s="184">
        <v>0</v>
      </c>
      <c r="R2506" s="184">
        <f t="shared" si="82"/>
        <v>0</v>
      </c>
      <c r="S2506" s="184">
        <v>0</v>
      </c>
      <c r="T2506" s="185">
        <f t="shared" si="83"/>
        <v>0</v>
      </c>
      <c r="U2506" s="36"/>
      <c r="V2506" s="36"/>
      <c r="W2506" s="36"/>
      <c r="X2506" s="36"/>
      <c r="Y2506" s="36"/>
      <c r="Z2506" s="36"/>
      <c r="AA2506" s="36"/>
      <c r="AB2506" s="36"/>
      <c r="AC2506" s="36"/>
      <c r="AD2506" s="36"/>
      <c r="AE2506" s="36"/>
      <c r="AR2506" s="186" t="s">
        <v>216</v>
      </c>
      <c r="AT2506" s="186" t="s">
        <v>195</v>
      </c>
      <c r="AU2506" s="186" t="s">
        <v>80</v>
      </c>
      <c r="AY2506" s="19" t="s">
        <v>193</v>
      </c>
      <c r="BE2506" s="187">
        <f t="shared" si="84"/>
        <v>0</v>
      </c>
      <c r="BF2506" s="187">
        <f t="shared" si="85"/>
        <v>0</v>
      </c>
      <c r="BG2506" s="187">
        <f t="shared" si="86"/>
        <v>0</v>
      </c>
      <c r="BH2506" s="187">
        <f t="shared" si="87"/>
        <v>0</v>
      </c>
      <c r="BI2506" s="187">
        <f t="shared" si="88"/>
        <v>0</v>
      </c>
      <c r="BJ2506" s="19" t="s">
        <v>78</v>
      </c>
      <c r="BK2506" s="187">
        <f t="shared" si="89"/>
        <v>0</v>
      </c>
      <c r="BL2506" s="19" t="s">
        <v>216</v>
      </c>
      <c r="BM2506" s="186" t="s">
        <v>3626</v>
      </c>
    </row>
    <row r="2507" spans="1:65" s="2" customFormat="1" ht="44.25" customHeight="1">
      <c r="A2507" s="36"/>
      <c r="B2507" s="37"/>
      <c r="C2507" s="175" t="s">
        <v>3627</v>
      </c>
      <c r="D2507" s="175" t="s">
        <v>195</v>
      </c>
      <c r="E2507" s="176" t="s">
        <v>3628</v>
      </c>
      <c r="F2507" s="177" t="s">
        <v>3629</v>
      </c>
      <c r="G2507" s="178" t="s">
        <v>702</v>
      </c>
      <c r="H2507" s="179">
        <v>106</v>
      </c>
      <c r="I2507" s="180"/>
      <c r="J2507" s="181">
        <f t="shared" si="80"/>
        <v>0</v>
      </c>
      <c r="K2507" s="177" t="s">
        <v>477</v>
      </c>
      <c r="L2507" s="41"/>
      <c r="M2507" s="182" t="s">
        <v>19</v>
      </c>
      <c r="N2507" s="183" t="s">
        <v>41</v>
      </c>
      <c r="O2507" s="66"/>
      <c r="P2507" s="184">
        <f t="shared" si="81"/>
        <v>0</v>
      </c>
      <c r="Q2507" s="184">
        <v>0</v>
      </c>
      <c r="R2507" s="184">
        <f t="shared" si="82"/>
        <v>0</v>
      </c>
      <c r="S2507" s="184">
        <v>0</v>
      </c>
      <c r="T2507" s="185">
        <f t="shared" si="83"/>
        <v>0</v>
      </c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R2507" s="186" t="s">
        <v>216</v>
      </c>
      <c r="AT2507" s="186" t="s">
        <v>195</v>
      </c>
      <c r="AU2507" s="186" t="s">
        <v>80</v>
      </c>
      <c r="AY2507" s="19" t="s">
        <v>193</v>
      </c>
      <c r="BE2507" s="187">
        <f t="shared" si="84"/>
        <v>0</v>
      </c>
      <c r="BF2507" s="187">
        <f t="shared" si="85"/>
        <v>0</v>
      </c>
      <c r="BG2507" s="187">
        <f t="shared" si="86"/>
        <v>0</v>
      </c>
      <c r="BH2507" s="187">
        <f t="shared" si="87"/>
        <v>0</v>
      </c>
      <c r="BI2507" s="187">
        <f t="shared" si="88"/>
        <v>0</v>
      </c>
      <c r="BJ2507" s="19" t="s">
        <v>78</v>
      </c>
      <c r="BK2507" s="187">
        <f t="shared" si="89"/>
        <v>0</v>
      </c>
      <c r="BL2507" s="19" t="s">
        <v>216</v>
      </c>
      <c r="BM2507" s="186" t="s">
        <v>3630</v>
      </c>
    </row>
    <row r="2508" spans="1:65" s="2" customFormat="1" ht="62.65" customHeight="1">
      <c r="A2508" s="36"/>
      <c r="B2508" s="37"/>
      <c r="C2508" s="175" t="s">
        <v>2315</v>
      </c>
      <c r="D2508" s="175" t="s">
        <v>195</v>
      </c>
      <c r="E2508" s="176" t="s">
        <v>3631</v>
      </c>
      <c r="F2508" s="177" t="s">
        <v>3632</v>
      </c>
      <c r="G2508" s="178" t="s">
        <v>702</v>
      </c>
      <c r="H2508" s="179">
        <v>1</v>
      </c>
      <c r="I2508" s="180"/>
      <c r="J2508" s="181">
        <f t="shared" si="80"/>
        <v>0</v>
      </c>
      <c r="K2508" s="177" t="s">
        <v>477</v>
      </c>
      <c r="L2508" s="41"/>
      <c r="M2508" s="182" t="s">
        <v>19</v>
      </c>
      <c r="N2508" s="183" t="s">
        <v>41</v>
      </c>
      <c r="O2508" s="66"/>
      <c r="P2508" s="184">
        <f t="shared" si="81"/>
        <v>0</v>
      </c>
      <c r="Q2508" s="184">
        <v>0</v>
      </c>
      <c r="R2508" s="184">
        <f t="shared" si="82"/>
        <v>0</v>
      </c>
      <c r="S2508" s="184">
        <v>0</v>
      </c>
      <c r="T2508" s="185">
        <f t="shared" si="83"/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86" t="s">
        <v>216</v>
      </c>
      <c r="AT2508" s="186" t="s">
        <v>195</v>
      </c>
      <c r="AU2508" s="186" t="s">
        <v>80</v>
      </c>
      <c r="AY2508" s="19" t="s">
        <v>193</v>
      </c>
      <c r="BE2508" s="187">
        <f t="shared" si="84"/>
        <v>0</v>
      </c>
      <c r="BF2508" s="187">
        <f t="shared" si="85"/>
        <v>0</v>
      </c>
      <c r="BG2508" s="187">
        <f t="shared" si="86"/>
        <v>0</v>
      </c>
      <c r="BH2508" s="187">
        <f t="shared" si="87"/>
        <v>0</v>
      </c>
      <c r="BI2508" s="187">
        <f t="shared" si="88"/>
        <v>0</v>
      </c>
      <c r="BJ2508" s="19" t="s">
        <v>78</v>
      </c>
      <c r="BK2508" s="187">
        <f t="shared" si="89"/>
        <v>0</v>
      </c>
      <c r="BL2508" s="19" t="s">
        <v>216</v>
      </c>
      <c r="BM2508" s="186" t="s">
        <v>3633</v>
      </c>
    </row>
    <row r="2509" spans="1:65" s="2" customFormat="1" ht="16.5" customHeight="1">
      <c r="A2509" s="36"/>
      <c r="B2509" s="37"/>
      <c r="C2509" s="175" t="s">
        <v>3634</v>
      </c>
      <c r="D2509" s="175" t="s">
        <v>195</v>
      </c>
      <c r="E2509" s="176" t="s">
        <v>3635</v>
      </c>
      <c r="F2509" s="177" t="s">
        <v>3636</v>
      </c>
      <c r="G2509" s="178" t="s">
        <v>702</v>
      </c>
      <c r="H2509" s="179">
        <v>1</v>
      </c>
      <c r="I2509" s="180"/>
      <c r="J2509" s="181">
        <f t="shared" si="80"/>
        <v>0</v>
      </c>
      <c r="K2509" s="177" t="s">
        <v>477</v>
      </c>
      <c r="L2509" s="41"/>
      <c r="M2509" s="182" t="s">
        <v>19</v>
      </c>
      <c r="N2509" s="183" t="s">
        <v>41</v>
      </c>
      <c r="O2509" s="66"/>
      <c r="P2509" s="184">
        <f t="shared" si="81"/>
        <v>0</v>
      </c>
      <c r="Q2509" s="184">
        <v>0</v>
      </c>
      <c r="R2509" s="184">
        <f t="shared" si="82"/>
        <v>0</v>
      </c>
      <c r="S2509" s="184">
        <v>0</v>
      </c>
      <c r="T2509" s="185">
        <f t="shared" si="83"/>
        <v>0</v>
      </c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R2509" s="186" t="s">
        <v>216</v>
      </c>
      <c r="AT2509" s="186" t="s">
        <v>195</v>
      </c>
      <c r="AU2509" s="186" t="s">
        <v>80</v>
      </c>
      <c r="AY2509" s="19" t="s">
        <v>193</v>
      </c>
      <c r="BE2509" s="187">
        <f t="shared" si="84"/>
        <v>0</v>
      </c>
      <c r="BF2509" s="187">
        <f t="shared" si="85"/>
        <v>0</v>
      </c>
      <c r="BG2509" s="187">
        <f t="shared" si="86"/>
        <v>0</v>
      </c>
      <c r="BH2509" s="187">
        <f t="shared" si="87"/>
        <v>0</v>
      </c>
      <c r="BI2509" s="187">
        <f t="shared" si="88"/>
        <v>0</v>
      </c>
      <c r="BJ2509" s="19" t="s">
        <v>78</v>
      </c>
      <c r="BK2509" s="187">
        <f t="shared" si="89"/>
        <v>0</v>
      </c>
      <c r="BL2509" s="19" t="s">
        <v>216</v>
      </c>
      <c r="BM2509" s="186" t="s">
        <v>3637</v>
      </c>
    </row>
    <row r="2510" spans="1:65" s="2" customFormat="1" ht="44.25" customHeight="1">
      <c r="A2510" s="36"/>
      <c r="B2510" s="37"/>
      <c r="C2510" s="175" t="s">
        <v>2319</v>
      </c>
      <c r="D2510" s="175" t="s">
        <v>195</v>
      </c>
      <c r="E2510" s="176" t="s">
        <v>3638</v>
      </c>
      <c r="F2510" s="177" t="s">
        <v>3639</v>
      </c>
      <c r="G2510" s="178" t="s">
        <v>3113</v>
      </c>
      <c r="H2510" s="248"/>
      <c r="I2510" s="180"/>
      <c r="J2510" s="181">
        <f t="shared" si="80"/>
        <v>0</v>
      </c>
      <c r="K2510" s="177" t="s">
        <v>199</v>
      </c>
      <c r="L2510" s="41"/>
      <c r="M2510" s="182" t="s">
        <v>19</v>
      </c>
      <c r="N2510" s="183" t="s">
        <v>41</v>
      </c>
      <c r="O2510" s="66"/>
      <c r="P2510" s="184">
        <f t="shared" si="81"/>
        <v>0</v>
      </c>
      <c r="Q2510" s="184">
        <v>0</v>
      </c>
      <c r="R2510" s="184">
        <f t="shared" si="82"/>
        <v>0</v>
      </c>
      <c r="S2510" s="184">
        <v>0</v>
      </c>
      <c r="T2510" s="185">
        <f t="shared" si="83"/>
        <v>0</v>
      </c>
      <c r="U2510" s="36"/>
      <c r="V2510" s="36"/>
      <c r="W2510" s="36"/>
      <c r="X2510" s="36"/>
      <c r="Y2510" s="36"/>
      <c r="Z2510" s="36"/>
      <c r="AA2510" s="36"/>
      <c r="AB2510" s="36"/>
      <c r="AC2510" s="36"/>
      <c r="AD2510" s="36"/>
      <c r="AE2510" s="36"/>
      <c r="AR2510" s="186" t="s">
        <v>216</v>
      </c>
      <c r="AT2510" s="186" t="s">
        <v>195</v>
      </c>
      <c r="AU2510" s="186" t="s">
        <v>80</v>
      </c>
      <c r="AY2510" s="19" t="s">
        <v>193</v>
      </c>
      <c r="BE2510" s="187">
        <f t="shared" si="84"/>
        <v>0</v>
      </c>
      <c r="BF2510" s="187">
        <f t="shared" si="85"/>
        <v>0</v>
      </c>
      <c r="BG2510" s="187">
        <f t="shared" si="86"/>
        <v>0</v>
      </c>
      <c r="BH2510" s="187">
        <f t="shared" si="87"/>
        <v>0</v>
      </c>
      <c r="BI2510" s="187">
        <f t="shared" si="88"/>
        <v>0</v>
      </c>
      <c r="BJ2510" s="19" t="s">
        <v>78</v>
      </c>
      <c r="BK2510" s="187">
        <f t="shared" si="89"/>
        <v>0</v>
      </c>
      <c r="BL2510" s="19" t="s">
        <v>216</v>
      </c>
      <c r="BM2510" s="186" t="s">
        <v>3640</v>
      </c>
    </row>
    <row r="2511" spans="1:65" s="2" customFormat="1" ht="11.25">
      <c r="A2511" s="36"/>
      <c r="B2511" s="37"/>
      <c r="C2511" s="38"/>
      <c r="D2511" s="188" t="s">
        <v>201</v>
      </c>
      <c r="E2511" s="38"/>
      <c r="F2511" s="189" t="s">
        <v>3641</v>
      </c>
      <c r="G2511" s="38"/>
      <c r="H2511" s="38"/>
      <c r="I2511" s="190"/>
      <c r="J2511" s="38"/>
      <c r="K2511" s="38"/>
      <c r="L2511" s="41"/>
      <c r="M2511" s="191"/>
      <c r="N2511" s="192"/>
      <c r="O2511" s="66"/>
      <c r="P2511" s="66"/>
      <c r="Q2511" s="66"/>
      <c r="R2511" s="66"/>
      <c r="S2511" s="66"/>
      <c r="T2511" s="67"/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T2511" s="19" t="s">
        <v>201</v>
      </c>
      <c r="AU2511" s="19" t="s">
        <v>80</v>
      </c>
    </row>
    <row r="2512" spans="1:65" s="12" customFormat="1" ht="22.9" customHeight="1">
      <c r="B2512" s="159"/>
      <c r="C2512" s="160"/>
      <c r="D2512" s="161" t="s">
        <v>69</v>
      </c>
      <c r="E2512" s="173" t="s">
        <v>2638</v>
      </c>
      <c r="F2512" s="173" t="s">
        <v>3642</v>
      </c>
      <c r="G2512" s="160"/>
      <c r="H2512" s="160"/>
      <c r="I2512" s="163"/>
      <c r="J2512" s="174">
        <f>BK2512</f>
        <v>0</v>
      </c>
      <c r="K2512" s="160"/>
      <c r="L2512" s="165"/>
      <c r="M2512" s="166"/>
      <c r="N2512" s="167"/>
      <c r="O2512" s="167"/>
      <c r="P2512" s="168">
        <f>P2513+P2587+P2590+P2647+P2686+P2843+P2856</f>
        <v>0</v>
      </c>
      <c r="Q2512" s="167"/>
      <c r="R2512" s="168">
        <f>R2513+R2587+R2590+R2647+R2686+R2843+R2856</f>
        <v>0</v>
      </c>
      <c r="S2512" s="167"/>
      <c r="T2512" s="169">
        <f>T2513+T2587+T2590+T2647+T2686+T2843+T2856</f>
        <v>0</v>
      </c>
      <c r="AR2512" s="170" t="s">
        <v>78</v>
      </c>
      <c r="AT2512" s="171" t="s">
        <v>69</v>
      </c>
      <c r="AU2512" s="171" t="s">
        <v>78</v>
      </c>
      <c r="AY2512" s="170" t="s">
        <v>193</v>
      </c>
      <c r="BK2512" s="172">
        <f>BK2513+BK2587+BK2590+BK2647+BK2686+BK2843+BK2856</f>
        <v>0</v>
      </c>
    </row>
    <row r="2513" spans="1:65" s="12" customFormat="1" ht="20.85" customHeight="1">
      <c r="B2513" s="159"/>
      <c r="C2513" s="160"/>
      <c r="D2513" s="161" t="s">
        <v>69</v>
      </c>
      <c r="E2513" s="173" t="s">
        <v>3643</v>
      </c>
      <c r="F2513" s="173" t="s">
        <v>3644</v>
      </c>
      <c r="G2513" s="160"/>
      <c r="H2513" s="160"/>
      <c r="I2513" s="163"/>
      <c r="J2513" s="174">
        <f>BK2513</f>
        <v>0</v>
      </c>
      <c r="K2513" s="160"/>
      <c r="L2513" s="165"/>
      <c r="M2513" s="166"/>
      <c r="N2513" s="167"/>
      <c r="O2513" s="167"/>
      <c r="P2513" s="168">
        <f>SUM(P2514:P2586)</f>
        <v>0</v>
      </c>
      <c r="Q2513" s="167"/>
      <c r="R2513" s="168">
        <f>SUM(R2514:R2586)</f>
        <v>0</v>
      </c>
      <c r="S2513" s="167"/>
      <c r="T2513" s="169">
        <f>SUM(T2514:T2586)</f>
        <v>0</v>
      </c>
      <c r="AR2513" s="170" t="s">
        <v>80</v>
      </c>
      <c r="AT2513" s="171" t="s">
        <v>69</v>
      </c>
      <c r="AU2513" s="171" t="s">
        <v>80</v>
      </c>
      <c r="AY2513" s="170" t="s">
        <v>193</v>
      </c>
      <c r="BK2513" s="172">
        <f>SUM(BK2514:BK2586)</f>
        <v>0</v>
      </c>
    </row>
    <row r="2514" spans="1:65" s="2" customFormat="1" ht="76.349999999999994" customHeight="1">
      <c r="A2514" s="36"/>
      <c r="B2514" s="37"/>
      <c r="C2514" s="175" t="s">
        <v>3645</v>
      </c>
      <c r="D2514" s="175" t="s">
        <v>195</v>
      </c>
      <c r="E2514" s="176" t="s">
        <v>3646</v>
      </c>
      <c r="F2514" s="177" t="s">
        <v>3647</v>
      </c>
      <c r="G2514" s="178" t="s">
        <v>3092</v>
      </c>
      <c r="H2514" s="179">
        <v>1</v>
      </c>
      <c r="I2514" s="180"/>
      <c r="J2514" s="181">
        <f t="shared" ref="J2514:J2545" si="90">ROUND(I2514*H2514,2)</f>
        <v>0</v>
      </c>
      <c r="K2514" s="177" t="s">
        <v>477</v>
      </c>
      <c r="L2514" s="41"/>
      <c r="M2514" s="182" t="s">
        <v>19</v>
      </c>
      <c r="N2514" s="183" t="s">
        <v>41</v>
      </c>
      <c r="O2514" s="66"/>
      <c r="P2514" s="184">
        <f t="shared" ref="P2514:P2545" si="91">O2514*H2514</f>
        <v>0</v>
      </c>
      <c r="Q2514" s="184">
        <v>0</v>
      </c>
      <c r="R2514" s="184">
        <f t="shared" ref="R2514:R2545" si="92">Q2514*H2514</f>
        <v>0</v>
      </c>
      <c r="S2514" s="184">
        <v>0</v>
      </c>
      <c r="T2514" s="185">
        <f t="shared" ref="T2514:T2545" si="93">S2514*H2514</f>
        <v>0</v>
      </c>
      <c r="U2514" s="36"/>
      <c r="V2514" s="36"/>
      <c r="W2514" s="36"/>
      <c r="X2514" s="36"/>
      <c r="Y2514" s="36"/>
      <c r="Z2514" s="36"/>
      <c r="AA2514" s="36"/>
      <c r="AB2514" s="36"/>
      <c r="AC2514" s="36"/>
      <c r="AD2514" s="36"/>
      <c r="AE2514" s="36"/>
      <c r="AR2514" s="186" t="s">
        <v>216</v>
      </c>
      <c r="AT2514" s="186" t="s">
        <v>195</v>
      </c>
      <c r="AU2514" s="186" t="s">
        <v>212</v>
      </c>
      <c r="AY2514" s="19" t="s">
        <v>193</v>
      </c>
      <c r="BE2514" s="187">
        <f t="shared" ref="BE2514:BE2545" si="94">IF(N2514="základní",J2514,0)</f>
        <v>0</v>
      </c>
      <c r="BF2514" s="187">
        <f t="shared" ref="BF2514:BF2545" si="95">IF(N2514="snížená",J2514,0)</f>
        <v>0</v>
      </c>
      <c r="BG2514" s="187">
        <f t="shared" ref="BG2514:BG2545" si="96">IF(N2514="zákl. přenesená",J2514,0)</f>
        <v>0</v>
      </c>
      <c r="BH2514" s="187">
        <f t="shared" ref="BH2514:BH2545" si="97">IF(N2514="sníž. přenesená",J2514,0)</f>
        <v>0</v>
      </c>
      <c r="BI2514" s="187">
        <f t="shared" ref="BI2514:BI2545" si="98">IF(N2514="nulová",J2514,0)</f>
        <v>0</v>
      </c>
      <c r="BJ2514" s="19" t="s">
        <v>78</v>
      </c>
      <c r="BK2514" s="187">
        <f t="shared" ref="BK2514:BK2545" si="99">ROUND(I2514*H2514,2)</f>
        <v>0</v>
      </c>
      <c r="BL2514" s="19" t="s">
        <v>216</v>
      </c>
      <c r="BM2514" s="186" t="s">
        <v>3648</v>
      </c>
    </row>
    <row r="2515" spans="1:65" s="2" customFormat="1" ht="33" customHeight="1">
      <c r="A2515" s="36"/>
      <c r="B2515" s="37"/>
      <c r="C2515" s="175" t="s">
        <v>2327</v>
      </c>
      <c r="D2515" s="175" t="s">
        <v>195</v>
      </c>
      <c r="E2515" s="176" t="s">
        <v>3649</v>
      </c>
      <c r="F2515" s="177" t="s">
        <v>3650</v>
      </c>
      <c r="G2515" s="178" t="s">
        <v>702</v>
      </c>
      <c r="H2515" s="179">
        <v>2</v>
      </c>
      <c r="I2515" s="180"/>
      <c r="J2515" s="181">
        <f t="shared" si="90"/>
        <v>0</v>
      </c>
      <c r="K2515" s="177" t="s">
        <v>477</v>
      </c>
      <c r="L2515" s="41"/>
      <c r="M2515" s="182" t="s">
        <v>19</v>
      </c>
      <c r="N2515" s="183" t="s">
        <v>41</v>
      </c>
      <c r="O2515" s="66"/>
      <c r="P2515" s="184">
        <f t="shared" si="91"/>
        <v>0</v>
      </c>
      <c r="Q2515" s="184">
        <v>0</v>
      </c>
      <c r="R2515" s="184">
        <f t="shared" si="92"/>
        <v>0</v>
      </c>
      <c r="S2515" s="184">
        <v>0</v>
      </c>
      <c r="T2515" s="185">
        <f t="shared" si="93"/>
        <v>0</v>
      </c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R2515" s="186" t="s">
        <v>216</v>
      </c>
      <c r="AT2515" s="186" t="s">
        <v>195</v>
      </c>
      <c r="AU2515" s="186" t="s">
        <v>212</v>
      </c>
      <c r="AY2515" s="19" t="s">
        <v>193</v>
      </c>
      <c r="BE2515" s="187">
        <f t="shared" si="94"/>
        <v>0</v>
      </c>
      <c r="BF2515" s="187">
        <f t="shared" si="95"/>
        <v>0</v>
      </c>
      <c r="BG2515" s="187">
        <f t="shared" si="96"/>
        <v>0</v>
      </c>
      <c r="BH2515" s="187">
        <f t="shared" si="97"/>
        <v>0</v>
      </c>
      <c r="BI2515" s="187">
        <f t="shared" si="98"/>
        <v>0</v>
      </c>
      <c r="BJ2515" s="19" t="s">
        <v>78</v>
      </c>
      <c r="BK2515" s="187">
        <f t="shared" si="99"/>
        <v>0</v>
      </c>
      <c r="BL2515" s="19" t="s">
        <v>216</v>
      </c>
      <c r="BM2515" s="186" t="s">
        <v>3651</v>
      </c>
    </row>
    <row r="2516" spans="1:65" s="2" customFormat="1" ht="21.75" customHeight="1">
      <c r="A2516" s="36"/>
      <c r="B2516" s="37"/>
      <c r="C2516" s="175" t="s">
        <v>3652</v>
      </c>
      <c r="D2516" s="175" t="s">
        <v>195</v>
      </c>
      <c r="E2516" s="176" t="s">
        <v>3653</v>
      </c>
      <c r="F2516" s="177" t="s">
        <v>3654</v>
      </c>
      <c r="G2516" s="178" t="s">
        <v>702</v>
      </c>
      <c r="H2516" s="179">
        <v>2</v>
      </c>
      <c r="I2516" s="180"/>
      <c r="J2516" s="181">
        <f t="shared" si="90"/>
        <v>0</v>
      </c>
      <c r="K2516" s="177" t="s">
        <v>477</v>
      </c>
      <c r="L2516" s="41"/>
      <c r="M2516" s="182" t="s">
        <v>19</v>
      </c>
      <c r="N2516" s="183" t="s">
        <v>41</v>
      </c>
      <c r="O2516" s="66"/>
      <c r="P2516" s="184">
        <f t="shared" si="91"/>
        <v>0</v>
      </c>
      <c r="Q2516" s="184">
        <v>0</v>
      </c>
      <c r="R2516" s="184">
        <f t="shared" si="92"/>
        <v>0</v>
      </c>
      <c r="S2516" s="184">
        <v>0</v>
      </c>
      <c r="T2516" s="185">
        <f t="shared" si="93"/>
        <v>0</v>
      </c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R2516" s="186" t="s">
        <v>216</v>
      </c>
      <c r="AT2516" s="186" t="s">
        <v>195</v>
      </c>
      <c r="AU2516" s="186" t="s">
        <v>212</v>
      </c>
      <c r="AY2516" s="19" t="s">
        <v>193</v>
      </c>
      <c r="BE2516" s="187">
        <f t="shared" si="94"/>
        <v>0</v>
      </c>
      <c r="BF2516" s="187">
        <f t="shared" si="95"/>
        <v>0</v>
      </c>
      <c r="BG2516" s="187">
        <f t="shared" si="96"/>
        <v>0</v>
      </c>
      <c r="BH2516" s="187">
        <f t="shared" si="97"/>
        <v>0</v>
      </c>
      <c r="BI2516" s="187">
        <f t="shared" si="98"/>
        <v>0</v>
      </c>
      <c r="BJ2516" s="19" t="s">
        <v>78</v>
      </c>
      <c r="BK2516" s="187">
        <f t="shared" si="99"/>
        <v>0</v>
      </c>
      <c r="BL2516" s="19" t="s">
        <v>216</v>
      </c>
      <c r="BM2516" s="186" t="s">
        <v>3655</v>
      </c>
    </row>
    <row r="2517" spans="1:65" s="2" customFormat="1" ht="37.9" customHeight="1">
      <c r="A2517" s="36"/>
      <c r="B2517" s="37"/>
      <c r="C2517" s="175" t="s">
        <v>2332</v>
      </c>
      <c r="D2517" s="175" t="s">
        <v>195</v>
      </c>
      <c r="E2517" s="176" t="s">
        <v>3656</v>
      </c>
      <c r="F2517" s="177" t="s">
        <v>3657</v>
      </c>
      <c r="G2517" s="178" t="s">
        <v>702</v>
      </c>
      <c r="H2517" s="179">
        <v>1</v>
      </c>
      <c r="I2517" s="180"/>
      <c r="J2517" s="181">
        <f t="shared" si="90"/>
        <v>0</v>
      </c>
      <c r="K2517" s="177" t="s">
        <v>477</v>
      </c>
      <c r="L2517" s="41"/>
      <c r="M2517" s="182" t="s">
        <v>19</v>
      </c>
      <c r="N2517" s="183" t="s">
        <v>41</v>
      </c>
      <c r="O2517" s="66"/>
      <c r="P2517" s="184">
        <f t="shared" si="91"/>
        <v>0</v>
      </c>
      <c r="Q2517" s="184">
        <v>0</v>
      </c>
      <c r="R2517" s="184">
        <f t="shared" si="92"/>
        <v>0</v>
      </c>
      <c r="S2517" s="184">
        <v>0</v>
      </c>
      <c r="T2517" s="185">
        <f t="shared" si="93"/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86" t="s">
        <v>216</v>
      </c>
      <c r="AT2517" s="186" t="s">
        <v>195</v>
      </c>
      <c r="AU2517" s="186" t="s">
        <v>212</v>
      </c>
      <c r="AY2517" s="19" t="s">
        <v>193</v>
      </c>
      <c r="BE2517" s="187">
        <f t="shared" si="94"/>
        <v>0</v>
      </c>
      <c r="BF2517" s="187">
        <f t="shared" si="95"/>
        <v>0</v>
      </c>
      <c r="BG2517" s="187">
        <f t="shared" si="96"/>
        <v>0</v>
      </c>
      <c r="BH2517" s="187">
        <f t="shared" si="97"/>
        <v>0</v>
      </c>
      <c r="BI2517" s="187">
        <f t="shared" si="98"/>
        <v>0</v>
      </c>
      <c r="BJ2517" s="19" t="s">
        <v>78</v>
      </c>
      <c r="BK2517" s="187">
        <f t="shared" si="99"/>
        <v>0</v>
      </c>
      <c r="BL2517" s="19" t="s">
        <v>216</v>
      </c>
      <c r="BM2517" s="186" t="s">
        <v>3658</v>
      </c>
    </row>
    <row r="2518" spans="1:65" s="2" customFormat="1" ht="16.5" customHeight="1">
      <c r="A2518" s="36"/>
      <c r="B2518" s="37"/>
      <c r="C2518" s="175" t="s">
        <v>3659</v>
      </c>
      <c r="D2518" s="175" t="s">
        <v>195</v>
      </c>
      <c r="E2518" s="176" t="s">
        <v>3660</v>
      </c>
      <c r="F2518" s="177" t="s">
        <v>3661</v>
      </c>
      <c r="G2518" s="178" t="s">
        <v>702</v>
      </c>
      <c r="H2518" s="179">
        <v>1</v>
      </c>
      <c r="I2518" s="180"/>
      <c r="J2518" s="181">
        <f t="shared" si="90"/>
        <v>0</v>
      </c>
      <c r="K2518" s="177" t="s">
        <v>477</v>
      </c>
      <c r="L2518" s="41"/>
      <c r="M2518" s="182" t="s">
        <v>19</v>
      </c>
      <c r="N2518" s="183" t="s">
        <v>41</v>
      </c>
      <c r="O2518" s="66"/>
      <c r="P2518" s="184">
        <f t="shared" si="91"/>
        <v>0</v>
      </c>
      <c r="Q2518" s="184">
        <v>0</v>
      </c>
      <c r="R2518" s="184">
        <f t="shared" si="92"/>
        <v>0</v>
      </c>
      <c r="S2518" s="184">
        <v>0</v>
      </c>
      <c r="T2518" s="185">
        <f t="shared" si="93"/>
        <v>0</v>
      </c>
      <c r="U2518" s="36"/>
      <c r="V2518" s="36"/>
      <c r="W2518" s="36"/>
      <c r="X2518" s="36"/>
      <c r="Y2518" s="36"/>
      <c r="Z2518" s="36"/>
      <c r="AA2518" s="36"/>
      <c r="AB2518" s="36"/>
      <c r="AC2518" s="36"/>
      <c r="AD2518" s="36"/>
      <c r="AE2518" s="36"/>
      <c r="AR2518" s="186" t="s">
        <v>216</v>
      </c>
      <c r="AT2518" s="186" t="s">
        <v>195</v>
      </c>
      <c r="AU2518" s="186" t="s">
        <v>212</v>
      </c>
      <c r="AY2518" s="19" t="s">
        <v>193</v>
      </c>
      <c r="BE2518" s="187">
        <f t="shared" si="94"/>
        <v>0</v>
      </c>
      <c r="BF2518" s="187">
        <f t="shared" si="95"/>
        <v>0</v>
      </c>
      <c r="BG2518" s="187">
        <f t="shared" si="96"/>
        <v>0</v>
      </c>
      <c r="BH2518" s="187">
        <f t="shared" si="97"/>
        <v>0</v>
      </c>
      <c r="BI2518" s="187">
        <f t="shared" si="98"/>
        <v>0</v>
      </c>
      <c r="BJ2518" s="19" t="s">
        <v>78</v>
      </c>
      <c r="BK2518" s="187">
        <f t="shared" si="99"/>
        <v>0</v>
      </c>
      <c r="BL2518" s="19" t="s">
        <v>216</v>
      </c>
      <c r="BM2518" s="186" t="s">
        <v>3662</v>
      </c>
    </row>
    <row r="2519" spans="1:65" s="2" customFormat="1" ht="33" customHeight="1">
      <c r="A2519" s="36"/>
      <c r="B2519" s="37"/>
      <c r="C2519" s="175" t="s">
        <v>2337</v>
      </c>
      <c r="D2519" s="175" t="s">
        <v>195</v>
      </c>
      <c r="E2519" s="176" t="s">
        <v>3663</v>
      </c>
      <c r="F2519" s="177" t="s">
        <v>3650</v>
      </c>
      <c r="G2519" s="178" t="s">
        <v>702</v>
      </c>
      <c r="H2519" s="179">
        <v>1</v>
      </c>
      <c r="I2519" s="180"/>
      <c r="J2519" s="181">
        <f t="shared" si="90"/>
        <v>0</v>
      </c>
      <c r="K2519" s="177" t="s">
        <v>477</v>
      </c>
      <c r="L2519" s="41"/>
      <c r="M2519" s="182" t="s">
        <v>19</v>
      </c>
      <c r="N2519" s="183" t="s">
        <v>41</v>
      </c>
      <c r="O2519" s="66"/>
      <c r="P2519" s="184">
        <f t="shared" si="91"/>
        <v>0</v>
      </c>
      <c r="Q2519" s="184">
        <v>0</v>
      </c>
      <c r="R2519" s="184">
        <f t="shared" si="92"/>
        <v>0</v>
      </c>
      <c r="S2519" s="184">
        <v>0</v>
      </c>
      <c r="T2519" s="185">
        <f t="shared" si="93"/>
        <v>0</v>
      </c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R2519" s="186" t="s">
        <v>216</v>
      </c>
      <c r="AT2519" s="186" t="s">
        <v>195</v>
      </c>
      <c r="AU2519" s="186" t="s">
        <v>212</v>
      </c>
      <c r="AY2519" s="19" t="s">
        <v>193</v>
      </c>
      <c r="BE2519" s="187">
        <f t="shared" si="94"/>
        <v>0</v>
      </c>
      <c r="BF2519" s="187">
        <f t="shared" si="95"/>
        <v>0</v>
      </c>
      <c r="BG2519" s="187">
        <f t="shared" si="96"/>
        <v>0</v>
      </c>
      <c r="BH2519" s="187">
        <f t="shared" si="97"/>
        <v>0</v>
      </c>
      <c r="BI2519" s="187">
        <f t="shared" si="98"/>
        <v>0</v>
      </c>
      <c r="BJ2519" s="19" t="s">
        <v>78</v>
      </c>
      <c r="BK2519" s="187">
        <f t="shared" si="99"/>
        <v>0</v>
      </c>
      <c r="BL2519" s="19" t="s">
        <v>216</v>
      </c>
      <c r="BM2519" s="186" t="s">
        <v>3664</v>
      </c>
    </row>
    <row r="2520" spans="1:65" s="2" customFormat="1" ht="16.5" customHeight="1">
      <c r="A2520" s="36"/>
      <c r="B2520" s="37"/>
      <c r="C2520" s="175" t="s">
        <v>3665</v>
      </c>
      <c r="D2520" s="175" t="s">
        <v>195</v>
      </c>
      <c r="E2520" s="176" t="s">
        <v>3666</v>
      </c>
      <c r="F2520" s="177" t="s">
        <v>3667</v>
      </c>
      <c r="G2520" s="178" t="s">
        <v>702</v>
      </c>
      <c r="H2520" s="179">
        <v>1</v>
      </c>
      <c r="I2520" s="180"/>
      <c r="J2520" s="181">
        <f t="shared" si="90"/>
        <v>0</v>
      </c>
      <c r="K2520" s="177" t="s">
        <v>477</v>
      </c>
      <c r="L2520" s="41"/>
      <c r="M2520" s="182" t="s">
        <v>19</v>
      </c>
      <c r="N2520" s="183" t="s">
        <v>41</v>
      </c>
      <c r="O2520" s="66"/>
      <c r="P2520" s="184">
        <f t="shared" si="91"/>
        <v>0</v>
      </c>
      <c r="Q2520" s="184">
        <v>0</v>
      </c>
      <c r="R2520" s="184">
        <f t="shared" si="92"/>
        <v>0</v>
      </c>
      <c r="S2520" s="184">
        <v>0</v>
      </c>
      <c r="T2520" s="185">
        <f t="shared" si="93"/>
        <v>0</v>
      </c>
      <c r="U2520" s="36"/>
      <c r="V2520" s="36"/>
      <c r="W2520" s="36"/>
      <c r="X2520" s="36"/>
      <c r="Y2520" s="36"/>
      <c r="Z2520" s="36"/>
      <c r="AA2520" s="36"/>
      <c r="AB2520" s="36"/>
      <c r="AC2520" s="36"/>
      <c r="AD2520" s="36"/>
      <c r="AE2520" s="36"/>
      <c r="AR2520" s="186" t="s">
        <v>216</v>
      </c>
      <c r="AT2520" s="186" t="s">
        <v>195</v>
      </c>
      <c r="AU2520" s="186" t="s">
        <v>212</v>
      </c>
      <c r="AY2520" s="19" t="s">
        <v>193</v>
      </c>
      <c r="BE2520" s="187">
        <f t="shared" si="94"/>
        <v>0</v>
      </c>
      <c r="BF2520" s="187">
        <f t="shared" si="95"/>
        <v>0</v>
      </c>
      <c r="BG2520" s="187">
        <f t="shared" si="96"/>
        <v>0</v>
      </c>
      <c r="BH2520" s="187">
        <f t="shared" si="97"/>
        <v>0</v>
      </c>
      <c r="BI2520" s="187">
        <f t="shared" si="98"/>
        <v>0</v>
      </c>
      <c r="BJ2520" s="19" t="s">
        <v>78</v>
      </c>
      <c r="BK2520" s="187">
        <f t="shared" si="99"/>
        <v>0</v>
      </c>
      <c r="BL2520" s="19" t="s">
        <v>216</v>
      </c>
      <c r="BM2520" s="186" t="s">
        <v>3668</v>
      </c>
    </row>
    <row r="2521" spans="1:65" s="2" customFormat="1" ht="16.5" customHeight="1">
      <c r="A2521" s="36"/>
      <c r="B2521" s="37"/>
      <c r="C2521" s="175" t="s">
        <v>2341</v>
      </c>
      <c r="D2521" s="175" t="s">
        <v>195</v>
      </c>
      <c r="E2521" s="176" t="s">
        <v>3669</v>
      </c>
      <c r="F2521" s="177" t="s">
        <v>3670</v>
      </c>
      <c r="G2521" s="178" t="s">
        <v>702</v>
      </c>
      <c r="H2521" s="179">
        <v>1</v>
      </c>
      <c r="I2521" s="180"/>
      <c r="J2521" s="181">
        <f t="shared" si="90"/>
        <v>0</v>
      </c>
      <c r="K2521" s="177" t="s">
        <v>477</v>
      </c>
      <c r="L2521" s="41"/>
      <c r="M2521" s="182" t="s">
        <v>19</v>
      </c>
      <c r="N2521" s="183" t="s">
        <v>41</v>
      </c>
      <c r="O2521" s="66"/>
      <c r="P2521" s="184">
        <f t="shared" si="91"/>
        <v>0</v>
      </c>
      <c r="Q2521" s="184">
        <v>0</v>
      </c>
      <c r="R2521" s="184">
        <f t="shared" si="92"/>
        <v>0</v>
      </c>
      <c r="S2521" s="184">
        <v>0</v>
      </c>
      <c r="T2521" s="185">
        <f t="shared" si="93"/>
        <v>0</v>
      </c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R2521" s="186" t="s">
        <v>216</v>
      </c>
      <c r="AT2521" s="186" t="s">
        <v>195</v>
      </c>
      <c r="AU2521" s="186" t="s">
        <v>212</v>
      </c>
      <c r="AY2521" s="19" t="s">
        <v>193</v>
      </c>
      <c r="BE2521" s="187">
        <f t="shared" si="94"/>
        <v>0</v>
      </c>
      <c r="BF2521" s="187">
        <f t="shared" si="95"/>
        <v>0</v>
      </c>
      <c r="BG2521" s="187">
        <f t="shared" si="96"/>
        <v>0</v>
      </c>
      <c r="BH2521" s="187">
        <f t="shared" si="97"/>
        <v>0</v>
      </c>
      <c r="BI2521" s="187">
        <f t="shared" si="98"/>
        <v>0</v>
      </c>
      <c r="BJ2521" s="19" t="s">
        <v>78</v>
      </c>
      <c r="BK2521" s="187">
        <f t="shared" si="99"/>
        <v>0</v>
      </c>
      <c r="BL2521" s="19" t="s">
        <v>216</v>
      </c>
      <c r="BM2521" s="186" t="s">
        <v>3671</v>
      </c>
    </row>
    <row r="2522" spans="1:65" s="2" customFormat="1" ht="16.5" customHeight="1">
      <c r="A2522" s="36"/>
      <c r="B2522" s="37"/>
      <c r="C2522" s="175" t="s">
        <v>3672</v>
      </c>
      <c r="D2522" s="175" t="s">
        <v>195</v>
      </c>
      <c r="E2522" s="176" t="s">
        <v>3673</v>
      </c>
      <c r="F2522" s="177" t="s">
        <v>3674</v>
      </c>
      <c r="G2522" s="178" t="s">
        <v>702</v>
      </c>
      <c r="H2522" s="179">
        <v>1</v>
      </c>
      <c r="I2522" s="180"/>
      <c r="J2522" s="181">
        <f t="shared" si="90"/>
        <v>0</v>
      </c>
      <c r="K2522" s="177" t="s">
        <v>477</v>
      </c>
      <c r="L2522" s="41"/>
      <c r="M2522" s="182" t="s">
        <v>19</v>
      </c>
      <c r="N2522" s="183" t="s">
        <v>41</v>
      </c>
      <c r="O2522" s="66"/>
      <c r="P2522" s="184">
        <f t="shared" si="91"/>
        <v>0</v>
      </c>
      <c r="Q2522" s="184">
        <v>0</v>
      </c>
      <c r="R2522" s="184">
        <f t="shared" si="92"/>
        <v>0</v>
      </c>
      <c r="S2522" s="184">
        <v>0</v>
      </c>
      <c r="T2522" s="185">
        <f t="shared" si="93"/>
        <v>0</v>
      </c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R2522" s="186" t="s">
        <v>216</v>
      </c>
      <c r="AT2522" s="186" t="s">
        <v>195</v>
      </c>
      <c r="AU2522" s="186" t="s">
        <v>212</v>
      </c>
      <c r="AY2522" s="19" t="s">
        <v>193</v>
      </c>
      <c r="BE2522" s="187">
        <f t="shared" si="94"/>
        <v>0</v>
      </c>
      <c r="BF2522" s="187">
        <f t="shared" si="95"/>
        <v>0</v>
      </c>
      <c r="BG2522" s="187">
        <f t="shared" si="96"/>
        <v>0</v>
      </c>
      <c r="BH2522" s="187">
        <f t="shared" si="97"/>
        <v>0</v>
      </c>
      <c r="BI2522" s="187">
        <f t="shared" si="98"/>
        <v>0</v>
      </c>
      <c r="BJ2522" s="19" t="s">
        <v>78</v>
      </c>
      <c r="BK2522" s="187">
        <f t="shared" si="99"/>
        <v>0</v>
      </c>
      <c r="BL2522" s="19" t="s">
        <v>216</v>
      </c>
      <c r="BM2522" s="186" t="s">
        <v>3675</v>
      </c>
    </row>
    <row r="2523" spans="1:65" s="2" customFormat="1" ht="16.5" customHeight="1">
      <c r="A2523" s="36"/>
      <c r="B2523" s="37"/>
      <c r="C2523" s="175" t="s">
        <v>2346</v>
      </c>
      <c r="D2523" s="175" t="s">
        <v>195</v>
      </c>
      <c r="E2523" s="176" t="s">
        <v>3676</v>
      </c>
      <c r="F2523" s="177" t="s">
        <v>3677</v>
      </c>
      <c r="G2523" s="178" t="s">
        <v>702</v>
      </c>
      <c r="H2523" s="179">
        <v>4</v>
      </c>
      <c r="I2523" s="180"/>
      <c r="J2523" s="181">
        <f t="shared" si="90"/>
        <v>0</v>
      </c>
      <c r="K2523" s="177" t="s">
        <v>477</v>
      </c>
      <c r="L2523" s="41"/>
      <c r="M2523" s="182" t="s">
        <v>19</v>
      </c>
      <c r="N2523" s="183" t="s">
        <v>41</v>
      </c>
      <c r="O2523" s="66"/>
      <c r="P2523" s="184">
        <f t="shared" si="91"/>
        <v>0</v>
      </c>
      <c r="Q2523" s="184">
        <v>0</v>
      </c>
      <c r="R2523" s="184">
        <f t="shared" si="92"/>
        <v>0</v>
      </c>
      <c r="S2523" s="184">
        <v>0</v>
      </c>
      <c r="T2523" s="185">
        <f t="shared" si="93"/>
        <v>0</v>
      </c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R2523" s="186" t="s">
        <v>216</v>
      </c>
      <c r="AT2523" s="186" t="s">
        <v>195</v>
      </c>
      <c r="AU2523" s="186" t="s">
        <v>212</v>
      </c>
      <c r="AY2523" s="19" t="s">
        <v>193</v>
      </c>
      <c r="BE2523" s="187">
        <f t="shared" si="94"/>
        <v>0</v>
      </c>
      <c r="BF2523" s="187">
        <f t="shared" si="95"/>
        <v>0</v>
      </c>
      <c r="BG2523" s="187">
        <f t="shared" si="96"/>
        <v>0</v>
      </c>
      <c r="BH2523" s="187">
        <f t="shared" si="97"/>
        <v>0</v>
      </c>
      <c r="BI2523" s="187">
        <f t="shared" si="98"/>
        <v>0</v>
      </c>
      <c r="BJ2523" s="19" t="s">
        <v>78</v>
      </c>
      <c r="BK2523" s="187">
        <f t="shared" si="99"/>
        <v>0</v>
      </c>
      <c r="BL2523" s="19" t="s">
        <v>216</v>
      </c>
      <c r="BM2523" s="186" t="s">
        <v>3678</v>
      </c>
    </row>
    <row r="2524" spans="1:65" s="2" customFormat="1" ht="16.5" customHeight="1">
      <c r="A2524" s="36"/>
      <c r="B2524" s="37"/>
      <c r="C2524" s="175" t="s">
        <v>3679</v>
      </c>
      <c r="D2524" s="175" t="s">
        <v>195</v>
      </c>
      <c r="E2524" s="176" t="s">
        <v>3680</v>
      </c>
      <c r="F2524" s="177" t="s">
        <v>3681</v>
      </c>
      <c r="G2524" s="178" t="s">
        <v>702</v>
      </c>
      <c r="H2524" s="179">
        <v>8</v>
      </c>
      <c r="I2524" s="180"/>
      <c r="J2524" s="181">
        <f t="shared" si="90"/>
        <v>0</v>
      </c>
      <c r="K2524" s="177" t="s">
        <v>477</v>
      </c>
      <c r="L2524" s="41"/>
      <c r="M2524" s="182" t="s">
        <v>19</v>
      </c>
      <c r="N2524" s="183" t="s">
        <v>41</v>
      </c>
      <c r="O2524" s="66"/>
      <c r="P2524" s="184">
        <f t="shared" si="91"/>
        <v>0</v>
      </c>
      <c r="Q2524" s="184">
        <v>0</v>
      </c>
      <c r="R2524" s="184">
        <f t="shared" si="92"/>
        <v>0</v>
      </c>
      <c r="S2524" s="184">
        <v>0</v>
      </c>
      <c r="T2524" s="185">
        <f t="shared" si="93"/>
        <v>0</v>
      </c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R2524" s="186" t="s">
        <v>216</v>
      </c>
      <c r="AT2524" s="186" t="s">
        <v>195</v>
      </c>
      <c r="AU2524" s="186" t="s">
        <v>212</v>
      </c>
      <c r="AY2524" s="19" t="s">
        <v>193</v>
      </c>
      <c r="BE2524" s="187">
        <f t="shared" si="94"/>
        <v>0</v>
      </c>
      <c r="BF2524" s="187">
        <f t="shared" si="95"/>
        <v>0</v>
      </c>
      <c r="BG2524" s="187">
        <f t="shared" si="96"/>
        <v>0</v>
      </c>
      <c r="BH2524" s="187">
        <f t="shared" si="97"/>
        <v>0</v>
      </c>
      <c r="BI2524" s="187">
        <f t="shared" si="98"/>
        <v>0</v>
      </c>
      <c r="BJ2524" s="19" t="s">
        <v>78</v>
      </c>
      <c r="BK2524" s="187">
        <f t="shared" si="99"/>
        <v>0</v>
      </c>
      <c r="BL2524" s="19" t="s">
        <v>216</v>
      </c>
      <c r="BM2524" s="186" t="s">
        <v>3682</v>
      </c>
    </row>
    <row r="2525" spans="1:65" s="2" customFormat="1" ht="16.5" customHeight="1">
      <c r="A2525" s="36"/>
      <c r="B2525" s="37"/>
      <c r="C2525" s="175" t="s">
        <v>2350</v>
      </c>
      <c r="D2525" s="175" t="s">
        <v>195</v>
      </c>
      <c r="E2525" s="176" t="s">
        <v>3683</v>
      </c>
      <c r="F2525" s="177" t="s">
        <v>3684</v>
      </c>
      <c r="G2525" s="178" t="s">
        <v>702</v>
      </c>
      <c r="H2525" s="179">
        <v>5</v>
      </c>
      <c r="I2525" s="180"/>
      <c r="J2525" s="181">
        <f t="shared" si="90"/>
        <v>0</v>
      </c>
      <c r="K2525" s="177" t="s">
        <v>477</v>
      </c>
      <c r="L2525" s="41"/>
      <c r="M2525" s="182" t="s">
        <v>19</v>
      </c>
      <c r="N2525" s="183" t="s">
        <v>41</v>
      </c>
      <c r="O2525" s="66"/>
      <c r="P2525" s="184">
        <f t="shared" si="91"/>
        <v>0</v>
      </c>
      <c r="Q2525" s="184">
        <v>0</v>
      </c>
      <c r="R2525" s="184">
        <f t="shared" si="92"/>
        <v>0</v>
      </c>
      <c r="S2525" s="184">
        <v>0</v>
      </c>
      <c r="T2525" s="185">
        <f t="shared" si="93"/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216</v>
      </c>
      <c r="AT2525" s="186" t="s">
        <v>195</v>
      </c>
      <c r="AU2525" s="186" t="s">
        <v>212</v>
      </c>
      <c r="AY2525" s="19" t="s">
        <v>193</v>
      </c>
      <c r="BE2525" s="187">
        <f t="shared" si="94"/>
        <v>0</v>
      </c>
      <c r="BF2525" s="187">
        <f t="shared" si="95"/>
        <v>0</v>
      </c>
      <c r="BG2525" s="187">
        <f t="shared" si="96"/>
        <v>0</v>
      </c>
      <c r="BH2525" s="187">
        <f t="shared" si="97"/>
        <v>0</v>
      </c>
      <c r="BI2525" s="187">
        <f t="shared" si="98"/>
        <v>0</v>
      </c>
      <c r="BJ2525" s="19" t="s">
        <v>78</v>
      </c>
      <c r="BK2525" s="187">
        <f t="shared" si="99"/>
        <v>0</v>
      </c>
      <c r="BL2525" s="19" t="s">
        <v>216</v>
      </c>
      <c r="BM2525" s="186" t="s">
        <v>3685</v>
      </c>
    </row>
    <row r="2526" spans="1:65" s="2" customFormat="1" ht="16.5" customHeight="1">
      <c r="A2526" s="36"/>
      <c r="B2526" s="37"/>
      <c r="C2526" s="175" t="s">
        <v>3686</v>
      </c>
      <c r="D2526" s="175" t="s">
        <v>195</v>
      </c>
      <c r="E2526" s="176" t="s">
        <v>3687</v>
      </c>
      <c r="F2526" s="177" t="s">
        <v>3688</v>
      </c>
      <c r="G2526" s="178" t="s">
        <v>702</v>
      </c>
      <c r="H2526" s="179">
        <v>2</v>
      </c>
      <c r="I2526" s="180"/>
      <c r="J2526" s="181">
        <f t="shared" si="90"/>
        <v>0</v>
      </c>
      <c r="K2526" s="177" t="s">
        <v>477</v>
      </c>
      <c r="L2526" s="41"/>
      <c r="M2526" s="182" t="s">
        <v>19</v>
      </c>
      <c r="N2526" s="183" t="s">
        <v>41</v>
      </c>
      <c r="O2526" s="66"/>
      <c r="P2526" s="184">
        <f t="shared" si="91"/>
        <v>0</v>
      </c>
      <c r="Q2526" s="184">
        <v>0</v>
      </c>
      <c r="R2526" s="184">
        <f t="shared" si="92"/>
        <v>0</v>
      </c>
      <c r="S2526" s="184">
        <v>0</v>
      </c>
      <c r="T2526" s="185">
        <f t="shared" si="93"/>
        <v>0</v>
      </c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R2526" s="186" t="s">
        <v>216</v>
      </c>
      <c r="AT2526" s="186" t="s">
        <v>195</v>
      </c>
      <c r="AU2526" s="186" t="s">
        <v>212</v>
      </c>
      <c r="AY2526" s="19" t="s">
        <v>193</v>
      </c>
      <c r="BE2526" s="187">
        <f t="shared" si="94"/>
        <v>0</v>
      </c>
      <c r="BF2526" s="187">
        <f t="shared" si="95"/>
        <v>0</v>
      </c>
      <c r="BG2526" s="187">
        <f t="shared" si="96"/>
        <v>0</v>
      </c>
      <c r="BH2526" s="187">
        <f t="shared" si="97"/>
        <v>0</v>
      </c>
      <c r="BI2526" s="187">
        <f t="shared" si="98"/>
        <v>0</v>
      </c>
      <c r="BJ2526" s="19" t="s">
        <v>78</v>
      </c>
      <c r="BK2526" s="187">
        <f t="shared" si="99"/>
        <v>0</v>
      </c>
      <c r="BL2526" s="19" t="s">
        <v>216</v>
      </c>
      <c r="BM2526" s="186" t="s">
        <v>3689</v>
      </c>
    </row>
    <row r="2527" spans="1:65" s="2" customFormat="1" ht="16.5" customHeight="1">
      <c r="A2527" s="36"/>
      <c r="B2527" s="37"/>
      <c r="C2527" s="175" t="s">
        <v>2359</v>
      </c>
      <c r="D2527" s="175" t="s">
        <v>195</v>
      </c>
      <c r="E2527" s="176" t="s">
        <v>3690</v>
      </c>
      <c r="F2527" s="177" t="s">
        <v>3691</v>
      </c>
      <c r="G2527" s="178" t="s">
        <v>702</v>
      </c>
      <c r="H2527" s="179">
        <v>13</v>
      </c>
      <c r="I2527" s="180"/>
      <c r="J2527" s="181">
        <f t="shared" si="90"/>
        <v>0</v>
      </c>
      <c r="K2527" s="177" t="s">
        <v>477</v>
      </c>
      <c r="L2527" s="41"/>
      <c r="M2527" s="182" t="s">
        <v>19</v>
      </c>
      <c r="N2527" s="183" t="s">
        <v>41</v>
      </c>
      <c r="O2527" s="66"/>
      <c r="P2527" s="184">
        <f t="shared" si="91"/>
        <v>0</v>
      </c>
      <c r="Q2527" s="184">
        <v>0</v>
      </c>
      <c r="R2527" s="184">
        <f t="shared" si="92"/>
        <v>0</v>
      </c>
      <c r="S2527" s="184">
        <v>0</v>
      </c>
      <c r="T2527" s="185">
        <f t="shared" si="93"/>
        <v>0</v>
      </c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R2527" s="186" t="s">
        <v>216</v>
      </c>
      <c r="AT2527" s="186" t="s">
        <v>195</v>
      </c>
      <c r="AU2527" s="186" t="s">
        <v>212</v>
      </c>
      <c r="AY2527" s="19" t="s">
        <v>193</v>
      </c>
      <c r="BE2527" s="187">
        <f t="shared" si="94"/>
        <v>0</v>
      </c>
      <c r="BF2527" s="187">
        <f t="shared" si="95"/>
        <v>0</v>
      </c>
      <c r="BG2527" s="187">
        <f t="shared" si="96"/>
        <v>0</v>
      </c>
      <c r="BH2527" s="187">
        <f t="shared" si="97"/>
        <v>0</v>
      </c>
      <c r="BI2527" s="187">
        <f t="shared" si="98"/>
        <v>0</v>
      </c>
      <c r="BJ2527" s="19" t="s">
        <v>78</v>
      </c>
      <c r="BK2527" s="187">
        <f t="shared" si="99"/>
        <v>0</v>
      </c>
      <c r="BL2527" s="19" t="s">
        <v>216</v>
      </c>
      <c r="BM2527" s="186" t="s">
        <v>3692</v>
      </c>
    </row>
    <row r="2528" spans="1:65" s="2" customFormat="1" ht="16.5" customHeight="1">
      <c r="A2528" s="36"/>
      <c r="B2528" s="37"/>
      <c r="C2528" s="175" t="s">
        <v>3693</v>
      </c>
      <c r="D2528" s="175" t="s">
        <v>195</v>
      </c>
      <c r="E2528" s="176" t="s">
        <v>3694</v>
      </c>
      <c r="F2528" s="177" t="s">
        <v>3695</v>
      </c>
      <c r="G2528" s="178" t="s">
        <v>702</v>
      </c>
      <c r="H2528" s="179">
        <v>7</v>
      </c>
      <c r="I2528" s="180"/>
      <c r="J2528" s="181">
        <f t="shared" si="90"/>
        <v>0</v>
      </c>
      <c r="K2528" s="177" t="s">
        <v>477</v>
      </c>
      <c r="L2528" s="41"/>
      <c r="M2528" s="182" t="s">
        <v>19</v>
      </c>
      <c r="N2528" s="183" t="s">
        <v>41</v>
      </c>
      <c r="O2528" s="66"/>
      <c r="P2528" s="184">
        <f t="shared" si="91"/>
        <v>0</v>
      </c>
      <c r="Q2528" s="184">
        <v>0</v>
      </c>
      <c r="R2528" s="184">
        <f t="shared" si="92"/>
        <v>0</v>
      </c>
      <c r="S2528" s="184">
        <v>0</v>
      </c>
      <c r="T2528" s="185">
        <f t="shared" si="93"/>
        <v>0</v>
      </c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R2528" s="186" t="s">
        <v>216</v>
      </c>
      <c r="AT2528" s="186" t="s">
        <v>195</v>
      </c>
      <c r="AU2528" s="186" t="s">
        <v>212</v>
      </c>
      <c r="AY2528" s="19" t="s">
        <v>193</v>
      </c>
      <c r="BE2528" s="187">
        <f t="shared" si="94"/>
        <v>0</v>
      </c>
      <c r="BF2528" s="187">
        <f t="shared" si="95"/>
        <v>0</v>
      </c>
      <c r="BG2528" s="187">
        <f t="shared" si="96"/>
        <v>0</v>
      </c>
      <c r="BH2528" s="187">
        <f t="shared" si="97"/>
        <v>0</v>
      </c>
      <c r="BI2528" s="187">
        <f t="shared" si="98"/>
        <v>0</v>
      </c>
      <c r="BJ2528" s="19" t="s">
        <v>78</v>
      </c>
      <c r="BK2528" s="187">
        <f t="shared" si="99"/>
        <v>0</v>
      </c>
      <c r="BL2528" s="19" t="s">
        <v>216</v>
      </c>
      <c r="BM2528" s="186" t="s">
        <v>3696</v>
      </c>
    </row>
    <row r="2529" spans="1:65" s="2" customFormat="1" ht="16.5" customHeight="1">
      <c r="A2529" s="36"/>
      <c r="B2529" s="37"/>
      <c r="C2529" s="175" t="s">
        <v>2364</v>
      </c>
      <c r="D2529" s="175" t="s">
        <v>195</v>
      </c>
      <c r="E2529" s="176" t="s">
        <v>3697</v>
      </c>
      <c r="F2529" s="177" t="s">
        <v>3698</v>
      </c>
      <c r="G2529" s="178" t="s">
        <v>702</v>
      </c>
      <c r="H2529" s="179">
        <v>5</v>
      </c>
      <c r="I2529" s="180"/>
      <c r="J2529" s="181">
        <f t="shared" si="90"/>
        <v>0</v>
      </c>
      <c r="K2529" s="177" t="s">
        <v>477</v>
      </c>
      <c r="L2529" s="41"/>
      <c r="M2529" s="182" t="s">
        <v>19</v>
      </c>
      <c r="N2529" s="183" t="s">
        <v>41</v>
      </c>
      <c r="O2529" s="66"/>
      <c r="P2529" s="184">
        <f t="shared" si="91"/>
        <v>0</v>
      </c>
      <c r="Q2529" s="184">
        <v>0</v>
      </c>
      <c r="R2529" s="184">
        <f t="shared" si="92"/>
        <v>0</v>
      </c>
      <c r="S2529" s="184">
        <v>0</v>
      </c>
      <c r="T2529" s="185">
        <f t="shared" si="93"/>
        <v>0</v>
      </c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R2529" s="186" t="s">
        <v>216</v>
      </c>
      <c r="AT2529" s="186" t="s">
        <v>195</v>
      </c>
      <c r="AU2529" s="186" t="s">
        <v>212</v>
      </c>
      <c r="AY2529" s="19" t="s">
        <v>193</v>
      </c>
      <c r="BE2529" s="187">
        <f t="shared" si="94"/>
        <v>0</v>
      </c>
      <c r="BF2529" s="187">
        <f t="shared" si="95"/>
        <v>0</v>
      </c>
      <c r="BG2529" s="187">
        <f t="shared" si="96"/>
        <v>0</v>
      </c>
      <c r="BH2529" s="187">
        <f t="shared" si="97"/>
        <v>0</v>
      </c>
      <c r="BI2529" s="187">
        <f t="shared" si="98"/>
        <v>0</v>
      </c>
      <c r="BJ2529" s="19" t="s">
        <v>78</v>
      </c>
      <c r="BK2529" s="187">
        <f t="shared" si="99"/>
        <v>0</v>
      </c>
      <c r="BL2529" s="19" t="s">
        <v>216</v>
      </c>
      <c r="BM2529" s="186" t="s">
        <v>3699</v>
      </c>
    </row>
    <row r="2530" spans="1:65" s="2" customFormat="1" ht="16.5" customHeight="1">
      <c r="A2530" s="36"/>
      <c r="B2530" s="37"/>
      <c r="C2530" s="175" t="s">
        <v>3700</v>
      </c>
      <c r="D2530" s="175" t="s">
        <v>195</v>
      </c>
      <c r="E2530" s="176" t="s">
        <v>3701</v>
      </c>
      <c r="F2530" s="177" t="s">
        <v>3702</v>
      </c>
      <c r="G2530" s="178" t="s">
        <v>702</v>
      </c>
      <c r="H2530" s="179">
        <v>2</v>
      </c>
      <c r="I2530" s="180"/>
      <c r="J2530" s="181">
        <f t="shared" si="90"/>
        <v>0</v>
      </c>
      <c r="K2530" s="177" t="s">
        <v>477</v>
      </c>
      <c r="L2530" s="41"/>
      <c r="M2530" s="182" t="s">
        <v>19</v>
      </c>
      <c r="N2530" s="183" t="s">
        <v>41</v>
      </c>
      <c r="O2530" s="66"/>
      <c r="P2530" s="184">
        <f t="shared" si="91"/>
        <v>0</v>
      </c>
      <c r="Q2530" s="184">
        <v>0</v>
      </c>
      <c r="R2530" s="184">
        <f t="shared" si="92"/>
        <v>0</v>
      </c>
      <c r="S2530" s="184">
        <v>0</v>
      </c>
      <c r="T2530" s="185">
        <f t="shared" si="93"/>
        <v>0</v>
      </c>
      <c r="U2530" s="36"/>
      <c r="V2530" s="36"/>
      <c r="W2530" s="36"/>
      <c r="X2530" s="36"/>
      <c r="Y2530" s="36"/>
      <c r="Z2530" s="36"/>
      <c r="AA2530" s="36"/>
      <c r="AB2530" s="36"/>
      <c r="AC2530" s="36"/>
      <c r="AD2530" s="36"/>
      <c r="AE2530" s="36"/>
      <c r="AR2530" s="186" t="s">
        <v>216</v>
      </c>
      <c r="AT2530" s="186" t="s">
        <v>195</v>
      </c>
      <c r="AU2530" s="186" t="s">
        <v>212</v>
      </c>
      <c r="AY2530" s="19" t="s">
        <v>193</v>
      </c>
      <c r="BE2530" s="187">
        <f t="shared" si="94"/>
        <v>0</v>
      </c>
      <c r="BF2530" s="187">
        <f t="shared" si="95"/>
        <v>0</v>
      </c>
      <c r="BG2530" s="187">
        <f t="shared" si="96"/>
        <v>0</v>
      </c>
      <c r="BH2530" s="187">
        <f t="shared" si="97"/>
        <v>0</v>
      </c>
      <c r="BI2530" s="187">
        <f t="shared" si="98"/>
        <v>0</v>
      </c>
      <c r="BJ2530" s="19" t="s">
        <v>78</v>
      </c>
      <c r="BK2530" s="187">
        <f t="shared" si="99"/>
        <v>0</v>
      </c>
      <c r="BL2530" s="19" t="s">
        <v>216</v>
      </c>
      <c r="BM2530" s="186" t="s">
        <v>3703</v>
      </c>
    </row>
    <row r="2531" spans="1:65" s="2" customFormat="1" ht="16.5" customHeight="1">
      <c r="A2531" s="36"/>
      <c r="B2531" s="37"/>
      <c r="C2531" s="175" t="s">
        <v>2370</v>
      </c>
      <c r="D2531" s="175" t="s">
        <v>195</v>
      </c>
      <c r="E2531" s="176" t="s">
        <v>3704</v>
      </c>
      <c r="F2531" s="177" t="s">
        <v>3705</v>
      </c>
      <c r="G2531" s="178" t="s">
        <v>702</v>
      </c>
      <c r="H2531" s="179">
        <v>1</v>
      </c>
      <c r="I2531" s="180"/>
      <c r="J2531" s="181">
        <f t="shared" si="90"/>
        <v>0</v>
      </c>
      <c r="K2531" s="177" t="s">
        <v>477</v>
      </c>
      <c r="L2531" s="41"/>
      <c r="M2531" s="182" t="s">
        <v>19</v>
      </c>
      <c r="N2531" s="183" t="s">
        <v>41</v>
      </c>
      <c r="O2531" s="66"/>
      <c r="P2531" s="184">
        <f t="shared" si="91"/>
        <v>0</v>
      </c>
      <c r="Q2531" s="184">
        <v>0</v>
      </c>
      <c r="R2531" s="184">
        <f t="shared" si="92"/>
        <v>0</v>
      </c>
      <c r="S2531" s="184">
        <v>0</v>
      </c>
      <c r="T2531" s="185">
        <f t="shared" si="93"/>
        <v>0</v>
      </c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R2531" s="186" t="s">
        <v>216</v>
      </c>
      <c r="AT2531" s="186" t="s">
        <v>195</v>
      </c>
      <c r="AU2531" s="186" t="s">
        <v>212</v>
      </c>
      <c r="AY2531" s="19" t="s">
        <v>193</v>
      </c>
      <c r="BE2531" s="187">
        <f t="shared" si="94"/>
        <v>0</v>
      </c>
      <c r="BF2531" s="187">
        <f t="shared" si="95"/>
        <v>0</v>
      </c>
      <c r="BG2531" s="187">
        <f t="shared" si="96"/>
        <v>0</v>
      </c>
      <c r="BH2531" s="187">
        <f t="shared" si="97"/>
        <v>0</v>
      </c>
      <c r="BI2531" s="187">
        <f t="shared" si="98"/>
        <v>0</v>
      </c>
      <c r="BJ2531" s="19" t="s">
        <v>78</v>
      </c>
      <c r="BK2531" s="187">
        <f t="shared" si="99"/>
        <v>0</v>
      </c>
      <c r="BL2531" s="19" t="s">
        <v>216</v>
      </c>
      <c r="BM2531" s="186" t="s">
        <v>3706</v>
      </c>
    </row>
    <row r="2532" spans="1:65" s="2" customFormat="1" ht="24.2" customHeight="1">
      <c r="A2532" s="36"/>
      <c r="B2532" s="37"/>
      <c r="C2532" s="175" t="s">
        <v>3707</v>
      </c>
      <c r="D2532" s="175" t="s">
        <v>195</v>
      </c>
      <c r="E2532" s="176" t="s">
        <v>3708</v>
      </c>
      <c r="F2532" s="177" t="s">
        <v>3709</v>
      </c>
      <c r="G2532" s="178" t="s">
        <v>702</v>
      </c>
      <c r="H2532" s="179">
        <v>10</v>
      </c>
      <c r="I2532" s="180"/>
      <c r="J2532" s="181">
        <f t="shared" si="90"/>
        <v>0</v>
      </c>
      <c r="K2532" s="177" t="s">
        <v>477</v>
      </c>
      <c r="L2532" s="41"/>
      <c r="M2532" s="182" t="s">
        <v>19</v>
      </c>
      <c r="N2532" s="183" t="s">
        <v>41</v>
      </c>
      <c r="O2532" s="66"/>
      <c r="P2532" s="184">
        <f t="shared" si="91"/>
        <v>0</v>
      </c>
      <c r="Q2532" s="184">
        <v>0</v>
      </c>
      <c r="R2532" s="184">
        <f t="shared" si="92"/>
        <v>0</v>
      </c>
      <c r="S2532" s="184">
        <v>0</v>
      </c>
      <c r="T2532" s="185">
        <f t="shared" si="93"/>
        <v>0</v>
      </c>
      <c r="U2532" s="36"/>
      <c r="V2532" s="36"/>
      <c r="W2532" s="36"/>
      <c r="X2532" s="36"/>
      <c r="Y2532" s="36"/>
      <c r="Z2532" s="36"/>
      <c r="AA2532" s="36"/>
      <c r="AB2532" s="36"/>
      <c r="AC2532" s="36"/>
      <c r="AD2532" s="36"/>
      <c r="AE2532" s="36"/>
      <c r="AR2532" s="186" t="s">
        <v>216</v>
      </c>
      <c r="AT2532" s="186" t="s">
        <v>195</v>
      </c>
      <c r="AU2532" s="186" t="s">
        <v>212</v>
      </c>
      <c r="AY2532" s="19" t="s">
        <v>193</v>
      </c>
      <c r="BE2532" s="187">
        <f t="shared" si="94"/>
        <v>0</v>
      </c>
      <c r="BF2532" s="187">
        <f t="shared" si="95"/>
        <v>0</v>
      </c>
      <c r="BG2532" s="187">
        <f t="shared" si="96"/>
        <v>0</v>
      </c>
      <c r="BH2532" s="187">
        <f t="shared" si="97"/>
        <v>0</v>
      </c>
      <c r="BI2532" s="187">
        <f t="shared" si="98"/>
        <v>0</v>
      </c>
      <c r="BJ2532" s="19" t="s">
        <v>78</v>
      </c>
      <c r="BK2532" s="187">
        <f t="shared" si="99"/>
        <v>0</v>
      </c>
      <c r="BL2532" s="19" t="s">
        <v>216</v>
      </c>
      <c r="BM2532" s="186" t="s">
        <v>3710</v>
      </c>
    </row>
    <row r="2533" spans="1:65" s="2" customFormat="1" ht="16.5" customHeight="1">
      <c r="A2533" s="36"/>
      <c r="B2533" s="37"/>
      <c r="C2533" s="175" t="s">
        <v>3711</v>
      </c>
      <c r="D2533" s="175" t="s">
        <v>195</v>
      </c>
      <c r="E2533" s="176" t="s">
        <v>3712</v>
      </c>
      <c r="F2533" s="177" t="s">
        <v>3713</v>
      </c>
      <c r="G2533" s="178" t="s">
        <v>702</v>
      </c>
      <c r="H2533" s="179">
        <v>1</v>
      </c>
      <c r="I2533" s="180"/>
      <c r="J2533" s="181">
        <f t="shared" si="90"/>
        <v>0</v>
      </c>
      <c r="K2533" s="177" t="s">
        <v>477</v>
      </c>
      <c r="L2533" s="41"/>
      <c r="M2533" s="182" t="s">
        <v>19</v>
      </c>
      <c r="N2533" s="183" t="s">
        <v>41</v>
      </c>
      <c r="O2533" s="66"/>
      <c r="P2533" s="184">
        <f t="shared" si="91"/>
        <v>0</v>
      </c>
      <c r="Q2533" s="184">
        <v>0</v>
      </c>
      <c r="R2533" s="184">
        <f t="shared" si="92"/>
        <v>0</v>
      </c>
      <c r="S2533" s="184">
        <v>0</v>
      </c>
      <c r="T2533" s="185">
        <f t="shared" si="93"/>
        <v>0</v>
      </c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R2533" s="186" t="s">
        <v>216</v>
      </c>
      <c r="AT2533" s="186" t="s">
        <v>195</v>
      </c>
      <c r="AU2533" s="186" t="s">
        <v>212</v>
      </c>
      <c r="AY2533" s="19" t="s">
        <v>193</v>
      </c>
      <c r="BE2533" s="187">
        <f t="shared" si="94"/>
        <v>0</v>
      </c>
      <c r="BF2533" s="187">
        <f t="shared" si="95"/>
        <v>0</v>
      </c>
      <c r="BG2533" s="187">
        <f t="shared" si="96"/>
        <v>0</v>
      </c>
      <c r="BH2533" s="187">
        <f t="shared" si="97"/>
        <v>0</v>
      </c>
      <c r="BI2533" s="187">
        <f t="shared" si="98"/>
        <v>0</v>
      </c>
      <c r="BJ2533" s="19" t="s">
        <v>78</v>
      </c>
      <c r="BK2533" s="187">
        <f t="shared" si="99"/>
        <v>0</v>
      </c>
      <c r="BL2533" s="19" t="s">
        <v>216</v>
      </c>
      <c r="BM2533" s="186" t="s">
        <v>3714</v>
      </c>
    </row>
    <row r="2534" spans="1:65" s="2" customFormat="1" ht="16.5" customHeight="1">
      <c r="A2534" s="36"/>
      <c r="B2534" s="37"/>
      <c r="C2534" s="175" t="s">
        <v>3715</v>
      </c>
      <c r="D2534" s="175" t="s">
        <v>195</v>
      </c>
      <c r="E2534" s="176" t="s">
        <v>3716</v>
      </c>
      <c r="F2534" s="177" t="s">
        <v>3713</v>
      </c>
      <c r="G2534" s="178" t="s">
        <v>702</v>
      </c>
      <c r="H2534" s="179">
        <v>1</v>
      </c>
      <c r="I2534" s="180"/>
      <c r="J2534" s="181">
        <f t="shared" si="90"/>
        <v>0</v>
      </c>
      <c r="K2534" s="177" t="s">
        <v>477</v>
      </c>
      <c r="L2534" s="41"/>
      <c r="M2534" s="182" t="s">
        <v>19</v>
      </c>
      <c r="N2534" s="183" t="s">
        <v>41</v>
      </c>
      <c r="O2534" s="66"/>
      <c r="P2534" s="184">
        <f t="shared" si="91"/>
        <v>0</v>
      </c>
      <c r="Q2534" s="184">
        <v>0</v>
      </c>
      <c r="R2534" s="184">
        <f t="shared" si="92"/>
        <v>0</v>
      </c>
      <c r="S2534" s="184">
        <v>0</v>
      </c>
      <c r="T2534" s="185">
        <f t="shared" si="93"/>
        <v>0</v>
      </c>
      <c r="U2534" s="36"/>
      <c r="V2534" s="36"/>
      <c r="W2534" s="36"/>
      <c r="X2534" s="36"/>
      <c r="Y2534" s="36"/>
      <c r="Z2534" s="36"/>
      <c r="AA2534" s="36"/>
      <c r="AB2534" s="36"/>
      <c r="AC2534" s="36"/>
      <c r="AD2534" s="36"/>
      <c r="AE2534" s="36"/>
      <c r="AR2534" s="186" t="s">
        <v>216</v>
      </c>
      <c r="AT2534" s="186" t="s">
        <v>195</v>
      </c>
      <c r="AU2534" s="186" t="s">
        <v>212</v>
      </c>
      <c r="AY2534" s="19" t="s">
        <v>193</v>
      </c>
      <c r="BE2534" s="187">
        <f t="shared" si="94"/>
        <v>0</v>
      </c>
      <c r="BF2534" s="187">
        <f t="shared" si="95"/>
        <v>0</v>
      </c>
      <c r="BG2534" s="187">
        <f t="shared" si="96"/>
        <v>0</v>
      </c>
      <c r="BH2534" s="187">
        <f t="shared" si="97"/>
        <v>0</v>
      </c>
      <c r="BI2534" s="187">
        <f t="shared" si="98"/>
        <v>0</v>
      </c>
      <c r="BJ2534" s="19" t="s">
        <v>78</v>
      </c>
      <c r="BK2534" s="187">
        <f t="shared" si="99"/>
        <v>0</v>
      </c>
      <c r="BL2534" s="19" t="s">
        <v>216</v>
      </c>
      <c r="BM2534" s="186" t="s">
        <v>3717</v>
      </c>
    </row>
    <row r="2535" spans="1:65" s="2" customFormat="1" ht="16.5" customHeight="1">
      <c r="A2535" s="36"/>
      <c r="B2535" s="37"/>
      <c r="C2535" s="175" t="s">
        <v>3718</v>
      </c>
      <c r="D2535" s="175" t="s">
        <v>195</v>
      </c>
      <c r="E2535" s="176" t="s">
        <v>3719</v>
      </c>
      <c r="F2535" s="177" t="s">
        <v>3713</v>
      </c>
      <c r="G2535" s="178" t="s">
        <v>702</v>
      </c>
      <c r="H2535" s="179">
        <v>1</v>
      </c>
      <c r="I2535" s="180"/>
      <c r="J2535" s="181">
        <f t="shared" si="90"/>
        <v>0</v>
      </c>
      <c r="K2535" s="177" t="s">
        <v>477</v>
      </c>
      <c r="L2535" s="41"/>
      <c r="M2535" s="182" t="s">
        <v>19</v>
      </c>
      <c r="N2535" s="183" t="s">
        <v>41</v>
      </c>
      <c r="O2535" s="66"/>
      <c r="P2535" s="184">
        <f t="shared" si="91"/>
        <v>0</v>
      </c>
      <c r="Q2535" s="184">
        <v>0</v>
      </c>
      <c r="R2535" s="184">
        <f t="shared" si="92"/>
        <v>0</v>
      </c>
      <c r="S2535" s="184">
        <v>0</v>
      </c>
      <c r="T2535" s="185">
        <f t="shared" si="93"/>
        <v>0</v>
      </c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R2535" s="186" t="s">
        <v>216</v>
      </c>
      <c r="AT2535" s="186" t="s">
        <v>195</v>
      </c>
      <c r="AU2535" s="186" t="s">
        <v>212</v>
      </c>
      <c r="AY2535" s="19" t="s">
        <v>193</v>
      </c>
      <c r="BE2535" s="187">
        <f t="shared" si="94"/>
        <v>0</v>
      </c>
      <c r="BF2535" s="187">
        <f t="shared" si="95"/>
        <v>0</v>
      </c>
      <c r="BG2535" s="187">
        <f t="shared" si="96"/>
        <v>0</v>
      </c>
      <c r="BH2535" s="187">
        <f t="shared" si="97"/>
        <v>0</v>
      </c>
      <c r="BI2535" s="187">
        <f t="shared" si="98"/>
        <v>0</v>
      </c>
      <c r="BJ2535" s="19" t="s">
        <v>78</v>
      </c>
      <c r="BK2535" s="187">
        <f t="shared" si="99"/>
        <v>0</v>
      </c>
      <c r="BL2535" s="19" t="s">
        <v>216</v>
      </c>
      <c r="BM2535" s="186" t="s">
        <v>3720</v>
      </c>
    </row>
    <row r="2536" spans="1:65" s="2" customFormat="1" ht="16.5" customHeight="1">
      <c r="A2536" s="36"/>
      <c r="B2536" s="37"/>
      <c r="C2536" s="175" t="s">
        <v>3721</v>
      </c>
      <c r="D2536" s="175" t="s">
        <v>195</v>
      </c>
      <c r="E2536" s="176" t="s">
        <v>3722</v>
      </c>
      <c r="F2536" s="177" t="s">
        <v>3723</v>
      </c>
      <c r="G2536" s="178" t="s">
        <v>702</v>
      </c>
      <c r="H2536" s="179">
        <v>2</v>
      </c>
      <c r="I2536" s="180"/>
      <c r="J2536" s="181">
        <f t="shared" si="90"/>
        <v>0</v>
      </c>
      <c r="K2536" s="177" t="s">
        <v>477</v>
      </c>
      <c r="L2536" s="41"/>
      <c r="M2536" s="182" t="s">
        <v>19</v>
      </c>
      <c r="N2536" s="183" t="s">
        <v>41</v>
      </c>
      <c r="O2536" s="66"/>
      <c r="P2536" s="184">
        <f t="shared" si="91"/>
        <v>0</v>
      </c>
      <c r="Q2536" s="184">
        <v>0</v>
      </c>
      <c r="R2536" s="184">
        <f t="shared" si="92"/>
        <v>0</v>
      </c>
      <c r="S2536" s="184">
        <v>0</v>
      </c>
      <c r="T2536" s="185">
        <f t="shared" si="93"/>
        <v>0</v>
      </c>
      <c r="U2536" s="36"/>
      <c r="V2536" s="36"/>
      <c r="W2536" s="36"/>
      <c r="X2536" s="36"/>
      <c r="Y2536" s="36"/>
      <c r="Z2536" s="36"/>
      <c r="AA2536" s="36"/>
      <c r="AB2536" s="36"/>
      <c r="AC2536" s="36"/>
      <c r="AD2536" s="36"/>
      <c r="AE2536" s="36"/>
      <c r="AR2536" s="186" t="s">
        <v>216</v>
      </c>
      <c r="AT2536" s="186" t="s">
        <v>195</v>
      </c>
      <c r="AU2536" s="186" t="s">
        <v>212</v>
      </c>
      <c r="AY2536" s="19" t="s">
        <v>193</v>
      </c>
      <c r="BE2536" s="187">
        <f t="shared" si="94"/>
        <v>0</v>
      </c>
      <c r="BF2536" s="187">
        <f t="shared" si="95"/>
        <v>0</v>
      </c>
      <c r="BG2536" s="187">
        <f t="shared" si="96"/>
        <v>0</v>
      </c>
      <c r="BH2536" s="187">
        <f t="shared" si="97"/>
        <v>0</v>
      </c>
      <c r="BI2536" s="187">
        <f t="shared" si="98"/>
        <v>0</v>
      </c>
      <c r="BJ2536" s="19" t="s">
        <v>78</v>
      </c>
      <c r="BK2536" s="187">
        <f t="shared" si="99"/>
        <v>0</v>
      </c>
      <c r="BL2536" s="19" t="s">
        <v>216</v>
      </c>
      <c r="BM2536" s="186" t="s">
        <v>3724</v>
      </c>
    </row>
    <row r="2537" spans="1:65" s="2" customFormat="1" ht="16.5" customHeight="1">
      <c r="A2537" s="36"/>
      <c r="B2537" s="37"/>
      <c r="C2537" s="175" t="s">
        <v>3725</v>
      </c>
      <c r="D2537" s="175" t="s">
        <v>195</v>
      </c>
      <c r="E2537" s="176" t="s">
        <v>3726</v>
      </c>
      <c r="F2537" s="177" t="s">
        <v>3727</v>
      </c>
      <c r="G2537" s="178" t="s">
        <v>702</v>
      </c>
      <c r="H2537" s="179">
        <v>1</v>
      </c>
      <c r="I2537" s="180"/>
      <c r="J2537" s="181">
        <f t="shared" si="90"/>
        <v>0</v>
      </c>
      <c r="K2537" s="177" t="s">
        <v>477</v>
      </c>
      <c r="L2537" s="41"/>
      <c r="M2537" s="182" t="s">
        <v>19</v>
      </c>
      <c r="N2537" s="183" t="s">
        <v>41</v>
      </c>
      <c r="O2537" s="66"/>
      <c r="P2537" s="184">
        <f t="shared" si="91"/>
        <v>0</v>
      </c>
      <c r="Q2537" s="184">
        <v>0</v>
      </c>
      <c r="R2537" s="184">
        <f t="shared" si="92"/>
        <v>0</v>
      </c>
      <c r="S2537" s="184">
        <v>0</v>
      </c>
      <c r="T2537" s="185">
        <f t="shared" si="93"/>
        <v>0</v>
      </c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R2537" s="186" t="s">
        <v>216</v>
      </c>
      <c r="AT2537" s="186" t="s">
        <v>195</v>
      </c>
      <c r="AU2537" s="186" t="s">
        <v>212</v>
      </c>
      <c r="AY2537" s="19" t="s">
        <v>193</v>
      </c>
      <c r="BE2537" s="187">
        <f t="shared" si="94"/>
        <v>0</v>
      </c>
      <c r="BF2537" s="187">
        <f t="shared" si="95"/>
        <v>0</v>
      </c>
      <c r="BG2537" s="187">
        <f t="shared" si="96"/>
        <v>0</v>
      </c>
      <c r="BH2537" s="187">
        <f t="shared" si="97"/>
        <v>0</v>
      </c>
      <c r="BI2537" s="187">
        <f t="shared" si="98"/>
        <v>0</v>
      </c>
      <c r="BJ2537" s="19" t="s">
        <v>78</v>
      </c>
      <c r="BK2537" s="187">
        <f t="shared" si="99"/>
        <v>0</v>
      </c>
      <c r="BL2537" s="19" t="s">
        <v>216</v>
      </c>
      <c r="BM2537" s="186" t="s">
        <v>3728</v>
      </c>
    </row>
    <row r="2538" spans="1:65" s="2" customFormat="1" ht="16.5" customHeight="1">
      <c r="A2538" s="36"/>
      <c r="B2538" s="37"/>
      <c r="C2538" s="175" t="s">
        <v>3729</v>
      </c>
      <c r="D2538" s="175" t="s">
        <v>195</v>
      </c>
      <c r="E2538" s="176" t="s">
        <v>3730</v>
      </c>
      <c r="F2538" s="177" t="s">
        <v>3731</v>
      </c>
      <c r="G2538" s="178" t="s">
        <v>702</v>
      </c>
      <c r="H2538" s="179">
        <v>2</v>
      </c>
      <c r="I2538" s="180"/>
      <c r="J2538" s="181">
        <f t="shared" si="90"/>
        <v>0</v>
      </c>
      <c r="K2538" s="177" t="s">
        <v>477</v>
      </c>
      <c r="L2538" s="41"/>
      <c r="M2538" s="182" t="s">
        <v>19</v>
      </c>
      <c r="N2538" s="183" t="s">
        <v>41</v>
      </c>
      <c r="O2538" s="66"/>
      <c r="P2538" s="184">
        <f t="shared" si="91"/>
        <v>0</v>
      </c>
      <c r="Q2538" s="184">
        <v>0</v>
      </c>
      <c r="R2538" s="184">
        <f t="shared" si="92"/>
        <v>0</v>
      </c>
      <c r="S2538" s="184">
        <v>0</v>
      </c>
      <c r="T2538" s="185">
        <f t="shared" si="93"/>
        <v>0</v>
      </c>
      <c r="U2538" s="36"/>
      <c r="V2538" s="36"/>
      <c r="W2538" s="36"/>
      <c r="X2538" s="36"/>
      <c r="Y2538" s="36"/>
      <c r="Z2538" s="36"/>
      <c r="AA2538" s="36"/>
      <c r="AB2538" s="36"/>
      <c r="AC2538" s="36"/>
      <c r="AD2538" s="36"/>
      <c r="AE2538" s="36"/>
      <c r="AR2538" s="186" t="s">
        <v>216</v>
      </c>
      <c r="AT2538" s="186" t="s">
        <v>195</v>
      </c>
      <c r="AU2538" s="186" t="s">
        <v>212</v>
      </c>
      <c r="AY2538" s="19" t="s">
        <v>193</v>
      </c>
      <c r="BE2538" s="187">
        <f t="shared" si="94"/>
        <v>0</v>
      </c>
      <c r="BF2538" s="187">
        <f t="shared" si="95"/>
        <v>0</v>
      </c>
      <c r="BG2538" s="187">
        <f t="shared" si="96"/>
        <v>0</v>
      </c>
      <c r="BH2538" s="187">
        <f t="shared" si="97"/>
        <v>0</v>
      </c>
      <c r="BI2538" s="187">
        <f t="shared" si="98"/>
        <v>0</v>
      </c>
      <c r="BJ2538" s="19" t="s">
        <v>78</v>
      </c>
      <c r="BK2538" s="187">
        <f t="shared" si="99"/>
        <v>0</v>
      </c>
      <c r="BL2538" s="19" t="s">
        <v>216</v>
      </c>
      <c r="BM2538" s="186" t="s">
        <v>3732</v>
      </c>
    </row>
    <row r="2539" spans="1:65" s="2" customFormat="1" ht="21.75" customHeight="1">
      <c r="A2539" s="36"/>
      <c r="B2539" s="37"/>
      <c r="C2539" s="175" t="s">
        <v>2386</v>
      </c>
      <c r="D2539" s="175" t="s">
        <v>195</v>
      </c>
      <c r="E2539" s="176" t="s">
        <v>3733</v>
      </c>
      <c r="F2539" s="177" t="s">
        <v>3734</v>
      </c>
      <c r="G2539" s="178" t="s">
        <v>702</v>
      </c>
      <c r="H2539" s="179">
        <v>1</v>
      </c>
      <c r="I2539" s="180"/>
      <c r="J2539" s="181">
        <f t="shared" si="90"/>
        <v>0</v>
      </c>
      <c r="K2539" s="177" t="s">
        <v>477</v>
      </c>
      <c r="L2539" s="41"/>
      <c r="M2539" s="182" t="s">
        <v>19</v>
      </c>
      <c r="N2539" s="183" t="s">
        <v>41</v>
      </c>
      <c r="O2539" s="66"/>
      <c r="P2539" s="184">
        <f t="shared" si="91"/>
        <v>0</v>
      </c>
      <c r="Q2539" s="184">
        <v>0</v>
      </c>
      <c r="R2539" s="184">
        <f t="shared" si="92"/>
        <v>0</v>
      </c>
      <c r="S2539" s="184">
        <v>0</v>
      </c>
      <c r="T2539" s="185">
        <f t="shared" si="93"/>
        <v>0</v>
      </c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R2539" s="186" t="s">
        <v>216</v>
      </c>
      <c r="AT2539" s="186" t="s">
        <v>195</v>
      </c>
      <c r="AU2539" s="186" t="s">
        <v>212</v>
      </c>
      <c r="AY2539" s="19" t="s">
        <v>193</v>
      </c>
      <c r="BE2539" s="187">
        <f t="shared" si="94"/>
        <v>0</v>
      </c>
      <c r="BF2539" s="187">
        <f t="shared" si="95"/>
        <v>0</v>
      </c>
      <c r="BG2539" s="187">
        <f t="shared" si="96"/>
        <v>0</v>
      </c>
      <c r="BH2539" s="187">
        <f t="shared" si="97"/>
        <v>0</v>
      </c>
      <c r="BI2539" s="187">
        <f t="shared" si="98"/>
        <v>0</v>
      </c>
      <c r="BJ2539" s="19" t="s">
        <v>78</v>
      </c>
      <c r="BK2539" s="187">
        <f t="shared" si="99"/>
        <v>0</v>
      </c>
      <c r="BL2539" s="19" t="s">
        <v>216</v>
      </c>
      <c r="BM2539" s="186" t="s">
        <v>3735</v>
      </c>
    </row>
    <row r="2540" spans="1:65" s="2" customFormat="1" ht="24.2" customHeight="1">
      <c r="A2540" s="36"/>
      <c r="B2540" s="37"/>
      <c r="C2540" s="175" t="s">
        <v>3736</v>
      </c>
      <c r="D2540" s="175" t="s">
        <v>195</v>
      </c>
      <c r="E2540" s="176" t="s">
        <v>3737</v>
      </c>
      <c r="F2540" s="177" t="s">
        <v>3738</v>
      </c>
      <c r="G2540" s="178" t="s">
        <v>702</v>
      </c>
      <c r="H2540" s="179">
        <v>2</v>
      </c>
      <c r="I2540" s="180"/>
      <c r="J2540" s="181">
        <f t="shared" si="90"/>
        <v>0</v>
      </c>
      <c r="K2540" s="177" t="s">
        <v>477</v>
      </c>
      <c r="L2540" s="41"/>
      <c r="M2540" s="182" t="s">
        <v>19</v>
      </c>
      <c r="N2540" s="183" t="s">
        <v>41</v>
      </c>
      <c r="O2540" s="66"/>
      <c r="P2540" s="184">
        <f t="shared" si="91"/>
        <v>0</v>
      </c>
      <c r="Q2540" s="184">
        <v>0</v>
      </c>
      <c r="R2540" s="184">
        <f t="shared" si="92"/>
        <v>0</v>
      </c>
      <c r="S2540" s="184">
        <v>0</v>
      </c>
      <c r="T2540" s="185">
        <f t="shared" si="93"/>
        <v>0</v>
      </c>
      <c r="U2540" s="36"/>
      <c r="V2540" s="36"/>
      <c r="W2540" s="36"/>
      <c r="X2540" s="36"/>
      <c r="Y2540" s="36"/>
      <c r="Z2540" s="36"/>
      <c r="AA2540" s="36"/>
      <c r="AB2540" s="36"/>
      <c r="AC2540" s="36"/>
      <c r="AD2540" s="36"/>
      <c r="AE2540" s="36"/>
      <c r="AR2540" s="186" t="s">
        <v>216</v>
      </c>
      <c r="AT2540" s="186" t="s">
        <v>195</v>
      </c>
      <c r="AU2540" s="186" t="s">
        <v>212</v>
      </c>
      <c r="AY2540" s="19" t="s">
        <v>193</v>
      </c>
      <c r="BE2540" s="187">
        <f t="shared" si="94"/>
        <v>0</v>
      </c>
      <c r="BF2540" s="187">
        <f t="shared" si="95"/>
        <v>0</v>
      </c>
      <c r="BG2540" s="187">
        <f t="shared" si="96"/>
        <v>0</v>
      </c>
      <c r="BH2540" s="187">
        <f t="shared" si="97"/>
        <v>0</v>
      </c>
      <c r="BI2540" s="187">
        <f t="shared" si="98"/>
        <v>0</v>
      </c>
      <c r="BJ2540" s="19" t="s">
        <v>78</v>
      </c>
      <c r="BK2540" s="187">
        <f t="shared" si="99"/>
        <v>0</v>
      </c>
      <c r="BL2540" s="19" t="s">
        <v>216</v>
      </c>
      <c r="BM2540" s="186" t="s">
        <v>3739</v>
      </c>
    </row>
    <row r="2541" spans="1:65" s="2" customFormat="1" ht="44.25" customHeight="1">
      <c r="A2541" s="36"/>
      <c r="B2541" s="37"/>
      <c r="C2541" s="175" t="s">
        <v>2392</v>
      </c>
      <c r="D2541" s="175" t="s">
        <v>195</v>
      </c>
      <c r="E2541" s="176" t="s">
        <v>3740</v>
      </c>
      <c r="F2541" s="177" t="s">
        <v>3741</v>
      </c>
      <c r="G2541" s="178" t="s">
        <v>3092</v>
      </c>
      <c r="H2541" s="179">
        <v>1</v>
      </c>
      <c r="I2541" s="180"/>
      <c r="J2541" s="181">
        <f t="shared" si="90"/>
        <v>0</v>
      </c>
      <c r="K2541" s="177" t="s">
        <v>477</v>
      </c>
      <c r="L2541" s="41"/>
      <c r="M2541" s="182" t="s">
        <v>19</v>
      </c>
      <c r="N2541" s="183" t="s">
        <v>41</v>
      </c>
      <c r="O2541" s="66"/>
      <c r="P2541" s="184">
        <f t="shared" si="91"/>
        <v>0</v>
      </c>
      <c r="Q2541" s="184">
        <v>0</v>
      </c>
      <c r="R2541" s="184">
        <f t="shared" si="92"/>
        <v>0</v>
      </c>
      <c r="S2541" s="184">
        <v>0</v>
      </c>
      <c r="T2541" s="185">
        <f t="shared" si="93"/>
        <v>0</v>
      </c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R2541" s="186" t="s">
        <v>216</v>
      </c>
      <c r="AT2541" s="186" t="s">
        <v>195</v>
      </c>
      <c r="AU2541" s="186" t="s">
        <v>212</v>
      </c>
      <c r="AY2541" s="19" t="s">
        <v>193</v>
      </c>
      <c r="BE2541" s="187">
        <f t="shared" si="94"/>
        <v>0</v>
      </c>
      <c r="BF2541" s="187">
        <f t="shared" si="95"/>
        <v>0</v>
      </c>
      <c r="BG2541" s="187">
        <f t="shared" si="96"/>
        <v>0</v>
      </c>
      <c r="BH2541" s="187">
        <f t="shared" si="97"/>
        <v>0</v>
      </c>
      <c r="BI2541" s="187">
        <f t="shared" si="98"/>
        <v>0</v>
      </c>
      <c r="BJ2541" s="19" t="s">
        <v>78</v>
      </c>
      <c r="BK2541" s="187">
        <f t="shared" si="99"/>
        <v>0</v>
      </c>
      <c r="BL2541" s="19" t="s">
        <v>216</v>
      </c>
      <c r="BM2541" s="186" t="s">
        <v>3742</v>
      </c>
    </row>
    <row r="2542" spans="1:65" s="2" customFormat="1" ht="24.2" customHeight="1">
      <c r="A2542" s="36"/>
      <c r="B2542" s="37"/>
      <c r="C2542" s="175" t="s">
        <v>3743</v>
      </c>
      <c r="D2542" s="175" t="s">
        <v>195</v>
      </c>
      <c r="E2542" s="176" t="s">
        <v>3744</v>
      </c>
      <c r="F2542" s="177" t="s">
        <v>3745</v>
      </c>
      <c r="G2542" s="178" t="s">
        <v>702</v>
      </c>
      <c r="H2542" s="179">
        <v>1</v>
      </c>
      <c r="I2542" s="180"/>
      <c r="J2542" s="181">
        <f t="shared" si="90"/>
        <v>0</v>
      </c>
      <c r="K2542" s="177" t="s">
        <v>477</v>
      </c>
      <c r="L2542" s="41"/>
      <c r="M2542" s="182" t="s">
        <v>19</v>
      </c>
      <c r="N2542" s="183" t="s">
        <v>41</v>
      </c>
      <c r="O2542" s="66"/>
      <c r="P2542" s="184">
        <f t="shared" si="91"/>
        <v>0</v>
      </c>
      <c r="Q2542" s="184">
        <v>0</v>
      </c>
      <c r="R2542" s="184">
        <f t="shared" si="92"/>
        <v>0</v>
      </c>
      <c r="S2542" s="184">
        <v>0</v>
      </c>
      <c r="T2542" s="185">
        <f t="shared" si="93"/>
        <v>0</v>
      </c>
      <c r="U2542" s="36"/>
      <c r="V2542" s="36"/>
      <c r="W2542" s="36"/>
      <c r="X2542" s="36"/>
      <c r="Y2542" s="36"/>
      <c r="Z2542" s="36"/>
      <c r="AA2542" s="36"/>
      <c r="AB2542" s="36"/>
      <c r="AC2542" s="36"/>
      <c r="AD2542" s="36"/>
      <c r="AE2542" s="36"/>
      <c r="AR2542" s="186" t="s">
        <v>216</v>
      </c>
      <c r="AT2542" s="186" t="s">
        <v>195</v>
      </c>
      <c r="AU2542" s="186" t="s">
        <v>212</v>
      </c>
      <c r="AY2542" s="19" t="s">
        <v>193</v>
      </c>
      <c r="BE2542" s="187">
        <f t="shared" si="94"/>
        <v>0</v>
      </c>
      <c r="BF2542" s="187">
        <f t="shared" si="95"/>
        <v>0</v>
      </c>
      <c r="BG2542" s="187">
        <f t="shared" si="96"/>
        <v>0</v>
      </c>
      <c r="BH2542" s="187">
        <f t="shared" si="97"/>
        <v>0</v>
      </c>
      <c r="BI2542" s="187">
        <f t="shared" si="98"/>
        <v>0</v>
      </c>
      <c r="BJ2542" s="19" t="s">
        <v>78</v>
      </c>
      <c r="BK2542" s="187">
        <f t="shared" si="99"/>
        <v>0</v>
      </c>
      <c r="BL2542" s="19" t="s">
        <v>216</v>
      </c>
      <c r="BM2542" s="186" t="s">
        <v>3746</v>
      </c>
    </row>
    <row r="2543" spans="1:65" s="2" customFormat="1" ht="24.2" customHeight="1">
      <c r="A2543" s="36"/>
      <c r="B2543" s="37"/>
      <c r="C2543" s="175" t="s">
        <v>2398</v>
      </c>
      <c r="D2543" s="175" t="s">
        <v>195</v>
      </c>
      <c r="E2543" s="176" t="s">
        <v>3747</v>
      </c>
      <c r="F2543" s="177" t="s">
        <v>3748</v>
      </c>
      <c r="G2543" s="178" t="s">
        <v>702</v>
      </c>
      <c r="H2543" s="179">
        <v>1</v>
      </c>
      <c r="I2543" s="180"/>
      <c r="J2543" s="181">
        <f t="shared" si="90"/>
        <v>0</v>
      </c>
      <c r="K2543" s="177" t="s">
        <v>477</v>
      </c>
      <c r="L2543" s="41"/>
      <c r="M2543" s="182" t="s">
        <v>19</v>
      </c>
      <c r="N2543" s="183" t="s">
        <v>41</v>
      </c>
      <c r="O2543" s="66"/>
      <c r="P2543" s="184">
        <f t="shared" si="91"/>
        <v>0</v>
      </c>
      <c r="Q2543" s="184">
        <v>0</v>
      </c>
      <c r="R2543" s="184">
        <f t="shared" si="92"/>
        <v>0</v>
      </c>
      <c r="S2543" s="184">
        <v>0</v>
      </c>
      <c r="T2543" s="185">
        <f t="shared" si="93"/>
        <v>0</v>
      </c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R2543" s="186" t="s">
        <v>216</v>
      </c>
      <c r="AT2543" s="186" t="s">
        <v>195</v>
      </c>
      <c r="AU2543" s="186" t="s">
        <v>212</v>
      </c>
      <c r="AY2543" s="19" t="s">
        <v>193</v>
      </c>
      <c r="BE2543" s="187">
        <f t="shared" si="94"/>
        <v>0</v>
      </c>
      <c r="BF2543" s="187">
        <f t="shared" si="95"/>
        <v>0</v>
      </c>
      <c r="BG2543" s="187">
        <f t="shared" si="96"/>
        <v>0</v>
      </c>
      <c r="BH2543" s="187">
        <f t="shared" si="97"/>
        <v>0</v>
      </c>
      <c r="BI2543" s="187">
        <f t="shared" si="98"/>
        <v>0</v>
      </c>
      <c r="BJ2543" s="19" t="s">
        <v>78</v>
      </c>
      <c r="BK2543" s="187">
        <f t="shared" si="99"/>
        <v>0</v>
      </c>
      <c r="BL2543" s="19" t="s">
        <v>216</v>
      </c>
      <c r="BM2543" s="186" t="s">
        <v>3749</v>
      </c>
    </row>
    <row r="2544" spans="1:65" s="2" customFormat="1" ht="24.2" customHeight="1">
      <c r="A2544" s="36"/>
      <c r="B2544" s="37"/>
      <c r="C2544" s="175" t="s">
        <v>3750</v>
      </c>
      <c r="D2544" s="175" t="s">
        <v>195</v>
      </c>
      <c r="E2544" s="176" t="s">
        <v>3751</v>
      </c>
      <c r="F2544" s="177" t="s">
        <v>3752</v>
      </c>
      <c r="G2544" s="178" t="s">
        <v>3092</v>
      </c>
      <c r="H2544" s="179">
        <v>3</v>
      </c>
      <c r="I2544" s="180"/>
      <c r="J2544" s="181">
        <f t="shared" si="90"/>
        <v>0</v>
      </c>
      <c r="K2544" s="177" t="s">
        <v>477</v>
      </c>
      <c r="L2544" s="41"/>
      <c r="M2544" s="182" t="s">
        <v>19</v>
      </c>
      <c r="N2544" s="183" t="s">
        <v>41</v>
      </c>
      <c r="O2544" s="66"/>
      <c r="P2544" s="184">
        <f t="shared" si="91"/>
        <v>0</v>
      </c>
      <c r="Q2544" s="184">
        <v>0</v>
      </c>
      <c r="R2544" s="184">
        <f t="shared" si="92"/>
        <v>0</v>
      </c>
      <c r="S2544" s="184">
        <v>0</v>
      </c>
      <c r="T2544" s="185">
        <f t="shared" si="93"/>
        <v>0</v>
      </c>
      <c r="U2544" s="36"/>
      <c r="V2544" s="36"/>
      <c r="W2544" s="36"/>
      <c r="X2544" s="36"/>
      <c r="Y2544" s="36"/>
      <c r="Z2544" s="36"/>
      <c r="AA2544" s="36"/>
      <c r="AB2544" s="36"/>
      <c r="AC2544" s="36"/>
      <c r="AD2544" s="36"/>
      <c r="AE2544" s="36"/>
      <c r="AR2544" s="186" t="s">
        <v>216</v>
      </c>
      <c r="AT2544" s="186" t="s">
        <v>195</v>
      </c>
      <c r="AU2544" s="186" t="s">
        <v>212</v>
      </c>
      <c r="AY2544" s="19" t="s">
        <v>193</v>
      </c>
      <c r="BE2544" s="187">
        <f t="shared" si="94"/>
        <v>0</v>
      </c>
      <c r="BF2544" s="187">
        <f t="shared" si="95"/>
        <v>0</v>
      </c>
      <c r="BG2544" s="187">
        <f t="shared" si="96"/>
        <v>0</v>
      </c>
      <c r="BH2544" s="187">
        <f t="shared" si="97"/>
        <v>0</v>
      </c>
      <c r="BI2544" s="187">
        <f t="shared" si="98"/>
        <v>0</v>
      </c>
      <c r="BJ2544" s="19" t="s">
        <v>78</v>
      </c>
      <c r="BK2544" s="187">
        <f t="shared" si="99"/>
        <v>0</v>
      </c>
      <c r="BL2544" s="19" t="s">
        <v>216</v>
      </c>
      <c r="BM2544" s="186" t="s">
        <v>3753</v>
      </c>
    </row>
    <row r="2545" spans="1:65" s="2" customFormat="1" ht="16.5" customHeight="1">
      <c r="A2545" s="36"/>
      <c r="B2545" s="37"/>
      <c r="C2545" s="175" t="s">
        <v>2402</v>
      </c>
      <c r="D2545" s="175" t="s">
        <v>195</v>
      </c>
      <c r="E2545" s="176" t="s">
        <v>3754</v>
      </c>
      <c r="F2545" s="177" t="s">
        <v>3755</v>
      </c>
      <c r="G2545" s="178" t="s">
        <v>702</v>
      </c>
      <c r="H2545" s="179">
        <v>4</v>
      </c>
      <c r="I2545" s="180"/>
      <c r="J2545" s="181">
        <f t="shared" si="90"/>
        <v>0</v>
      </c>
      <c r="K2545" s="177" t="s">
        <v>477</v>
      </c>
      <c r="L2545" s="41"/>
      <c r="M2545" s="182" t="s">
        <v>19</v>
      </c>
      <c r="N2545" s="183" t="s">
        <v>41</v>
      </c>
      <c r="O2545" s="66"/>
      <c r="P2545" s="184">
        <f t="shared" si="91"/>
        <v>0</v>
      </c>
      <c r="Q2545" s="184">
        <v>0</v>
      </c>
      <c r="R2545" s="184">
        <f t="shared" si="92"/>
        <v>0</v>
      </c>
      <c r="S2545" s="184">
        <v>0</v>
      </c>
      <c r="T2545" s="185">
        <f t="shared" si="93"/>
        <v>0</v>
      </c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R2545" s="186" t="s">
        <v>216</v>
      </c>
      <c r="AT2545" s="186" t="s">
        <v>195</v>
      </c>
      <c r="AU2545" s="186" t="s">
        <v>212</v>
      </c>
      <c r="AY2545" s="19" t="s">
        <v>193</v>
      </c>
      <c r="BE2545" s="187">
        <f t="shared" si="94"/>
        <v>0</v>
      </c>
      <c r="BF2545" s="187">
        <f t="shared" si="95"/>
        <v>0</v>
      </c>
      <c r="BG2545" s="187">
        <f t="shared" si="96"/>
        <v>0</v>
      </c>
      <c r="BH2545" s="187">
        <f t="shared" si="97"/>
        <v>0</v>
      </c>
      <c r="BI2545" s="187">
        <f t="shared" si="98"/>
        <v>0</v>
      </c>
      <c r="BJ2545" s="19" t="s">
        <v>78</v>
      </c>
      <c r="BK2545" s="187">
        <f t="shared" si="99"/>
        <v>0</v>
      </c>
      <c r="BL2545" s="19" t="s">
        <v>216</v>
      </c>
      <c r="BM2545" s="186" t="s">
        <v>3756</v>
      </c>
    </row>
    <row r="2546" spans="1:65" s="2" customFormat="1" ht="49.15" customHeight="1">
      <c r="A2546" s="36"/>
      <c r="B2546" s="37"/>
      <c r="C2546" s="175" t="s">
        <v>3757</v>
      </c>
      <c r="D2546" s="175" t="s">
        <v>195</v>
      </c>
      <c r="E2546" s="176" t="s">
        <v>3758</v>
      </c>
      <c r="F2546" s="177" t="s">
        <v>3759</v>
      </c>
      <c r="G2546" s="178" t="s">
        <v>3092</v>
      </c>
      <c r="H2546" s="179">
        <v>2</v>
      </c>
      <c r="I2546" s="180"/>
      <c r="J2546" s="181">
        <f t="shared" ref="J2546:J2577" si="100">ROUND(I2546*H2546,2)</f>
        <v>0</v>
      </c>
      <c r="K2546" s="177" t="s">
        <v>477</v>
      </c>
      <c r="L2546" s="41"/>
      <c r="M2546" s="182" t="s">
        <v>19</v>
      </c>
      <c r="N2546" s="183" t="s">
        <v>41</v>
      </c>
      <c r="O2546" s="66"/>
      <c r="P2546" s="184">
        <f t="shared" ref="P2546:P2577" si="101">O2546*H2546</f>
        <v>0</v>
      </c>
      <c r="Q2546" s="184">
        <v>0</v>
      </c>
      <c r="R2546" s="184">
        <f t="shared" ref="R2546:R2577" si="102">Q2546*H2546</f>
        <v>0</v>
      </c>
      <c r="S2546" s="184">
        <v>0</v>
      </c>
      <c r="T2546" s="185">
        <f t="shared" ref="T2546:T2577" si="103">S2546*H2546</f>
        <v>0</v>
      </c>
      <c r="U2546" s="36"/>
      <c r="V2546" s="36"/>
      <c r="W2546" s="36"/>
      <c r="X2546" s="36"/>
      <c r="Y2546" s="36"/>
      <c r="Z2546" s="36"/>
      <c r="AA2546" s="36"/>
      <c r="AB2546" s="36"/>
      <c r="AC2546" s="36"/>
      <c r="AD2546" s="36"/>
      <c r="AE2546" s="36"/>
      <c r="AR2546" s="186" t="s">
        <v>216</v>
      </c>
      <c r="AT2546" s="186" t="s">
        <v>195</v>
      </c>
      <c r="AU2546" s="186" t="s">
        <v>212</v>
      </c>
      <c r="AY2546" s="19" t="s">
        <v>193</v>
      </c>
      <c r="BE2546" s="187">
        <f t="shared" ref="BE2546:BE2577" si="104">IF(N2546="základní",J2546,0)</f>
        <v>0</v>
      </c>
      <c r="BF2546" s="187">
        <f t="shared" ref="BF2546:BF2577" si="105">IF(N2546="snížená",J2546,0)</f>
        <v>0</v>
      </c>
      <c r="BG2546" s="187">
        <f t="shared" ref="BG2546:BG2577" si="106">IF(N2546="zákl. přenesená",J2546,0)</f>
        <v>0</v>
      </c>
      <c r="BH2546" s="187">
        <f t="shared" ref="BH2546:BH2577" si="107">IF(N2546="sníž. přenesená",J2546,0)</f>
        <v>0</v>
      </c>
      <c r="BI2546" s="187">
        <f t="shared" ref="BI2546:BI2577" si="108">IF(N2546="nulová",J2546,0)</f>
        <v>0</v>
      </c>
      <c r="BJ2546" s="19" t="s">
        <v>78</v>
      </c>
      <c r="BK2546" s="187">
        <f t="shared" ref="BK2546:BK2577" si="109">ROUND(I2546*H2546,2)</f>
        <v>0</v>
      </c>
      <c r="BL2546" s="19" t="s">
        <v>216</v>
      </c>
      <c r="BM2546" s="186" t="s">
        <v>3760</v>
      </c>
    </row>
    <row r="2547" spans="1:65" s="2" customFormat="1" ht="55.5" customHeight="1">
      <c r="A2547" s="36"/>
      <c r="B2547" s="37"/>
      <c r="C2547" s="175" t="s">
        <v>2407</v>
      </c>
      <c r="D2547" s="175" t="s">
        <v>195</v>
      </c>
      <c r="E2547" s="176" t="s">
        <v>3761</v>
      </c>
      <c r="F2547" s="177" t="s">
        <v>3762</v>
      </c>
      <c r="G2547" s="178" t="s">
        <v>3092</v>
      </c>
      <c r="H2547" s="179">
        <v>1</v>
      </c>
      <c r="I2547" s="180"/>
      <c r="J2547" s="181">
        <f t="shared" si="100"/>
        <v>0</v>
      </c>
      <c r="K2547" s="177" t="s">
        <v>477</v>
      </c>
      <c r="L2547" s="41"/>
      <c r="M2547" s="182" t="s">
        <v>19</v>
      </c>
      <c r="N2547" s="183" t="s">
        <v>41</v>
      </c>
      <c r="O2547" s="66"/>
      <c r="P2547" s="184">
        <f t="shared" si="101"/>
        <v>0</v>
      </c>
      <c r="Q2547" s="184">
        <v>0</v>
      </c>
      <c r="R2547" s="184">
        <f t="shared" si="102"/>
        <v>0</v>
      </c>
      <c r="S2547" s="184">
        <v>0</v>
      </c>
      <c r="T2547" s="185">
        <f t="shared" si="103"/>
        <v>0</v>
      </c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R2547" s="186" t="s">
        <v>216</v>
      </c>
      <c r="AT2547" s="186" t="s">
        <v>195</v>
      </c>
      <c r="AU2547" s="186" t="s">
        <v>212</v>
      </c>
      <c r="AY2547" s="19" t="s">
        <v>193</v>
      </c>
      <c r="BE2547" s="187">
        <f t="shared" si="104"/>
        <v>0</v>
      </c>
      <c r="BF2547" s="187">
        <f t="shared" si="105"/>
        <v>0</v>
      </c>
      <c r="BG2547" s="187">
        <f t="shared" si="106"/>
        <v>0</v>
      </c>
      <c r="BH2547" s="187">
        <f t="shared" si="107"/>
        <v>0</v>
      </c>
      <c r="BI2547" s="187">
        <f t="shared" si="108"/>
        <v>0</v>
      </c>
      <c r="BJ2547" s="19" t="s">
        <v>78</v>
      </c>
      <c r="BK2547" s="187">
        <f t="shared" si="109"/>
        <v>0</v>
      </c>
      <c r="BL2547" s="19" t="s">
        <v>216</v>
      </c>
      <c r="BM2547" s="186" t="s">
        <v>3763</v>
      </c>
    </row>
    <row r="2548" spans="1:65" s="2" customFormat="1" ht="16.5" customHeight="1">
      <c r="A2548" s="36"/>
      <c r="B2548" s="37"/>
      <c r="C2548" s="175" t="s">
        <v>3764</v>
      </c>
      <c r="D2548" s="175" t="s">
        <v>195</v>
      </c>
      <c r="E2548" s="176" t="s">
        <v>3765</v>
      </c>
      <c r="F2548" s="177" t="s">
        <v>3766</v>
      </c>
      <c r="G2548" s="178" t="s">
        <v>702</v>
      </c>
      <c r="H2548" s="179">
        <v>1</v>
      </c>
      <c r="I2548" s="180"/>
      <c r="J2548" s="181">
        <f t="shared" si="100"/>
        <v>0</v>
      </c>
      <c r="K2548" s="177" t="s">
        <v>477</v>
      </c>
      <c r="L2548" s="41"/>
      <c r="M2548" s="182" t="s">
        <v>19</v>
      </c>
      <c r="N2548" s="183" t="s">
        <v>41</v>
      </c>
      <c r="O2548" s="66"/>
      <c r="P2548" s="184">
        <f t="shared" si="101"/>
        <v>0</v>
      </c>
      <c r="Q2548" s="184">
        <v>0</v>
      </c>
      <c r="R2548" s="184">
        <f t="shared" si="102"/>
        <v>0</v>
      </c>
      <c r="S2548" s="184">
        <v>0</v>
      </c>
      <c r="T2548" s="185">
        <f t="shared" si="103"/>
        <v>0</v>
      </c>
      <c r="U2548" s="36"/>
      <c r="V2548" s="36"/>
      <c r="W2548" s="36"/>
      <c r="X2548" s="36"/>
      <c r="Y2548" s="36"/>
      <c r="Z2548" s="36"/>
      <c r="AA2548" s="36"/>
      <c r="AB2548" s="36"/>
      <c r="AC2548" s="36"/>
      <c r="AD2548" s="36"/>
      <c r="AE2548" s="36"/>
      <c r="AR2548" s="186" t="s">
        <v>216</v>
      </c>
      <c r="AT2548" s="186" t="s">
        <v>195</v>
      </c>
      <c r="AU2548" s="186" t="s">
        <v>212</v>
      </c>
      <c r="AY2548" s="19" t="s">
        <v>193</v>
      </c>
      <c r="BE2548" s="187">
        <f t="shared" si="104"/>
        <v>0</v>
      </c>
      <c r="BF2548" s="187">
        <f t="shared" si="105"/>
        <v>0</v>
      </c>
      <c r="BG2548" s="187">
        <f t="shared" si="106"/>
        <v>0</v>
      </c>
      <c r="BH2548" s="187">
        <f t="shared" si="107"/>
        <v>0</v>
      </c>
      <c r="BI2548" s="187">
        <f t="shared" si="108"/>
        <v>0</v>
      </c>
      <c r="BJ2548" s="19" t="s">
        <v>78</v>
      </c>
      <c r="BK2548" s="187">
        <f t="shared" si="109"/>
        <v>0</v>
      </c>
      <c r="BL2548" s="19" t="s">
        <v>216</v>
      </c>
      <c r="BM2548" s="186" t="s">
        <v>3767</v>
      </c>
    </row>
    <row r="2549" spans="1:65" s="2" customFormat="1" ht="21.75" customHeight="1">
      <c r="A2549" s="36"/>
      <c r="B2549" s="37"/>
      <c r="C2549" s="175" t="s">
        <v>3768</v>
      </c>
      <c r="D2549" s="175" t="s">
        <v>195</v>
      </c>
      <c r="E2549" s="176" t="s">
        <v>3769</v>
      </c>
      <c r="F2549" s="177" t="s">
        <v>3770</v>
      </c>
      <c r="G2549" s="178" t="s">
        <v>702</v>
      </c>
      <c r="H2549" s="179">
        <v>2</v>
      </c>
      <c r="I2549" s="180"/>
      <c r="J2549" s="181">
        <f t="shared" si="100"/>
        <v>0</v>
      </c>
      <c r="K2549" s="177" t="s">
        <v>477</v>
      </c>
      <c r="L2549" s="41"/>
      <c r="M2549" s="182" t="s">
        <v>19</v>
      </c>
      <c r="N2549" s="183" t="s">
        <v>41</v>
      </c>
      <c r="O2549" s="66"/>
      <c r="P2549" s="184">
        <f t="shared" si="101"/>
        <v>0</v>
      </c>
      <c r="Q2549" s="184">
        <v>0</v>
      </c>
      <c r="R2549" s="184">
        <f t="shared" si="102"/>
        <v>0</v>
      </c>
      <c r="S2549" s="184">
        <v>0</v>
      </c>
      <c r="T2549" s="185">
        <f t="shared" si="103"/>
        <v>0</v>
      </c>
      <c r="U2549" s="36"/>
      <c r="V2549" s="36"/>
      <c r="W2549" s="36"/>
      <c r="X2549" s="36"/>
      <c r="Y2549" s="36"/>
      <c r="Z2549" s="36"/>
      <c r="AA2549" s="36"/>
      <c r="AB2549" s="36"/>
      <c r="AC2549" s="36"/>
      <c r="AD2549" s="36"/>
      <c r="AE2549" s="36"/>
      <c r="AR2549" s="186" t="s">
        <v>216</v>
      </c>
      <c r="AT2549" s="186" t="s">
        <v>195</v>
      </c>
      <c r="AU2549" s="186" t="s">
        <v>212</v>
      </c>
      <c r="AY2549" s="19" t="s">
        <v>193</v>
      </c>
      <c r="BE2549" s="187">
        <f t="shared" si="104"/>
        <v>0</v>
      </c>
      <c r="BF2549" s="187">
        <f t="shared" si="105"/>
        <v>0</v>
      </c>
      <c r="BG2549" s="187">
        <f t="shared" si="106"/>
        <v>0</v>
      </c>
      <c r="BH2549" s="187">
        <f t="shared" si="107"/>
        <v>0</v>
      </c>
      <c r="BI2549" s="187">
        <f t="shared" si="108"/>
        <v>0</v>
      </c>
      <c r="BJ2549" s="19" t="s">
        <v>78</v>
      </c>
      <c r="BK2549" s="187">
        <f t="shared" si="109"/>
        <v>0</v>
      </c>
      <c r="BL2549" s="19" t="s">
        <v>216</v>
      </c>
      <c r="BM2549" s="186" t="s">
        <v>3771</v>
      </c>
    </row>
    <row r="2550" spans="1:65" s="2" customFormat="1" ht="33" customHeight="1">
      <c r="A2550" s="36"/>
      <c r="B2550" s="37"/>
      <c r="C2550" s="175" t="s">
        <v>3772</v>
      </c>
      <c r="D2550" s="175" t="s">
        <v>195</v>
      </c>
      <c r="E2550" s="176" t="s">
        <v>3773</v>
      </c>
      <c r="F2550" s="177" t="s">
        <v>3774</v>
      </c>
      <c r="G2550" s="178" t="s">
        <v>702</v>
      </c>
      <c r="H2550" s="179">
        <v>1</v>
      </c>
      <c r="I2550" s="180"/>
      <c r="J2550" s="181">
        <f t="shared" si="100"/>
        <v>0</v>
      </c>
      <c r="K2550" s="177" t="s">
        <v>477</v>
      </c>
      <c r="L2550" s="41"/>
      <c r="M2550" s="182" t="s">
        <v>19</v>
      </c>
      <c r="N2550" s="183" t="s">
        <v>41</v>
      </c>
      <c r="O2550" s="66"/>
      <c r="P2550" s="184">
        <f t="shared" si="101"/>
        <v>0</v>
      </c>
      <c r="Q2550" s="184">
        <v>0</v>
      </c>
      <c r="R2550" s="184">
        <f t="shared" si="102"/>
        <v>0</v>
      </c>
      <c r="S2550" s="184">
        <v>0</v>
      </c>
      <c r="T2550" s="185">
        <f t="shared" si="103"/>
        <v>0</v>
      </c>
      <c r="U2550" s="36"/>
      <c r="V2550" s="36"/>
      <c r="W2550" s="36"/>
      <c r="X2550" s="36"/>
      <c r="Y2550" s="36"/>
      <c r="Z2550" s="36"/>
      <c r="AA2550" s="36"/>
      <c r="AB2550" s="36"/>
      <c r="AC2550" s="36"/>
      <c r="AD2550" s="36"/>
      <c r="AE2550" s="36"/>
      <c r="AR2550" s="186" t="s">
        <v>216</v>
      </c>
      <c r="AT2550" s="186" t="s">
        <v>195</v>
      </c>
      <c r="AU2550" s="186" t="s">
        <v>212</v>
      </c>
      <c r="AY2550" s="19" t="s">
        <v>193</v>
      </c>
      <c r="BE2550" s="187">
        <f t="shared" si="104"/>
        <v>0</v>
      </c>
      <c r="BF2550" s="187">
        <f t="shared" si="105"/>
        <v>0</v>
      </c>
      <c r="BG2550" s="187">
        <f t="shared" si="106"/>
        <v>0</v>
      </c>
      <c r="BH2550" s="187">
        <f t="shared" si="107"/>
        <v>0</v>
      </c>
      <c r="BI2550" s="187">
        <f t="shared" si="108"/>
        <v>0</v>
      </c>
      <c r="BJ2550" s="19" t="s">
        <v>78</v>
      </c>
      <c r="BK2550" s="187">
        <f t="shared" si="109"/>
        <v>0</v>
      </c>
      <c r="BL2550" s="19" t="s">
        <v>216</v>
      </c>
      <c r="BM2550" s="186" t="s">
        <v>3775</v>
      </c>
    </row>
    <row r="2551" spans="1:65" s="2" customFormat="1" ht="24.2" customHeight="1">
      <c r="A2551" s="36"/>
      <c r="B2551" s="37"/>
      <c r="C2551" s="175" t="s">
        <v>2415</v>
      </c>
      <c r="D2551" s="175" t="s">
        <v>195</v>
      </c>
      <c r="E2551" s="176" t="s">
        <v>3776</v>
      </c>
      <c r="F2551" s="177" t="s">
        <v>3777</v>
      </c>
      <c r="G2551" s="178" t="s">
        <v>702</v>
      </c>
      <c r="H2551" s="179">
        <v>1</v>
      </c>
      <c r="I2551" s="180"/>
      <c r="J2551" s="181">
        <f t="shared" si="100"/>
        <v>0</v>
      </c>
      <c r="K2551" s="177" t="s">
        <v>477</v>
      </c>
      <c r="L2551" s="41"/>
      <c r="M2551" s="182" t="s">
        <v>19</v>
      </c>
      <c r="N2551" s="183" t="s">
        <v>41</v>
      </c>
      <c r="O2551" s="66"/>
      <c r="P2551" s="184">
        <f t="shared" si="101"/>
        <v>0</v>
      </c>
      <c r="Q2551" s="184">
        <v>0</v>
      </c>
      <c r="R2551" s="184">
        <f t="shared" si="102"/>
        <v>0</v>
      </c>
      <c r="S2551" s="184">
        <v>0</v>
      </c>
      <c r="T2551" s="185">
        <f t="shared" si="103"/>
        <v>0</v>
      </c>
      <c r="U2551" s="36"/>
      <c r="V2551" s="36"/>
      <c r="W2551" s="36"/>
      <c r="X2551" s="36"/>
      <c r="Y2551" s="36"/>
      <c r="Z2551" s="36"/>
      <c r="AA2551" s="36"/>
      <c r="AB2551" s="36"/>
      <c r="AC2551" s="36"/>
      <c r="AD2551" s="36"/>
      <c r="AE2551" s="36"/>
      <c r="AR2551" s="186" t="s">
        <v>216</v>
      </c>
      <c r="AT2551" s="186" t="s">
        <v>195</v>
      </c>
      <c r="AU2551" s="186" t="s">
        <v>212</v>
      </c>
      <c r="AY2551" s="19" t="s">
        <v>193</v>
      </c>
      <c r="BE2551" s="187">
        <f t="shared" si="104"/>
        <v>0</v>
      </c>
      <c r="BF2551" s="187">
        <f t="shared" si="105"/>
        <v>0</v>
      </c>
      <c r="BG2551" s="187">
        <f t="shared" si="106"/>
        <v>0</v>
      </c>
      <c r="BH2551" s="187">
        <f t="shared" si="107"/>
        <v>0</v>
      </c>
      <c r="BI2551" s="187">
        <f t="shared" si="108"/>
        <v>0</v>
      </c>
      <c r="BJ2551" s="19" t="s">
        <v>78</v>
      </c>
      <c r="BK2551" s="187">
        <f t="shared" si="109"/>
        <v>0</v>
      </c>
      <c r="BL2551" s="19" t="s">
        <v>216</v>
      </c>
      <c r="BM2551" s="186" t="s">
        <v>3778</v>
      </c>
    </row>
    <row r="2552" spans="1:65" s="2" customFormat="1" ht="24.2" customHeight="1">
      <c r="A2552" s="36"/>
      <c r="B2552" s="37"/>
      <c r="C2552" s="175" t="s">
        <v>3779</v>
      </c>
      <c r="D2552" s="175" t="s">
        <v>195</v>
      </c>
      <c r="E2552" s="176" t="s">
        <v>3780</v>
      </c>
      <c r="F2552" s="177" t="s">
        <v>3781</v>
      </c>
      <c r="G2552" s="178" t="s">
        <v>702</v>
      </c>
      <c r="H2552" s="179">
        <v>1</v>
      </c>
      <c r="I2552" s="180"/>
      <c r="J2552" s="181">
        <f t="shared" si="100"/>
        <v>0</v>
      </c>
      <c r="K2552" s="177" t="s">
        <v>477</v>
      </c>
      <c r="L2552" s="41"/>
      <c r="M2552" s="182" t="s">
        <v>19</v>
      </c>
      <c r="N2552" s="183" t="s">
        <v>41</v>
      </c>
      <c r="O2552" s="66"/>
      <c r="P2552" s="184">
        <f t="shared" si="101"/>
        <v>0</v>
      </c>
      <c r="Q2552" s="184">
        <v>0</v>
      </c>
      <c r="R2552" s="184">
        <f t="shared" si="102"/>
        <v>0</v>
      </c>
      <c r="S2552" s="184">
        <v>0</v>
      </c>
      <c r="T2552" s="185">
        <f t="shared" si="103"/>
        <v>0</v>
      </c>
      <c r="U2552" s="36"/>
      <c r="V2552" s="36"/>
      <c r="W2552" s="36"/>
      <c r="X2552" s="36"/>
      <c r="Y2552" s="36"/>
      <c r="Z2552" s="36"/>
      <c r="AA2552" s="36"/>
      <c r="AB2552" s="36"/>
      <c r="AC2552" s="36"/>
      <c r="AD2552" s="36"/>
      <c r="AE2552" s="36"/>
      <c r="AR2552" s="186" t="s">
        <v>216</v>
      </c>
      <c r="AT2552" s="186" t="s">
        <v>195</v>
      </c>
      <c r="AU2552" s="186" t="s">
        <v>212</v>
      </c>
      <c r="AY2552" s="19" t="s">
        <v>193</v>
      </c>
      <c r="BE2552" s="187">
        <f t="shared" si="104"/>
        <v>0</v>
      </c>
      <c r="BF2552" s="187">
        <f t="shared" si="105"/>
        <v>0</v>
      </c>
      <c r="BG2552" s="187">
        <f t="shared" si="106"/>
        <v>0</v>
      </c>
      <c r="BH2552" s="187">
        <f t="shared" si="107"/>
        <v>0</v>
      </c>
      <c r="BI2552" s="187">
        <f t="shared" si="108"/>
        <v>0</v>
      </c>
      <c r="BJ2552" s="19" t="s">
        <v>78</v>
      </c>
      <c r="BK2552" s="187">
        <f t="shared" si="109"/>
        <v>0</v>
      </c>
      <c r="BL2552" s="19" t="s">
        <v>216</v>
      </c>
      <c r="BM2552" s="186" t="s">
        <v>3782</v>
      </c>
    </row>
    <row r="2553" spans="1:65" s="2" customFormat="1" ht="37.9" customHeight="1">
      <c r="A2553" s="36"/>
      <c r="B2553" s="37"/>
      <c r="C2553" s="175" t="s">
        <v>2420</v>
      </c>
      <c r="D2553" s="175" t="s">
        <v>195</v>
      </c>
      <c r="E2553" s="176" t="s">
        <v>3783</v>
      </c>
      <c r="F2553" s="177" t="s">
        <v>3784</v>
      </c>
      <c r="G2553" s="178" t="s">
        <v>702</v>
      </c>
      <c r="H2553" s="179">
        <v>1</v>
      </c>
      <c r="I2553" s="180"/>
      <c r="J2553" s="181">
        <f t="shared" si="100"/>
        <v>0</v>
      </c>
      <c r="K2553" s="177" t="s">
        <v>477</v>
      </c>
      <c r="L2553" s="41"/>
      <c r="M2553" s="182" t="s">
        <v>19</v>
      </c>
      <c r="N2553" s="183" t="s">
        <v>41</v>
      </c>
      <c r="O2553" s="66"/>
      <c r="P2553" s="184">
        <f t="shared" si="101"/>
        <v>0</v>
      </c>
      <c r="Q2553" s="184">
        <v>0</v>
      </c>
      <c r="R2553" s="184">
        <f t="shared" si="102"/>
        <v>0</v>
      </c>
      <c r="S2553" s="184">
        <v>0</v>
      </c>
      <c r="T2553" s="185">
        <f t="shared" si="103"/>
        <v>0</v>
      </c>
      <c r="U2553" s="36"/>
      <c r="V2553" s="36"/>
      <c r="W2553" s="36"/>
      <c r="X2553" s="36"/>
      <c r="Y2553" s="36"/>
      <c r="Z2553" s="36"/>
      <c r="AA2553" s="36"/>
      <c r="AB2553" s="36"/>
      <c r="AC2553" s="36"/>
      <c r="AD2553" s="36"/>
      <c r="AE2553" s="36"/>
      <c r="AR2553" s="186" t="s">
        <v>216</v>
      </c>
      <c r="AT2553" s="186" t="s">
        <v>195</v>
      </c>
      <c r="AU2553" s="186" t="s">
        <v>212</v>
      </c>
      <c r="AY2553" s="19" t="s">
        <v>193</v>
      </c>
      <c r="BE2553" s="187">
        <f t="shared" si="104"/>
        <v>0</v>
      </c>
      <c r="BF2553" s="187">
        <f t="shared" si="105"/>
        <v>0</v>
      </c>
      <c r="BG2553" s="187">
        <f t="shared" si="106"/>
        <v>0</v>
      </c>
      <c r="BH2553" s="187">
        <f t="shared" si="107"/>
        <v>0</v>
      </c>
      <c r="BI2553" s="187">
        <f t="shared" si="108"/>
        <v>0</v>
      </c>
      <c r="BJ2553" s="19" t="s">
        <v>78</v>
      </c>
      <c r="BK2553" s="187">
        <f t="shared" si="109"/>
        <v>0</v>
      </c>
      <c r="BL2553" s="19" t="s">
        <v>216</v>
      </c>
      <c r="BM2553" s="186" t="s">
        <v>3785</v>
      </c>
    </row>
    <row r="2554" spans="1:65" s="2" customFormat="1" ht="37.9" customHeight="1">
      <c r="A2554" s="36"/>
      <c r="B2554" s="37"/>
      <c r="C2554" s="175" t="s">
        <v>3786</v>
      </c>
      <c r="D2554" s="175" t="s">
        <v>195</v>
      </c>
      <c r="E2554" s="176" t="s">
        <v>3787</v>
      </c>
      <c r="F2554" s="177" t="s">
        <v>3788</v>
      </c>
      <c r="G2554" s="178" t="s">
        <v>702</v>
      </c>
      <c r="H2554" s="179">
        <v>1</v>
      </c>
      <c r="I2554" s="180"/>
      <c r="J2554" s="181">
        <f t="shared" si="100"/>
        <v>0</v>
      </c>
      <c r="K2554" s="177" t="s">
        <v>477</v>
      </c>
      <c r="L2554" s="41"/>
      <c r="M2554" s="182" t="s">
        <v>19</v>
      </c>
      <c r="N2554" s="183" t="s">
        <v>41</v>
      </c>
      <c r="O2554" s="66"/>
      <c r="P2554" s="184">
        <f t="shared" si="101"/>
        <v>0</v>
      </c>
      <c r="Q2554" s="184">
        <v>0</v>
      </c>
      <c r="R2554" s="184">
        <f t="shared" si="102"/>
        <v>0</v>
      </c>
      <c r="S2554" s="184">
        <v>0</v>
      </c>
      <c r="T2554" s="185">
        <f t="shared" si="103"/>
        <v>0</v>
      </c>
      <c r="U2554" s="36"/>
      <c r="V2554" s="36"/>
      <c r="W2554" s="36"/>
      <c r="X2554" s="36"/>
      <c r="Y2554" s="36"/>
      <c r="Z2554" s="36"/>
      <c r="AA2554" s="36"/>
      <c r="AB2554" s="36"/>
      <c r="AC2554" s="36"/>
      <c r="AD2554" s="36"/>
      <c r="AE2554" s="36"/>
      <c r="AR2554" s="186" t="s">
        <v>216</v>
      </c>
      <c r="AT2554" s="186" t="s">
        <v>195</v>
      </c>
      <c r="AU2554" s="186" t="s">
        <v>212</v>
      </c>
      <c r="AY2554" s="19" t="s">
        <v>193</v>
      </c>
      <c r="BE2554" s="187">
        <f t="shared" si="104"/>
        <v>0</v>
      </c>
      <c r="BF2554" s="187">
        <f t="shared" si="105"/>
        <v>0</v>
      </c>
      <c r="BG2554" s="187">
        <f t="shared" si="106"/>
        <v>0</v>
      </c>
      <c r="BH2554" s="187">
        <f t="shared" si="107"/>
        <v>0</v>
      </c>
      <c r="BI2554" s="187">
        <f t="shared" si="108"/>
        <v>0</v>
      </c>
      <c r="BJ2554" s="19" t="s">
        <v>78</v>
      </c>
      <c r="BK2554" s="187">
        <f t="shared" si="109"/>
        <v>0</v>
      </c>
      <c r="BL2554" s="19" t="s">
        <v>216</v>
      </c>
      <c r="BM2554" s="186" t="s">
        <v>3789</v>
      </c>
    </row>
    <row r="2555" spans="1:65" s="2" customFormat="1" ht="16.5" customHeight="1">
      <c r="A2555" s="36"/>
      <c r="B2555" s="37"/>
      <c r="C2555" s="175" t="s">
        <v>2426</v>
      </c>
      <c r="D2555" s="175" t="s">
        <v>195</v>
      </c>
      <c r="E2555" s="176" t="s">
        <v>3790</v>
      </c>
      <c r="F2555" s="177" t="s">
        <v>3681</v>
      </c>
      <c r="G2555" s="178" t="s">
        <v>702</v>
      </c>
      <c r="H2555" s="179">
        <v>7</v>
      </c>
      <c r="I2555" s="180"/>
      <c r="J2555" s="181">
        <f t="shared" si="100"/>
        <v>0</v>
      </c>
      <c r="K2555" s="177" t="s">
        <v>477</v>
      </c>
      <c r="L2555" s="41"/>
      <c r="M2555" s="182" t="s">
        <v>19</v>
      </c>
      <c r="N2555" s="183" t="s">
        <v>41</v>
      </c>
      <c r="O2555" s="66"/>
      <c r="P2555" s="184">
        <f t="shared" si="101"/>
        <v>0</v>
      </c>
      <c r="Q2555" s="184">
        <v>0</v>
      </c>
      <c r="R2555" s="184">
        <f t="shared" si="102"/>
        <v>0</v>
      </c>
      <c r="S2555" s="184">
        <v>0</v>
      </c>
      <c r="T2555" s="185">
        <f t="shared" si="103"/>
        <v>0</v>
      </c>
      <c r="U2555" s="36"/>
      <c r="V2555" s="36"/>
      <c r="W2555" s="36"/>
      <c r="X2555" s="36"/>
      <c r="Y2555" s="36"/>
      <c r="Z2555" s="36"/>
      <c r="AA2555" s="36"/>
      <c r="AB2555" s="36"/>
      <c r="AC2555" s="36"/>
      <c r="AD2555" s="36"/>
      <c r="AE2555" s="36"/>
      <c r="AR2555" s="186" t="s">
        <v>216</v>
      </c>
      <c r="AT2555" s="186" t="s">
        <v>195</v>
      </c>
      <c r="AU2555" s="186" t="s">
        <v>212</v>
      </c>
      <c r="AY2555" s="19" t="s">
        <v>193</v>
      </c>
      <c r="BE2555" s="187">
        <f t="shared" si="104"/>
        <v>0</v>
      </c>
      <c r="BF2555" s="187">
        <f t="shared" si="105"/>
        <v>0</v>
      </c>
      <c r="BG2555" s="187">
        <f t="shared" si="106"/>
        <v>0</v>
      </c>
      <c r="BH2555" s="187">
        <f t="shared" si="107"/>
        <v>0</v>
      </c>
      <c r="BI2555" s="187">
        <f t="shared" si="108"/>
        <v>0</v>
      </c>
      <c r="BJ2555" s="19" t="s">
        <v>78</v>
      </c>
      <c r="BK2555" s="187">
        <f t="shared" si="109"/>
        <v>0</v>
      </c>
      <c r="BL2555" s="19" t="s">
        <v>216</v>
      </c>
      <c r="BM2555" s="186" t="s">
        <v>3791</v>
      </c>
    </row>
    <row r="2556" spans="1:65" s="2" customFormat="1" ht="16.5" customHeight="1">
      <c r="A2556" s="36"/>
      <c r="B2556" s="37"/>
      <c r="C2556" s="175" t="s">
        <v>3792</v>
      </c>
      <c r="D2556" s="175" t="s">
        <v>195</v>
      </c>
      <c r="E2556" s="176" t="s">
        <v>3793</v>
      </c>
      <c r="F2556" s="177" t="s">
        <v>3688</v>
      </c>
      <c r="G2556" s="178" t="s">
        <v>702</v>
      </c>
      <c r="H2556" s="179">
        <v>1</v>
      </c>
      <c r="I2556" s="180"/>
      <c r="J2556" s="181">
        <f t="shared" si="100"/>
        <v>0</v>
      </c>
      <c r="K2556" s="177" t="s">
        <v>477</v>
      </c>
      <c r="L2556" s="41"/>
      <c r="M2556" s="182" t="s">
        <v>19</v>
      </c>
      <c r="N2556" s="183" t="s">
        <v>41</v>
      </c>
      <c r="O2556" s="66"/>
      <c r="P2556" s="184">
        <f t="shared" si="101"/>
        <v>0</v>
      </c>
      <c r="Q2556" s="184">
        <v>0</v>
      </c>
      <c r="R2556" s="184">
        <f t="shared" si="102"/>
        <v>0</v>
      </c>
      <c r="S2556" s="184">
        <v>0</v>
      </c>
      <c r="T2556" s="185">
        <f t="shared" si="103"/>
        <v>0</v>
      </c>
      <c r="U2556" s="36"/>
      <c r="V2556" s="36"/>
      <c r="W2556" s="36"/>
      <c r="X2556" s="36"/>
      <c r="Y2556" s="36"/>
      <c r="Z2556" s="36"/>
      <c r="AA2556" s="36"/>
      <c r="AB2556" s="36"/>
      <c r="AC2556" s="36"/>
      <c r="AD2556" s="36"/>
      <c r="AE2556" s="36"/>
      <c r="AR2556" s="186" t="s">
        <v>216</v>
      </c>
      <c r="AT2556" s="186" t="s">
        <v>195</v>
      </c>
      <c r="AU2556" s="186" t="s">
        <v>212</v>
      </c>
      <c r="AY2556" s="19" t="s">
        <v>193</v>
      </c>
      <c r="BE2556" s="187">
        <f t="shared" si="104"/>
        <v>0</v>
      </c>
      <c r="BF2556" s="187">
        <f t="shared" si="105"/>
        <v>0</v>
      </c>
      <c r="BG2556" s="187">
        <f t="shared" si="106"/>
        <v>0</v>
      </c>
      <c r="BH2556" s="187">
        <f t="shared" si="107"/>
        <v>0</v>
      </c>
      <c r="BI2556" s="187">
        <f t="shared" si="108"/>
        <v>0</v>
      </c>
      <c r="BJ2556" s="19" t="s">
        <v>78</v>
      </c>
      <c r="BK2556" s="187">
        <f t="shared" si="109"/>
        <v>0</v>
      </c>
      <c r="BL2556" s="19" t="s">
        <v>216</v>
      </c>
      <c r="BM2556" s="186" t="s">
        <v>3794</v>
      </c>
    </row>
    <row r="2557" spans="1:65" s="2" customFormat="1" ht="16.5" customHeight="1">
      <c r="A2557" s="36"/>
      <c r="B2557" s="37"/>
      <c r="C2557" s="175" t="s">
        <v>2431</v>
      </c>
      <c r="D2557" s="175" t="s">
        <v>195</v>
      </c>
      <c r="E2557" s="176" t="s">
        <v>3795</v>
      </c>
      <c r="F2557" s="177" t="s">
        <v>3691</v>
      </c>
      <c r="G2557" s="178" t="s">
        <v>702</v>
      </c>
      <c r="H2557" s="179">
        <v>4</v>
      </c>
      <c r="I2557" s="180"/>
      <c r="J2557" s="181">
        <f t="shared" si="100"/>
        <v>0</v>
      </c>
      <c r="K2557" s="177" t="s">
        <v>477</v>
      </c>
      <c r="L2557" s="41"/>
      <c r="M2557" s="182" t="s">
        <v>19</v>
      </c>
      <c r="N2557" s="183" t="s">
        <v>41</v>
      </c>
      <c r="O2557" s="66"/>
      <c r="P2557" s="184">
        <f t="shared" si="101"/>
        <v>0</v>
      </c>
      <c r="Q2557" s="184">
        <v>0</v>
      </c>
      <c r="R2557" s="184">
        <f t="shared" si="102"/>
        <v>0</v>
      </c>
      <c r="S2557" s="184">
        <v>0</v>
      </c>
      <c r="T2557" s="185">
        <f t="shared" si="103"/>
        <v>0</v>
      </c>
      <c r="U2557" s="36"/>
      <c r="V2557" s="36"/>
      <c r="W2557" s="36"/>
      <c r="X2557" s="36"/>
      <c r="Y2557" s="36"/>
      <c r="Z2557" s="36"/>
      <c r="AA2557" s="36"/>
      <c r="AB2557" s="36"/>
      <c r="AC2557" s="36"/>
      <c r="AD2557" s="36"/>
      <c r="AE2557" s="36"/>
      <c r="AR2557" s="186" t="s">
        <v>216</v>
      </c>
      <c r="AT2557" s="186" t="s">
        <v>195</v>
      </c>
      <c r="AU2557" s="186" t="s">
        <v>212</v>
      </c>
      <c r="AY2557" s="19" t="s">
        <v>193</v>
      </c>
      <c r="BE2557" s="187">
        <f t="shared" si="104"/>
        <v>0</v>
      </c>
      <c r="BF2557" s="187">
        <f t="shared" si="105"/>
        <v>0</v>
      </c>
      <c r="BG2557" s="187">
        <f t="shared" si="106"/>
        <v>0</v>
      </c>
      <c r="BH2557" s="187">
        <f t="shared" si="107"/>
        <v>0</v>
      </c>
      <c r="BI2557" s="187">
        <f t="shared" si="108"/>
        <v>0</v>
      </c>
      <c r="BJ2557" s="19" t="s">
        <v>78</v>
      </c>
      <c r="BK2557" s="187">
        <f t="shared" si="109"/>
        <v>0</v>
      </c>
      <c r="BL2557" s="19" t="s">
        <v>216</v>
      </c>
      <c r="BM2557" s="186" t="s">
        <v>3796</v>
      </c>
    </row>
    <row r="2558" spans="1:65" s="2" customFormat="1" ht="16.5" customHeight="1">
      <c r="A2558" s="36"/>
      <c r="B2558" s="37"/>
      <c r="C2558" s="175" t="s">
        <v>3797</v>
      </c>
      <c r="D2558" s="175" t="s">
        <v>195</v>
      </c>
      <c r="E2558" s="176" t="s">
        <v>3798</v>
      </c>
      <c r="F2558" s="177" t="s">
        <v>3695</v>
      </c>
      <c r="G2558" s="178" t="s">
        <v>702</v>
      </c>
      <c r="H2558" s="179">
        <v>2</v>
      </c>
      <c r="I2558" s="180"/>
      <c r="J2558" s="181">
        <f t="shared" si="100"/>
        <v>0</v>
      </c>
      <c r="K2558" s="177" t="s">
        <v>477</v>
      </c>
      <c r="L2558" s="41"/>
      <c r="M2558" s="182" t="s">
        <v>19</v>
      </c>
      <c r="N2558" s="183" t="s">
        <v>41</v>
      </c>
      <c r="O2558" s="66"/>
      <c r="P2558" s="184">
        <f t="shared" si="101"/>
        <v>0</v>
      </c>
      <c r="Q2558" s="184">
        <v>0</v>
      </c>
      <c r="R2558" s="184">
        <f t="shared" si="102"/>
        <v>0</v>
      </c>
      <c r="S2558" s="184">
        <v>0</v>
      </c>
      <c r="T2558" s="185">
        <f t="shared" si="103"/>
        <v>0</v>
      </c>
      <c r="U2558" s="36"/>
      <c r="V2558" s="36"/>
      <c r="W2558" s="36"/>
      <c r="X2558" s="36"/>
      <c r="Y2558" s="36"/>
      <c r="Z2558" s="36"/>
      <c r="AA2558" s="36"/>
      <c r="AB2558" s="36"/>
      <c r="AC2558" s="36"/>
      <c r="AD2558" s="36"/>
      <c r="AE2558" s="36"/>
      <c r="AR2558" s="186" t="s">
        <v>216</v>
      </c>
      <c r="AT2558" s="186" t="s">
        <v>195</v>
      </c>
      <c r="AU2558" s="186" t="s">
        <v>212</v>
      </c>
      <c r="AY2558" s="19" t="s">
        <v>193</v>
      </c>
      <c r="BE2558" s="187">
        <f t="shared" si="104"/>
        <v>0</v>
      </c>
      <c r="BF2558" s="187">
        <f t="shared" si="105"/>
        <v>0</v>
      </c>
      <c r="BG2558" s="187">
        <f t="shared" si="106"/>
        <v>0</v>
      </c>
      <c r="BH2558" s="187">
        <f t="shared" si="107"/>
        <v>0</v>
      </c>
      <c r="BI2558" s="187">
        <f t="shared" si="108"/>
        <v>0</v>
      </c>
      <c r="BJ2558" s="19" t="s">
        <v>78</v>
      </c>
      <c r="BK2558" s="187">
        <f t="shared" si="109"/>
        <v>0</v>
      </c>
      <c r="BL2558" s="19" t="s">
        <v>216</v>
      </c>
      <c r="BM2558" s="186" t="s">
        <v>3799</v>
      </c>
    </row>
    <row r="2559" spans="1:65" s="2" customFormat="1" ht="16.5" customHeight="1">
      <c r="A2559" s="36"/>
      <c r="B2559" s="37"/>
      <c r="C2559" s="175" t="s">
        <v>2437</v>
      </c>
      <c r="D2559" s="175" t="s">
        <v>195</v>
      </c>
      <c r="E2559" s="176" t="s">
        <v>3800</v>
      </c>
      <c r="F2559" s="177" t="s">
        <v>3698</v>
      </c>
      <c r="G2559" s="178" t="s">
        <v>702</v>
      </c>
      <c r="H2559" s="179">
        <v>8</v>
      </c>
      <c r="I2559" s="180"/>
      <c r="J2559" s="181">
        <f t="shared" si="100"/>
        <v>0</v>
      </c>
      <c r="K2559" s="177" t="s">
        <v>477</v>
      </c>
      <c r="L2559" s="41"/>
      <c r="M2559" s="182" t="s">
        <v>19</v>
      </c>
      <c r="N2559" s="183" t="s">
        <v>41</v>
      </c>
      <c r="O2559" s="66"/>
      <c r="P2559" s="184">
        <f t="shared" si="101"/>
        <v>0</v>
      </c>
      <c r="Q2559" s="184">
        <v>0</v>
      </c>
      <c r="R2559" s="184">
        <f t="shared" si="102"/>
        <v>0</v>
      </c>
      <c r="S2559" s="184">
        <v>0</v>
      </c>
      <c r="T2559" s="185">
        <f t="shared" si="103"/>
        <v>0</v>
      </c>
      <c r="U2559" s="36"/>
      <c r="V2559" s="36"/>
      <c r="W2559" s="36"/>
      <c r="X2559" s="36"/>
      <c r="Y2559" s="36"/>
      <c r="Z2559" s="36"/>
      <c r="AA2559" s="36"/>
      <c r="AB2559" s="36"/>
      <c r="AC2559" s="36"/>
      <c r="AD2559" s="36"/>
      <c r="AE2559" s="36"/>
      <c r="AR2559" s="186" t="s">
        <v>216</v>
      </c>
      <c r="AT2559" s="186" t="s">
        <v>195</v>
      </c>
      <c r="AU2559" s="186" t="s">
        <v>212</v>
      </c>
      <c r="AY2559" s="19" t="s">
        <v>193</v>
      </c>
      <c r="BE2559" s="187">
        <f t="shared" si="104"/>
        <v>0</v>
      </c>
      <c r="BF2559" s="187">
        <f t="shared" si="105"/>
        <v>0</v>
      </c>
      <c r="BG2559" s="187">
        <f t="shared" si="106"/>
        <v>0</v>
      </c>
      <c r="BH2559" s="187">
        <f t="shared" si="107"/>
        <v>0</v>
      </c>
      <c r="BI2559" s="187">
        <f t="shared" si="108"/>
        <v>0</v>
      </c>
      <c r="BJ2559" s="19" t="s">
        <v>78</v>
      </c>
      <c r="BK2559" s="187">
        <f t="shared" si="109"/>
        <v>0</v>
      </c>
      <c r="BL2559" s="19" t="s">
        <v>216</v>
      </c>
      <c r="BM2559" s="186" t="s">
        <v>3801</v>
      </c>
    </row>
    <row r="2560" spans="1:65" s="2" customFormat="1" ht="16.5" customHeight="1">
      <c r="A2560" s="36"/>
      <c r="B2560" s="37"/>
      <c r="C2560" s="175" t="s">
        <v>3802</v>
      </c>
      <c r="D2560" s="175" t="s">
        <v>195</v>
      </c>
      <c r="E2560" s="176" t="s">
        <v>3803</v>
      </c>
      <c r="F2560" s="177" t="s">
        <v>3702</v>
      </c>
      <c r="G2560" s="178" t="s">
        <v>702</v>
      </c>
      <c r="H2560" s="179">
        <v>2</v>
      </c>
      <c r="I2560" s="180"/>
      <c r="J2560" s="181">
        <f t="shared" si="100"/>
        <v>0</v>
      </c>
      <c r="K2560" s="177" t="s">
        <v>477</v>
      </c>
      <c r="L2560" s="41"/>
      <c r="M2560" s="182" t="s">
        <v>19</v>
      </c>
      <c r="N2560" s="183" t="s">
        <v>41</v>
      </c>
      <c r="O2560" s="66"/>
      <c r="P2560" s="184">
        <f t="shared" si="101"/>
        <v>0</v>
      </c>
      <c r="Q2560" s="184">
        <v>0</v>
      </c>
      <c r="R2560" s="184">
        <f t="shared" si="102"/>
        <v>0</v>
      </c>
      <c r="S2560" s="184">
        <v>0</v>
      </c>
      <c r="T2560" s="185">
        <f t="shared" si="103"/>
        <v>0</v>
      </c>
      <c r="U2560" s="36"/>
      <c r="V2560" s="36"/>
      <c r="W2560" s="36"/>
      <c r="X2560" s="36"/>
      <c r="Y2560" s="36"/>
      <c r="Z2560" s="36"/>
      <c r="AA2560" s="36"/>
      <c r="AB2560" s="36"/>
      <c r="AC2560" s="36"/>
      <c r="AD2560" s="36"/>
      <c r="AE2560" s="36"/>
      <c r="AR2560" s="186" t="s">
        <v>216</v>
      </c>
      <c r="AT2560" s="186" t="s">
        <v>195</v>
      </c>
      <c r="AU2560" s="186" t="s">
        <v>212</v>
      </c>
      <c r="AY2560" s="19" t="s">
        <v>193</v>
      </c>
      <c r="BE2560" s="187">
        <f t="shared" si="104"/>
        <v>0</v>
      </c>
      <c r="BF2560" s="187">
        <f t="shared" si="105"/>
        <v>0</v>
      </c>
      <c r="BG2560" s="187">
        <f t="shared" si="106"/>
        <v>0</v>
      </c>
      <c r="BH2560" s="187">
        <f t="shared" si="107"/>
        <v>0</v>
      </c>
      <c r="BI2560" s="187">
        <f t="shared" si="108"/>
        <v>0</v>
      </c>
      <c r="BJ2560" s="19" t="s">
        <v>78</v>
      </c>
      <c r="BK2560" s="187">
        <f t="shared" si="109"/>
        <v>0</v>
      </c>
      <c r="BL2560" s="19" t="s">
        <v>216</v>
      </c>
      <c r="BM2560" s="186" t="s">
        <v>3804</v>
      </c>
    </row>
    <row r="2561" spans="1:65" s="2" customFormat="1" ht="16.5" customHeight="1">
      <c r="A2561" s="36"/>
      <c r="B2561" s="37"/>
      <c r="C2561" s="175" t="s">
        <v>2442</v>
      </c>
      <c r="D2561" s="175" t="s">
        <v>195</v>
      </c>
      <c r="E2561" s="176" t="s">
        <v>3805</v>
      </c>
      <c r="F2561" s="177" t="s">
        <v>3723</v>
      </c>
      <c r="G2561" s="178" t="s">
        <v>702</v>
      </c>
      <c r="H2561" s="179">
        <v>1</v>
      </c>
      <c r="I2561" s="180"/>
      <c r="J2561" s="181">
        <f t="shared" si="100"/>
        <v>0</v>
      </c>
      <c r="K2561" s="177" t="s">
        <v>477</v>
      </c>
      <c r="L2561" s="41"/>
      <c r="M2561" s="182" t="s">
        <v>19</v>
      </c>
      <c r="N2561" s="183" t="s">
        <v>41</v>
      </c>
      <c r="O2561" s="66"/>
      <c r="P2561" s="184">
        <f t="shared" si="101"/>
        <v>0</v>
      </c>
      <c r="Q2561" s="184">
        <v>0</v>
      </c>
      <c r="R2561" s="184">
        <f t="shared" si="102"/>
        <v>0</v>
      </c>
      <c r="S2561" s="184">
        <v>0</v>
      </c>
      <c r="T2561" s="185">
        <f t="shared" si="103"/>
        <v>0</v>
      </c>
      <c r="U2561" s="36"/>
      <c r="V2561" s="36"/>
      <c r="W2561" s="36"/>
      <c r="X2561" s="36"/>
      <c r="Y2561" s="36"/>
      <c r="Z2561" s="36"/>
      <c r="AA2561" s="36"/>
      <c r="AB2561" s="36"/>
      <c r="AC2561" s="36"/>
      <c r="AD2561" s="36"/>
      <c r="AE2561" s="36"/>
      <c r="AR2561" s="186" t="s">
        <v>216</v>
      </c>
      <c r="AT2561" s="186" t="s">
        <v>195</v>
      </c>
      <c r="AU2561" s="186" t="s">
        <v>212</v>
      </c>
      <c r="AY2561" s="19" t="s">
        <v>193</v>
      </c>
      <c r="BE2561" s="187">
        <f t="shared" si="104"/>
        <v>0</v>
      </c>
      <c r="BF2561" s="187">
        <f t="shared" si="105"/>
        <v>0</v>
      </c>
      <c r="BG2561" s="187">
        <f t="shared" si="106"/>
        <v>0</v>
      </c>
      <c r="BH2561" s="187">
        <f t="shared" si="107"/>
        <v>0</v>
      </c>
      <c r="BI2561" s="187">
        <f t="shared" si="108"/>
        <v>0</v>
      </c>
      <c r="BJ2561" s="19" t="s">
        <v>78</v>
      </c>
      <c r="BK2561" s="187">
        <f t="shared" si="109"/>
        <v>0</v>
      </c>
      <c r="BL2561" s="19" t="s">
        <v>216</v>
      </c>
      <c r="BM2561" s="186" t="s">
        <v>3806</v>
      </c>
    </row>
    <row r="2562" spans="1:65" s="2" customFormat="1" ht="24.2" customHeight="1">
      <c r="A2562" s="36"/>
      <c r="B2562" s="37"/>
      <c r="C2562" s="175" t="s">
        <v>3807</v>
      </c>
      <c r="D2562" s="175" t="s">
        <v>195</v>
      </c>
      <c r="E2562" s="176" t="s">
        <v>3808</v>
      </c>
      <c r="F2562" s="177" t="s">
        <v>3809</v>
      </c>
      <c r="G2562" s="178" t="s">
        <v>702</v>
      </c>
      <c r="H2562" s="179">
        <v>4</v>
      </c>
      <c r="I2562" s="180"/>
      <c r="J2562" s="181">
        <f t="shared" si="100"/>
        <v>0</v>
      </c>
      <c r="K2562" s="177" t="s">
        <v>477</v>
      </c>
      <c r="L2562" s="41"/>
      <c r="M2562" s="182" t="s">
        <v>19</v>
      </c>
      <c r="N2562" s="183" t="s">
        <v>41</v>
      </c>
      <c r="O2562" s="66"/>
      <c r="P2562" s="184">
        <f t="shared" si="101"/>
        <v>0</v>
      </c>
      <c r="Q2562" s="184">
        <v>0</v>
      </c>
      <c r="R2562" s="184">
        <f t="shared" si="102"/>
        <v>0</v>
      </c>
      <c r="S2562" s="184">
        <v>0</v>
      </c>
      <c r="T2562" s="185">
        <f t="shared" si="103"/>
        <v>0</v>
      </c>
      <c r="U2562" s="36"/>
      <c r="V2562" s="36"/>
      <c r="W2562" s="36"/>
      <c r="X2562" s="36"/>
      <c r="Y2562" s="36"/>
      <c r="Z2562" s="36"/>
      <c r="AA2562" s="36"/>
      <c r="AB2562" s="36"/>
      <c r="AC2562" s="36"/>
      <c r="AD2562" s="36"/>
      <c r="AE2562" s="36"/>
      <c r="AR2562" s="186" t="s">
        <v>216</v>
      </c>
      <c r="AT2562" s="186" t="s">
        <v>195</v>
      </c>
      <c r="AU2562" s="186" t="s">
        <v>212</v>
      </c>
      <c r="AY2562" s="19" t="s">
        <v>193</v>
      </c>
      <c r="BE2562" s="187">
        <f t="shared" si="104"/>
        <v>0</v>
      </c>
      <c r="BF2562" s="187">
        <f t="shared" si="105"/>
        <v>0</v>
      </c>
      <c r="BG2562" s="187">
        <f t="shared" si="106"/>
        <v>0</v>
      </c>
      <c r="BH2562" s="187">
        <f t="shared" si="107"/>
        <v>0</v>
      </c>
      <c r="BI2562" s="187">
        <f t="shared" si="108"/>
        <v>0</v>
      </c>
      <c r="BJ2562" s="19" t="s">
        <v>78</v>
      </c>
      <c r="BK2562" s="187">
        <f t="shared" si="109"/>
        <v>0</v>
      </c>
      <c r="BL2562" s="19" t="s">
        <v>216</v>
      </c>
      <c r="BM2562" s="186" t="s">
        <v>3810</v>
      </c>
    </row>
    <row r="2563" spans="1:65" s="2" customFormat="1" ht="16.5" customHeight="1">
      <c r="A2563" s="36"/>
      <c r="B2563" s="37"/>
      <c r="C2563" s="175" t="s">
        <v>2450</v>
      </c>
      <c r="D2563" s="175" t="s">
        <v>195</v>
      </c>
      <c r="E2563" s="176" t="s">
        <v>3811</v>
      </c>
      <c r="F2563" s="177" t="s">
        <v>3713</v>
      </c>
      <c r="G2563" s="178" t="s">
        <v>702</v>
      </c>
      <c r="H2563" s="179">
        <v>1</v>
      </c>
      <c r="I2563" s="180"/>
      <c r="J2563" s="181">
        <f t="shared" si="100"/>
        <v>0</v>
      </c>
      <c r="K2563" s="177" t="s">
        <v>477</v>
      </c>
      <c r="L2563" s="41"/>
      <c r="M2563" s="182" t="s">
        <v>19</v>
      </c>
      <c r="N2563" s="183" t="s">
        <v>41</v>
      </c>
      <c r="O2563" s="66"/>
      <c r="P2563" s="184">
        <f t="shared" si="101"/>
        <v>0</v>
      </c>
      <c r="Q2563" s="184">
        <v>0</v>
      </c>
      <c r="R2563" s="184">
        <f t="shared" si="102"/>
        <v>0</v>
      </c>
      <c r="S2563" s="184">
        <v>0</v>
      </c>
      <c r="T2563" s="185">
        <f t="shared" si="103"/>
        <v>0</v>
      </c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R2563" s="186" t="s">
        <v>216</v>
      </c>
      <c r="AT2563" s="186" t="s">
        <v>195</v>
      </c>
      <c r="AU2563" s="186" t="s">
        <v>212</v>
      </c>
      <c r="AY2563" s="19" t="s">
        <v>193</v>
      </c>
      <c r="BE2563" s="187">
        <f t="shared" si="104"/>
        <v>0</v>
      </c>
      <c r="BF2563" s="187">
        <f t="shared" si="105"/>
        <v>0</v>
      </c>
      <c r="BG2563" s="187">
        <f t="shared" si="106"/>
        <v>0</v>
      </c>
      <c r="BH2563" s="187">
        <f t="shared" si="107"/>
        <v>0</v>
      </c>
      <c r="BI2563" s="187">
        <f t="shared" si="108"/>
        <v>0</v>
      </c>
      <c r="BJ2563" s="19" t="s">
        <v>78</v>
      </c>
      <c r="BK2563" s="187">
        <f t="shared" si="109"/>
        <v>0</v>
      </c>
      <c r="BL2563" s="19" t="s">
        <v>216</v>
      </c>
      <c r="BM2563" s="186" t="s">
        <v>3812</v>
      </c>
    </row>
    <row r="2564" spans="1:65" s="2" customFormat="1" ht="16.5" customHeight="1">
      <c r="A2564" s="36"/>
      <c r="B2564" s="37"/>
      <c r="C2564" s="175" t="s">
        <v>3813</v>
      </c>
      <c r="D2564" s="175" t="s">
        <v>195</v>
      </c>
      <c r="E2564" s="176" t="s">
        <v>3814</v>
      </c>
      <c r="F2564" s="177" t="s">
        <v>3713</v>
      </c>
      <c r="G2564" s="178" t="s">
        <v>702</v>
      </c>
      <c r="H2564" s="179">
        <v>1</v>
      </c>
      <c r="I2564" s="180"/>
      <c r="J2564" s="181">
        <f t="shared" si="100"/>
        <v>0</v>
      </c>
      <c r="K2564" s="177" t="s">
        <v>477</v>
      </c>
      <c r="L2564" s="41"/>
      <c r="M2564" s="182" t="s">
        <v>19</v>
      </c>
      <c r="N2564" s="183" t="s">
        <v>41</v>
      </c>
      <c r="O2564" s="66"/>
      <c r="P2564" s="184">
        <f t="shared" si="101"/>
        <v>0</v>
      </c>
      <c r="Q2564" s="184">
        <v>0</v>
      </c>
      <c r="R2564" s="184">
        <f t="shared" si="102"/>
        <v>0</v>
      </c>
      <c r="S2564" s="184">
        <v>0</v>
      </c>
      <c r="T2564" s="185">
        <f t="shared" si="103"/>
        <v>0</v>
      </c>
      <c r="U2564" s="36"/>
      <c r="V2564" s="36"/>
      <c r="W2564" s="36"/>
      <c r="X2564" s="36"/>
      <c r="Y2564" s="36"/>
      <c r="Z2564" s="36"/>
      <c r="AA2564" s="36"/>
      <c r="AB2564" s="36"/>
      <c r="AC2564" s="36"/>
      <c r="AD2564" s="36"/>
      <c r="AE2564" s="36"/>
      <c r="AR2564" s="186" t="s">
        <v>216</v>
      </c>
      <c r="AT2564" s="186" t="s">
        <v>195</v>
      </c>
      <c r="AU2564" s="186" t="s">
        <v>212</v>
      </c>
      <c r="AY2564" s="19" t="s">
        <v>193</v>
      </c>
      <c r="BE2564" s="187">
        <f t="shared" si="104"/>
        <v>0</v>
      </c>
      <c r="BF2564" s="187">
        <f t="shared" si="105"/>
        <v>0</v>
      </c>
      <c r="BG2564" s="187">
        <f t="shared" si="106"/>
        <v>0</v>
      </c>
      <c r="BH2564" s="187">
        <f t="shared" si="107"/>
        <v>0</v>
      </c>
      <c r="BI2564" s="187">
        <f t="shared" si="108"/>
        <v>0</v>
      </c>
      <c r="BJ2564" s="19" t="s">
        <v>78</v>
      </c>
      <c r="BK2564" s="187">
        <f t="shared" si="109"/>
        <v>0</v>
      </c>
      <c r="BL2564" s="19" t="s">
        <v>216</v>
      </c>
      <c r="BM2564" s="186" t="s">
        <v>3815</v>
      </c>
    </row>
    <row r="2565" spans="1:65" s="2" customFormat="1" ht="24.2" customHeight="1">
      <c r="A2565" s="36"/>
      <c r="B2565" s="37"/>
      <c r="C2565" s="175" t="s">
        <v>2454</v>
      </c>
      <c r="D2565" s="175" t="s">
        <v>195</v>
      </c>
      <c r="E2565" s="176" t="s">
        <v>3816</v>
      </c>
      <c r="F2565" s="177" t="s">
        <v>3709</v>
      </c>
      <c r="G2565" s="178" t="s">
        <v>702</v>
      </c>
      <c r="H2565" s="179">
        <v>6</v>
      </c>
      <c r="I2565" s="180"/>
      <c r="J2565" s="181">
        <f t="shared" si="100"/>
        <v>0</v>
      </c>
      <c r="K2565" s="177" t="s">
        <v>477</v>
      </c>
      <c r="L2565" s="41"/>
      <c r="M2565" s="182" t="s">
        <v>19</v>
      </c>
      <c r="N2565" s="183" t="s">
        <v>41</v>
      </c>
      <c r="O2565" s="66"/>
      <c r="P2565" s="184">
        <f t="shared" si="101"/>
        <v>0</v>
      </c>
      <c r="Q2565" s="184">
        <v>0</v>
      </c>
      <c r="R2565" s="184">
        <f t="shared" si="102"/>
        <v>0</v>
      </c>
      <c r="S2565" s="184">
        <v>0</v>
      </c>
      <c r="T2565" s="185">
        <f t="shared" si="103"/>
        <v>0</v>
      </c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R2565" s="186" t="s">
        <v>216</v>
      </c>
      <c r="AT2565" s="186" t="s">
        <v>195</v>
      </c>
      <c r="AU2565" s="186" t="s">
        <v>212</v>
      </c>
      <c r="AY2565" s="19" t="s">
        <v>193</v>
      </c>
      <c r="BE2565" s="187">
        <f t="shared" si="104"/>
        <v>0</v>
      </c>
      <c r="BF2565" s="187">
        <f t="shared" si="105"/>
        <v>0</v>
      </c>
      <c r="BG2565" s="187">
        <f t="shared" si="106"/>
        <v>0</v>
      </c>
      <c r="BH2565" s="187">
        <f t="shared" si="107"/>
        <v>0</v>
      </c>
      <c r="BI2565" s="187">
        <f t="shared" si="108"/>
        <v>0</v>
      </c>
      <c r="BJ2565" s="19" t="s">
        <v>78</v>
      </c>
      <c r="BK2565" s="187">
        <f t="shared" si="109"/>
        <v>0</v>
      </c>
      <c r="BL2565" s="19" t="s">
        <v>216</v>
      </c>
      <c r="BM2565" s="186" t="s">
        <v>3817</v>
      </c>
    </row>
    <row r="2566" spans="1:65" s="2" customFormat="1" ht="24.2" customHeight="1">
      <c r="A2566" s="36"/>
      <c r="B2566" s="37"/>
      <c r="C2566" s="175" t="s">
        <v>3818</v>
      </c>
      <c r="D2566" s="175" t="s">
        <v>195</v>
      </c>
      <c r="E2566" s="176" t="s">
        <v>3819</v>
      </c>
      <c r="F2566" s="177" t="s">
        <v>3820</v>
      </c>
      <c r="G2566" s="178" t="s">
        <v>3092</v>
      </c>
      <c r="H2566" s="179">
        <v>2</v>
      </c>
      <c r="I2566" s="180"/>
      <c r="J2566" s="181">
        <f t="shared" si="100"/>
        <v>0</v>
      </c>
      <c r="K2566" s="177" t="s">
        <v>477</v>
      </c>
      <c r="L2566" s="41"/>
      <c r="M2566" s="182" t="s">
        <v>19</v>
      </c>
      <c r="N2566" s="183" t="s">
        <v>41</v>
      </c>
      <c r="O2566" s="66"/>
      <c r="P2566" s="184">
        <f t="shared" si="101"/>
        <v>0</v>
      </c>
      <c r="Q2566" s="184">
        <v>0</v>
      </c>
      <c r="R2566" s="184">
        <f t="shared" si="102"/>
        <v>0</v>
      </c>
      <c r="S2566" s="184">
        <v>0</v>
      </c>
      <c r="T2566" s="185">
        <f t="shared" si="103"/>
        <v>0</v>
      </c>
      <c r="U2566" s="36"/>
      <c r="V2566" s="36"/>
      <c r="W2566" s="36"/>
      <c r="X2566" s="36"/>
      <c r="Y2566" s="36"/>
      <c r="Z2566" s="36"/>
      <c r="AA2566" s="36"/>
      <c r="AB2566" s="36"/>
      <c r="AC2566" s="36"/>
      <c r="AD2566" s="36"/>
      <c r="AE2566" s="36"/>
      <c r="AR2566" s="186" t="s">
        <v>216</v>
      </c>
      <c r="AT2566" s="186" t="s">
        <v>195</v>
      </c>
      <c r="AU2566" s="186" t="s">
        <v>212</v>
      </c>
      <c r="AY2566" s="19" t="s">
        <v>193</v>
      </c>
      <c r="BE2566" s="187">
        <f t="shared" si="104"/>
        <v>0</v>
      </c>
      <c r="BF2566" s="187">
        <f t="shared" si="105"/>
        <v>0</v>
      </c>
      <c r="BG2566" s="187">
        <f t="shared" si="106"/>
        <v>0</v>
      </c>
      <c r="BH2566" s="187">
        <f t="shared" si="107"/>
        <v>0</v>
      </c>
      <c r="BI2566" s="187">
        <f t="shared" si="108"/>
        <v>0</v>
      </c>
      <c r="BJ2566" s="19" t="s">
        <v>78</v>
      </c>
      <c r="BK2566" s="187">
        <f t="shared" si="109"/>
        <v>0</v>
      </c>
      <c r="BL2566" s="19" t="s">
        <v>216</v>
      </c>
      <c r="BM2566" s="186" t="s">
        <v>3821</v>
      </c>
    </row>
    <row r="2567" spans="1:65" s="2" customFormat="1" ht="49.15" customHeight="1">
      <c r="A2567" s="36"/>
      <c r="B2567" s="37"/>
      <c r="C2567" s="175" t="s">
        <v>2460</v>
      </c>
      <c r="D2567" s="175" t="s">
        <v>195</v>
      </c>
      <c r="E2567" s="176" t="s">
        <v>3822</v>
      </c>
      <c r="F2567" s="177" t="s">
        <v>3759</v>
      </c>
      <c r="G2567" s="178" t="s">
        <v>3092</v>
      </c>
      <c r="H2567" s="179">
        <v>1</v>
      </c>
      <c r="I2567" s="180"/>
      <c r="J2567" s="181">
        <f t="shared" si="100"/>
        <v>0</v>
      </c>
      <c r="K2567" s="177" t="s">
        <v>477</v>
      </c>
      <c r="L2567" s="41"/>
      <c r="M2567" s="182" t="s">
        <v>19</v>
      </c>
      <c r="N2567" s="183" t="s">
        <v>41</v>
      </c>
      <c r="O2567" s="66"/>
      <c r="P2567" s="184">
        <f t="shared" si="101"/>
        <v>0</v>
      </c>
      <c r="Q2567" s="184">
        <v>0</v>
      </c>
      <c r="R2567" s="184">
        <f t="shared" si="102"/>
        <v>0</v>
      </c>
      <c r="S2567" s="184">
        <v>0</v>
      </c>
      <c r="T2567" s="185">
        <f t="shared" si="103"/>
        <v>0</v>
      </c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R2567" s="186" t="s">
        <v>216</v>
      </c>
      <c r="AT2567" s="186" t="s">
        <v>195</v>
      </c>
      <c r="AU2567" s="186" t="s">
        <v>212</v>
      </c>
      <c r="AY2567" s="19" t="s">
        <v>193</v>
      </c>
      <c r="BE2567" s="187">
        <f t="shared" si="104"/>
        <v>0</v>
      </c>
      <c r="BF2567" s="187">
        <f t="shared" si="105"/>
        <v>0</v>
      </c>
      <c r="BG2567" s="187">
        <f t="shared" si="106"/>
        <v>0</v>
      </c>
      <c r="BH2567" s="187">
        <f t="shared" si="107"/>
        <v>0</v>
      </c>
      <c r="BI2567" s="187">
        <f t="shared" si="108"/>
        <v>0</v>
      </c>
      <c r="BJ2567" s="19" t="s">
        <v>78</v>
      </c>
      <c r="BK2567" s="187">
        <f t="shared" si="109"/>
        <v>0</v>
      </c>
      <c r="BL2567" s="19" t="s">
        <v>216</v>
      </c>
      <c r="BM2567" s="186" t="s">
        <v>3823</v>
      </c>
    </row>
    <row r="2568" spans="1:65" s="2" customFormat="1" ht="78" customHeight="1">
      <c r="A2568" s="36"/>
      <c r="B2568" s="37"/>
      <c r="C2568" s="175" t="s">
        <v>3824</v>
      </c>
      <c r="D2568" s="175" t="s">
        <v>195</v>
      </c>
      <c r="E2568" s="176" t="s">
        <v>3825</v>
      </c>
      <c r="F2568" s="177" t="s">
        <v>3826</v>
      </c>
      <c r="G2568" s="178" t="s">
        <v>3092</v>
      </c>
      <c r="H2568" s="179">
        <v>1</v>
      </c>
      <c r="I2568" s="180"/>
      <c r="J2568" s="181">
        <f t="shared" si="100"/>
        <v>0</v>
      </c>
      <c r="K2568" s="177" t="s">
        <v>477</v>
      </c>
      <c r="L2568" s="41"/>
      <c r="M2568" s="182" t="s">
        <v>19</v>
      </c>
      <c r="N2568" s="183" t="s">
        <v>41</v>
      </c>
      <c r="O2568" s="66"/>
      <c r="P2568" s="184">
        <f t="shared" si="101"/>
        <v>0</v>
      </c>
      <c r="Q2568" s="184">
        <v>0</v>
      </c>
      <c r="R2568" s="184">
        <f t="shared" si="102"/>
        <v>0</v>
      </c>
      <c r="S2568" s="184">
        <v>0</v>
      </c>
      <c r="T2568" s="185">
        <f t="shared" si="103"/>
        <v>0</v>
      </c>
      <c r="U2568" s="36"/>
      <c r="V2568" s="36"/>
      <c r="W2568" s="36"/>
      <c r="X2568" s="36"/>
      <c r="Y2568" s="36"/>
      <c r="Z2568" s="36"/>
      <c r="AA2568" s="36"/>
      <c r="AB2568" s="36"/>
      <c r="AC2568" s="36"/>
      <c r="AD2568" s="36"/>
      <c r="AE2568" s="36"/>
      <c r="AR2568" s="186" t="s">
        <v>216</v>
      </c>
      <c r="AT2568" s="186" t="s">
        <v>195</v>
      </c>
      <c r="AU2568" s="186" t="s">
        <v>212</v>
      </c>
      <c r="AY2568" s="19" t="s">
        <v>193</v>
      </c>
      <c r="BE2568" s="187">
        <f t="shared" si="104"/>
        <v>0</v>
      </c>
      <c r="BF2568" s="187">
        <f t="shared" si="105"/>
        <v>0</v>
      </c>
      <c r="BG2568" s="187">
        <f t="shared" si="106"/>
        <v>0</v>
      </c>
      <c r="BH2568" s="187">
        <f t="shared" si="107"/>
        <v>0</v>
      </c>
      <c r="BI2568" s="187">
        <f t="shared" si="108"/>
        <v>0</v>
      </c>
      <c r="BJ2568" s="19" t="s">
        <v>78</v>
      </c>
      <c r="BK2568" s="187">
        <f t="shared" si="109"/>
        <v>0</v>
      </c>
      <c r="BL2568" s="19" t="s">
        <v>216</v>
      </c>
      <c r="BM2568" s="186" t="s">
        <v>3827</v>
      </c>
    </row>
    <row r="2569" spans="1:65" s="2" customFormat="1" ht="24.2" customHeight="1">
      <c r="A2569" s="36"/>
      <c r="B2569" s="37"/>
      <c r="C2569" s="175" t="s">
        <v>2465</v>
      </c>
      <c r="D2569" s="175" t="s">
        <v>195</v>
      </c>
      <c r="E2569" s="176" t="s">
        <v>3828</v>
      </c>
      <c r="F2569" s="177" t="s">
        <v>3829</v>
      </c>
      <c r="G2569" s="178" t="s">
        <v>702</v>
      </c>
      <c r="H2569" s="179">
        <v>2</v>
      </c>
      <c r="I2569" s="180"/>
      <c r="J2569" s="181">
        <f t="shared" si="100"/>
        <v>0</v>
      </c>
      <c r="K2569" s="177" t="s">
        <v>477</v>
      </c>
      <c r="L2569" s="41"/>
      <c r="M2569" s="182" t="s">
        <v>19</v>
      </c>
      <c r="N2569" s="183" t="s">
        <v>41</v>
      </c>
      <c r="O2569" s="66"/>
      <c r="P2569" s="184">
        <f t="shared" si="101"/>
        <v>0</v>
      </c>
      <c r="Q2569" s="184">
        <v>0</v>
      </c>
      <c r="R2569" s="184">
        <f t="shared" si="102"/>
        <v>0</v>
      </c>
      <c r="S2569" s="184">
        <v>0</v>
      </c>
      <c r="T2569" s="185">
        <f t="shared" si="103"/>
        <v>0</v>
      </c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R2569" s="186" t="s">
        <v>216</v>
      </c>
      <c r="AT2569" s="186" t="s">
        <v>195</v>
      </c>
      <c r="AU2569" s="186" t="s">
        <v>212</v>
      </c>
      <c r="AY2569" s="19" t="s">
        <v>193</v>
      </c>
      <c r="BE2569" s="187">
        <f t="shared" si="104"/>
        <v>0</v>
      </c>
      <c r="BF2569" s="187">
        <f t="shared" si="105"/>
        <v>0</v>
      </c>
      <c r="BG2569" s="187">
        <f t="shared" si="106"/>
        <v>0</v>
      </c>
      <c r="BH2569" s="187">
        <f t="shared" si="107"/>
        <v>0</v>
      </c>
      <c r="BI2569" s="187">
        <f t="shared" si="108"/>
        <v>0</v>
      </c>
      <c r="BJ2569" s="19" t="s">
        <v>78</v>
      </c>
      <c r="BK2569" s="187">
        <f t="shared" si="109"/>
        <v>0</v>
      </c>
      <c r="BL2569" s="19" t="s">
        <v>216</v>
      </c>
      <c r="BM2569" s="186" t="s">
        <v>3830</v>
      </c>
    </row>
    <row r="2570" spans="1:65" s="2" customFormat="1" ht="37.9" customHeight="1">
      <c r="A2570" s="36"/>
      <c r="B2570" s="37"/>
      <c r="C2570" s="175" t="s">
        <v>3831</v>
      </c>
      <c r="D2570" s="175" t="s">
        <v>195</v>
      </c>
      <c r="E2570" s="176" t="s">
        <v>3832</v>
      </c>
      <c r="F2570" s="177" t="s">
        <v>3833</v>
      </c>
      <c r="G2570" s="178" t="s">
        <v>3092</v>
      </c>
      <c r="H2570" s="179">
        <v>1</v>
      </c>
      <c r="I2570" s="180"/>
      <c r="J2570" s="181">
        <f t="shared" si="100"/>
        <v>0</v>
      </c>
      <c r="K2570" s="177" t="s">
        <v>477</v>
      </c>
      <c r="L2570" s="41"/>
      <c r="M2570" s="182" t="s">
        <v>19</v>
      </c>
      <c r="N2570" s="183" t="s">
        <v>41</v>
      </c>
      <c r="O2570" s="66"/>
      <c r="P2570" s="184">
        <f t="shared" si="101"/>
        <v>0</v>
      </c>
      <c r="Q2570" s="184">
        <v>0</v>
      </c>
      <c r="R2570" s="184">
        <f t="shared" si="102"/>
        <v>0</v>
      </c>
      <c r="S2570" s="184">
        <v>0</v>
      </c>
      <c r="T2570" s="185">
        <f t="shared" si="103"/>
        <v>0</v>
      </c>
      <c r="U2570" s="36"/>
      <c r="V2570" s="36"/>
      <c r="W2570" s="36"/>
      <c r="X2570" s="36"/>
      <c r="Y2570" s="36"/>
      <c r="Z2570" s="36"/>
      <c r="AA2570" s="36"/>
      <c r="AB2570" s="36"/>
      <c r="AC2570" s="36"/>
      <c r="AD2570" s="36"/>
      <c r="AE2570" s="36"/>
      <c r="AR2570" s="186" t="s">
        <v>216</v>
      </c>
      <c r="AT2570" s="186" t="s">
        <v>195</v>
      </c>
      <c r="AU2570" s="186" t="s">
        <v>212</v>
      </c>
      <c r="AY2570" s="19" t="s">
        <v>193</v>
      </c>
      <c r="BE2570" s="187">
        <f t="shared" si="104"/>
        <v>0</v>
      </c>
      <c r="BF2570" s="187">
        <f t="shared" si="105"/>
        <v>0</v>
      </c>
      <c r="BG2570" s="187">
        <f t="shared" si="106"/>
        <v>0</v>
      </c>
      <c r="BH2570" s="187">
        <f t="shared" si="107"/>
        <v>0</v>
      </c>
      <c r="BI2570" s="187">
        <f t="shared" si="108"/>
        <v>0</v>
      </c>
      <c r="BJ2570" s="19" t="s">
        <v>78</v>
      </c>
      <c r="BK2570" s="187">
        <f t="shared" si="109"/>
        <v>0</v>
      </c>
      <c r="BL2570" s="19" t="s">
        <v>216</v>
      </c>
      <c r="BM2570" s="186" t="s">
        <v>3834</v>
      </c>
    </row>
    <row r="2571" spans="1:65" s="2" customFormat="1" ht="24.2" customHeight="1">
      <c r="A2571" s="36"/>
      <c r="B2571" s="37"/>
      <c r="C2571" s="175" t="s">
        <v>2471</v>
      </c>
      <c r="D2571" s="175" t="s">
        <v>195</v>
      </c>
      <c r="E2571" s="176" t="s">
        <v>3835</v>
      </c>
      <c r="F2571" s="177" t="s">
        <v>3836</v>
      </c>
      <c r="G2571" s="178" t="s">
        <v>702</v>
      </c>
      <c r="H2571" s="179">
        <v>10</v>
      </c>
      <c r="I2571" s="180"/>
      <c r="J2571" s="181">
        <f t="shared" si="100"/>
        <v>0</v>
      </c>
      <c r="K2571" s="177" t="s">
        <v>477</v>
      </c>
      <c r="L2571" s="41"/>
      <c r="M2571" s="182" t="s">
        <v>19</v>
      </c>
      <c r="N2571" s="183" t="s">
        <v>41</v>
      </c>
      <c r="O2571" s="66"/>
      <c r="P2571" s="184">
        <f t="shared" si="101"/>
        <v>0</v>
      </c>
      <c r="Q2571" s="184">
        <v>0</v>
      </c>
      <c r="R2571" s="184">
        <f t="shared" si="102"/>
        <v>0</v>
      </c>
      <c r="S2571" s="184">
        <v>0</v>
      </c>
      <c r="T2571" s="185">
        <f t="shared" si="103"/>
        <v>0</v>
      </c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R2571" s="186" t="s">
        <v>216</v>
      </c>
      <c r="AT2571" s="186" t="s">
        <v>195</v>
      </c>
      <c r="AU2571" s="186" t="s">
        <v>212</v>
      </c>
      <c r="AY2571" s="19" t="s">
        <v>193</v>
      </c>
      <c r="BE2571" s="187">
        <f t="shared" si="104"/>
        <v>0</v>
      </c>
      <c r="BF2571" s="187">
        <f t="shared" si="105"/>
        <v>0</v>
      </c>
      <c r="BG2571" s="187">
        <f t="shared" si="106"/>
        <v>0</v>
      </c>
      <c r="BH2571" s="187">
        <f t="shared" si="107"/>
        <v>0</v>
      </c>
      <c r="BI2571" s="187">
        <f t="shared" si="108"/>
        <v>0</v>
      </c>
      <c r="BJ2571" s="19" t="s">
        <v>78</v>
      </c>
      <c r="BK2571" s="187">
        <f t="shared" si="109"/>
        <v>0</v>
      </c>
      <c r="BL2571" s="19" t="s">
        <v>216</v>
      </c>
      <c r="BM2571" s="186" t="s">
        <v>3837</v>
      </c>
    </row>
    <row r="2572" spans="1:65" s="2" customFormat="1" ht="16.5" customHeight="1">
      <c r="A2572" s="36"/>
      <c r="B2572" s="37"/>
      <c r="C2572" s="175" t="s">
        <v>3838</v>
      </c>
      <c r="D2572" s="175" t="s">
        <v>195</v>
      </c>
      <c r="E2572" s="176" t="s">
        <v>3839</v>
      </c>
      <c r="F2572" s="177" t="s">
        <v>3840</v>
      </c>
      <c r="G2572" s="178" t="s">
        <v>702</v>
      </c>
      <c r="H2572" s="179">
        <v>1</v>
      </c>
      <c r="I2572" s="180"/>
      <c r="J2572" s="181">
        <f t="shared" si="100"/>
        <v>0</v>
      </c>
      <c r="K2572" s="177" t="s">
        <v>477</v>
      </c>
      <c r="L2572" s="41"/>
      <c r="M2572" s="182" t="s">
        <v>19</v>
      </c>
      <c r="N2572" s="183" t="s">
        <v>41</v>
      </c>
      <c r="O2572" s="66"/>
      <c r="P2572" s="184">
        <f t="shared" si="101"/>
        <v>0</v>
      </c>
      <c r="Q2572" s="184">
        <v>0</v>
      </c>
      <c r="R2572" s="184">
        <f t="shared" si="102"/>
        <v>0</v>
      </c>
      <c r="S2572" s="184">
        <v>0</v>
      </c>
      <c r="T2572" s="185">
        <f t="shared" si="103"/>
        <v>0</v>
      </c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R2572" s="186" t="s">
        <v>216</v>
      </c>
      <c r="AT2572" s="186" t="s">
        <v>195</v>
      </c>
      <c r="AU2572" s="186" t="s">
        <v>212</v>
      </c>
      <c r="AY2572" s="19" t="s">
        <v>193</v>
      </c>
      <c r="BE2572" s="187">
        <f t="shared" si="104"/>
        <v>0</v>
      </c>
      <c r="BF2572" s="187">
        <f t="shared" si="105"/>
        <v>0</v>
      </c>
      <c r="BG2572" s="187">
        <f t="shared" si="106"/>
        <v>0</v>
      </c>
      <c r="BH2572" s="187">
        <f t="shared" si="107"/>
        <v>0</v>
      </c>
      <c r="BI2572" s="187">
        <f t="shared" si="108"/>
        <v>0</v>
      </c>
      <c r="BJ2572" s="19" t="s">
        <v>78</v>
      </c>
      <c r="BK2572" s="187">
        <f t="shared" si="109"/>
        <v>0</v>
      </c>
      <c r="BL2572" s="19" t="s">
        <v>216</v>
      </c>
      <c r="BM2572" s="186" t="s">
        <v>3841</v>
      </c>
    </row>
    <row r="2573" spans="1:65" s="2" customFormat="1" ht="21.75" customHeight="1">
      <c r="A2573" s="36"/>
      <c r="B2573" s="37"/>
      <c r="C2573" s="175" t="s">
        <v>2475</v>
      </c>
      <c r="D2573" s="175" t="s">
        <v>195</v>
      </c>
      <c r="E2573" s="176" t="s">
        <v>3842</v>
      </c>
      <c r="F2573" s="177" t="s">
        <v>3843</v>
      </c>
      <c r="G2573" s="178" t="s">
        <v>702</v>
      </c>
      <c r="H2573" s="179">
        <v>2</v>
      </c>
      <c r="I2573" s="180"/>
      <c r="J2573" s="181">
        <f t="shared" si="100"/>
        <v>0</v>
      </c>
      <c r="K2573" s="177" t="s">
        <v>477</v>
      </c>
      <c r="L2573" s="41"/>
      <c r="M2573" s="182" t="s">
        <v>19</v>
      </c>
      <c r="N2573" s="183" t="s">
        <v>41</v>
      </c>
      <c r="O2573" s="66"/>
      <c r="P2573" s="184">
        <f t="shared" si="101"/>
        <v>0</v>
      </c>
      <c r="Q2573" s="184">
        <v>0</v>
      </c>
      <c r="R2573" s="184">
        <f t="shared" si="102"/>
        <v>0</v>
      </c>
      <c r="S2573" s="184">
        <v>0</v>
      </c>
      <c r="T2573" s="185">
        <f t="shared" si="103"/>
        <v>0</v>
      </c>
      <c r="U2573" s="36"/>
      <c r="V2573" s="36"/>
      <c r="W2573" s="36"/>
      <c r="X2573" s="36"/>
      <c r="Y2573" s="36"/>
      <c r="Z2573" s="36"/>
      <c r="AA2573" s="36"/>
      <c r="AB2573" s="36"/>
      <c r="AC2573" s="36"/>
      <c r="AD2573" s="36"/>
      <c r="AE2573" s="36"/>
      <c r="AR2573" s="186" t="s">
        <v>216</v>
      </c>
      <c r="AT2573" s="186" t="s">
        <v>195</v>
      </c>
      <c r="AU2573" s="186" t="s">
        <v>212</v>
      </c>
      <c r="AY2573" s="19" t="s">
        <v>193</v>
      </c>
      <c r="BE2573" s="187">
        <f t="shared" si="104"/>
        <v>0</v>
      </c>
      <c r="BF2573" s="187">
        <f t="shared" si="105"/>
        <v>0</v>
      </c>
      <c r="BG2573" s="187">
        <f t="shared" si="106"/>
        <v>0</v>
      </c>
      <c r="BH2573" s="187">
        <f t="shared" si="107"/>
        <v>0</v>
      </c>
      <c r="BI2573" s="187">
        <f t="shared" si="108"/>
        <v>0</v>
      </c>
      <c r="BJ2573" s="19" t="s">
        <v>78</v>
      </c>
      <c r="BK2573" s="187">
        <f t="shared" si="109"/>
        <v>0</v>
      </c>
      <c r="BL2573" s="19" t="s">
        <v>216</v>
      </c>
      <c r="BM2573" s="186" t="s">
        <v>3844</v>
      </c>
    </row>
    <row r="2574" spans="1:65" s="2" customFormat="1" ht="16.5" customHeight="1">
      <c r="A2574" s="36"/>
      <c r="B2574" s="37"/>
      <c r="C2574" s="175" t="s">
        <v>3845</v>
      </c>
      <c r="D2574" s="175" t="s">
        <v>195</v>
      </c>
      <c r="E2574" s="176" t="s">
        <v>3846</v>
      </c>
      <c r="F2574" s="177" t="s">
        <v>3847</v>
      </c>
      <c r="G2574" s="178" t="s">
        <v>702</v>
      </c>
      <c r="H2574" s="179">
        <v>2</v>
      </c>
      <c r="I2574" s="180"/>
      <c r="J2574" s="181">
        <f t="shared" si="100"/>
        <v>0</v>
      </c>
      <c r="K2574" s="177" t="s">
        <v>477</v>
      </c>
      <c r="L2574" s="41"/>
      <c r="M2574" s="182" t="s">
        <v>19</v>
      </c>
      <c r="N2574" s="183" t="s">
        <v>41</v>
      </c>
      <c r="O2574" s="66"/>
      <c r="P2574" s="184">
        <f t="shared" si="101"/>
        <v>0</v>
      </c>
      <c r="Q2574" s="184">
        <v>0</v>
      </c>
      <c r="R2574" s="184">
        <f t="shared" si="102"/>
        <v>0</v>
      </c>
      <c r="S2574" s="184">
        <v>0</v>
      </c>
      <c r="T2574" s="185">
        <f t="shared" si="103"/>
        <v>0</v>
      </c>
      <c r="U2574" s="36"/>
      <c r="V2574" s="36"/>
      <c r="W2574" s="36"/>
      <c r="X2574" s="36"/>
      <c r="Y2574" s="36"/>
      <c r="Z2574" s="36"/>
      <c r="AA2574" s="36"/>
      <c r="AB2574" s="36"/>
      <c r="AC2574" s="36"/>
      <c r="AD2574" s="36"/>
      <c r="AE2574" s="36"/>
      <c r="AR2574" s="186" t="s">
        <v>216</v>
      </c>
      <c r="AT2574" s="186" t="s">
        <v>195</v>
      </c>
      <c r="AU2574" s="186" t="s">
        <v>212</v>
      </c>
      <c r="AY2574" s="19" t="s">
        <v>193</v>
      </c>
      <c r="BE2574" s="187">
        <f t="shared" si="104"/>
        <v>0</v>
      </c>
      <c r="BF2574" s="187">
        <f t="shared" si="105"/>
        <v>0</v>
      </c>
      <c r="BG2574" s="187">
        <f t="shared" si="106"/>
        <v>0</v>
      </c>
      <c r="BH2574" s="187">
        <f t="shared" si="107"/>
        <v>0</v>
      </c>
      <c r="BI2574" s="187">
        <f t="shared" si="108"/>
        <v>0</v>
      </c>
      <c r="BJ2574" s="19" t="s">
        <v>78</v>
      </c>
      <c r="BK2574" s="187">
        <f t="shared" si="109"/>
        <v>0</v>
      </c>
      <c r="BL2574" s="19" t="s">
        <v>216</v>
      </c>
      <c r="BM2574" s="186" t="s">
        <v>3848</v>
      </c>
    </row>
    <row r="2575" spans="1:65" s="2" customFormat="1" ht="24.2" customHeight="1">
      <c r="A2575" s="36"/>
      <c r="B2575" s="37"/>
      <c r="C2575" s="175" t="s">
        <v>2483</v>
      </c>
      <c r="D2575" s="175" t="s">
        <v>195</v>
      </c>
      <c r="E2575" s="176" t="s">
        <v>3849</v>
      </c>
      <c r="F2575" s="177" t="s">
        <v>3850</v>
      </c>
      <c r="G2575" s="178" t="s">
        <v>3092</v>
      </c>
      <c r="H2575" s="179">
        <v>1</v>
      </c>
      <c r="I2575" s="180"/>
      <c r="J2575" s="181">
        <f t="shared" si="100"/>
        <v>0</v>
      </c>
      <c r="K2575" s="177" t="s">
        <v>477</v>
      </c>
      <c r="L2575" s="41"/>
      <c r="M2575" s="182" t="s">
        <v>19</v>
      </c>
      <c r="N2575" s="183" t="s">
        <v>41</v>
      </c>
      <c r="O2575" s="66"/>
      <c r="P2575" s="184">
        <f t="shared" si="101"/>
        <v>0</v>
      </c>
      <c r="Q2575" s="184">
        <v>0</v>
      </c>
      <c r="R2575" s="184">
        <f t="shared" si="102"/>
        <v>0</v>
      </c>
      <c r="S2575" s="184">
        <v>0</v>
      </c>
      <c r="T2575" s="185">
        <f t="shared" si="103"/>
        <v>0</v>
      </c>
      <c r="U2575" s="36"/>
      <c r="V2575" s="36"/>
      <c r="W2575" s="36"/>
      <c r="X2575" s="36"/>
      <c r="Y2575" s="36"/>
      <c r="Z2575" s="36"/>
      <c r="AA2575" s="36"/>
      <c r="AB2575" s="36"/>
      <c r="AC2575" s="36"/>
      <c r="AD2575" s="36"/>
      <c r="AE2575" s="36"/>
      <c r="AR2575" s="186" t="s">
        <v>216</v>
      </c>
      <c r="AT2575" s="186" t="s">
        <v>195</v>
      </c>
      <c r="AU2575" s="186" t="s">
        <v>212</v>
      </c>
      <c r="AY2575" s="19" t="s">
        <v>193</v>
      </c>
      <c r="BE2575" s="187">
        <f t="shared" si="104"/>
        <v>0</v>
      </c>
      <c r="BF2575" s="187">
        <f t="shared" si="105"/>
        <v>0</v>
      </c>
      <c r="BG2575" s="187">
        <f t="shared" si="106"/>
        <v>0</v>
      </c>
      <c r="BH2575" s="187">
        <f t="shared" si="107"/>
        <v>0</v>
      </c>
      <c r="BI2575" s="187">
        <f t="shared" si="108"/>
        <v>0</v>
      </c>
      <c r="BJ2575" s="19" t="s">
        <v>78</v>
      </c>
      <c r="BK2575" s="187">
        <f t="shared" si="109"/>
        <v>0</v>
      </c>
      <c r="BL2575" s="19" t="s">
        <v>216</v>
      </c>
      <c r="BM2575" s="186" t="s">
        <v>3851</v>
      </c>
    </row>
    <row r="2576" spans="1:65" s="2" customFormat="1" ht="16.5" customHeight="1">
      <c r="A2576" s="36"/>
      <c r="B2576" s="37"/>
      <c r="C2576" s="175" t="s">
        <v>3852</v>
      </c>
      <c r="D2576" s="175" t="s">
        <v>195</v>
      </c>
      <c r="E2576" s="176" t="s">
        <v>3853</v>
      </c>
      <c r="F2576" s="177" t="s">
        <v>3854</v>
      </c>
      <c r="G2576" s="178" t="s">
        <v>702</v>
      </c>
      <c r="H2576" s="179">
        <v>1</v>
      </c>
      <c r="I2576" s="180"/>
      <c r="J2576" s="181">
        <f t="shared" si="100"/>
        <v>0</v>
      </c>
      <c r="K2576" s="177" t="s">
        <v>477</v>
      </c>
      <c r="L2576" s="41"/>
      <c r="M2576" s="182" t="s">
        <v>19</v>
      </c>
      <c r="N2576" s="183" t="s">
        <v>41</v>
      </c>
      <c r="O2576" s="66"/>
      <c r="P2576" s="184">
        <f t="shared" si="101"/>
        <v>0</v>
      </c>
      <c r="Q2576" s="184">
        <v>0</v>
      </c>
      <c r="R2576" s="184">
        <f t="shared" si="102"/>
        <v>0</v>
      </c>
      <c r="S2576" s="184">
        <v>0</v>
      </c>
      <c r="T2576" s="185">
        <f t="shared" si="103"/>
        <v>0</v>
      </c>
      <c r="U2576" s="36"/>
      <c r="V2576" s="36"/>
      <c r="W2576" s="36"/>
      <c r="X2576" s="36"/>
      <c r="Y2576" s="36"/>
      <c r="Z2576" s="36"/>
      <c r="AA2576" s="36"/>
      <c r="AB2576" s="36"/>
      <c r="AC2576" s="36"/>
      <c r="AD2576" s="36"/>
      <c r="AE2576" s="36"/>
      <c r="AR2576" s="186" t="s">
        <v>216</v>
      </c>
      <c r="AT2576" s="186" t="s">
        <v>195</v>
      </c>
      <c r="AU2576" s="186" t="s">
        <v>212</v>
      </c>
      <c r="AY2576" s="19" t="s">
        <v>193</v>
      </c>
      <c r="BE2576" s="187">
        <f t="shared" si="104"/>
        <v>0</v>
      </c>
      <c r="BF2576" s="187">
        <f t="shared" si="105"/>
        <v>0</v>
      </c>
      <c r="BG2576" s="187">
        <f t="shared" si="106"/>
        <v>0</v>
      </c>
      <c r="BH2576" s="187">
        <f t="shared" si="107"/>
        <v>0</v>
      </c>
      <c r="BI2576" s="187">
        <f t="shared" si="108"/>
        <v>0</v>
      </c>
      <c r="BJ2576" s="19" t="s">
        <v>78</v>
      </c>
      <c r="BK2576" s="187">
        <f t="shared" si="109"/>
        <v>0</v>
      </c>
      <c r="BL2576" s="19" t="s">
        <v>216</v>
      </c>
      <c r="BM2576" s="186" t="s">
        <v>3855</v>
      </c>
    </row>
    <row r="2577" spans="1:65" s="2" customFormat="1" ht="33" customHeight="1">
      <c r="A2577" s="36"/>
      <c r="B2577" s="37"/>
      <c r="C2577" s="175" t="s">
        <v>2491</v>
      </c>
      <c r="D2577" s="175" t="s">
        <v>195</v>
      </c>
      <c r="E2577" s="176" t="s">
        <v>3856</v>
      </c>
      <c r="F2577" s="177" t="s">
        <v>3857</v>
      </c>
      <c r="G2577" s="178" t="s">
        <v>3092</v>
      </c>
      <c r="H2577" s="179">
        <v>1</v>
      </c>
      <c r="I2577" s="180"/>
      <c r="J2577" s="181">
        <f t="shared" si="100"/>
        <v>0</v>
      </c>
      <c r="K2577" s="177" t="s">
        <v>477</v>
      </c>
      <c r="L2577" s="41"/>
      <c r="M2577" s="182" t="s">
        <v>19</v>
      </c>
      <c r="N2577" s="183" t="s">
        <v>41</v>
      </c>
      <c r="O2577" s="66"/>
      <c r="P2577" s="184">
        <f t="shared" si="101"/>
        <v>0</v>
      </c>
      <c r="Q2577" s="184">
        <v>0</v>
      </c>
      <c r="R2577" s="184">
        <f t="shared" si="102"/>
        <v>0</v>
      </c>
      <c r="S2577" s="184">
        <v>0</v>
      </c>
      <c r="T2577" s="185">
        <f t="shared" si="103"/>
        <v>0</v>
      </c>
      <c r="U2577" s="36"/>
      <c r="V2577" s="36"/>
      <c r="W2577" s="36"/>
      <c r="X2577" s="36"/>
      <c r="Y2577" s="36"/>
      <c r="Z2577" s="36"/>
      <c r="AA2577" s="36"/>
      <c r="AB2577" s="36"/>
      <c r="AC2577" s="36"/>
      <c r="AD2577" s="36"/>
      <c r="AE2577" s="36"/>
      <c r="AR2577" s="186" t="s">
        <v>216</v>
      </c>
      <c r="AT2577" s="186" t="s">
        <v>195</v>
      </c>
      <c r="AU2577" s="186" t="s">
        <v>212</v>
      </c>
      <c r="AY2577" s="19" t="s">
        <v>193</v>
      </c>
      <c r="BE2577" s="187">
        <f t="shared" si="104"/>
        <v>0</v>
      </c>
      <c r="BF2577" s="187">
        <f t="shared" si="105"/>
        <v>0</v>
      </c>
      <c r="BG2577" s="187">
        <f t="shared" si="106"/>
        <v>0</v>
      </c>
      <c r="BH2577" s="187">
        <f t="shared" si="107"/>
        <v>0</v>
      </c>
      <c r="BI2577" s="187">
        <f t="shared" si="108"/>
        <v>0</v>
      </c>
      <c r="BJ2577" s="19" t="s">
        <v>78</v>
      </c>
      <c r="BK2577" s="187">
        <f t="shared" si="109"/>
        <v>0</v>
      </c>
      <c r="BL2577" s="19" t="s">
        <v>216</v>
      </c>
      <c r="BM2577" s="186" t="s">
        <v>3858</v>
      </c>
    </row>
    <row r="2578" spans="1:65" s="2" customFormat="1" ht="24.2" customHeight="1">
      <c r="A2578" s="36"/>
      <c r="B2578" s="37"/>
      <c r="C2578" s="175" t="s">
        <v>3859</v>
      </c>
      <c r="D2578" s="175" t="s">
        <v>195</v>
      </c>
      <c r="E2578" s="176" t="s">
        <v>3860</v>
      </c>
      <c r="F2578" s="177" t="s">
        <v>3861</v>
      </c>
      <c r="G2578" s="178" t="s">
        <v>702</v>
      </c>
      <c r="H2578" s="179">
        <v>10</v>
      </c>
      <c r="I2578" s="180"/>
      <c r="J2578" s="181">
        <f t="shared" ref="J2578:J2609" si="110">ROUND(I2578*H2578,2)</f>
        <v>0</v>
      </c>
      <c r="K2578" s="177" t="s">
        <v>477</v>
      </c>
      <c r="L2578" s="41"/>
      <c r="M2578" s="182" t="s">
        <v>19</v>
      </c>
      <c r="N2578" s="183" t="s">
        <v>41</v>
      </c>
      <c r="O2578" s="66"/>
      <c r="P2578" s="184">
        <f t="shared" ref="P2578:P2609" si="111">O2578*H2578</f>
        <v>0</v>
      </c>
      <c r="Q2578" s="184">
        <v>0</v>
      </c>
      <c r="R2578" s="184">
        <f t="shared" ref="R2578:R2609" si="112">Q2578*H2578</f>
        <v>0</v>
      </c>
      <c r="S2578" s="184">
        <v>0</v>
      </c>
      <c r="T2578" s="185">
        <f t="shared" ref="T2578:T2609" si="113">S2578*H2578</f>
        <v>0</v>
      </c>
      <c r="U2578" s="36"/>
      <c r="V2578" s="36"/>
      <c r="W2578" s="36"/>
      <c r="X2578" s="36"/>
      <c r="Y2578" s="36"/>
      <c r="Z2578" s="36"/>
      <c r="AA2578" s="36"/>
      <c r="AB2578" s="36"/>
      <c r="AC2578" s="36"/>
      <c r="AD2578" s="36"/>
      <c r="AE2578" s="36"/>
      <c r="AR2578" s="186" t="s">
        <v>216</v>
      </c>
      <c r="AT2578" s="186" t="s">
        <v>195</v>
      </c>
      <c r="AU2578" s="186" t="s">
        <v>212</v>
      </c>
      <c r="AY2578" s="19" t="s">
        <v>193</v>
      </c>
      <c r="BE2578" s="187">
        <f t="shared" ref="BE2578:BE2586" si="114">IF(N2578="základní",J2578,0)</f>
        <v>0</v>
      </c>
      <c r="BF2578" s="187">
        <f t="shared" ref="BF2578:BF2586" si="115">IF(N2578="snížená",J2578,0)</f>
        <v>0</v>
      </c>
      <c r="BG2578" s="187">
        <f t="shared" ref="BG2578:BG2586" si="116">IF(N2578="zákl. přenesená",J2578,0)</f>
        <v>0</v>
      </c>
      <c r="BH2578" s="187">
        <f t="shared" ref="BH2578:BH2586" si="117">IF(N2578="sníž. přenesená",J2578,0)</f>
        <v>0</v>
      </c>
      <c r="BI2578" s="187">
        <f t="shared" ref="BI2578:BI2586" si="118">IF(N2578="nulová",J2578,0)</f>
        <v>0</v>
      </c>
      <c r="BJ2578" s="19" t="s">
        <v>78</v>
      </c>
      <c r="BK2578" s="187">
        <f t="shared" ref="BK2578:BK2586" si="119">ROUND(I2578*H2578,2)</f>
        <v>0</v>
      </c>
      <c r="BL2578" s="19" t="s">
        <v>216</v>
      </c>
      <c r="BM2578" s="186" t="s">
        <v>3862</v>
      </c>
    </row>
    <row r="2579" spans="1:65" s="2" customFormat="1" ht="37.9" customHeight="1">
      <c r="A2579" s="36"/>
      <c r="B2579" s="37"/>
      <c r="C2579" s="175" t="s">
        <v>2505</v>
      </c>
      <c r="D2579" s="175" t="s">
        <v>195</v>
      </c>
      <c r="E2579" s="176" t="s">
        <v>3863</v>
      </c>
      <c r="F2579" s="177" t="s">
        <v>3864</v>
      </c>
      <c r="G2579" s="178" t="s">
        <v>3092</v>
      </c>
      <c r="H2579" s="179">
        <v>1</v>
      </c>
      <c r="I2579" s="180"/>
      <c r="J2579" s="181">
        <f t="shared" si="110"/>
        <v>0</v>
      </c>
      <c r="K2579" s="177" t="s">
        <v>477</v>
      </c>
      <c r="L2579" s="41"/>
      <c r="M2579" s="182" t="s">
        <v>19</v>
      </c>
      <c r="N2579" s="183" t="s">
        <v>41</v>
      </c>
      <c r="O2579" s="66"/>
      <c r="P2579" s="184">
        <f t="shared" si="111"/>
        <v>0</v>
      </c>
      <c r="Q2579" s="184">
        <v>0</v>
      </c>
      <c r="R2579" s="184">
        <f t="shared" si="112"/>
        <v>0</v>
      </c>
      <c r="S2579" s="184">
        <v>0</v>
      </c>
      <c r="T2579" s="185">
        <f t="shared" si="113"/>
        <v>0</v>
      </c>
      <c r="U2579" s="36"/>
      <c r="V2579" s="36"/>
      <c r="W2579" s="36"/>
      <c r="X2579" s="36"/>
      <c r="Y2579" s="36"/>
      <c r="Z2579" s="36"/>
      <c r="AA2579" s="36"/>
      <c r="AB2579" s="36"/>
      <c r="AC2579" s="36"/>
      <c r="AD2579" s="36"/>
      <c r="AE2579" s="36"/>
      <c r="AR2579" s="186" t="s">
        <v>216</v>
      </c>
      <c r="AT2579" s="186" t="s">
        <v>195</v>
      </c>
      <c r="AU2579" s="186" t="s">
        <v>212</v>
      </c>
      <c r="AY2579" s="19" t="s">
        <v>193</v>
      </c>
      <c r="BE2579" s="187">
        <f t="shared" si="114"/>
        <v>0</v>
      </c>
      <c r="BF2579" s="187">
        <f t="shared" si="115"/>
        <v>0</v>
      </c>
      <c r="BG2579" s="187">
        <f t="shared" si="116"/>
        <v>0</v>
      </c>
      <c r="BH2579" s="187">
        <f t="shared" si="117"/>
        <v>0</v>
      </c>
      <c r="BI2579" s="187">
        <f t="shared" si="118"/>
        <v>0</v>
      </c>
      <c r="BJ2579" s="19" t="s">
        <v>78</v>
      </c>
      <c r="BK2579" s="187">
        <f t="shared" si="119"/>
        <v>0</v>
      </c>
      <c r="BL2579" s="19" t="s">
        <v>216</v>
      </c>
      <c r="BM2579" s="186" t="s">
        <v>3865</v>
      </c>
    </row>
    <row r="2580" spans="1:65" s="2" customFormat="1" ht="37.9" customHeight="1">
      <c r="A2580" s="36"/>
      <c r="B2580" s="37"/>
      <c r="C2580" s="175" t="s">
        <v>3866</v>
      </c>
      <c r="D2580" s="175" t="s">
        <v>195</v>
      </c>
      <c r="E2580" s="176" t="s">
        <v>3867</v>
      </c>
      <c r="F2580" s="177" t="s">
        <v>3868</v>
      </c>
      <c r="G2580" s="178" t="s">
        <v>702</v>
      </c>
      <c r="H2580" s="179">
        <v>1</v>
      </c>
      <c r="I2580" s="180"/>
      <c r="J2580" s="181">
        <f t="shared" si="110"/>
        <v>0</v>
      </c>
      <c r="K2580" s="177" t="s">
        <v>477</v>
      </c>
      <c r="L2580" s="41"/>
      <c r="M2580" s="182" t="s">
        <v>19</v>
      </c>
      <c r="N2580" s="183" t="s">
        <v>41</v>
      </c>
      <c r="O2580" s="66"/>
      <c r="P2580" s="184">
        <f t="shared" si="111"/>
        <v>0</v>
      </c>
      <c r="Q2580" s="184">
        <v>0</v>
      </c>
      <c r="R2580" s="184">
        <f t="shared" si="112"/>
        <v>0</v>
      </c>
      <c r="S2580" s="184">
        <v>0</v>
      </c>
      <c r="T2580" s="185">
        <f t="shared" si="113"/>
        <v>0</v>
      </c>
      <c r="U2580" s="36"/>
      <c r="V2580" s="36"/>
      <c r="W2580" s="36"/>
      <c r="X2580" s="36"/>
      <c r="Y2580" s="36"/>
      <c r="Z2580" s="36"/>
      <c r="AA2580" s="36"/>
      <c r="AB2580" s="36"/>
      <c r="AC2580" s="36"/>
      <c r="AD2580" s="36"/>
      <c r="AE2580" s="36"/>
      <c r="AR2580" s="186" t="s">
        <v>216</v>
      </c>
      <c r="AT2580" s="186" t="s">
        <v>195</v>
      </c>
      <c r="AU2580" s="186" t="s">
        <v>212</v>
      </c>
      <c r="AY2580" s="19" t="s">
        <v>193</v>
      </c>
      <c r="BE2580" s="187">
        <f t="shared" si="114"/>
        <v>0</v>
      </c>
      <c r="BF2580" s="187">
        <f t="shared" si="115"/>
        <v>0</v>
      </c>
      <c r="BG2580" s="187">
        <f t="shared" si="116"/>
        <v>0</v>
      </c>
      <c r="BH2580" s="187">
        <f t="shared" si="117"/>
        <v>0</v>
      </c>
      <c r="BI2580" s="187">
        <f t="shared" si="118"/>
        <v>0</v>
      </c>
      <c r="BJ2580" s="19" t="s">
        <v>78</v>
      </c>
      <c r="BK2580" s="187">
        <f t="shared" si="119"/>
        <v>0</v>
      </c>
      <c r="BL2580" s="19" t="s">
        <v>216</v>
      </c>
      <c r="BM2580" s="186" t="s">
        <v>3869</v>
      </c>
    </row>
    <row r="2581" spans="1:65" s="2" customFormat="1" ht="16.5" customHeight="1">
      <c r="A2581" s="36"/>
      <c r="B2581" s="37"/>
      <c r="C2581" s="175" t="s">
        <v>2515</v>
      </c>
      <c r="D2581" s="175" t="s">
        <v>195</v>
      </c>
      <c r="E2581" s="176" t="s">
        <v>3870</v>
      </c>
      <c r="F2581" s="177" t="s">
        <v>3871</v>
      </c>
      <c r="G2581" s="178" t="s">
        <v>702</v>
      </c>
      <c r="H2581" s="179">
        <v>1</v>
      </c>
      <c r="I2581" s="180"/>
      <c r="J2581" s="181">
        <f t="shared" si="110"/>
        <v>0</v>
      </c>
      <c r="K2581" s="177" t="s">
        <v>477</v>
      </c>
      <c r="L2581" s="41"/>
      <c r="M2581" s="182" t="s">
        <v>19</v>
      </c>
      <c r="N2581" s="183" t="s">
        <v>41</v>
      </c>
      <c r="O2581" s="66"/>
      <c r="P2581" s="184">
        <f t="shared" si="111"/>
        <v>0</v>
      </c>
      <c r="Q2581" s="184">
        <v>0</v>
      </c>
      <c r="R2581" s="184">
        <f t="shared" si="112"/>
        <v>0</v>
      </c>
      <c r="S2581" s="184">
        <v>0</v>
      </c>
      <c r="T2581" s="185">
        <f t="shared" si="113"/>
        <v>0</v>
      </c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R2581" s="186" t="s">
        <v>216</v>
      </c>
      <c r="AT2581" s="186" t="s">
        <v>195</v>
      </c>
      <c r="AU2581" s="186" t="s">
        <v>212</v>
      </c>
      <c r="AY2581" s="19" t="s">
        <v>193</v>
      </c>
      <c r="BE2581" s="187">
        <f t="shared" si="114"/>
        <v>0</v>
      </c>
      <c r="BF2581" s="187">
        <f t="shared" si="115"/>
        <v>0</v>
      </c>
      <c r="BG2581" s="187">
        <f t="shared" si="116"/>
        <v>0</v>
      </c>
      <c r="BH2581" s="187">
        <f t="shared" si="117"/>
        <v>0</v>
      </c>
      <c r="BI2581" s="187">
        <f t="shared" si="118"/>
        <v>0</v>
      </c>
      <c r="BJ2581" s="19" t="s">
        <v>78</v>
      </c>
      <c r="BK2581" s="187">
        <f t="shared" si="119"/>
        <v>0</v>
      </c>
      <c r="BL2581" s="19" t="s">
        <v>216</v>
      </c>
      <c r="BM2581" s="186" t="s">
        <v>3872</v>
      </c>
    </row>
    <row r="2582" spans="1:65" s="2" customFormat="1" ht="16.5" customHeight="1">
      <c r="A2582" s="36"/>
      <c r="B2582" s="37"/>
      <c r="C2582" s="175" t="s">
        <v>3873</v>
      </c>
      <c r="D2582" s="175" t="s">
        <v>195</v>
      </c>
      <c r="E2582" s="176" t="s">
        <v>3874</v>
      </c>
      <c r="F2582" s="177" t="s">
        <v>3681</v>
      </c>
      <c r="G2582" s="178" t="s">
        <v>702</v>
      </c>
      <c r="H2582" s="179">
        <v>2</v>
      </c>
      <c r="I2582" s="180"/>
      <c r="J2582" s="181">
        <f t="shared" si="110"/>
        <v>0</v>
      </c>
      <c r="K2582" s="177" t="s">
        <v>477</v>
      </c>
      <c r="L2582" s="41"/>
      <c r="M2582" s="182" t="s">
        <v>19</v>
      </c>
      <c r="N2582" s="183" t="s">
        <v>41</v>
      </c>
      <c r="O2582" s="66"/>
      <c r="P2582" s="184">
        <f t="shared" si="111"/>
        <v>0</v>
      </c>
      <c r="Q2582" s="184">
        <v>0</v>
      </c>
      <c r="R2582" s="184">
        <f t="shared" si="112"/>
        <v>0</v>
      </c>
      <c r="S2582" s="184">
        <v>0</v>
      </c>
      <c r="T2582" s="185">
        <f t="shared" si="113"/>
        <v>0</v>
      </c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R2582" s="186" t="s">
        <v>216</v>
      </c>
      <c r="AT2582" s="186" t="s">
        <v>195</v>
      </c>
      <c r="AU2582" s="186" t="s">
        <v>212</v>
      </c>
      <c r="AY2582" s="19" t="s">
        <v>193</v>
      </c>
      <c r="BE2582" s="187">
        <f t="shared" si="114"/>
        <v>0</v>
      </c>
      <c r="BF2582" s="187">
        <f t="shared" si="115"/>
        <v>0</v>
      </c>
      <c r="BG2582" s="187">
        <f t="shared" si="116"/>
        <v>0</v>
      </c>
      <c r="BH2582" s="187">
        <f t="shared" si="117"/>
        <v>0</v>
      </c>
      <c r="BI2582" s="187">
        <f t="shared" si="118"/>
        <v>0</v>
      </c>
      <c r="BJ2582" s="19" t="s">
        <v>78</v>
      </c>
      <c r="BK2582" s="187">
        <f t="shared" si="119"/>
        <v>0</v>
      </c>
      <c r="BL2582" s="19" t="s">
        <v>216</v>
      </c>
      <c r="BM2582" s="186" t="s">
        <v>3875</v>
      </c>
    </row>
    <row r="2583" spans="1:65" s="2" customFormat="1" ht="16.5" customHeight="1">
      <c r="A2583" s="36"/>
      <c r="B2583" s="37"/>
      <c r="C2583" s="175" t="s">
        <v>2523</v>
      </c>
      <c r="D2583" s="175" t="s">
        <v>195</v>
      </c>
      <c r="E2583" s="176" t="s">
        <v>3876</v>
      </c>
      <c r="F2583" s="177" t="s">
        <v>3698</v>
      </c>
      <c r="G2583" s="178" t="s">
        <v>702</v>
      </c>
      <c r="H2583" s="179">
        <v>2</v>
      </c>
      <c r="I2583" s="180"/>
      <c r="J2583" s="181">
        <f t="shared" si="110"/>
        <v>0</v>
      </c>
      <c r="K2583" s="177" t="s">
        <v>477</v>
      </c>
      <c r="L2583" s="41"/>
      <c r="M2583" s="182" t="s">
        <v>19</v>
      </c>
      <c r="N2583" s="183" t="s">
        <v>41</v>
      </c>
      <c r="O2583" s="66"/>
      <c r="P2583" s="184">
        <f t="shared" si="111"/>
        <v>0</v>
      </c>
      <c r="Q2583" s="184">
        <v>0</v>
      </c>
      <c r="R2583" s="184">
        <f t="shared" si="112"/>
        <v>0</v>
      </c>
      <c r="S2583" s="184">
        <v>0</v>
      </c>
      <c r="T2583" s="185">
        <f t="shared" si="113"/>
        <v>0</v>
      </c>
      <c r="U2583" s="36"/>
      <c r="V2583" s="36"/>
      <c r="W2583" s="36"/>
      <c r="X2583" s="36"/>
      <c r="Y2583" s="36"/>
      <c r="Z2583" s="36"/>
      <c r="AA2583" s="36"/>
      <c r="AB2583" s="36"/>
      <c r="AC2583" s="36"/>
      <c r="AD2583" s="36"/>
      <c r="AE2583" s="36"/>
      <c r="AR2583" s="186" t="s">
        <v>216</v>
      </c>
      <c r="AT2583" s="186" t="s">
        <v>195</v>
      </c>
      <c r="AU2583" s="186" t="s">
        <v>212</v>
      </c>
      <c r="AY2583" s="19" t="s">
        <v>193</v>
      </c>
      <c r="BE2583" s="187">
        <f t="shared" si="114"/>
        <v>0</v>
      </c>
      <c r="BF2583" s="187">
        <f t="shared" si="115"/>
        <v>0</v>
      </c>
      <c r="BG2583" s="187">
        <f t="shared" si="116"/>
        <v>0</v>
      </c>
      <c r="BH2583" s="187">
        <f t="shared" si="117"/>
        <v>0</v>
      </c>
      <c r="BI2583" s="187">
        <f t="shared" si="118"/>
        <v>0</v>
      </c>
      <c r="BJ2583" s="19" t="s">
        <v>78</v>
      </c>
      <c r="BK2583" s="187">
        <f t="shared" si="119"/>
        <v>0</v>
      </c>
      <c r="BL2583" s="19" t="s">
        <v>216</v>
      </c>
      <c r="BM2583" s="186" t="s">
        <v>3877</v>
      </c>
    </row>
    <row r="2584" spans="1:65" s="2" customFormat="1" ht="16.5" customHeight="1">
      <c r="A2584" s="36"/>
      <c r="B2584" s="37"/>
      <c r="C2584" s="175" t="s">
        <v>3878</v>
      </c>
      <c r="D2584" s="175" t="s">
        <v>195</v>
      </c>
      <c r="E2584" s="176" t="s">
        <v>3879</v>
      </c>
      <c r="F2584" s="177" t="s">
        <v>3702</v>
      </c>
      <c r="G2584" s="178" t="s">
        <v>702</v>
      </c>
      <c r="H2584" s="179">
        <v>1</v>
      </c>
      <c r="I2584" s="180"/>
      <c r="J2584" s="181">
        <f t="shared" si="110"/>
        <v>0</v>
      </c>
      <c r="K2584" s="177" t="s">
        <v>477</v>
      </c>
      <c r="L2584" s="41"/>
      <c r="M2584" s="182" t="s">
        <v>19</v>
      </c>
      <c r="N2584" s="183" t="s">
        <v>41</v>
      </c>
      <c r="O2584" s="66"/>
      <c r="P2584" s="184">
        <f t="shared" si="111"/>
        <v>0</v>
      </c>
      <c r="Q2584" s="184">
        <v>0</v>
      </c>
      <c r="R2584" s="184">
        <f t="shared" si="112"/>
        <v>0</v>
      </c>
      <c r="S2584" s="184">
        <v>0</v>
      </c>
      <c r="T2584" s="185">
        <f t="shared" si="113"/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186" t="s">
        <v>216</v>
      </c>
      <c r="AT2584" s="186" t="s">
        <v>195</v>
      </c>
      <c r="AU2584" s="186" t="s">
        <v>212</v>
      </c>
      <c r="AY2584" s="19" t="s">
        <v>193</v>
      </c>
      <c r="BE2584" s="187">
        <f t="shared" si="114"/>
        <v>0</v>
      </c>
      <c r="BF2584" s="187">
        <f t="shared" si="115"/>
        <v>0</v>
      </c>
      <c r="BG2584" s="187">
        <f t="shared" si="116"/>
        <v>0</v>
      </c>
      <c r="BH2584" s="187">
        <f t="shared" si="117"/>
        <v>0</v>
      </c>
      <c r="BI2584" s="187">
        <f t="shared" si="118"/>
        <v>0</v>
      </c>
      <c r="BJ2584" s="19" t="s">
        <v>78</v>
      </c>
      <c r="BK2584" s="187">
        <f t="shared" si="119"/>
        <v>0</v>
      </c>
      <c r="BL2584" s="19" t="s">
        <v>216</v>
      </c>
      <c r="BM2584" s="186" t="s">
        <v>3880</v>
      </c>
    </row>
    <row r="2585" spans="1:65" s="2" customFormat="1" ht="16.5" customHeight="1">
      <c r="A2585" s="36"/>
      <c r="B2585" s="37"/>
      <c r="C2585" s="175" t="s">
        <v>2534</v>
      </c>
      <c r="D2585" s="175" t="s">
        <v>195</v>
      </c>
      <c r="E2585" s="176" t="s">
        <v>3881</v>
      </c>
      <c r="F2585" s="177" t="s">
        <v>3854</v>
      </c>
      <c r="G2585" s="178" t="s">
        <v>702</v>
      </c>
      <c r="H2585" s="179">
        <v>1</v>
      </c>
      <c r="I2585" s="180"/>
      <c r="J2585" s="181">
        <f t="shared" si="110"/>
        <v>0</v>
      </c>
      <c r="K2585" s="177" t="s">
        <v>477</v>
      </c>
      <c r="L2585" s="41"/>
      <c r="M2585" s="182" t="s">
        <v>19</v>
      </c>
      <c r="N2585" s="183" t="s">
        <v>41</v>
      </c>
      <c r="O2585" s="66"/>
      <c r="P2585" s="184">
        <f t="shared" si="111"/>
        <v>0</v>
      </c>
      <c r="Q2585" s="184">
        <v>0</v>
      </c>
      <c r="R2585" s="184">
        <f t="shared" si="112"/>
        <v>0</v>
      </c>
      <c r="S2585" s="184">
        <v>0</v>
      </c>
      <c r="T2585" s="185">
        <f t="shared" si="113"/>
        <v>0</v>
      </c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R2585" s="186" t="s">
        <v>216</v>
      </c>
      <c r="AT2585" s="186" t="s">
        <v>195</v>
      </c>
      <c r="AU2585" s="186" t="s">
        <v>212</v>
      </c>
      <c r="AY2585" s="19" t="s">
        <v>193</v>
      </c>
      <c r="BE2585" s="187">
        <f t="shared" si="114"/>
        <v>0</v>
      </c>
      <c r="BF2585" s="187">
        <f t="shared" si="115"/>
        <v>0</v>
      </c>
      <c r="BG2585" s="187">
        <f t="shared" si="116"/>
        <v>0</v>
      </c>
      <c r="BH2585" s="187">
        <f t="shared" si="117"/>
        <v>0</v>
      </c>
      <c r="BI2585" s="187">
        <f t="shared" si="118"/>
        <v>0</v>
      </c>
      <c r="BJ2585" s="19" t="s">
        <v>78</v>
      </c>
      <c r="BK2585" s="187">
        <f t="shared" si="119"/>
        <v>0</v>
      </c>
      <c r="BL2585" s="19" t="s">
        <v>216</v>
      </c>
      <c r="BM2585" s="186" t="s">
        <v>3882</v>
      </c>
    </row>
    <row r="2586" spans="1:65" s="2" customFormat="1" ht="24.2" customHeight="1">
      <c r="A2586" s="36"/>
      <c r="B2586" s="37"/>
      <c r="C2586" s="175" t="s">
        <v>3883</v>
      </c>
      <c r="D2586" s="175" t="s">
        <v>195</v>
      </c>
      <c r="E2586" s="176" t="s">
        <v>3884</v>
      </c>
      <c r="F2586" s="177" t="s">
        <v>3820</v>
      </c>
      <c r="G2586" s="178" t="s">
        <v>3092</v>
      </c>
      <c r="H2586" s="179">
        <v>1</v>
      </c>
      <c r="I2586" s="180"/>
      <c r="J2586" s="181">
        <f t="shared" si="110"/>
        <v>0</v>
      </c>
      <c r="K2586" s="177" t="s">
        <v>477</v>
      </c>
      <c r="L2586" s="41"/>
      <c r="M2586" s="182" t="s">
        <v>19</v>
      </c>
      <c r="N2586" s="183" t="s">
        <v>41</v>
      </c>
      <c r="O2586" s="66"/>
      <c r="P2586" s="184">
        <f t="shared" si="111"/>
        <v>0</v>
      </c>
      <c r="Q2586" s="184">
        <v>0</v>
      </c>
      <c r="R2586" s="184">
        <f t="shared" si="112"/>
        <v>0</v>
      </c>
      <c r="S2586" s="184">
        <v>0</v>
      </c>
      <c r="T2586" s="185">
        <f t="shared" si="113"/>
        <v>0</v>
      </c>
      <c r="U2586" s="36"/>
      <c r="V2586" s="36"/>
      <c r="W2586" s="36"/>
      <c r="X2586" s="36"/>
      <c r="Y2586" s="36"/>
      <c r="Z2586" s="36"/>
      <c r="AA2586" s="36"/>
      <c r="AB2586" s="36"/>
      <c r="AC2586" s="36"/>
      <c r="AD2586" s="36"/>
      <c r="AE2586" s="36"/>
      <c r="AR2586" s="186" t="s">
        <v>216</v>
      </c>
      <c r="AT2586" s="186" t="s">
        <v>195</v>
      </c>
      <c r="AU2586" s="186" t="s">
        <v>212</v>
      </c>
      <c r="AY2586" s="19" t="s">
        <v>193</v>
      </c>
      <c r="BE2586" s="187">
        <f t="shared" si="114"/>
        <v>0</v>
      </c>
      <c r="BF2586" s="187">
        <f t="shared" si="115"/>
        <v>0</v>
      </c>
      <c r="BG2586" s="187">
        <f t="shared" si="116"/>
        <v>0</v>
      </c>
      <c r="BH2586" s="187">
        <f t="shared" si="117"/>
        <v>0</v>
      </c>
      <c r="BI2586" s="187">
        <f t="shared" si="118"/>
        <v>0</v>
      </c>
      <c r="BJ2586" s="19" t="s">
        <v>78</v>
      </c>
      <c r="BK2586" s="187">
        <f t="shared" si="119"/>
        <v>0</v>
      </c>
      <c r="BL2586" s="19" t="s">
        <v>216</v>
      </c>
      <c r="BM2586" s="186" t="s">
        <v>3885</v>
      </c>
    </row>
    <row r="2587" spans="1:65" s="12" customFormat="1" ht="20.85" customHeight="1">
      <c r="B2587" s="159"/>
      <c r="C2587" s="160"/>
      <c r="D2587" s="161" t="s">
        <v>69</v>
      </c>
      <c r="E2587" s="173" t="s">
        <v>2646</v>
      </c>
      <c r="F2587" s="173" t="s">
        <v>3886</v>
      </c>
      <c r="G2587" s="160"/>
      <c r="H2587" s="160"/>
      <c r="I2587" s="163"/>
      <c r="J2587" s="174">
        <f>BK2587</f>
        <v>0</v>
      </c>
      <c r="K2587" s="160"/>
      <c r="L2587" s="165"/>
      <c r="M2587" s="166"/>
      <c r="N2587" s="167"/>
      <c r="O2587" s="167"/>
      <c r="P2587" s="168">
        <f>SUM(P2588:P2589)</f>
        <v>0</v>
      </c>
      <c r="Q2587" s="167"/>
      <c r="R2587" s="168">
        <f>SUM(R2588:R2589)</f>
        <v>0</v>
      </c>
      <c r="S2587" s="167"/>
      <c r="T2587" s="169">
        <f>SUM(T2588:T2589)</f>
        <v>0</v>
      </c>
      <c r="AR2587" s="170" t="s">
        <v>80</v>
      </c>
      <c r="AT2587" s="171" t="s">
        <v>69</v>
      </c>
      <c r="AU2587" s="171" t="s">
        <v>80</v>
      </c>
      <c r="AY2587" s="170" t="s">
        <v>193</v>
      </c>
      <c r="BK2587" s="172">
        <f>SUM(BK2588:BK2589)</f>
        <v>0</v>
      </c>
    </row>
    <row r="2588" spans="1:65" s="2" customFormat="1" ht="62.65" customHeight="1">
      <c r="A2588" s="36"/>
      <c r="B2588" s="37"/>
      <c r="C2588" s="175" t="s">
        <v>2545</v>
      </c>
      <c r="D2588" s="175" t="s">
        <v>195</v>
      </c>
      <c r="E2588" s="176" t="s">
        <v>3887</v>
      </c>
      <c r="F2588" s="177" t="s">
        <v>3888</v>
      </c>
      <c r="G2588" s="178" t="s">
        <v>3092</v>
      </c>
      <c r="H2588" s="179">
        <v>1</v>
      </c>
      <c r="I2588" s="180"/>
      <c r="J2588" s="181">
        <f>ROUND(I2588*H2588,2)</f>
        <v>0</v>
      </c>
      <c r="K2588" s="177" t="s">
        <v>477</v>
      </c>
      <c r="L2588" s="41"/>
      <c r="M2588" s="182" t="s">
        <v>19</v>
      </c>
      <c r="N2588" s="183" t="s">
        <v>41</v>
      </c>
      <c r="O2588" s="66"/>
      <c r="P2588" s="184">
        <f>O2588*H2588</f>
        <v>0</v>
      </c>
      <c r="Q2588" s="184">
        <v>0</v>
      </c>
      <c r="R2588" s="184">
        <f>Q2588*H2588</f>
        <v>0</v>
      </c>
      <c r="S2588" s="184">
        <v>0</v>
      </c>
      <c r="T2588" s="185">
        <f>S2588*H2588</f>
        <v>0</v>
      </c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R2588" s="186" t="s">
        <v>216</v>
      </c>
      <c r="AT2588" s="186" t="s">
        <v>195</v>
      </c>
      <c r="AU2588" s="186" t="s">
        <v>212</v>
      </c>
      <c r="AY2588" s="19" t="s">
        <v>193</v>
      </c>
      <c r="BE2588" s="187">
        <f>IF(N2588="základní",J2588,0)</f>
        <v>0</v>
      </c>
      <c r="BF2588" s="187">
        <f>IF(N2588="snížená",J2588,0)</f>
        <v>0</v>
      </c>
      <c r="BG2588" s="187">
        <f>IF(N2588="zákl. přenesená",J2588,0)</f>
        <v>0</v>
      </c>
      <c r="BH2588" s="187">
        <f>IF(N2588="sníž. přenesená",J2588,0)</f>
        <v>0</v>
      </c>
      <c r="BI2588" s="187">
        <f>IF(N2588="nulová",J2588,0)</f>
        <v>0</v>
      </c>
      <c r="BJ2588" s="19" t="s">
        <v>78</v>
      </c>
      <c r="BK2588" s="187">
        <f>ROUND(I2588*H2588,2)</f>
        <v>0</v>
      </c>
      <c r="BL2588" s="19" t="s">
        <v>216</v>
      </c>
      <c r="BM2588" s="186" t="s">
        <v>3889</v>
      </c>
    </row>
    <row r="2589" spans="1:65" s="2" customFormat="1" ht="16.5" customHeight="1">
      <c r="A2589" s="36"/>
      <c r="B2589" s="37"/>
      <c r="C2589" s="175" t="s">
        <v>3890</v>
      </c>
      <c r="D2589" s="175" t="s">
        <v>195</v>
      </c>
      <c r="E2589" s="176" t="s">
        <v>3891</v>
      </c>
      <c r="F2589" s="177" t="s">
        <v>3892</v>
      </c>
      <c r="G2589" s="178" t="s">
        <v>3092</v>
      </c>
      <c r="H2589" s="179">
        <v>1</v>
      </c>
      <c r="I2589" s="180"/>
      <c r="J2589" s="181">
        <f>ROUND(I2589*H2589,2)</f>
        <v>0</v>
      </c>
      <c r="K2589" s="177" t="s">
        <v>477</v>
      </c>
      <c r="L2589" s="41"/>
      <c r="M2589" s="182" t="s">
        <v>19</v>
      </c>
      <c r="N2589" s="183" t="s">
        <v>41</v>
      </c>
      <c r="O2589" s="66"/>
      <c r="P2589" s="184">
        <f>O2589*H2589</f>
        <v>0</v>
      </c>
      <c r="Q2589" s="184">
        <v>0</v>
      </c>
      <c r="R2589" s="184">
        <f>Q2589*H2589</f>
        <v>0</v>
      </c>
      <c r="S2589" s="184">
        <v>0</v>
      </c>
      <c r="T2589" s="185">
        <f>S2589*H2589</f>
        <v>0</v>
      </c>
      <c r="U2589" s="36"/>
      <c r="V2589" s="36"/>
      <c r="W2589" s="36"/>
      <c r="X2589" s="36"/>
      <c r="Y2589" s="36"/>
      <c r="Z2589" s="36"/>
      <c r="AA2589" s="36"/>
      <c r="AB2589" s="36"/>
      <c r="AC2589" s="36"/>
      <c r="AD2589" s="36"/>
      <c r="AE2589" s="36"/>
      <c r="AR2589" s="186" t="s">
        <v>216</v>
      </c>
      <c r="AT2589" s="186" t="s">
        <v>195</v>
      </c>
      <c r="AU2589" s="186" t="s">
        <v>212</v>
      </c>
      <c r="AY2589" s="19" t="s">
        <v>193</v>
      </c>
      <c r="BE2589" s="187">
        <f>IF(N2589="základní",J2589,0)</f>
        <v>0</v>
      </c>
      <c r="BF2589" s="187">
        <f>IF(N2589="snížená",J2589,0)</f>
        <v>0</v>
      </c>
      <c r="BG2589" s="187">
        <f>IF(N2589="zákl. přenesená",J2589,0)</f>
        <v>0</v>
      </c>
      <c r="BH2589" s="187">
        <f>IF(N2589="sníž. přenesená",J2589,0)</f>
        <v>0</v>
      </c>
      <c r="BI2589" s="187">
        <f>IF(N2589="nulová",J2589,0)</f>
        <v>0</v>
      </c>
      <c r="BJ2589" s="19" t="s">
        <v>78</v>
      </c>
      <c r="BK2589" s="187">
        <f>ROUND(I2589*H2589,2)</f>
        <v>0</v>
      </c>
      <c r="BL2589" s="19" t="s">
        <v>216</v>
      </c>
      <c r="BM2589" s="186" t="s">
        <v>3893</v>
      </c>
    </row>
    <row r="2590" spans="1:65" s="12" customFormat="1" ht="20.85" customHeight="1">
      <c r="B2590" s="159"/>
      <c r="C2590" s="160"/>
      <c r="D2590" s="161" t="s">
        <v>69</v>
      </c>
      <c r="E2590" s="173" t="s">
        <v>3894</v>
      </c>
      <c r="F2590" s="173" t="s">
        <v>3895</v>
      </c>
      <c r="G2590" s="160"/>
      <c r="H2590" s="160"/>
      <c r="I2590" s="163"/>
      <c r="J2590" s="174">
        <f>BK2590</f>
        <v>0</v>
      </c>
      <c r="K2590" s="160"/>
      <c r="L2590" s="165"/>
      <c r="M2590" s="166"/>
      <c r="N2590" s="167"/>
      <c r="O2590" s="167"/>
      <c r="P2590" s="168">
        <f>SUM(P2591:P2646)</f>
        <v>0</v>
      </c>
      <c r="Q2590" s="167"/>
      <c r="R2590" s="168">
        <f>SUM(R2591:R2646)</f>
        <v>0</v>
      </c>
      <c r="S2590" s="167"/>
      <c r="T2590" s="169">
        <f>SUM(T2591:T2646)</f>
        <v>0</v>
      </c>
      <c r="AR2590" s="170" t="s">
        <v>80</v>
      </c>
      <c r="AT2590" s="171" t="s">
        <v>69</v>
      </c>
      <c r="AU2590" s="171" t="s">
        <v>80</v>
      </c>
      <c r="AY2590" s="170" t="s">
        <v>193</v>
      </c>
      <c r="BK2590" s="172">
        <f>SUM(BK2591:BK2646)</f>
        <v>0</v>
      </c>
    </row>
    <row r="2591" spans="1:65" s="2" customFormat="1" ht="49.15" customHeight="1">
      <c r="A2591" s="36"/>
      <c r="B2591" s="37"/>
      <c r="C2591" s="175" t="s">
        <v>2552</v>
      </c>
      <c r="D2591" s="175" t="s">
        <v>195</v>
      </c>
      <c r="E2591" s="176" t="s">
        <v>3896</v>
      </c>
      <c r="F2591" s="177" t="s">
        <v>3897</v>
      </c>
      <c r="G2591" s="178" t="s">
        <v>702</v>
      </c>
      <c r="H2591" s="179">
        <v>2</v>
      </c>
      <c r="I2591" s="180"/>
      <c r="J2591" s="181">
        <f t="shared" ref="J2591:J2622" si="120">ROUND(I2591*H2591,2)</f>
        <v>0</v>
      </c>
      <c r="K2591" s="177" t="s">
        <v>477</v>
      </c>
      <c r="L2591" s="41"/>
      <c r="M2591" s="182" t="s">
        <v>19</v>
      </c>
      <c r="N2591" s="183" t="s">
        <v>41</v>
      </c>
      <c r="O2591" s="66"/>
      <c r="P2591" s="184">
        <f t="shared" ref="P2591:P2622" si="121">O2591*H2591</f>
        <v>0</v>
      </c>
      <c r="Q2591" s="184">
        <v>0</v>
      </c>
      <c r="R2591" s="184">
        <f t="shared" ref="R2591:R2622" si="122">Q2591*H2591</f>
        <v>0</v>
      </c>
      <c r="S2591" s="184">
        <v>0</v>
      </c>
      <c r="T2591" s="185">
        <f t="shared" ref="T2591:T2622" si="123">S2591*H2591</f>
        <v>0</v>
      </c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R2591" s="186" t="s">
        <v>216</v>
      </c>
      <c r="AT2591" s="186" t="s">
        <v>195</v>
      </c>
      <c r="AU2591" s="186" t="s">
        <v>212</v>
      </c>
      <c r="AY2591" s="19" t="s">
        <v>193</v>
      </c>
      <c r="BE2591" s="187">
        <f t="shared" ref="BE2591:BE2622" si="124">IF(N2591="základní",J2591,0)</f>
        <v>0</v>
      </c>
      <c r="BF2591" s="187">
        <f t="shared" ref="BF2591:BF2622" si="125">IF(N2591="snížená",J2591,0)</f>
        <v>0</v>
      </c>
      <c r="BG2591" s="187">
        <f t="shared" ref="BG2591:BG2622" si="126">IF(N2591="zákl. přenesená",J2591,0)</f>
        <v>0</v>
      </c>
      <c r="BH2591" s="187">
        <f t="shared" ref="BH2591:BH2622" si="127">IF(N2591="sníž. přenesená",J2591,0)</f>
        <v>0</v>
      </c>
      <c r="BI2591" s="187">
        <f t="shared" ref="BI2591:BI2622" si="128">IF(N2591="nulová",J2591,0)</f>
        <v>0</v>
      </c>
      <c r="BJ2591" s="19" t="s">
        <v>78</v>
      </c>
      <c r="BK2591" s="187">
        <f t="shared" ref="BK2591:BK2622" si="129">ROUND(I2591*H2591,2)</f>
        <v>0</v>
      </c>
      <c r="BL2591" s="19" t="s">
        <v>216</v>
      </c>
      <c r="BM2591" s="186" t="s">
        <v>3898</v>
      </c>
    </row>
    <row r="2592" spans="1:65" s="2" customFormat="1" ht="49.15" customHeight="1">
      <c r="A2592" s="36"/>
      <c r="B2592" s="37"/>
      <c r="C2592" s="175" t="s">
        <v>3899</v>
      </c>
      <c r="D2592" s="175" t="s">
        <v>195</v>
      </c>
      <c r="E2592" s="176" t="s">
        <v>3900</v>
      </c>
      <c r="F2592" s="177" t="s">
        <v>3901</v>
      </c>
      <c r="G2592" s="178" t="s">
        <v>702</v>
      </c>
      <c r="H2592" s="179">
        <v>3</v>
      </c>
      <c r="I2592" s="180"/>
      <c r="J2592" s="181">
        <f t="shared" si="120"/>
        <v>0</v>
      </c>
      <c r="K2592" s="177" t="s">
        <v>477</v>
      </c>
      <c r="L2592" s="41"/>
      <c r="M2592" s="182" t="s">
        <v>19</v>
      </c>
      <c r="N2592" s="183" t="s">
        <v>41</v>
      </c>
      <c r="O2592" s="66"/>
      <c r="P2592" s="184">
        <f t="shared" si="121"/>
        <v>0</v>
      </c>
      <c r="Q2592" s="184">
        <v>0</v>
      </c>
      <c r="R2592" s="184">
        <f t="shared" si="122"/>
        <v>0</v>
      </c>
      <c r="S2592" s="184">
        <v>0</v>
      </c>
      <c r="T2592" s="185">
        <f t="shared" si="123"/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186" t="s">
        <v>216</v>
      </c>
      <c r="AT2592" s="186" t="s">
        <v>195</v>
      </c>
      <c r="AU2592" s="186" t="s">
        <v>212</v>
      </c>
      <c r="AY2592" s="19" t="s">
        <v>193</v>
      </c>
      <c r="BE2592" s="187">
        <f t="shared" si="124"/>
        <v>0</v>
      </c>
      <c r="BF2592" s="187">
        <f t="shared" si="125"/>
        <v>0</v>
      </c>
      <c r="BG2592" s="187">
        <f t="shared" si="126"/>
        <v>0</v>
      </c>
      <c r="BH2592" s="187">
        <f t="shared" si="127"/>
        <v>0</v>
      </c>
      <c r="BI2592" s="187">
        <f t="shared" si="128"/>
        <v>0</v>
      </c>
      <c r="BJ2592" s="19" t="s">
        <v>78</v>
      </c>
      <c r="BK2592" s="187">
        <f t="shared" si="129"/>
        <v>0</v>
      </c>
      <c r="BL2592" s="19" t="s">
        <v>216</v>
      </c>
      <c r="BM2592" s="186" t="s">
        <v>3902</v>
      </c>
    </row>
    <row r="2593" spans="1:65" s="2" customFormat="1" ht="49.15" customHeight="1">
      <c r="A2593" s="36"/>
      <c r="B2593" s="37"/>
      <c r="C2593" s="175" t="s">
        <v>2558</v>
      </c>
      <c r="D2593" s="175" t="s">
        <v>195</v>
      </c>
      <c r="E2593" s="176" t="s">
        <v>3903</v>
      </c>
      <c r="F2593" s="177" t="s">
        <v>3904</v>
      </c>
      <c r="G2593" s="178" t="s">
        <v>702</v>
      </c>
      <c r="H2593" s="179">
        <v>1</v>
      </c>
      <c r="I2593" s="180"/>
      <c r="J2593" s="181">
        <f t="shared" si="120"/>
        <v>0</v>
      </c>
      <c r="K2593" s="177" t="s">
        <v>477</v>
      </c>
      <c r="L2593" s="41"/>
      <c r="M2593" s="182" t="s">
        <v>19</v>
      </c>
      <c r="N2593" s="183" t="s">
        <v>41</v>
      </c>
      <c r="O2593" s="66"/>
      <c r="P2593" s="184">
        <f t="shared" si="121"/>
        <v>0</v>
      </c>
      <c r="Q2593" s="184">
        <v>0</v>
      </c>
      <c r="R2593" s="184">
        <f t="shared" si="122"/>
        <v>0</v>
      </c>
      <c r="S2593" s="184">
        <v>0</v>
      </c>
      <c r="T2593" s="185">
        <f t="shared" si="123"/>
        <v>0</v>
      </c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R2593" s="186" t="s">
        <v>216</v>
      </c>
      <c r="AT2593" s="186" t="s">
        <v>195</v>
      </c>
      <c r="AU2593" s="186" t="s">
        <v>212</v>
      </c>
      <c r="AY2593" s="19" t="s">
        <v>193</v>
      </c>
      <c r="BE2593" s="187">
        <f t="shared" si="124"/>
        <v>0</v>
      </c>
      <c r="BF2593" s="187">
        <f t="shared" si="125"/>
        <v>0</v>
      </c>
      <c r="BG2593" s="187">
        <f t="shared" si="126"/>
        <v>0</v>
      </c>
      <c r="BH2593" s="187">
        <f t="shared" si="127"/>
        <v>0</v>
      </c>
      <c r="BI2593" s="187">
        <f t="shared" si="128"/>
        <v>0</v>
      </c>
      <c r="BJ2593" s="19" t="s">
        <v>78</v>
      </c>
      <c r="BK2593" s="187">
        <f t="shared" si="129"/>
        <v>0</v>
      </c>
      <c r="BL2593" s="19" t="s">
        <v>216</v>
      </c>
      <c r="BM2593" s="186" t="s">
        <v>3905</v>
      </c>
    </row>
    <row r="2594" spans="1:65" s="2" customFormat="1" ht="49.15" customHeight="1">
      <c r="A2594" s="36"/>
      <c r="B2594" s="37"/>
      <c r="C2594" s="175" t="s">
        <v>3906</v>
      </c>
      <c r="D2594" s="175" t="s">
        <v>195</v>
      </c>
      <c r="E2594" s="176" t="s">
        <v>3907</v>
      </c>
      <c r="F2594" s="177" t="s">
        <v>3908</v>
      </c>
      <c r="G2594" s="178" t="s">
        <v>702</v>
      </c>
      <c r="H2594" s="179">
        <v>1</v>
      </c>
      <c r="I2594" s="180"/>
      <c r="J2594" s="181">
        <f t="shared" si="120"/>
        <v>0</v>
      </c>
      <c r="K2594" s="177" t="s">
        <v>477</v>
      </c>
      <c r="L2594" s="41"/>
      <c r="M2594" s="182" t="s">
        <v>19</v>
      </c>
      <c r="N2594" s="183" t="s">
        <v>41</v>
      </c>
      <c r="O2594" s="66"/>
      <c r="P2594" s="184">
        <f t="shared" si="121"/>
        <v>0</v>
      </c>
      <c r="Q2594" s="184">
        <v>0</v>
      </c>
      <c r="R2594" s="184">
        <f t="shared" si="122"/>
        <v>0</v>
      </c>
      <c r="S2594" s="184">
        <v>0</v>
      </c>
      <c r="T2594" s="185">
        <f t="shared" si="123"/>
        <v>0</v>
      </c>
      <c r="U2594" s="36"/>
      <c r="V2594" s="36"/>
      <c r="W2594" s="36"/>
      <c r="X2594" s="36"/>
      <c r="Y2594" s="36"/>
      <c r="Z2594" s="36"/>
      <c r="AA2594" s="36"/>
      <c r="AB2594" s="36"/>
      <c r="AC2594" s="36"/>
      <c r="AD2594" s="36"/>
      <c r="AE2594" s="36"/>
      <c r="AR2594" s="186" t="s">
        <v>216</v>
      </c>
      <c r="AT2594" s="186" t="s">
        <v>195</v>
      </c>
      <c r="AU2594" s="186" t="s">
        <v>212</v>
      </c>
      <c r="AY2594" s="19" t="s">
        <v>193</v>
      </c>
      <c r="BE2594" s="187">
        <f t="shared" si="124"/>
        <v>0</v>
      </c>
      <c r="BF2594" s="187">
        <f t="shared" si="125"/>
        <v>0</v>
      </c>
      <c r="BG2594" s="187">
        <f t="shared" si="126"/>
        <v>0</v>
      </c>
      <c r="BH2594" s="187">
        <f t="shared" si="127"/>
        <v>0</v>
      </c>
      <c r="BI2594" s="187">
        <f t="shared" si="128"/>
        <v>0</v>
      </c>
      <c r="BJ2594" s="19" t="s">
        <v>78</v>
      </c>
      <c r="BK2594" s="187">
        <f t="shared" si="129"/>
        <v>0</v>
      </c>
      <c r="BL2594" s="19" t="s">
        <v>216</v>
      </c>
      <c r="BM2594" s="186" t="s">
        <v>3909</v>
      </c>
    </row>
    <row r="2595" spans="1:65" s="2" customFormat="1" ht="49.15" customHeight="1">
      <c r="A2595" s="36"/>
      <c r="B2595" s="37"/>
      <c r="C2595" s="175" t="s">
        <v>2562</v>
      </c>
      <c r="D2595" s="175" t="s">
        <v>195</v>
      </c>
      <c r="E2595" s="176" t="s">
        <v>3910</v>
      </c>
      <c r="F2595" s="177" t="s">
        <v>3911</v>
      </c>
      <c r="G2595" s="178" t="s">
        <v>702</v>
      </c>
      <c r="H2595" s="179">
        <v>1</v>
      </c>
      <c r="I2595" s="180"/>
      <c r="J2595" s="181">
        <f t="shared" si="120"/>
        <v>0</v>
      </c>
      <c r="K2595" s="177" t="s">
        <v>477</v>
      </c>
      <c r="L2595" s="41"/>
      <c r="M2595" s="182" t="s">
        <v>19</v>
      </c>
      <c r="N2595" s="183" t="s">
        <v>41</v>
      </c>
      <c r="O2595" s="66"/>
      <c r="P2595" s="184">
        <f t="shared" si="121"/>
        <v>0</v>
      </c>
      <c r="Q2595" s="184">
        <v>0</v>
      </c>
      <c r="R2595" s="184">
        <f t="shared" si="122"/>
        <v>0</v>
      </c>
      <c r="S2595" s="184">
        <v>0</v>
      </c>
      <c r="T2595" s="185">
        <f t="shared" si="123"/>
        <v>0</v>
      </c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R2595" s="186" t="s">
        <v>216</v>
      </c>
      <c r="AT2595" s="186" t="s">
        <v>195</v>
      </c>
      <c r="AU2595" s="186" t="s">
        <v>212</v>
      </c>
      <c r="AY2595" s="19" t="s">
        <v>193</v>
      </c>
      <c r="BE2595" s="187">
        <f t="shared" si="124"/>
        <v>0</v>
      </c>
      <c r="BF2595" s="187">
        <f t="shared" si="125"/>
        <v>0</v>
      </c>
      <c r="BG2595" s="187">
        <f t="shared" si="126"/>
        <v>0</v>
      </c>
      <c r="BH2595" s="187">
        <f t="shared" si="127"/>
        <v>0</v>
      </c>
      <c r="BI2595" s="187">
        <f t="shared" si="128"/>
        <v>0</v>
      </c>
      <c r="BJ2595" s="19" t="s">
        <v>78</v>
      </c>
      <c r="BK2595" s="187">
        <f t="shared" si="129"/>
        <v>0</v>
      </c>
      <c r="BL2595" s="19" t="s">
        <v>216</v>
      </c>
      <c r="BM2595" s="186" t="s">
        <v>3912</v>
      </c>
    </row>
    <row r="2596" spans="1:65" s="2" customFormat="1" ht="49.15" customHeight="1">
      <c r="A2596" s="36"/>
      <c r="B2596" s="37"/>
      <c r="C2596" s="175" t="s">
        <v>3913</v>
      </c>
      <c r="D2596" s="175" t="s">
        <v>195</v>
      </c>
      <c r="E2596" s="176" t="s">
        <v>3914</v>
      </c>
      <c r="F2596" s="177" t="s">
        <v>3915</v>
      </c>
      <c r="G2596" s="178" t="s">
        <v>702</v>
      </c>
      <c r="H2596" s="179">
        <v>1</v>
      </c>
      <c r="I2596" s="180"/>
      <c r="J2596" s="181">
        <f t="shared" si="120"/>
        <v>0</v>
      </c>
      <c r="K2596" s="177" t="s">
        <v>477</v>
      </c>
      <c r="L2596" s="41"/>
      <c r="M2596" s="182" t="s">
        <v>19</v>
      </c>
      <c r="N2596" s="183" t="s">
        <v>41</v>
      </c>
      <c r="O2596" s="66"/>
      <c r="P2596" s="184">
        <f t="shared" si="121"/>
        <v>0</v>
      </c>
      <c r="Q2596" s="184">
        <v>0</v>
      </c>
      <c r="R2596" s="184">
        <f t="shared" si="122"/>
        <v>0</v>
      </c>
      <c r="S2596" s="184">
        <v>0</v>
      </c>
      <c r="T2596" s="185">
        <f t="shared" si="123"/>
        <v>0</v>
      </c>
      <c r="U2596" s="36"/>
      <c r="V2596" s="36"/>
      <c r="W2596" s="36"/>
      <c r="X2596" s="36"/>
      <c r="Y2596" s="36"/>
      <c r="Z2596" s="36"/>
      <c r="AA2596" s="36"/>
      <c r="AB2596" s="36"/>
      <c r="AC2596" s="36"/>
      <c r="AD2596" s="36"/>
      <c r="AE2596" s="36"/>
      <c r="AR2596" s="186" t="s">
        <v>216</v>
      </c>
      <c r="AT2596" s="186" t="s">
        <v>195</v>
      </c>
      <c r="AU2596" s="186" t="s">
        <v>212</v>
      </c>
      <c r="AY2596" s="19" t="s">
        <v>193</v>
      </c>
      <c r="BE2596" s="187">
        <f t="shared" si="124"/>
        <v>0</v>
      </c>
      <c r="BF2596" s="187">
        <f t="shared" si="125"/>
        <v>0</v>
      </c>
      <c r="BG2596" s="187">
        <f t="shared" si="126"/>
        <v>0</v>
      </c>
      <c r="BH2596" s="187">
        <f t="shared" si="127"/>
        <v>0</v>
      </c>
      <c r="BI2596" s="187">
        <f t="shared" si="128"/>
        <v>0</v>
      </c>
      <c r="BJ2596" s="19" t="s">
        <v>78</v>
      </c>
      <c r="BK2596" s="187">
        <f t="shared" si="129"/>
        <v>0</v>
      </c>
      <c r="BL2596" s="19" t="s">
        <v>216</v>
      </c>
      <c r="BM2596" s="186" t="s">
        <v>3916</v>
      </c>
    </row>
    <row r="2597" spans="1:65" s="2" customFormat="1" ht="49.15" customHeight="1">
      <c r="A2597" s="36"/>
      <c r="B2597" s="37"/>
      <c r="C2597" s="175" t="s">
        <v>2566</v>
      </c>
      <c r="D2597" s="175" t="s">
        <v>195</v>
      </c>
      <c r="E2597" s="176" t="s">
        <v>3917</v>
      </c>
      <c r="F2597" s="177" t="s">
        <v>3918</v>
      </c>
      <c r="G2597" s="178" t="s">
        <v>702</v>
      </c>
      <c r="H2597" s="179">
        <v>3</v>
      </c>
      <c r="I2597" s="180"/>
      <c r="J2597" s="181">
        <f t="shared" si="120"/>
        <v>0</v>
      </c>
      <c r="K2597" s="177" t="s">
        <v>477</v>
      </c>
      <c r="L2597" s="41"/>
      <c r="M2597" s="182" t="s">
        <v>19</v>
      </c>
      <c r="N2597" s="183" t="s">
        <v>41</v>
      </c>
      <c r="O2597" s="66"/>
      <c r="P2597" s="184">
        <f t="shared" si="121"/>
        <v>0</v>
      </c>
      <c r="Q2597" s="184">
        <v>0</v>
      </c>
      <c r="R2597" s="184">
        <f t="shared" si="122"/>
        <v>0</v>
      </c>
      <c r="S2597" s="184">
        <v>0</v>
      </c>
      <c r="T2597" s="185">
        <f t="shared" si="123"/>
        <v>0</v>
      </c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R2597" s="186" t="s">
        <v>216</v>
      </c>
      <c r="AT2597" s="186" t="s">
        <v>195</v>
      </c>
      <c r="AU2597" s="186" t="s">
        <v>212</v>
      </c>
      <c r="AY2597" s="19" t="s">
        <v>193</v>
      </c>
      <c r="BE2597" s="187">
        <f t="shared" si="124"/>
        <v>0</v>
      </c>
      <c r="BF2597" s="187">
        <f t="shared" si="125"/>
        <v>0</v>
      </c>
      <c r="BG2597" s="187">
        <f t="shared" si="126"/>
        <v>0</v>
      </c>
      <c r="BH2597" s="187">
        <f t="shared" si="127"/>
        <v>0</v>
      </c>
      <c r="BI2597" s="187">
        <f t="shared" si="128"/>
        <v>0</v>
      </c>
      <c r="BJ2597" s="19" t="s">
        <v>78</v>
      </c>
      <c r="BK2597" s="187">
        <f t="shared" si="129"/>
        <v>0</v>
      </c>
      <c r="BL2597" s="19" t="s">
        <v>216</v>
      </c>
      <c r="BM2597" s="186" t="s">
        <v>3919</v>
      </c>
    </row>
    <row r="2598" spans="1:65" s="2" customFormat="1" ht="49.15" customHeight="1">
      <c r="A2598" s="36"/>
      <c r="B2598" s="37"/>
      <c r="C2598" s="175" t="s">
        <v>3920</v>
      </c>
      <c r="D2598" s="175" t="s">
        <v>195</v>
      </c>
      <c r="E2598" s="176" t="s">
        <v>3921</v>
      </c>
      <c r="F2598" s="177" t="s">
        <v>3922</v>
      </c>
      <c r="G2598" s="178" t="s">
        <v>702</v>
      </c>
      <c r="H2598" s="179">
        <v>1</v>
      </c>
      <c r="I2598" s="180"/>
      <c r="J2598" s="181">
        <f t="shared" si="120"/>
        <v>0</v>
      </c>
      <c r="K2598" s="177" t="s">
        <v>477</v>
      </c>
      <c r="L2598" s="41"/>
      <c r="M2598" s="182" t="s">
        <v>19</v>
      </c>
      <c r="N2598" s="183" t="s">
        <v>41</v>
      </c>
      <c r="O2598" s="66"/>
      <c r="P2598" s="184">
        <f t="shared" si="121"/>
        <v>0</v>
      </c>
      <c r="Q2598" s="184">
        <v>0</v>
      </c>
      <c r="R2598" s="184">
        <f t="shared" si="122"/>
        <v>0</v>
      </c>
      <c r="S2598" s="184">
        <v>0</v>
      </c>
      <c r="T2598" s="185">
        <f t="shared" si="123"/>
        <v>0</v>
      </c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R2598" s="186" t="s">
        <v>216</v>
      </c>
      <c r="AT2598" s="186" t="s">
        <v>195</v>
      </c>
      <c r="AU2598" s="186" t="s">
        <v>212</v>
      </c>
      <c r="AY2598" s="19" t="s">
        <v>193</v>
      </c>
      <c r="BE2598" s="187">
        <f t="shared" si="124"/>
        <v>0</v>
      </c>
      <c r="BF2598" s="187">
        <f t="shared" si="125"/>
        <v>0</v>
      </c>
      <c r="BG2598" s="187">
        <f t="shared" si="126"/>
        <v>0</v>
      </c>
      <c r="BH2598" s="187">
        <f t="shared" si="127"/>
        <v>0</v>
      </c>
      <c r="BI2598" s="187">
        <f t="shared" si="128"/>
        <v>0</v>
      </c>
      <c r="BJ2598" s="19" t="s">
        <v>78</v>
      </c>
      <c r="BK2598" s="187">
        <f t="shared" si="129"/>
        <v>0</v>
      </c>
      <c r="BL2598" s="19" t="s">
        <v>216</v>
      </c>
      <c r="BM2598" s="186" t="s">
        <v>3923</v>
      </c>
    </row>
    <row r="2599" spans="1:65" s="2" customFormat="1" ht="49.15" customHeight="1">
      <c r="A2599" s="36"/>
      <c r="B2599" s="37"/>
      <c r="C2599" s="175" t="s">
        <v>2569</v>
      </c>
      <c r="D2599" s="175" t="s">
        <v>195</v>
      </c>
      <c r="E2599" s="176" t="s">
        <v>3924</v>
      </c>
      <c r="F2599" s="177" t="s">
        <v>3925</v>
      </c>
      <c r="G2599" s="178" t="s">
        <v>702</v>
      </c>
      <c r="H2599" s="179">
        <v>6</v>
      </c>
      <c r="I2599" s="180"/>
      <c r="J2599" s="181">
        <f t="shared" si="120"/>
        <v>0</v>
      </c>
      <c r="K2599" s="177" t="s">
        <v>477</v>
      </c>
      <c r="L2599" s="41"/>
      <c r="M2599" s="182" t="s">
        <v>19</v>
      </c>
      <c r="N2599" s="183" t="s">
        <v>41</v>
      </c>
      <c r="O2599" s="66"/>
      <c r="P2599" s="184">
        <f t="shared" si="121"/>
        <v>0</v>
      </c>
      <c r="Q2599" s="184">
        <v>0</v>
      </c>
      <c r="R2599" s="184">
        <f t="shared" si="122"/>
        <v>0</v>
      </c>
      <c r="S2599" s="184">
        <v>0</v>
      </c>
      <c r="T2599" s="185">
        <f t="shared" si="123"/>
        <v>0</v>
      </c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R2599" s="186" t="s">
        <v>216</v>
      </c>
      <c r="AT2599" s="186" t="s">
        <v>195</v>
      </c>
      <c r="AU2599" s="186" t="s">
        <v>212</v>
      </c>
      <c r="AY2599" s="19" t="s">
        <v>193</v>
      </c>
      <c r="BE2599" s="187">
        <f t="shared" si="124"/>
        <v>0</v>
      </c>
      <c r="BF2599" s="187">
        <f t="shared" si="125"/>
        <v>0</v>
      </c>
      <c r="BG2599" s="187">
        <f t="shared" si="126"/>
        <v>0</v>
      </c>
      <c r="BH2599" s="187">
        <f t="shared" si="127"/>
        <v>0</v>
      </c>
      <c r="BI2599" s="187">
        <f t="shared" si="128"/>
        <v>0</v>
      </c>
      <c r="BJ2599" s="19" t="s">
        <v>78</v>
      </c>
      <c r="BK2599" s="187">
        <f t="shared" si="129"/>
        <v>0</v>
      </c>
      <c r="BL2599" s="19" t="s">
        <v>216</v>
      </c>
      <c r="BM2599" s="186" t="s">
        <v>3926</v>
      </c>
    </row>
    <row r="2600" spans="1:65" s="2" customFormat="1" ht="49.15" customHeight="1">
      <c r="A2600" s="36"/>
      <c r="B2600" s="37"/>
      <c r="C2600" s="175" t="s">
        <v>3927</v>
      </c>
      <c r="D2600" s="175" t="s">
        <v>195</v>
      </c>
      <c r="E2600" s="176" t="s">
        <v>3928</v>
      </c>
      <c r="F2600" s="177" t="s">
        <v>3929</v>
      </c>
      <c r="G2600" s="178" t="s">
        <v>702</v>
      </c>
      <c r="H2600" s="179">
        <v>14</v>
      </c>
      <c r="I2600" s="180"/>
      <c r="J2600" s="181">
        <f t="shared" si="120"/>
        <v>0</v>
      </c>
      <c r="K2600" s="177" t="s">
        <v>477</v>
      </c>
      <c r="L2600" s="41"/>
      <c r="M2600" s="182" t="s">
        <v>19</v>
      </c>
      <c r="N2600" s="183" t="s">
        <v>41</v>
      </c>
      <c r="O2600" s="66"/>
      <c r="P2600" s="184">
        <f t="shared" si="121"/>
        <v>0</v>
      </c>
      <c r="Q2600" s="184">
        <v>0</v>
      </c>
      <c r="R2600" s="184">
        <f t="shared" si="122"/>
        <v>0</v>
      </c>
      <c r="S2600" s="184">
        <v>0</v>
      </c>
      <c r="T2600" s="185">
        <f t="shared" si="123"/>
        <v>0</v>
      </c>
      <c r="U2600" s="36"/>
      <c r="V2600" s="36"/>
      <c r="W2600" s="36"/>
      <c r="X2600" s="36"/>
      <c r="Y2600" s="36"/>
      <c r="Z2600" s="36"/>
      <c r="AA2600" s="36"/>
      <c r="AB2600" s="36"/>
      <c r="AC2600" s="36"/>
      <c r="AD2600" s="36"/>
      <c r="AE2600" s="36"/>
      <c r="AR2600" s="186" t="s">
        <v>216</v>
      </c>
      <c r="AT2600" s="186" t="s">
        <v>195</v>
      </c>
      <c r="AU2600" s="186" t="s">
        <v>212</v>
      </c>
      <c r="AY2600" s="19" t="s">
        <v>193</v>
      </c>
      <c r="BE2600" s="187">
        <f t="shared" si="124"/>
        <v>0</v>
      </c>
      <c r="BF2600" s="187">
        <f t="shared" si="125"/>
        <v>0</v>
      </c>
      <c r="BG2600" s="187">
        <f t="shared" si="126"/>
        <v>0</v>
      </c>
      <c r="BH2600" s="187">
        <f t="shared" si="127"/>
        <v>0</v>
      </c>
      <c r="BI2600" s="187">
        <f t="shared" si="128"/>
        <v>0</v>
      </c>
      <c r="BJ2600" s="19" t="s">
        <v>78</v>
      </c>
      <c r="BK2600" s="187">
        <f t="shared" si="129"/>
        <v>0</v>
      </c>
      <c r="BL2600" s="19" t="s">
        <v>216</v>
      </c>
      <c r="BM2600" s="186" t="s">
        <v>3930</v>
      </c>
    </row>
    <row r="2601" spans="1:65" s="2" customFormat="1" ht="49.15" customHeight="1">
      <c r="A2601" s="36"/>
      <c r="B2601" s="37"/>
      <c r="C2601" s="175" t="s">
        <v>2574</v>
      </c>
      <c r="D2601" s="175" t="s">
        <v>195</v>
      </c>
      <c r="E2601" s="176" t="s">
        <v>3931</v>
      </c>
      <c r="F2601" s="177" t="s">
        <v>3932</v>
      </c>
      <c r="G2601" s="178" t="s">
        <v>702</v>
      </c>
      <c r="H2601" s="179">
        <v>3</v>
      </c>
      <c r="I2601" s="180"/>
      <c r="J2601" s="181">
        <f t="shared" si="120"/>
        <v>0</v>
      </c>
      <c r="K2601" s="177" t="s">
        <v>477</v>
      </c>
      <c r="L2601" s="41"/>
      <c r="M2601" s="182" t="s">
        <v>19</v>
      </c>
      <c r="N2601" s="183" t="s">
        <v>41</v>
      </c>
      <c r="O2601" s="66"/>
      <c r="P2601" s="184">
        <f t="shared" si="121"/>
        <v>0</v>
      </c>
      <c r="Q2601" s="184">
        <v>0</v>
      </c>
      <c r="R2601" s="184">
        <f t="shared" si="122"/>
        <v>0</v>
      </c>
      <c r="S2601" s="184">
        <v>0</v>
      </c>
      <c r="T2601" s="185">
        <f t="shared" si="123"/>
        <v>0</v>
      </c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R2601" s="186" t="s">
        <v>216</v>
      </c>
      <c r="AT2601" s="186" t="s">
        <v>195</v>
      </c>
      <c r="AU2601" s="186" t="s">
        <v>212</v>
      </c>
      <c r="AY2601" s="19" t="s">
        <v>193</v>
      </c>
      <c r="BE2601" s="187">
        <f t="shared" si="124"/>
        <v>0</v>
      </c>
      <c r="BF2601" s="187">
        <f t="shared" si="125"/>
        <v>0</v>
      </c>
      <c r="BG2601" s="187">
        <f t="shared" si="126"/>
        <v>0</v>
      </c>
      <c r="BH2601" s="187">
        <f t="shared" si="127"/>
        <v>0</v>
      </c>
      <c r="BI2601" s="187">
        <f t="shared" si="128"/>
        <v>0</v>
      </c>
      <c r="BJ2601" s="19" t="s">
        <v>78</v>
      </c>
      <c r="BK2601" s="187">
        <f t="shared" si="129"/>
        <v>0</v>
      </c>
      <c r="BL2601" s="19" t="s">
        <v>216</v>
      </c>
      <c r="BM2601" s="186" t="s">
        <v>3933</v>
      </c>
    </row>
    <row r="2602" spans="1:65" s="2" customFormat="1" ht="49.15" customHeight="1">
      <c r="A2602" s="36"/>
      <c r="B2602" s="37"/>
      <c r="C2602" s="175" t="s">
        <v>3934</v>
      </c>
      <c r="D2602" s="175" t="s">
        <v>195</v>
      </c>
      <c r="E2602" s="176" t="s">
        <v>3935</v>
      </c>
      <c r="F2602" s="177" t="s">
        <v>3936</v>
      </c>
      <c r="G2602" s="178" t="s">
        <v>702</v>
      </c>
      <c r="H2602" s="179">
        <v>1</v>
      </c>
      <c r="I2602" s="180"/>
      <c r="J2602" s="181">
        <f t="shared" si="120"/>
        <v>0</v>
      </c>
      <c r="K2602" s="177" t="s">
        <v>477</v>
      </c>
      <c r="L2602" s="41"/>
      <c r="M2602" s="182" t="s">
        <v>19</v>
      </c>
      <c r="N2602" s="183" t="s">
        <v>41</v>
      </c>
      <c r="O2602" s="66"/>
      <c r="P2602" s="184">
        <f t="shared" si="121"/>
        <v>0</v>
      </c>
      <c r="Q2602" s="184">
        <v>0</v>
      </c>
      <c r="R2602" s="184">
        <f t="shared" si="122"/>
        <v>0</v>
      </c>
      <c r="S2602" s="184">
        <v>0</v>
      </c>
      <c r="T2602" s="185">
        <f t="shared" si="123"/>
        <v>0</v>
      </c>
      <c r="U2602" s="36"/>
      <c r="V2602" s="36"/>
      <c r="W2602" s="36"/>
      <c r="X2602" s="36"/>
      <c r="Y2602" s="36"/>
      <c r="Z2602" s="36"/>
      <c r="AA2602" s="36"/>
      <c r="AB2602" s="36"/>
      <c r="AC2602" s="36"/>
      <c r="AD2602" s="36"/>
      <c r="AE2602" s="36"/>
      <c r="AR2602" s="186" t="s">
        <v>216</v>
      </c>
      <c r="AT2602" s="186" t="s">
        <v>195</v>
      </c>
      <c r="AU2602" s="186" t="s">
        <v>212</v>
      </c>
      <c r="AY2602" s="19" t="s">
        <v>193</v>
      </c>
      <c r="BE2602" s="187">
        <f t="shared" si="124"/>
        <v>0</v>
      </c>
      <c r="BF2602" s="187">
        <f t="shared" si="125"/>
        <v>0</v>
      </c>
      <c r="BG2602" s="187">
        <f t="shared" si="126"/>
        <v>0</v>
      </c>
      <c r="BH2602" s="187">
        <f t="shared" si="127"/>
        <v>0</v>
      </c>
      <c r="BI2602" s="187">
        <f t="shared" si="128"/>
        <v>0</v>
      </c>
      <c r="BJ2602" s="19" t="s">
        <v>78</v>
      </c>
      <c r="BK2602" s="187">
        <f t="shared" si="129"/>
        <v>0</v>
      </c>
      <c r="BL2602" s="19" t="s">
        <v>216</v>
      </c>
      <c r="BM2602" s="186" t="s">
        <v>3937</v>
      </c>
    </row>
    <row r="2603" spans="1:65" s="2" customFormat="1" ht="49.15" customHeight="1">
      <c r="A2603" s="36"/>
      <c r="B2603" s="37"/>
      <c r="C2603" s="175" t="s">
        <v>2581</v>
      </c>
      <c r="D2603" s="175" t="s">
        <v>195</v>
      </c>
      <c r="E2603" s="176" t="s">
        <v>3938</v>
      </c>
      <c r="F2603" s="177" t="s">
        <v>3939</v>
      </c>
      <c r="G2603" s="178" t="s">
        <v>702</v>
      </c>
      <c r="H2603" s="179">
        <v>6</v>
      </c>
      <c r="I2603" s="180"/>
      <c r="J2603" s="181">
        <f t="shared" si="120"/>
        <v>0</v>
      </c>
      <c r="K2603" s="177" t="s">
        <v>477</v>
      </c>
      <c r="L2603" s="41"/>
      <c r="M2603" s="182" t="s">
        <v>19</v>
      </c>
      <c r="N2603" s="183" t="s">
        <v>41</v>
      </c>
      <c r="O2603" s="66"/>
      <c r="P2603" s="184">
        <f t="shared" si="121"/>
        <v>0</v>
      </c>
      <c r="Q2603" s="184">
        <v>0</v>
      </c>
      <c r="R2603" s="184">
        <f t="shared" si="122"/>
        <v>0</v>
      </c>
      <c r="S2603" s="184">
        <v>0</v>
      </c>
      <c r="T2603" s="185">
        <f t="shared" si="123"/>
        <v>0</v>
      </c>
      <c r="U2603" s="36"/>
      <c r="V2603" s="36"/>
      <c r="W2603" s="36"/>
      <c r="X2603" s="36"/>
      <c r="Y2603" s="36"/>
      <c r="Z2603" s="36"/>
      <c r="AA2603" s="36"/>
      <c r="AB2603" s="36"/>
      <c r="AC2603" s="36"/>
      <c r="AD2603" s="36"/>
      <c r="AE2603" s="36"/>
      <c r="AR2603" s="186" t="s">
        <v>216</v>
      </c>
      <c r="AT2603" s="186" t="s">
        <v>195</v>
      </c>
      <c r="AU2603" s="186" t="s">
        <v>212</v>
      </c>
      <c r="AY2603" s="19" t="s">
        <v>193</v>
      </c>
      <c r="BE2603" s="187">
        <f t="shared" si="124"/>
        <v>0</v>
      </c>
      <c r="BF2603" s="187">
        <f t="shared" si="125"/>
        <v>0</v>
      </c>
      <c r="BG2603" s="187">
        <f t="shared" si="126"/>
        <v>0</v>
      </c>
      <c r="BH2603" s="187">
        <f t="shared" si="127"/>
        <v>0</v>
      </c>
      <c r="BI2603" s="187">
        <f t="shared" si="128"/>
        <v>0</v>
      </c>
      <c r="BJ2603" s="19" t="s">
        <v>78</v>
      </c>
      <c r="BK2603" s="187">
        <f t="shared" si="129"/>
        <v>0</v>
      </c>
      <c r="BL2603" s="19" t="s">
        <v>216</v>
      </c>
      <c r="BM2603" s="186" t="s">
        <v>3940</v>
      </c>
    </row>
    <row r="2604" spans="1:65" s="2" customFormat="1" ht="49.15" customHeight="1">
      <c r="A2604" s="36"/>
      <c r="B2604" s="37"/>
      <c r="C2604" s="175" t="s">
        <v>3941</v>
      </c>
      <c r="D2604" s="175" t="s">
        <v>195</v>
      </c>
      <c r="E2604" s="176" t="s">
        <v>3942</v>
      </c>
      <c r="F2604" s="177" t="s">
        <v>3943</v>
      </c>
      <c r="G2604" s="178" t="s">
        <v>702</v>
      </c>
      <c r="H2604" s="179">
        <v>4</v>
      </c>
      <c r="I2604" s="180"/>
      <c r="J2604" s="181">
        <f t="shared" si="120"/>
        <v>0</v>
      </c>
      <c r="K2604" s="177" t="s">
        <v>477</v>
      </c>
      <c r="L2604" s="41"/>
      <c r="M2604" s="182" t="s">
        <v>19</v>
      </c>
      <c r="N2604" s="183" t="s">
        <v>41</v>
      </c>
      <c r="O2604" s="66"/>
      <c r="P2604" s="184">
        <f t="shared" si="121"/>
        <v>0</v>
      </c>
      <c r="Q2604" s="184">
        <v>0</v>
      </c>
      <c r="R2604" s="184">
        <f t="shared" si="122"/>
        <v>0</v>
      </c>
      <c r="S2604" s="184">
        <v>0</v>
      </c>
      <c r="T2604" s="185">
        <f t="shared" si="123"/>
        <v>0</v>
      </c>
      <c r="U2604" s="36"/>
      <c r="V2604" s="36"/>
      <c r="W2604" s="36"/>
      <c r="X2604" s="36"/>
      <c r="Y2604" s="36"/>
      <c r="Z2604" s="36"/>
      <c r="AA2604" s="36"/>
      <c r="AB2604" s="36"/>
      <c r="AC2604" s="36"/>
      <c r="AD2604" s="36"/>
      <c r="AE2604" s="36"/>
      <c r="AR2604" s="186" t="s">
        <v>216</v>
      </c>
      <c r="AT2604" s="186" t="s">
        <v>195</v>
      </c>
      <c r="AU2604" s="186" t="s">
        <v>212</v>
      </c>
      <c r="AY2604" s="19" t="s">
        <v>193</v>
      </c>
      <c r="BE2604" s="187">
        <f t="shared" si="124"/>
        <v>0</v>
      </c>
      <c r="BF2604" s="187">
        <f t="shared" si="125"/>
        <v>0</v>
      </c>
      <c r="BG2604" s="187">
        <f t="shared" si="126"/>
        <v>0</v>
      </c>
      <c r="BH2604" s="187">
        <f t="shared" si="127"/>
        <v>0</v>
      </c>
      <c r="BI2604" s="187">
        <f t="shared" si="128"/>
        <v>0</v>
      </c>
      <c r="BJ2604" s="19" t="s">
        <v>78</v>
      </c>
      <c r="BK2604" s="187">
        <f t="shared" si="129"/>
        <v>0</v>
      </c>
      <c r="BL2604" s="19" t="s">
        <v>216</v>
      </c>
      <c r="BM2604" s="186" t="s">
        <v>3944</v>
      </c>
    </row>
    <row r="2605" spans="1:65" s="2" customFormat="1" ht="49.15" customHeight="1">
      <c r="A2605" s="36"/>
      <c r="B2605" s="37"/>
      <c r="C2605" s="175" t="s">
        <v>2586</v>
      </c>
      <c r="D2605" s="175" t="s">
        <v>195</v>
      </c>
      <c r="E2605" s="176" t="s">
        <v>3945</v>
      </c>
      <c r="F2605" s="177" t="s">
        <v>3946</v>
      </c>
      <c r="G2605" s="178" t="s">
        <v>702</v>
      </c>
      <c r="H2605" s="179">
        <v>7</v>
      </c>
      <c r="I2605" s="180"/>
      <c r="J2605" s="181">
        <f t="shared" si="120"/>
        <v>0</v>
      </c>
      <c r="K2605" s="177" t="s">
        <v>477</v>
      </c>
      <c r="L2605" s="41"/>
      <c r="M2605" s="182" t="s">
        <v>19</v>
      </c>
      <c r="N2605" s="183" t="s">
        <v>41</v>
      </c>
      <c r="O2605" s="66"/>
      <c r="P2605" s="184">
        <f t="shared" si="121"/>
        <v>0</v>
      </c>
      <c r="Q2605" s="184">
        <v>0</v>
      </c>
      <c r="R2605" s="184">
        <f t="shared" si="122"/>
        <v>0</v>
      </c>
      <c r="S2605" s="184">
        <v>0</v>
      </c>
      <c r="T2605" s="185">
        <f t="shared" si="123"/>
        <v>0</v>
      </c>
      <c r="U2605" s="36"/>
      <c r="V2605" s="36"/>
      <c r="W2605" s="36"/>
      <c r="X2605" s="36"/>
      <c r="Y2605" s="36"/>
      <c r="Z2605" s="36"/>
      <c r="AA2605" s="36"/>
      <c r="AB2605" s="36"/>
      <c r="AC2605" s="36"/>
      <c r="AD2605" s="36"/>
      <c r="AE2605" s="36"/>
      <c r="AR2605" s="186" t="s">
        <v>216</v>
      </c>
      <c r="AT2605" s="186" t="s">
        <v>195</v>
      </c>
      <c r="AU2605" s="186" t="s">
        <v>212</v>
      </c>
      <c r="AY2605" s="19" t="s">
        <v>193</v>
      </c>
      <c r="BE2605" s="187">
        <f t="shared" si="124"/>
        <v>0</v>
      </c>
      <c r="BF2605" s="187">
        <f t="shared" si="125"/>
        <v>0</v>
      </c>
      <c r="BG2605" s="187">
        <f t="shared" si="126"/>
        <v>0</v>
      </c>
      <c r="BH2605" s="187">
        <f t="shared" si="127"/>
        <v>0</v>
      </c>
      <c r="BI2605" s="187">
        <f t="shared" si="128"/>
        <v>0</v>
      </c>
      <c r="BJ2605" s="19" t="s">
        <v>78</v>
      </c>
      <c r="BK2605" s="187">
        <f t="shared" si="129"/>
        <v>0</v>
      </c>
      <c r="BL2605" s="19" t="s">
        <v>216</v>
      </c>
      <c r="BM2605" s="186" t="s">
        <v>3947</v>
      </c>
    </row>
    <row r="2606" spans="1:65" s="2" customFormat="1" ht="49.15" customHeight="1">
      <c r="A2606" s="36"/>
      <c r="B2606" s="37"/>
      <c r="C2606" s="175" t="s">
        <v>3948</v>
      </c>
      <c r="D2606" s="175" t="s">
        <v>195</v>
      </c>
      <c r="E2606" s="176" t="s">
        <v>3949</v>
      </c>
      <c r="F2606" s="177" t="s">
        <v>3950</v>
      </c>
      <c r="G2606" s="178" t="s">
        <v>702</v>
      </c>
      <c r="H2606" s="179">
        <v>12</v>
      </c>
      <c r="I2606" s="180"/>
      <c r="J2606" s="181">
        <f t="shared" si="120"/>
        <v>0</v>
      </c>
      <c r="K2606" s="177" t="s">
        <v>477</v>
      </c>
      <c r="L2606" s="41"/>
      <c r="M2606" s="182" t="s">
        <v>19</v>
      </c>
      <c r="N2606" s="183" t="s">
        <v>41</v>
      </c>
      <c r="O2606" s="66"/>
      <c r="P2606" s="184">
        <f t="shared" si="121"/>
        <v>0</v>
      </c>
      <c r="Q2606" s="184">
        <v>0</v>
      </c>
      <c r="R2606" s="184">
        <f t="shared" si="122"/>
        <v>0</v>
      </c>
      <c r="S2606" s="184">
        <v>0</v>
      </c>
      <c r="T2606" s="185">
        <f t="shared" si="123"/>
        <v>0</v>
      </c>
      <c r="U2606" s="36"/>
      <c r="V2606" s="36"/>
      <c r="W2606" s="36"/>
      <c r="X2606" s="36"/>
      <c r="Y2606" s="36"/>
      <c r="Z2606" s="36"/>
      <c r="AA2606" s="36"/>
      <c r="AB2606" s="36"/>
      <c r="AC2606" s="36"/>
      <c r="AD2606" s="36"/>
      <c r="AE2606" s="36"/>
      <c r="AR2606" s="186" t="s">
        <v>216</v>
      </c>
      <c r="AT2606" s="186" t="s">
        <v>195</v>
      </c>
      <c r="AU2606" s="186" t="s">
        <v>212</v>
      </c>
      <c r="AY2606" s="19" t="s">
        <v>193</v>
      </c>
      <c r="BE2606" s="187">
        <f t="shared" si="124"/>
        <v>0</v>
      </c>
      <c r="BF2606" s="187">
        <f t="shared" si="125"/>
        <v>0</v>
      </c>
      <c r="BG2606" s="187">
        <f t="shared" si="126"/>
        <v>0</v>
      </c>
      <c r="BH2606" s="187">
        <f t="shared" si="127"/>
        <v>0</v>
      </c>
      <c r="BI2606" s="187">
        <f t="shared" si="128"/>
        <v>0</v>
      </c>
      <c r="BJ2606" s="19" t="s">
        <v>78</v>
      </c>
      <c r="BK2606" s="187">
        <f t="shared" si="129"/>
        <v>0</v>
      </c>
      <c r="BL2606" s="19" t="s">
        <v>216</v>
      </c>
      <c r="BM2606" s="186" t="s">
        <v>3951</v>
      </c>
    </row>
    <row r="2607" spans="1:65" s="2" customFormat="1" ht="49.15" customHeight="1">
      <c r="A2607" s="36"/>
      <c r="B2607" s="37"/>
      <c r="C2607" s="175" t="s">
        <v>2591</v>
      </c>
      <c r="D2607" s="175" t="s">
        <v>195</v>
      </c>
      <c r="E2607" s="176" t="s">
        <v>3952</v>
      </c>
      <c r="F2607" s="177" t="s">
        <v>3953</v>
      </c>
      <c r="G2607" s="178" t="s">
        <v>702</v>
      </c>
      <c r="H2607" s="179">
        <v>50</v>
      </c>
      <c r="I2607" s="180"/>
      <c r="J2607" s="181">
        <f t="shared" si="120"/>
        <v>0</v>
      </c>
      <c r="K2607" s="177" t="s">
        <v>477</v>
      </c>
      <c r="L2607" s="41"/>
      <c r="M2607" s="182" t="s">
        <v>19</v>
      </c>
      <c r="N2607" s="183" t="s">
        <v>41</v>
      </c>
      <c r="O2607" s="66"/>
      <c r="P2607" s="184">
        <f t="shared" si="121"/>
        <v>0</v>
      </c>
      <c r="Q2607" s="184">
        <v>0</v>
      </c>
      <c r="R2607" s="184">
        <f t="shared" si="122"/>
        <v>0</v>
      </c>
      <c r="S2607" s="184">
        <v>0</v>
      </c>
      <c r="T2607" s="185">
        <f t="shared" si="123"/>
        <v>0</v>
      </c>
      <c r="U2607" s="36"/>
      <c r="V2607" s="36"/>
      <c r="W2607" s="36"/>
      <c r="X2607" s="36"/>
      <c r="Y2607" s="36"/>
      <c r="Z2607" s="36"/>
      <c r="AA2607" s="36"/>
      <c r="AB2607" s="36"/>
      <c r="AC2607" s="36"/>
      <c r="AD2607" s="36"/>
      <c r="AE2607" s="36"/>
      <c r="AR2607" s="186" t="s">
        <v>216</v>
      </c>
      <c r="AT2607" s="186" t="s">
        <v>195</v>
      </c>
      <c r="AU2607" s="186" t="s">
        <v>212</v>
      </c>
      <c r="AY2607" s="19" t="s">
        <v>193</v>
      </c>
      <c r="BE2607" s="187">
        <f t="shared" si="124"/>
        <v>0</v>
      </c>
      <c r="BF2607" s="187">
        <f t="shared" si="125"/>
        <v>0</v>
      </c>
      <c r="BG2607" s="187">
        <f t="shared" si="126"/>
        <v>0</v>
      </c>
      <c r="BH2607" s="187">
        <f t="shared" si="127"/>
        <v>0</v>
      </c>
      <c r="BI2607" s="187">
        <f t="shared" si="128"/>
        <v>0</v>
      </c>
      <c r="BJ2607" s="19" t="s">
        <v>78</v>
      </c>
      <c r="BK2607" s="187">
        <f t="shared" si="129"/>
        <v>0</v>
      </c>
      <c r="BL2607" s="19" t="s">
        <v>216</v>
      </c>
      <c r="BM2607" s="186" t="s">
        <v>3954</v>
      </c>
    </row>
    <row r="2608" spans="1:65" s="2" customFormat="1" ht="49.15" customHeight="1">
      <c r="A2608" s="36"/>
      <c r="B2608" s="37"/>
      <c r="C2608" s="175" t="s">
        <v>2487</v>
      </c>
      <c r="D2608" s="175" t="s">
        <v>195</v>
      </c>
      <c r="E2608" s="176" t="s">
        <v>3955</v>
      </c>
      <c r="F2608" s="177" t="s">
        <v>3956</v>
      </c>
      <c r="G2608" s="178" t="s">
        <v>702</v>
      </c>
      <c r="H2608" s="179">
        <v>52</v>
      </c>
      <c r="I2608" s="180"/>
      <c r="J2608" s="181">
        <f t="shared" si="120"/>
        <v>0</v>
      </c>
      <c r="K2608" s="177" t="s">
        <v>477</v>
      </c>
      <c r="L2608" s="41"/>
      <c r="M2608" s="182" t="s">
        <v>19</v>
      </c>
      <c r="N2608" s="183" t="s">
        <v>41</v>
      </c>
      <c r="O2608" s="66"/>
      <c r="P2608" s="184">
        <f t="shared" si="121"/>
        <v>0</v>
      </c>
      <c r="Q2608" s="184">
        <v>0</v>
      </c>
      <c r="R2608" s="184">
        <f t="shared" si="122"/>
        <v>0</v>
      </c>
      <c r="S2608" s="184">
        <v>0</v>
      </c>
      <c r="T2608" s="185">
        <f t="shared" si="123"/>
        <v>0</v>
      </c>
      <c r="U2608" s="36"/>
      <c r="V2608" s="36"/>
      <c r="W2608" s="36"/>
      <c r="X2608" s="36"/>
      <c r="Y2608" s="36"/>
      <c r="Z2608" s="36"/>
      <c r="AA2608" s="36"/>
      <c r="AB2608" s="36"/>
      <c r="AC2608" s="36"/>
      <c r="AD2608" s="36"/>
      <c r="AE2608" s="36"/>
      <c r="AR2608" s="186" t="s">
        <v>216</v>
      </c>
      <c r="AT2608" s="186" t="s">
        <v>195</v>
      </c>
      <c r="AU2608" s="186" t="s">
        <v>212</v>
      </c>
      <c r="AY2608" s="19" t="s">
        <v>193</v>
      </c>
      <c r="BE2608" s="187">
        <f t="shared" si="124"/>
        <v>0</v>
      </c>
      <c r="BF2608" s="187">
        <f t="shared" si="125"/>
        <v>0</v>
      </c>
      <c r="BG2608" s="187">
        <f t="shared" si="126"/>
        <v>0</v>
      </c>
      <c r="BH2608" s="187">
        <f t="shared" si="127"/>
        <v>0</v>
      </c>
      <c r="BI2608" s="187">
        <f t="shared" si="128"/>
        <v>0</v>
      </c>
      <c r="BJ2608" s="19" t="s">
        <v>78</v>
      </c>
      <c r="BK2608" s="187">
        <f t="shared" si="129"/>
        <v>0</v>
      </c>
      <c r="BL2608" s="19" t="s">
        <v>216</v>
      </c>
      <c r="BM2608" s="186" t="s">
        <v>3957</v>
      </c>
    </row>
    <row r="2609" spans="1:65" s="2" customFormat="1" ht="49.15" customHeight="1">
      <c r="A2609" s="36"/>
      <c r="B2609" s="37"/>
      <c r="C2609" s="175" t="s">
        <v>2593</v>
      </c>
      <c r="D2609" s="175" t="s">
        <v>195</v>
      </c>
      <c r="E2609" s="176" t="s">
        <v>3958</v>
      </c>
      <c r="F2609" s="177" t="s">
        <v>3959</v>
      </c>
      <c r="G2609" s="178" t="s">
        <v>702</v>
      </c>
      <c r="H2609" s="179">
        <v>20</v>
      </c>
      <c r="I2609" s="180"/>
      <c r="J2609" s="181">
        <f t="shared" si="120"/>
        <v>0</v>
      </c>
      <c r="K2609" s="177" t="s">
        <v>477</v>
      </c>
      <c r="L2609" s="41"/>
      <c r="M2609" s="182" t="s">
        <v>19</v>
      </c>
      <c r="N2609" s="183" t="s">
        <v>41</v>
      </c>
      <c r="O2609" s="66"/>
      <c r="P2609" s="184">
        <f t="shared" si="121"/>
        <v>0</v>
      </c>
      <c r="Q2609" s="184">
        <v>0</v>
      </c>
      <c r="R2609" s="184">
        <f t="shared" si="122"/>
        <v>0</v>
      </c>
      <c r="S2609" s="184">
        <v>0</v>
      </c>
      <c r="T2609" s="185">
        <f t="shared" si="123"/>
        <v>0</v>
      </c>
      <c r="U2609" s="36"/>
      <c r="V2609" s="36"/>
      <c r="W2609" s="36"/>
      <c r="X2609" s="36"/>
      <c r="Y2609" s="36"/>
      <c r="Z2609" s="36"/>
      <c r="AA2609" s="36"/>
      <c r="AB2609" s="36"/>
      <c r="AC2609" s="36"/>
      <c r="AD2609" s="36"/>
      <c r="AE2609" s="36"/>
      <c r="AR2609" s="186" t="s">
        <v>216</v>
      </c>
      <c r="AT2609" s="186" t="s">
        <v>195</v>
      </c>
      <c r="AU2609" s="186" t="s">
        <v>212</v>
      </c>
      <c r="AY2609" s="19" t="s">
        <v>193</v>
      </c>
      <c r="BE2609" s="187">
        <f t="shared" si="124"/>
        <v>0</v>
      </c>
      <c r="BF2609" s="187">
        <f t="shared" si="125"/>
        <v>0</v>
      </c>
      <c r="BG2609" s="187">
        <f t="shared" si="126"/>
        <v>0</v>
      </c>
      <c r="BH2609" s="187">
        <f t="shared" si="127"/>
        <v>0</v>
      </c>
      <c r="BI2609" s="187">
        <f t="shared" si="128"/>
        <v>0</v>
      </c>
      <c r="BJ2609" s="19" t="s">
        <v>78</v>
      </c>
      <c r="BK2609" s="187">
        <f t="shared" si="129"/>
        <v>0</v>
      </c>
      <c r="BL2609" s="19" t="s">
        <v>216</v>
      </c>
      <c r="BM2609" s="186" t="s">
        <v>3960</v>
      </c>
    </row>
    <row r="2610" spans="1:65" s="2" customFormat="1" ht="49.15" customHeight="1">
      <c r="A2610" s="36"/>
      <c r="B2610" s="37"/>
      <c r="C2610" s="175" t="s">
        <v>2629</v>
      </c>
      <c r="D2610" s="175" t="s">
        <v>195</v>
      </c>
      <c r="E2610" s="176" t="s">
        <v>3961</v>
      </c>
      <c r="F2610" s="177" t="s">
        <v>3962</v>
      </c>
      <c r="G2610" s="178" t="s">
        <v>702</v>
      </c>
      <c r="H2610" s="179">
        <v>9</v>
      </c>
      <c r="I2610" s="180"/>
      <c r="J2610" s="181">
        <f t="shared" si="120"/>
        <v>0</v>
      </c>
      <c r="K2610" s="177" t="s">
        <v>477</v>
      </c>
      <c r="L2610" s="41"/>
      <c r="M2610" s="182" t="s">
        <v>19</v>
      </c>
      <c r="N2610" s="183" t="s">
        <v>41</v>
      </c>
      <c r="O2610" s="66"/>
      <c r="P2610" s="184">
        <f t="shared" si="121"/>
        <v>0</v>
      </c>
      <c r="Q2610" s="184">
        <v>0</v>
      </c>
      <c r="R2610" s="184">
        <f t="shared" si="122"/>
        <v>0</v>
      </c>
      <c r="S2610" s="184">
        <v>0</v>
      </c>
      <c r="T2610" s="185">
        <f t="shared" si="123"/>
        <v>0</v>
      </c>
      <c r="U2610" s="36"/>
      <c r="V2610" s="36"/>
      <c r="W2610" s="36"/>
      <c r="X2610" s="36"/>
      <c r="Y2610" s="36"/>
      <c r="Z2610" s="36"/>
      <c r="AA2610" s="36"/>
      <c r="AB2610" s="36"/>
      <c r="AC2610" s="36"/>
      <c r="AD2610" s="36"/>
      <c r="AE2610" s="36"/>
      <c r="AR2610" s="186" t="s">
        <v>216</v>
      </c>
      <c r="AT2610" s="186" t="s">
        <v>195</v>
      </c>
      <c r="AU2610" s="186" t="s">
        <v>212</v>
      </c>
      <c r="AY2610" s="19" t="s">
        <v>193</v>
      </c>
      <c r="BE2610" s="187">
        <f t="shared" si="124"/>
        <v>0</v>
      </c>
      <c r="BF2610" s="187">
        <f t="shared" si="125"/>
        <v>0</v>
      </c>
      <c r="BG2610" s="187">
        <f t="shared" si="126"/>
        <v>0</v>
      </c>
      <c r="BH2610" s="187">
        <f t="shared" si="127"/>
        <v>0</v>
      </c>
      <c r="BI2610" s="187">
        <f t="shared" si="128"/>
        <v>0</v>
      </c>
      <c r="BJ2610" s="19" t="s">
        <v>78</v>
      </c>
      <c r="BK2610" s="187">
        <f t="shared" si="129"/>
        <v>0</v>
      </c>
      <c r="BL2610" s="19" t="s">
        <v>216</v>
      </c>
      <c r="BM2610" s="186" t="s">
        <v>3963</v>
      </c>
    </row>
    <row r="2611" spans="1:65" s="2" customFormat="1" ht="49.15" customHeight="1">
      <c r="A2611" s="36"/>
      <c r="B2611" s="37"/>
      <c r="C2611" s="175" t="s">
        <v>2603</v>
      </c>
      <c r="D2611" s="175" t="s">
        <v>195</v>
      </c>
      <c r="E2611" s="176" t="s">
        <v>3964</v>
      </c>
      <c r="F2611" s="177" t="s">
        <v>3965</v>
      </c>
      <c r="G2611" s="178" t="s">
        <v>702</v>
      </c>
      <c r="H2611" s="179">
        <v>10</v>
      </c>
      <c r="I2611" s="180"/>
      <c r="J2611" s="181">
        <f t="shared" si="120"/>
        <v>0</v>
      </c>
      <c r="K2611" s="177" t="s">
        <v>477</v>
      </c>
      <c r="L2611" s="41"/>
      <c r="M2611" s="182" t="s">
        <v>19</v>
      </c>
      <c r="N2611" s="183" t="s">
        <v>41</v>
      </c>
      <c r="O2611" s="66"/>
      <c r="P2611" s="184">
        <f t="shared" si="121"/>
        <v>0</v>
      </c>
      <c r="Q2611" s="184">
        <v>0</v>
      </c>
      <c r="R2611" s="184">
        <f t="shared" si="122"/>
        <v>0</v>
      </c>
      <c r="S2611" s="184">
        <v>0</v>
      </c>
      <c r="T2611" s="185">
        <f t="shared" si="123"/>
        <v>0</v>
      </c>
      <c r="U2611" s="36"/>
      <c r="V2611" s="36"/>
      <c r="W2611" s="36"/>
      <c r="X2611" s="36"/>
      <c r="Y2611" s="36"/>
      <c r="Z2611" s="36"/>
      <c r="AA2611" s="36"/>
      <c r="AB2611" s="36"/>
      <c r="AC2611" s="36"/>
      <c r="AD2611" s="36"/>
      <c r="AE2611" s="36"/>
      <c r="AR2611" s="186" t="s">
        <v>216</v>
      </c>
      <c r="AT2611" s="186" t="s">
        <v>195</v>
      </c>
      <c r="AU2611" s="186" t="s">
        <v>212</v>
      </c>
      <c r="AY2611" s="19" t="s">
        <v>193</v>
      </c>
      <c r="BE2611" s="187">
        <f t="shared" si="124"/>
        <v>0</v>
      </c>
      <c r="BF2611" s="187">
        <f t="shared" si="125"/>
        <v>0</v>
      </c>
      <c r="BG2611" s="187">
        <f t="shared" si="126"/>
        <v>0</v>
      </c>
      <c r="BH2611" s="187">
        <f t="shared" si="127"/>
        <v>0</v>
      </c>
      <c r="BI2611" s="187">
        <f t="shared" si="128"/>
        <v>0</v>
      </c>
      <c r="BJ2611" s="19" t="s">
        <v>78</v>
      </c>
      <c r="BK2611" s="187">
        <f t="shared" si="129"/>
        <v>0</v>
      </c>
      <c r="BL2611" s="19" t="s">
        <v>216</v>
      </c>
      <c r="BM2611" s="186" t="s">
        <v>3966</v>
      </c>
    </row>
    <row r="2612" spans="1:65" s="2" customFormat="1" ht="49.15" customHeight="1">
      <c r="A2612" s="36"/>
      <c r="B2612" s="37"/>
      <c r="C2612" s="175" t="s">
        <v>3967</v>
      </c>
      <c r="D2612" s="175" t="s">
        <v>195</v>
      </c>
      <c r="E2612" s="176" t="s">
        <v>3968</v>
      </c>
      <c r="F2612" s="177" t="s">
        <v>3969</v>
      </c>
      <c r="G2612" s="178" t="s">
        <v>702</v>
      </c>
      <c r="H2612" s="179">
        <v>12</v>
      </c>
      <c r="I2612" s="180"/>
      <c r="J2612" s="181">
        <f t="shared" si="120"/>
        <v>0</v>
      </c>
      <c r="K2612" s="177" t="s">
        <v>477</v>
      </c>
      <c r="L2612" s="41"/>
      <c r="M2612" s="182" t="s">
        <v>19</v>
      </c>
      <c r="N2612" s="183" t="s">
        <v>41</v>
      </c>
      <c r="O2612" s="66"/>
      <c r="P2612" s="184">
        <f t="shared" si="121"/>
        <v>0</v>
      </c>
      <c r="Q2612" s="184">
        <v>0</v>
      </c>
      <c r="R2612" s="184">
        <f t="shared" si="122"/>
        <v>0</v>
      </c>
      <c r="S2612" s="184">
        <v>0</v>
      </c>
      <c r="T2612" s="185">
        <f t="shared" si="123"/>
        <v>0</v>
      </c>
      <c r="U2612" s="36"/>
      <c r="V2612" s="36"/>
      <c r="W2612" s="36"/>
      <c r="X2612" s="36"/>
      <c r="Y2612" s="36"/>
      <c r="Z2612" s="36"/>
      <c r="AA2612" s="36"/>
      <c r="AB2612" s="36"/>
      <c r="AC2612" s="36"/>
      <c r="AD2612" s="36"/>
      <c r="AE2612" s="36"/>
      <c r="AR2612" s="186" t="s">
        <v>216</v>
      </c>
      <c r="AT2612" s="186" t="s">
        <v>195</v>
      </c>
      <c r="AU2612" s="186" t="s">
        <v>212</v>
      </c>
      <c r="AY2612" s="19" t="s">
        <v>193</v>
      </c>
      <c r="BE2612" s="187">
        <f t="shared" si="124"/>
        <v>0</v>
      </c>
      <c r="BF2612" s="187">
        <f t="shared" si="125"/>
        <v>0</v>
      </c>
      <c r="BG2612" s="187">
        <f t="shared" si="126"/>
        <v>0</v>
      </c>
      <c r="BH2612" s="187">
        <f t="shared" si="127"/>
        <v>0</v>
      </c>
      <c r="BI2612" s="187">
        <f t="shared" si="128"/>
        <v>0</v>
      </c>
      <c r="BJ2612" s="19" t="s">
        <v>78</v>
      </c>
      <c r="BK2612" s="187">
        <f t="shared" si="129"/>
        <v>0</v>
      </c>
      <c r="BL2612" s="19" t="s">
        <v>216</v>
      </c>
      <c r="BM2612" s="186" t="s">
        <v>3970</v>
      </c>
    </row>
    <row r="2613" spans="1:65" s="2" customFormat="1" ht="49.15" customHeight="1">
      <c r="A2613" s="36"/>
      <c r="B2613" s="37"/>
      <c r="C2613" s="175" t="s">
        <v>2606</v>
      </c>
      <c r="D2613" s="175" t="s">
        <v>195</v>
      </c>
      <c r="E2613" s="176" t="s">
        <v>3971</v>
      </c>
      <c r="F2613" s="177" t="s">
        <v>3972</v>
      </c>
      <c r="G2613" s="178" t="s">
        <v>702</v>
      </c>
      <c r="H2613" s="179">
        <v>6</v>
      </c>
      <c r="I2613" s="180"/>
      <c r="J2613" s="181">
        <f t="shared" si="120"/>
        <v>0</v>
      </c>
      <c r="K2613" s="177" t="s">
        <v>477</v>
      </c>
      <c r="L2613" s="41"/>
      <c r="M2613" s="182" t="s">
        <v>19</v>
      </c>
      <c r="N2613" s="183" t="s">
        <v>41</v>
      </c>
      <c r="O2613" s="66"/>
      <c r="P2613" s="184">
        <f t="shared" si="121"/>
        <v>0</v>
      </c>
      <c r="Q2613" s="184">
        <v>0</v>
      </c>
      <c r="R2613" s="184">
        <f t="shared" si="122"/>
        <v>0</v>
      </c>
      <c r="S2613" s="184">
        <v>0</v>
      </c>
      <c r="T2613" s="185">
        <f t="shared" si="123"/>
        <v>0</v>
      </c>
      <c r="U2613" s="36"/>
      <c r="V2613" s="36"/>
      <c r="W2613" s="36"/>
      <c r="X2613" s="36"/>
      <c r="Y2613" s="36"/>
      <c r="Z2613" s="36"/>
      <c r="AA2613" s="36"/>
      <c r="AB2613" s="36"/>
      <c r="AC2613" s="36"/>
      <c r="AD2613" s="36"/>
      <c r="AE2613" s="36"/>
      <c r="AR2613" s="186" t="s">
        <v>216</v>
      </c>
      <c r="AT2613" s="186" t="s">
        <v>195</v>
      </c>
      <c r="AU2613" s="186" t="s">
        <v>212</v>
      </c>
      <c r="AY2613" s="19" t="s">
        <v>193</v>
      </c>
      <c r="BE2613" s="187">
        <f t="shared" si="124"/>
        <v>0</v>
      </c>
      <c r="BF2613" s="187">
        <f t="shared" si="125"/>
        <v>0</v>
      </c>
      <c r="BG2613" s="187">
        <f t="shared" si="126"/>
        <v>0</v>
      </c>
      <c r="BH2613" s="187">
        <f t="shared" si="127"/>
        <v>0</v>
      </c>
      <c r="BI2613" s="187">
        <f t="shared" si="128"/>
        <v>0</v>
      </c>
      <c r="BJ2613" s="19" t="s">
        <v>78</v>
      </c>
      <c r="BK2613" s="187">
        <f t="shared" si="129"/>
        <v>0</v>
      </c>
      <c r="BL2613" s="19" t="s">
        <v>216</v>
      </c>
      <c r="BM2613" s="186" t="s">
        <v>3973</v>
      </c>
    </row>
    <row r="2614" spans="1:65" s="2" customFormat="1" ht="49.15" customHeight="1">
      <c r="A2614" s="36"/>
      <c r="B2614" s="37"/>
      <c r="C2614" s="175" t="s">
        <v>3974</v>
      </c>
      <c r="D2614" s="175" t="s">
        <v>195</v>
      </c>
      <c r="E2614" s="176" t="s">
        <v>3975</v>
      </c>
      <c r="F2614" s="177" t="s">
        <v>3976</v>
      </c>
      <c r="G2614" s="178" t="s">
        <v>702</v>
      </c>
      <c r="H2614" s="179">
        <v>1</v>
      </c>
      <c r="I2614" s="180"/>
      <c r="J2614" s="181">
        <f t="shared" si="120"/>
        <v>0</v>
      </c>
      <c r="K2614" s="177" t="s">
        <v>477</v>
      </c>
      <c r="L2614" s="41"/>
      <c r="M2614" s="182" t="s">
        <v>19</v>
      </c>
      <c r="N2614" s="183" t="s">
        <v>41</v>
      </c>
      <c r="O2614" s="66"/>
      <c r="P2614" s="184">
        <f t="shared" si="121"/>
        <v>0</v>
      </c>
      <c r="Q2614" s="184">
        <v>0</v>
      </c>
      <c r="R2614" s="184">
        <f t="shared" si="122"/>
        <v>0</v>
      </c>
      <c r="S2614" s="184">
        <v>0</v>
      </c>
      <c r="T2614" s="185">
        <f t="shared" si="123"/>
        <v>0</v>
      </c>
      <c r="U2614" s="36"/>
      <c r="V2614" s="36"/>
      <c r="W2614" s="36"/>
      <c r="X2614" s="36"/>
      <c r="Y2614" s="36"/>
      <c r="Z2614" s="36"/>
      <c r="AA2614" s="36"/>
      <c r="AB2614" s="36"/>
      <c r="AC2614" s="36"/>
      <c r="AD2614" s="36"/>
      <c r="AE2614" s="36"/>
      <c r="AR2614" s="186" t="s">
        <v>216</v>
      </c>
      <c r="AT2614" s="186" t="s">
        <v>195</v>
      </c>
      <c r="AU2614" s="186" t="s">
        <v>212</v>
      </c>
      <c r="AY2614" s="19" t="s">
        <v>193</v>
      </c>
      <c r="BE2614" s="187">
        <f t="shared" si="124"/>
        <v>0</v>
      </c>
      <c r="BF2614" s="187">
        <f t="shared" si="125"/>
        <v>0</v>
      </c>
      <c r="BG2614" s="187">
        <f t="shared" si="126"/>
        <v>0</v>
      </c>
      <c r="BH2614" s="187">
        <f t="shared" si="127"/>
        <v>0</v>
      </c>
      <c r="BI2614" s="187">
        <f t="shared" si="128"/>
        <v>0</v>
      </c>
      <c r="BJ2614" s="19" t="s">
        <v>78</v>
      </c>
      <c r="BK2614" s="187">
        <f t="shared" si="129"/>
        <v>0</v>
      </c>
      <c r="BL2614" s="19" t="s">
        <v>216</v>
      </c>
      <c r="BM2614" s="186" t="s">
        <v>3977</v>
      </c>
    </row>
    <row r="2615" spans="1:65" s="2" customFormat="1" ht="49.15" customHeight="1">
      <c r="A2615" s="36"/>
      <c r="B2615" s="37"/>
      <c r="C2615" s="175" t="s">
        <v>2610</v>
      </c>
      <c r="D2615" s="175" t="s">
        <v>195</v>
      </c>
      <c r="E2615" s="176" t="s">
        <v>3978</v>
      </c>
      <c r="F2615" s="177" t="s">
        <v>3979</v>
      </c>
      <c r="G2615" s="178" t="s">
        <v>702</v>
      </c>
      <c r="H2615" s="179">
        <v>1</v>
      </c>
      <c r="I2615" s="180"/>
      <c r="J2615" s="181">
        <f t="shared" si="120"/>
        <v>0</v>
      </c>
      <c r="K2615" s="177" t="s">
        <v>477</v>
      </c>
      <c r="L2615" s="41"/>
      <c r="M2615" s="182" t="s">
        <v>19</v>
      </c>
      <c r="N2615" s="183" t="s">
        <v>41</v>
      </c>
      <c r="O2615" s="66"/>
      <c r="P2615" s="184">
        <f t="shared" si="121"/>
        <v>0</v>
      </c>
      <c r="Q2615" s="184">
        <v>0</v>
      </c>
      <c r="R2615" s="184">
        <f t="shared" si="122"/>
        <v>0</v>
      </c>
      <c r="S2615" s="184">
        <v>0</v>
      </c>
      <c r="T2615" s="185">
        <f t="shared" si="123"/>
        <v>0</v>
      </c>
      <c r="U2615" s="36"/>
      <c r="V2615" s="36"/>
      <c r="W2615" s="36"/>
      <c r="X2615" s="36"/>
      <c r="Y2615" s="36"/>
      <c r="Z2615" s="36"/>
      <c r="AA2615" s="36"/>
      <c r="AB2615" s="36"/>
      <c r="AC2615" s="36"/>
      <c r="AD2615" s="36"/>
      <c r="AE2615" s="36"/>
      <c r="AR2615" s="186" t="s">
        <v>216</v>
      </c>
      <c r="AT2615" s="186" t="s">
        <v>195</v>
      </c>
      <c r="AU2615" s="186" t="s">
        <v>212</v>
      </c>
      <c r="AY2615" s="19" t="s">
        <v>193</v>
      </c>
      <c r="BE2615" s="187">
        <f t="shared" si="124"/>
        <v>0</v>
      </c>
      <c r="BF2615" s="187">
        <f t="shared" si="125"/>
        <v>0</v>
      </c>
      <c r="BG2615" s="187">
        <f t="shared" si="126"/>
        <v>0</v>
      </c>
      <c r="BH2615" s="187">
        <f t="shared" si="127"/>
        <v>0</v>
      </c>
      <c r="BI2615" s="187">
        <f t="shared" si="128"/>
        <v>0</v>
      </c>
      <c r="BJ2615" s="19" t="s">
        <v>78</v>
      </c>
      <c r="BK2615" s="187">
        <f t="shared" si="129"/>
        <v>0</v>
      </c>
      <c r="BL2615" s="19" t="s">
        <v>216</v>
      </c>
      <c r="BM2615" s="186" t="s">
        <v>3980</v>
      </c>
    </row>
    <row r="2616" spans="1:65" s="2" customFormat="1" ht="49.15" customHeight="1">
      <c r="A2616" s="36"/>
      <c r="B2616" s="37"/>
      <c r="C2616" s="175" t="s">
        <v>3981</v>
      </c>
      <c r="D2616" s="175" t="s">
        <v>195</v>
      </c>
      <c r="E2616" s="176" t="s">
        <v>3982</v>
      </c>
      <c r="F2616" s="177" t="s">
        <v>3983</v>
      </c>
      <c r="G2616" s="178" t="s">
        <v>702</v>
      </c>
      <c r="H2616" s="179">
        <v>1</v>
      </c>
      <c r="I2616" s="180"/>
      <c r="J2616" s="181">
        <f t="shared" si="120"/>
        <v>0</v>
      </c>
      <c r="K2616" s="177" t="s">
        <v>477</v>
      </c>
      <c r="L2616" s="41"/>
      <c r="M2616" s="182" t="s">
        <v>19</v>
      </c>
      <c r="N2616" s="183" t="s">
        <v>41</v>
      </c>
      <c r="O2616" s="66"/>
      <c r="P2616" s="184">
        <f t="shared" si="121"/>
        <v>0</v>
      </c>
      <c r="Q2616" s="184">
        <v>0</v>
      </c>
      <c r="R2616" s="184">
        <f t="shared" si="122"/>
        <v>0</v>
      </c>
      <c r="S2616" s="184">
        <v>0</v>
      </c>
      <c r="T2616" s="185">
        <f t="shared" si="123"/>
        <v>0</v>
      </c>
      <c r="U2616" s="36"/>
      <c r="V2616" s="36"/>
      <c r="W2616" s="36"/>
      <c r="X2616" s="36"/>
      <c r="Y2616" s="36"/>
      <c r="Z2616" s="36"/>
      <c r="AA2616" s="36"/>
      <c r="AB2616" s="36"/>
      <c r="AC2616" s="36"/>
      <c r="AD2616" s="36"/>
      <c r="AE2616" s="36"/>
      <c r="AR2616" s="186" t="s">
        <v>216</v>
      </c>
      <c r="AT2616" s="186" t="s">
        <v>195</v>
      </c>
      <c r="AU2616" s="186" t="s">
        <v>212</v>
      </c>
      <c r="AY2616" s="19" t="s">
        <v>193</v>
      </c>
      <c r="BE2616" s="187">
        <f t="shared" si="124"/>
        <v>0</v>
      </c>
      <c r="BF2616" s="187">
        <f t="shared" si="125"/>
        <v>0</v>
      </c>
      <c r="BG2616" s="187">
        <f t="shared" si="126"/>
        <v>0</v>
      </c>
      <c r="BH2616" s="187">
        <f t="shared" si="127"/>
        <v>0</v>
      </c>
      <c r="BI2616" s="187">
        <f t="shared" si="128"/>
        <v>0</v>
      </c>
      <c r="BJ2616" s="19" t="s">
        <v>78</v>
      </c>
      <c r="BK2616" s="187">
        <f t="shared" si="129"/>
        <v>0</v>
      </c>
      <c r="BL2616" s="19" t="s">
        <v>216</v>
      </c>
      <c r="BM2616" s="186" t="s">
        <v>3984</v>
      </c>
    </row>
    <row r="2617" spans="1:65" s="2" customFormat="1" ht="49.15" customHeight="1">
      <c r="A2617" s="36"/>
      <c r="B2617" s="37"/>
      <c r="C2617" s="175" t="s">
        <v>2615</v>
      </c>
      <c r="D2617" s="175" t="s">
        <v>195</v>
      </c>
      <c r="E2617" s="176" t="s">
        <v>3985</v>
      </c>
      <c r="F2617" s="177" t="s">
        <v>3986</v>
      </c>
      <c r="G2617" s="178" t="s">
        <v>702</v>
      </c>
      <c r="H2617" s="179">
        <v>4</v>
      </c>
      <c r="I2617" s="180"/>
      <c r="J2617" s="181">
        <f t="shared" si="120"/>
        <v>0</v>
      </c>
      <c r="K2617" s="177" t="s">
        <v>477</v>
      </c>
      <c r="L2617" s="41"/>
      <c r="M2617" s="182" t="s">
        <v>19</v>
      </c>
      <c r="N2617" s="183" t="s">
        <v>41</v>
      </c>
      <c r="O2617" s="66"/>
      <c r="P2617" s="184">
        <f t="shared" si="121"/>
        <v>0</v>
      </c>
      <c r="Q2617" s="184">
        <v>0</v>
      </c>
      <c r="R2617" s="184">
        <f t="shared" si="122"/>
        <v>0</v>
      </c>
      <c r="S2617" s="184">
        <v>0</v>
      </c>
      <c r="T2617" s="185">
        <f t="shared" si="123"/>
        <v>0</v>
      </c>
      <c r="U2617" s="36"/>
      <c r="V2617" s="36"/>
      <c r="W2617" s="36"/>
      <c r="X2617" s="36"/>
      <c r="Y2617" s="36"/>
      <c r="Z2617" s="36"/>
      <c r="AA2617" s="36"/>
      <c r="AB2617" s="36"/>
      <c r="AC2617" s="36"/>
      <c r="AD2617" s="36"/>
      <c r="AE2617" s="36"/>
      <c r="AR2617" s="186" t="s">
        <v>216</v>
      </c>
      <c r="AT2617" s="186" t="s">
        <v>195</v>
      </c>
      <c r="AU2617" s="186" t="s">
        <v>212</v>
      </c>
      <c r="AY2617" s="19" t="s">
        <v>193</v>
      </c>
      <c r="BE2617" s="187">
        <f t="shared" si="124"/>
        <v>0</v>
      </c>
      <c r="BF2617" s="187">
        <f t="shared" si="125"/>
        <v>0</v>
      </c>
      <c r="BG2617" s="187">
        <f t="shared" si="126"/>
        <v>0</v>
      </c>
      <c r="BH2617" s="187">
        <f t="shared" si="127"/>
        <v>0</v>
      </c>
      <c r="BI2617" s="187">
        <f t="shared" si="128"/>
        <v>0</v>
      </c>
      <c r="BJ2617" s="19" t="s">
        <v>78</v>
      </c>
      <c r="BK2617" s="187">
        <f t="shared" si="129"/>
        <v>0</v>
      </c>
      <c r="BL2617" s="19" t="s">
        <v>216</v>
      </c>
      <c r="BM2617" s="186" t="s">
        <v>3987</v>
      </c>
    </row>
    <row r="2618" spans="1:65" s="2" customFormat="1" ht="49.15" customHeight="1">
      <c r="A2618" s="36"/>
      <c r="B2618" s="37"/>
      <c r="C2618" s="175" t="s">
        <v>2829</v>
      </c>
      <c r="D2618" s="175" t="s">
        <v>195</v>
      </c>
      <c r="E2618" s="176" t="s">
        <v>3988</v>
      </c>
      <c r="F2618" s="177" t="s">
        <v>3989</v>
      </c>
      <c r="G2618" s="178" t="s">
        <v>702</v>
      </c>
      <c r="H2618" s="179">
        <v>2</v>
      </c>
      <c r="I2618" s="180"/>
      <c r="J2618" s="181">
        <f t="shared" si="120"/>
        <v>0</v>
      </c>
      <c r="K2618" s="177" t="s">
        <v>477</v>
      </c>
      <c r="L2618" s="41"/>
      <c r="M2618" s="182" t="s">
        <v>19</v>
      </c>
      <c r="N2618" s="183" t="s">
        <v>41</v>
      </c>
      <c r="O2618" s="66"/>
      <c r="P2618" s="184">
        <f t="shared" si="121"/>
        <v>0</v>
      </c>
      <c r="Q2618" s="184">
        <v>0</v>
      </c>
      <c r="R2618" s="184">
        <f t="shared" si="122"/>
        <v>0</v>
      </c>
      <c r="S2618" s="184">
        <v>0</v>
      </c>
      <c r="T2618" s="185">
        <f t="shared" si="123"/>
        <v>0</v>
      </c>
      <c r="U2618" s="36"/>
      <c r="V2618" s="36"/>
      <c r="W2618" s="36"/>
      <c r="X2618" s="36"/>
      <c r="Y2618" s="36"/>
      <c r="Z2618" s="36"/>
      <c r="AA2618" s="36"/>
      <c r="AB2618" s="36"/>
      <c r="AC2618" s="36"/>
      <c r="AD2618" s="36"/>
      <c r="AE2618" s="36"/>
      <c r="AR2618" s="186" t="s">
        <v>216</v>
      </c>
      <c r="AT2618" s="186" t="s">
        <v>195</v>
      </c>
      <c r="AU2618" s="186" t="s">
        <v>212</v>
      </c>
      <c r="AY2618" s="19" t="s">
        <v>193</v>
      </c>
      <c r="BE2618" s="187">
        <f t="shared" si="124"/>
        <v>0</v>
      </c>
      <c r="BF2618" s="187">
        <f t="shared" si="125"/>
        <v>0</v>
      </c>
      <c r="BG2618" s="187">
        <f t="shared" si="126"/>
        <v>0</v>
      </c>
      <c r="BH2618" s="187">
        <f t="shared" si="127"/>
        <v>0</v>
      </c>
      <c r="BI2618" s="187">
        <f t="shared" si="128"/>
        <v>0</v>
      </c>
      <c r="BJ2618" s="19" t="s">
        <v>78</v>
      </c>
      <c r="BK2618" s="187">
        <f t="shared" si="129"/>
        <v>0</v>
      </c>
      <c r="BL2618" s="19" t="s">
        <v>216</v>
      </c>
      <c r="BM2618" s="186" t="s">
        <v>3990</v>
      </c>
    </row>
    <row r="2619" spans="1:65" s="2" customFormat="1" ht="49.15" customHeight="1">
      <c r="A2619" s="36"/>
      <c r="B2619" s="37"/>
      <c r="C2619" s="175" t="s">
        <v>2619</v>
      </c>
      <c r="D2619" s="175" t="s">
        <v>195</v>
      </c>
      <c r="E2619" s="176" t="s">
        <v>3991</v>
      </c>
      <c r="F2619" s="177" t="s">
        <v>3992</v>
      </c>
      <c r="G2619" s="178" t="s">
        <v>702</v>
      </c>
      <c r="H2619" s="179">
        <v>3</v>
      </c>
      <c r="I2619" s="180"/>
      <c r="J2619" s="181">
        <f t="shared" si="120"/>
        <v>0</v>
      </c>
      <c r="K2619" s="177" t="s">
        <v>477</v>
      </c>
      <c r="L2619" s="41"/>
      <c r="M2619" s="182" t="s">
        <v>19</v>
      </c>
      <c r="N2619" s="183" t="s">
        <v>41</v>
      </c>
      <c r="O2619" s="66"/>
      <c r="P2619" s="184">
        <f t="shared" si="121"/>
        <v>0</v>
      </c>
      <c r="Q2619" s="184">
        <v>0</v>
      </c>
      <c r="R2619" s="184">
        <f t="shared" si="122"/>
        <v>0</v>
      </c>
      <c r="S2619" s="184">
        <v>0</v>
      </c>
      <c r="T2619" s="185">
        <f t="shared" si="123"/>
        <v>0</v>
      </c>
      <c r="U2619" s="36"/>
      <c r="V2619" s="36"/>
      <c r="W2619" s="36"/>
      <c r="X2619" s="36"/>
      <c r="Y2619" s="36"/>
      <c r="Z2619" s="36"/>
      <c r="AA2619" s="36"/>
      <c r="AB2619" s="36"/>
      <c r="AC2619" s="36"/>
      <c r="AD2619" s="36"/>
      <c r="AE2619" s="36"/>
      <c r="AR2619" s="186" t="s">
        <v>216</v>
      </c>
      <c r="AT2619" s="186" t="s">
        <v>195</v>
      </c>
      <c r="AU2619" s="186" t="s">
        <v>212</v>
      </c>
      <c r="AY2619" s="19" t="s">
        <v>193</v>
      </c>
      <c r="BE2619" s="187">
        <f t="shared" si="124"/>
        <v>0</v>
      </c>
      <c r="BF2619" s="187">
        <f t="shared" si="125"/>
        <v>0</v>
      </c>
      <c r="BG2619" s="187">
        <f t="shared" si="126"/>
        <v>0</v>
      </c>
      <c r="BH2619" s="187">
        <f t="shared" si="127"/>
        <v>0</v>
      </c>
      <c r="BI2619" s="187">
        <f t="shared" si="128"/>
        <v>0</v>
      </c>
      <c r="BJ2619" s="19" t="s">
        <v>78</v>
      </c>
      <c r="BK2619" s="187">
        <f t="shared" si="129"/>
        <v>0</v>
      </c>
      <c r="BL2619" s="19" t="s">
        <v>216</v>
      </c>
      <c r="BM2619" s="186" t="s">
        <v>3993</v>
      </c>
    </row>
    <row r="2620" spans="1:65" s="2" customFormat="1" ht="49.15" customHeight="1">
      <c r="A2620" s="36"/>
      <c r="B2620" s="37"/>
      <c r="C2620" s="175" t="s">
        <v>3994</v>
      </c>
      <c r="D2620" s="175" t="s">
        <v>195</v>
      </c>
      <c r="E2620" s="176" t="s">
        <v>3995</v>
      </c>
      <c r="F2620" s="177" t="s">
        <v>3996</v>
      </c>
      <c r="G2620" s="178" t="s">
        <v>702</v>
      </c>
      <c r="H2620" s="179">
        <v>5</v>
      </c>
      <c r="I2620" s="180"/>
      <c r="J2620" s="181">
        <f t="shared" si="120"/>
        <v>0</v>
      </c>
      <c r="K2620" s="177" t="s">
        <v>477</v>
      </c>
      <c r="L2620" s="41"/>
      <c r="M2620" s="182" t="s">
        <v>19</v>
      </c>
      <c r="N2620" s="183" t="s">
        <v>41</v>
      </c>
      <c r="O2620" s="66"/>
      <c r="P2620" s="184">
        <f t="shared" si="121"/>
        <v>0</v>
      </c>
      <c r="Q2620" s="184">
        <v>0</v>
      </c>
      <c r="R2620" s="184">
        <f t="shared" si="122"/>
        <v>0</v>
      </c>
      <c r="S2620" s="184">
        <v>0</v>
      </c>
      <c r="T2620" s="185">
        <f t="shared" si="123"/>
        <v>0</v>
      </c>
      <c r="U2620" s="36"/>
      <c r="V2620" s="36"/>
      <c r="W2620" s="36"/>
      <c r="X2620" s="36"/>
      <c r="Y2620" s="36"/>
      <c r="Z2620" s="36"/>
      <c r="AA2620" s="36"/>
      <c r="AB2620" s="36"/>
      <c r="AC2620" s="36"/>
      <c r="AD2620" s="36"/>
      <c r="AE2620" s="36"/>
      <c r="AR2620" s="186" t="s">
        <v>216</v>
      </c>
      <c r="AT2620" s="186" t="s">
        <v>195</v>
      </c>
      <c r="AU2620" s="186" t="s">
        <v>212</v>
      </c>
      <c r="AY2620" s="19" t="s">
        <v>193</v>
      </c>
      <c r="BE2620" s="187">
        <f t="shared" si="124"/>
        <v>0</v>
      </c>
      <c r="BF2620" s="187">
        <f t="shared" si="125"/>
        <v>0</v>
      </c>
      <c r="BG2620" s="187">
        <f t="shared" si="126"/>
        <v>0</v>
      </c>
      <c r="BH2620" s="187">
        <f t="shared" si="127"/>
        <v>0</v>
      </c>
      <c r="BI2620" s="187">
        <f t="shared" si="128"/>
        <v>0</v>
      </c>
      <c r="BJ2620" s="19" t="s">
        <v>78</v>
      </c>
      <c r="BK2620" s="187">
        <f t="shared" si="129"/>
        <v>0</v>
      </c>
      <c r="BL2620" s="19" t="s">
        <v>216</v>
      </c>
      <c r="BM2620" s="186" t="s">
        <v>3997</v>
      </c>
    </row>
    <row r="2621" spans="1:65" s="2" customFormat="1" ht="49.15" customHeight="1">
      <c r="A2621" s="36"/>
      <c r="B2621" s="37"/>
      <c r="C2621" s="175" t="s">
        <v>2624</v>
      </c>
      <c r="D2621" s="175" t="s">
        <v>195</v>
      </c>
      <c r="E2621" s="176" t="s">
        <v>3998</v>
      </c>
      <c r="F2621" s="177" t="s">
        <v>3999</v>
      </c>
      <c r="G2621" s="178" t="s">
        <v>702</v>
      </c>
      <c r="H2621" s="179">
        <v>14</v>
      </c>
      <c r="I2621" s="180"/>
      <c r="J2621" s="181">
        <f t="shared" si="120"/>
        <v>0</v>
      </c>
      <c r="K2621" s="177" t="s">
        <v>477</v>
      </c>
      <c r="L2621" s="41"/>
      <c r="M2621" s="182" t="s">
        <v>19</v>
      </c>
      <c r="N2621" s="183" t="s">
        <v>41</v>
      </c>
      <c r="O2621" s="66"/>
      <c r="P2621" s="184">
        <f t="shared" si="121"/>
        <v>0</v>
      </c>
      <c r="Q2621" s="184">
        <v>0</v>
      </c>
      <c r="R2621" s="184">
        <f t="shared" si="122"/>
        <v>0</v>
      </c>
      <c r="S2621" s="184">
        <v>0</v>
      </c>
      <c r="T2621" s="185">
        <f t="shared" si="123"/>
        <v>0</v>
      </c>
      <c r="U2621" s="36"/>
      <c r="V2621" s="36"/>
      <c r="W2621" s="36"/>
      <c r="X2621" s="36"/>
      <c r="Y2621" s="36"/>
      <c r="Z2621" s="36"/>
      <c r="AA2621" s="36"/>
      <c r="AB2621" s="36"/>
      <c r="AC2621" s="36"/>
      <c r="AD2621" s="36"/>
      <c r="AE2621" s="36"/>
      <c r="AR2621" s="186" t="s">
        <v>216</v>
      </c>
      <c r="AT2621" s="186" t="s">
        <v>195</v>
      </c>
      <c r="AU2621" s="186" t="s">
        <v>212</v>
      </c>
      <c r="AY2621" s="19" t="s">
        <v>193</v>
      </c>
      <c r="BE2621" s="187">
        <f t="shared" si="124"/>
        <v>0</v>
      </c>
      <c r="BF2621" s="187">
        <f t="shared" si="125"/>
        <v>0</v>
      </c>
      <c r="BG2621" s="187">
        <f t="shared" si="126"/>
        <v>0</v>
      </c>
      <c r="BH2621" s="187">
        <f t="shared" si="127"/>
        <v>0</v>
      </c>
      <c r="BI2621" s="187">
        <f t="shared" si="128"/>
        <v>0</v>
      </c>
      <c r="BJ2621" s="19" t="s">
        <v>78</v>
      </c>
      <c r="BK2621" s="187">
        <f t="shared" si="129"/>
        <v>0</v>
      </c>
      <c r="BL2621" s="19" t="s">
        <v>216</v>
      </c>
      <c r="BM2621" s="186" t="s">
        <v>4000</v>
      </c>
    </row>
    <row r="2622" spans="1:65" s="2" customFormat="1" ht="49.15" customHeight="1">
      <c r="A2622" s="36"/>
      <c r="B2622" s="37"/>
      <c r="C2622" s="175" t="s">
        <v>3503</v>
      </c>
      <c r="D2622" s="175" t="s">
        <v>195</v>
      </c>
      <c r="E2622" s="176" t="s">
        <v>4001</v>
      </c>
      <c r="F2622" s="177" t="s">
        <v>4002</v>
      </c>
      <c r="G2622" s="178" t="s">
        <v>702</v>
      </c>
      <c r="H2622" s="179">
        <v>1</v>
      </c>
      <c r="I2622" s="180"/>
      <c r="J2622" s="181">
        <f t="shared" si="120"/>
        <v>0</v>
      </c>
      <c r="K2622" s="177" t="s">
        <v>477</v>
      </c>
      <c r="L2622" s="41"/>
      <c r="M2622" s="182" t="s">
        <v>19</v>
      </c>
      <c r="N2622" s="183" t="s">
        <v>41</v>
      </c>
      <c r="O2622" s="66"/>
      <c r="P2622" s="184">
        <f t="shared" si="121"/>
        <v>0</v>
      </c>
      <c r="Q2622" s="184">
        <v>0</v>
      </c>
      <c r="R2622" s="184">
        <f t="shared" si="122"/>
        <v>0</v>
      </c>
      <c r="S2622" s="184">
        <v>0</v>
      </c>
      <c r="T2622" s="185">
        <f t="shared" si="123"/>
        <v>0</v>
      </c>
      <c r="U2622" s="36"/>
      <c r="V2622" s="36"/>
      <c r="W2622" s="36"/>
      <c r="X2622" s="36"/>
      <c r="Y2622" s="36"/>
      <c r="Z2622" s="36"/>
      <c r="AA2622" s="36"/>
      <c r="AB2622" s="36"/>
      <c r="AC2622" s="36"/>
      <c r="AD2622" s="36"/>
      <c r="AE2622" s="36"/>
      <c r="AR2622" s="186" t="s">
        <v>216</v>
      </c>
      <c r="AT2622" s="186" t="s">
        <v>195</v>
      </c>
      <c r="AU2622" s="186" t="s">
        <v>212</v>
      </c>
      <c r="AY2622" s="19" t="s">
        <v>193</v>
      </c>
      <c r="BE2622" s="187">
        <f t="shared" si="124"/>
        <v>0</v>
      </c>
      <c r="BF2622" s="187">
        <f t="shared" si="125"/>
        <v>0</v>
      </c>
      <c r="BG2622" s="187">
        <f t="shared" si="126"/>
        <v>0</v>
      </c>
      <c r="BH2622" s="187">
        <f t="shared" si="127"/>
        <v>0</v>
      </c>
      <c r="BI2622" s="187">
        <f t="shared" si="128"/>
        <v>0</v>
      </c>
      <c r="BJ2622" s="19" t="s">
        <v>78</v>
      </c>
      <c r="BK2622" s="187">
        <f t="shared" si="129"/>
        <v>0</v>
      </c>
      <c r="BL2622" s="19" t="s">
        <v>216</v>
      </c>
      <c r="BM2622" s="186" t="s">
        <v>4003</v>
      </c>
    </row>
    <row r="2623" spans="1:65" s="2" customFormat="1" ht="49.15" customHeight="1">
      <c r="A2623" s="36"/>
      <c r="B2623" s="37"/>
      <c r="C2623" s="175" t="s">
        <v>2627</v>
      </c>
      <c r="D2623" s="175" t="s">
        <v>195</v>
      </c>
      <c r="E2623" s="176" t="s">
        <v>4004</v>
      </c>
      <c r="F2623" s="177" t="s">
        <v>4005</v>
      </c>
      <c r="G2623" s="178" t="s">
        <v>702</v>
      </c>
      <c r="H2623" s="179">
        <v>4</v>
      </c>
      <c r="I2623" s="180"/>
      <c r="J2623" s="181">
        <f t="shared" ref="J2623:J2654" si="130">ROUND(I2623*H2623,2)</f>
        <v>0</v>
      </c>
      <c r="K2623" s="177" t="s">
        <v>477</v>
      </c>
      <c r="L2623" s="41"/>
      <c r="M2623" s="182" t="s">
        <v>19</v>
      </c>
      <c r="N2623" s="183" t="s">
        <v>41</v>
      </c>
      <c r="O2623" s="66"/>
      <c r="P2623" s="184">
        <f t="shared" ref="P2623:P2654" si="131">O2623*H2623</f>
        <v>0</v>
      </c>
      <c r="Q2623" s="184">
        <v>0</v>
      </c>
      <c r="R2623" s="184">
        <f t="shared" ref="R2623:R2654" si="132">Q2623*H2623</f>
        <v>0</v>
      </c>
      <c r="S2623" s="184">
        <v>0</v>
      </c>
      <c r="T2623" s="185">
        <f t="shared" ref="T2623:T2654" si="133">S2623*H2623</f>
        <v>0</v>
      </c>
      <c r="U2623" s="36"/>
      <c r="V2623" s="36"/>
      <c r="W2623" s="36"/>
      <c r="X2623" s="36"/>
      <c r="Y2623" s="36"/>
      <c r="Z2623" s="36"/>
      <c r="AA2623" s="36"/>
      <c r="AB2623" s="36"/>
      <c r="AC2623" s="36"/>
      <c r="AD2623" s="36"/>
      <c r="AE2623" s="36"/>
      <c r="AR2623" s="186" t="s">
        <v>216</v>
      </c>
      <c r="AT2623" s="186" t="s">
        <v>195</v>
      </c>
      <c r="AU2623" s="186" t="s">
        <v>212</v>
      </c>
      <c r="AY2623" s="19" t="s">
        <v>193</v>
      </c>
      <c r="BE2623" s="187">
        <f t="shared" ref="BE2623:BE2646" si="134">IF(N2623="základní",J2623,0)</f>
        <v>0</v>
      </c>
      <c r="BF2623" s="187">
        <f t="shared" ref="BF2623:BF2646" si="135">IF(N2623="snížená",J2623,0)</f>
        <v>0</v>
      </c>
      <c r="BG2623" s="187">
        <f t="shared" ref="BG2623:BG2646" si="136">IF(N2623="zákl. přenesená",J2623,0)</f>
        <v>0</v>
      </c>
      <c r="BH2623" s="187">
        <f t="shared" ref="BH2623:BH2646" si="137">IF(N2623="sníž. přenesená",J2623,0)</f>
        <v>0</v>
      </c>
      <c r="BI2623" s="187">
        <f t="shared" ref="BI2623:BI2646" si="138">IF(N2623="nulová",J2623,0)</f>
        <v>0</v>
      </c>
      <c r="BJ2623" s="19" t="s">
        <v>78</v>
      </c>
      <c r="BK2623" s="187">
        <f t="shared" ref="BK2623:BK2646" si="139">ROUND(I2623*H2623,2)</f>
        <v>0</v>
      </c>
      <c r="BL2623" s="19" t="s">
        <v>216</v>
      </c>
      <c r="BM2623" s="186" t="s">
        <v>4006</v>
      </c>
    </row>
    <row r="2624" spans="1:65" s="2" customFormat="1" ht="49.15" customHeight="1">
      <c r="A2624" s="36"/>
      <c r="B2624" s="37"/>
      <c r="C2624" s="175" t="s">
        <v>4007</v>
      </c>
      <c r="D2624" s="175" t="s">
        <v>195</v>
      </c>
      <c r="E2624" s="176" t="s">
        <v>4008</v>
      </c>
      <c r="F2624" s="177" t="s">
        <v>4009</v>
      </c>
      <c r="G2624" s="178" t="s">
        <v>702</v>
      </c>
      <c r="H2624" s="179">
        <v>3</v>
      </c>
      <c r="I2624" s="180"/>
      <c r="J2624" s="181">
        <f t="shared" si="130"/>
        <v>0</v>
      </c>
      <c r="K2624" s="177" t="s">
        <v>477</v>
      </c>
      <c r="L2624" s="41"/>
      <c r="M2624" s="182" t="s">
        <v>19</v>
      </c>
      <c r="N2624" s="183" t="s">
        <v>41</v>
      </c>
      <c r="O2624" s="66"/>
      <c r="P2624" s="184">
        <f t="shared" si="131"/>
        <v>0</v>
      </c>
      <c r="Q2624" s="184">
        <v>0</v>
      </c>
      <c r="R2624" s="184">
        <f t="shared" si="132"/>
        <v>0</v>
      </c>
      <c r="S2624" s="184">
        <v>0</v>
      </c>
      <c r="T2624" s="185">
        <f t="shared" si="133"/>
        <v>0</v>
      </c>
      <c r="U2624" s="36"/>
      <c r="V2624" s="36"/>
      <c r="W2624" s="36"/>
      <c r="X2624" s="36"/>
      <c r="Y2624" s="36"/>
      <c r="Z2624" s="36"/>
      <c r="AA2624" s="36"/>
      <c r="AB2624" s="36"/>
      <c r="AC2624" s="36"/>
      <c r="AD2624" s="36"/>
      <c r="AE2624" s="36"/>
      <c r="AR2624" s="186" t="s">
        <v>216</v>
      </c>
      <c r="AT2624" s="186" t="s">
        <v>195</v>
      </c>
      <c r="AU2624" s="186" t="s">
        <v>212</v>
      </c>
      <c r="AY2624" s="19" t="s">
        <v>193</v>
      </c>
      <c r="BE2624" s="187">
        <f t="shared" si="134"/>
        <v>0</v>
      </c>
      <c r="BF2624" s="187">
        <f t="shared" si="135"/>
        <v>0</v>
      </c>
      <c r="BG2624" s="187">
        <f t="shared" si="136"/>
        <v>0</v>
      </c>
      <c r="BH2624" s="187">
        <f t="shared" si="137"/>
        <v>0</v>
      </c>
      <c r="BI2624" s="187">
        <f t="shared" si="138"/>
        <v>0</v>
      </c>
      <c r="BJ2624" s="19" t="s">
        <v>78</v>
      </c>
      <c r="BK2624" s="187">
        <f t="shared" si="139"/>
        <v>0</v>
      </c>
      <c r="BL2624" s="19" t="s">
        <v>216</v>
      </c>
      <c r="BM2624" s="186" t="s">
        <v>4010</v>
      </c>
    </row>
    <row r="2625" spans="1:65" s="2" customFormat="1" ht="49.15" customHeight="1">
      <c r="A2625" s="36"/>
      <c r="B2625" s="37"/>
      <c r="C2625" s="175" t="s">
        <v>4011</v>
      </c>
      <c r="D2625" s="175" t="s">
        <v>195</v>
      </c>
      <c r="E2625" s="176" t="s">
        <v>4012</v>
      </c>
      <c r="F2625" s="177" t="s">
        <v>4013</v>
      </c>
      <c r="G2625" s="178" t="s">
        <v>702</v>
      </c>
      <c r="H2625" s="179">
        <v>1</v>
      </c>
      <c r="I2625" s="180"/>
      <c r="J2625" s="181">
        <f t="shared" si="130"/>
        <v>0</v>
      </c>
      <c r="K2625" s="177" t="s">
        <v>477</v>
      </c>
      <c r="L2625" s="41"/>
      <c r="M2625" s="182" t="s">
        <v>19</v>
      </c>
      <c r="N2625" s="183" t="s">
        <v>41</v>
      </c>
      <c r="O2625" s="66"/>
      <c r="P2625" s="184">
        <f t="shared" si="131"/>
        <v>0</v>
      </c>
      <c r="Q2625" s="184">
        <v>0</v>
      </c>
      <c r="R2625" s="184">
        <f t="shared" si="132"/>
        <v>0</v>
      </c>
      <c r="S2625" s="184">
        <v>0</v>
      </c>
      <c r="T2625" s="185">
        <f t="shared" si="133"/>
        <v>0</v>
      </c>
      <c r="U2625" s="36"/>
      <c r="V2625" s="36"/>
      <c r="W2625" s="36"/>
      <c r="X2625" s="36"/>
      <c r="Y2625" s="36"/>
      <c r="Z2625" s="36"/>
      <c r="AA2625" s="36"/>
      <c r="AB2625" s="36"/>
      <c r="AC2625" s="36"/>
      <c r="AD2625" s="36"/>
      <c r="AE2625" s="36"/>
      <c r="AR2625" s="186" t="s">
        <v>216</v>
      </c>
      <c r="AT2625" s="186" t="s">
        <v>195</v>
      </c>
      <c r="AU2625" s="186" t="s">
        <v>212</v>
      </c>
      <c r="AY2625" s="19" t="s">
        <v>193</v>
      </c>
      <c r="BE2625" s="187">
        <f t="shared" si="134"/>
        <v>0</v>
      </c>
      <c r="BF2625" s="187">
        <f t="shared" si="135"/>
        <v>0</v>
      </c>
      <c r="BG2625" s="187">
        <f t="shared" si="136"/>
        <v>0</v>
      </c>
      <c r="BH2625" s="187">
        <f t="shared" si="137"/>
        <v>0</v>
      </c>
      <c r="BI2625" s="187">
        <f t="shared" si="138"/>
        <v>0</v>
      </c>
      <c r="BJ2625" s="19" t="s">
        <v>78</v>
      </c>
      <c r="BK2625" s="187">
        <f t="shared" si="139"/>
        <v>0</v>
      </c>
      <c r="BL2625" s="19" t="s">
        <v>216</v>
      </c>
      <c r="BM2625" s="186" t="s">
        <v>4014</v>
      </c>
    </row>
    <row r="2626" spans="1:65" s="2" customFormat="1" ht="49.15" customHeight="1">
      <c r="A2626" s="36"/>
      <c r="B2626" s="37"/>
      <c r="C2626" s="175" t="s">
        <v>4015</v>
      </c>
      <c r="D2626" s="175" t="s">
        <v>195</v>
      </c>
      <c r="E2626" s="176" t="s">
        <v>4016</v>
      </c>
      <c r="F2626" s="177" t="s">
        <v>4017</v>
      </c>
      <c r="G2626" s="178" t="s">
        <v>702</v>
      </c>
      <c r="H2626" s="179">
        <v>1</v>
      </c>
      <c r="I2626" s="180"/>
      <c r="J2626" s="181">
        <f t="shared" si="130"/>
        <v>0</v>
      </c>
      <c r="K2626" s="177" t="s">
        <v>477</v>
      </c>
      <c r="L2626" s="41"/>
      <c r="M2626" s="182" t="s">
        <v>19</v>
      </c>
      <c r="N2626" s="183" t="s">
        <v>41</v>
      </c>
      <c r="O2626" s="66"/>
      <c r="P2626" s="184">
        <f t="shared" si="131"/>
        <v>0</v>
      </c>
      <c r="Q2626" s="184">
        <v>0</v>
      </c>
      <c r="R2626" s="184">
        <f t="shared" si="132"/>
        <v>0</v>
      </c>
      <c r="S2626" s="184">
        <v>0</v>
      </c>
      <c r="T2626" s="185">
        <f t="shared" si="133"/>
        <v>0</v>
      </c>
      <c r="U2626" s="36"/>
      <c r="V2626" s="36"/>
      <c r="W2626" s="36"/>
      <c r="X2626" s="36"/>
      <c r="Y2626" s="36"/>
      <c r="Z2626" s="36"/>
      <c r="AA2626" s="36"/>
      <c r="AB2626" s="36"/>
      <c r="AC2626" s="36"/>
      <c r="AD2626" s="36"/>
      <c r="AE2626" s="36"/>
      <c r="AR2626" s="186" t="s">
        <v>216</v>
      </c>
      <c r="AT2626" s="186" t="s">
        <v>195</v>
      </c>
      <c r="AU2626" s="186" t="s">
        <v>212</v>
      </c>
      <c r="AY2626" s="19" t="s">
        <v>193</v>
      </c>
      <c r="BE2626" s="187">
        <f t="shared" si="134"/>
        <v>0</v>
      </c>
      <c r="BF2626" s="187">
        <f t="shared" si="135"/>
        <v>0</v>
      </c>
      <c r="BG2626" s="187">
        <f t="shared" si="136"/>
        <v>0</v>
      </c>
      <c r="BH2626" s="187">
        <f t="shared" si="137"/>
        <v>0</v>
      </c>
      <c r="BI2626" s="187">
        <f t="shared" si="138"/>
        <v>0</v>
      </c>
      <c r="BJ2626" s="19" t="s">
        <v>78</v>
      </c>
      <c r="BK2626" s="187">
        <f t="shared" si="139"/>
        <v>0</v>
      </c>
      <c r="BL2626" s="19" t="s">
        <v>216</v>
      </c>
      <c r="BM2626" s="186" t="s">
        <v>4018</v>
      </c>
    </row>
    <row r="2627" spans="1:65" s="2" customFormat="1" ht="49.15" customHeight="1">
      <c r="A2627" s="36"/>
      <c r="B2627" s="37"/>
      <c r="C2627" s="175" t="s">
        <v>2638</v>
      </c>
      <c r="D2627" s="175" t="s">
        <v>195</v>
      </c>
      <c r="E2627" s="176" t="s">
        <v>4019</v>
      </c>
      <c r="F2627" s="177" t="s">
        <v>4020</v>
      </c>
      <c r="G2627" s="178" t="s">
        <v>702</v>
      </c>
      <c r="H2627" s="179">
        <v>1</v>
      </c>
      <c r="I2627" s="180"/>
      <c r="J2627" s="181">
        <f t="shared" si="130"/>
        <v>0</v>
      </c>
      <c r="K2627" s="177" t="s">
        <v>477</v>
      </c>
      <c r="L2627" s="41"/>
      <c r="M2627" s="182" t="s">
        <v>19</v>
      </c>
      <c r="N2627" s="183" t="s">
        <v>41</v>
      </c>
      <c r="O2627" s="66"/>
      <c r="P2627" s="184">
        <f t="shared" si="131"/>
        <v>0</v>
      </c>
      <c r="Q2627" s="184">
        <v>0</v>
      </c>
      <c r="R2627" s="184">
        <f t="shared" si="132"/>
        <v>0</v>
      </c>
      <c r="S2627" s="184">
        <v>0</v>
      </c>
      <c r="T2627" s="185">
        <f t="shared" si="133"/>
        <v>0</v>
      </c>
      <c r="U2627" s="36"/>
      <c r="V2627" s="36"/>
      <c r="W2627" s="36"/>
      <c r="X2627" s="36"/>
      <c r="Y2627" s="36"/>
      <c r="Z2627" s="36"/>
      <c r="AA2627" s="36"/>
      <c r="AB2627" s="36"/>
      <c r="AC2627" s="36"/>
      <c r="AD2627" s="36"/>
      <c r="AE2627" s="36"/>
      <c r="AR2627" s="186" t="s">
        <v>216</v>
      </c>
      <c r="AT2627" s="186" t="s">
        <v>195</v>
      </c>
      <c r="AU2627" s="186" t="s">
        <v>212</v>
      </c>
      <c r="AY2627" s="19" t="s">
        <v>193</v>
      </c>
      <c r="BE2627" s="187">
        <f t="shared" si="134"/>
        <v>0</v>
      </c>
      <c r="BF2627" s="187">
        <f t="shared" si="135"/>
        <v>0</v>
      </c>
      <c r="BG2627" s="187">
        <f t="shared" si="136"/>
        <v>0</v>
      </c>
      <c r="BH2627" s="187">
        <f t="shared" si="137"/>
        <v>0</v>
      </c>
      <c r="BI2627" s="187">
        <f t="shared" si="138"/>
        <v>0</v>
      </c>
      <c r="BJ2627" s="19" t="s">
        <v>78</v>
      </c>
      <c r="BK2627" s="187">
        <f t="shared" si="139"/>
        <v>0</v>
      </c>
      <c r="BL2627" s="19" t="s">
        <v>216</v>
      </c>
      <c r="BM2627" s="186" t="s">
        <v>4021</v>
      </c>
    </row>
    <row r="2628" spans="1:65" s="2" customFormat="1" ht="49.15" customHeight="1">
      <c r="A2628" s="36"/>
      <c r="B2628" s="37"/>
      <c r="C2628" s="175" t="s">
        <v>3643</v>
      </c>
      <c r="D2628" s="175" t="s">
        <v>195</v>
      </c>
      <c r="E2628" s="176" t="s">
        <v>4022</v>
      </c>
      <c r="F2628" s="177" t="s">
        <v>4023</v>
      </c>
      <c r="G2628" s="178" t="s">
        <v>702</v>
      </c>
      <c r="H2628" s="179">
        <v>1</v>
      </c>
      <c r="I2628" s="180"/>
      <c r="J2628" s="181">
        <f t="shared" si="130"/>
        <v>0</v>
      </c>
      <c r="K2628" s="177" t="s">
        <v>477</v>
      </c>
      <c r="L2628" s="41"/>
      <c r="M2628" s="182" t="s">
        <v>19</v>
      </c>
      <c r="N2628" s="183" t="s">
        <v>41</v>
      </c>
      <c r="O2628" s="66"/>
      <c r="P2628" s="184">
        <f t="shared" si="131"/>
        <v>0</v>
      </c>
      <c r="Q2628" s="184">
        <v>0</v>
      </c>
      <c r="R2628" s="184">
        <f t="shared" si="132"/>
        <v>0</v>
      </c>
      <c r="S2628" s="184">
        <v>0</v>
      </c>
      <c r="T2628" s="185">
        <f t="shared" si="133"/>
        <v>0</v>
      </c>
      <c r="U2628" s="36"/>
      <c r="V2628" s="36"/>
      <c r="W2628" s="36"/>
      <c r="X2628" s="36"/>
      <c r="Y2628" s="36"/>
      <c r="Z2628" s="36"/>
      <c r="AA2628" s="36"/>
      <c r="AB2628" s="36"/>
      <c r="AC2628" s="36"/>
      <c r="AD2628" s="36"/>
      <c r="AE2628" s="36"/>
      <c r="AR2628" s="186" t="s">
        <v>216</v>
      </c>
      <c r="AT2628" s="186" t="s">
        <v>195</v>
      </c>
      <c r="AU2628" s="186" t="s">
        <v>212</v>
      </c>
      <c r="AY2628" s="19" t="s">
        <v>193</v>
      </c>
      <c r="BE2628" s="187">
        <f t="shared" si="134"/>
        <v>0</v>
      </c>
      <c r="BF2628" s="187">
        <f t="shared" si="135"/>
        <v>0</v>
      </c>
      <c r="BG2628" s="187">
        <f t="shared" si="136"/>
        <v>0</v>
      </c>
      <c r="BH2628" s="187">
        <f t="shared" si="137"/>
        <v>0</v>
      </c>
      <c r="BI2628" s="187">
        <f t="shared" si="138"/>
        <v>0</v>
      </c>
      <c r="BJ2628" s="19" t="s">
        <v>78</v>
      </c>
      <c r="BK2628" s="187">
        <f t="shared" si="139"/>
        <v>0</v>
      </c>
      <c r="BL2628" s="19" t="s">
        <v>216</v>
      </c>
      <c r="BM2628" s="186" t="s">
        <v>4024</v>
      </c>
    </row>
    <row r="2629" spans="1:65" s="2" customFormat="1" ht="49.15" customHeight="1">
      <c r="A2629" s="36"/>
      <c r="B2629" s="37"/>
      <c r="C2629" s="175" t="s">
        <v>2646</v>
      </c>
      <c r="D2629" s="175" t="s">
        <v>195</v>
      </c>
      <c r="E2629" s="176" t="s">
        <v>4025</v>
      </c>
      <c r="F2629" s="177" t="s">
        <v>4026</v>
      </c>
      <c r="G2629" s="178" t="s">
        <v>702</v>
      </c>
      <c r="H2629" s="179">
        <v>1</v>
      </c>
      <c r="I2629" s="180"/>
      <c r="J2629" s="181">
        <f t="shared" si="130"/>
        <v>0</v>
      </c>
      <c r="K2629" s="177" t="s">
        <v>477</v>
      </c>
      <c r="L2629" s="41"/>
      <c r="M2629" s="182" t="s">
        <v>19</v>
      </c>
      <c r="N2629" s="183" t="s">
        <v>41</v>
      </c>
      <c r="O2629" s="66"/>
      <c r="P2629" s="184">
        <f t="shared" si="131"/>
        <v>0</v>
      </c>
      <c r="Q2629" s="184">
        <v>0</v>
      </c>
      <c r="R2629" s="184">
        <f t="shared" si="132"/>
        <v>0</v>
      </c>
      <c r="S2629" s="184">
        <v>0</v>
      </c>
      <c r="T2629" s="185">
        <f t="shared" si="133"/>
        <v>0</v>
      </c>
      <c r="U2629" s="36"/>
      <c r="V2629" s="36"/>
      <c r="W2629" s="36"/>
      <c r="X2629" s="36"/>
      <c r="Y2629" s="36"/>
      <c r="Z2629" s="36"/>
      <c r="AA2629" s="36"/>
      <c r="AB2629" s="36"/>
      <c r="AC2629" s="36"/>
      <c r="AD2629" s="36"/>
      <c r="AE2629" s="36"/>
      <c r="AR2629" s="186" t="s">
        <v>216</v>
      </c>
      <c r="AT2629" s="186" t="s">
        <v>195</v>
      </c>
      <c r="AU2629" s="186" t="s">
        <v>212</v>
      </c>
      <c r="AY2629" s="19" t="s">
        <v>193</v>
      </c>
      <c r="BE2629" s="187">
        <f t="shared" si="134"/>
        <v>0</v>
      </c>
      <c r="BF2629" s="187">
        <f t="shared" si="135"/>
        <v>0</v>
      </c>
      <c r="BG2629" s="187">
        <f t="shared" si="136"/>
        <v>0</v>
      </c>
      <c r="BH2629" s="187">
        <f t="shared" si="137"/>
        <v>0</v>
      </c>
      <c r="BI2629" s="187">
        <f t="shared" si="138"/>
        <v>0</v>
      </c>
      <c r="BJ2629" s="19" t="s">
        <v>78</v>
      </c>
      <c r="BK2629" s="187">
        <f t="shared" si="139"/>
        <v>0</v>
      </c>
      <c r="BL2629" s="19" t="s">
        <v>216</v>
      </c>
      <c r="BM2629" s="186" t="s">
        <v>4027</v>
      </c>
    </row>
    <row r="2630" spans="1:65" s="2" customFormat="1" ht="49.15" customHeight="1">
      <c r="A2630" s="36"/>
      <c r="B2630" s="37"/>
      <c r="C2630" s="175" t="s">
        <v>3894</v>
      </c>
      <c r="D2630" s="175" t="s">
        <v>195</v>
      </c>
      <c r="E2630" s="176" t="s">
        <v>4028</v>
      </c>
      <c r="F2630" s="177" t="s">
        <v>4029</v>
      </c>
      <c r="G2630" s="178" t="s">
        <v>702</v>
      </c>
      <c r="H2630" s="179">
        <v>2</v>
      </c>
      <c r="I2630" s="180"/>
      <c r="J2630" s="181">
        <f t="shared" si="130"/>
        <v>0</v>
      </c>
      <c r="K2630" s="177" t="s">
        <v>477</v>
      </c>
      <c r="L2630" s="41"/>
      <c r="M2630" s="182" t="s">
        <v>19</v>
      </c>
      <c r="N2630" s="183" t="s">
        <v>41</v>
      </c>
      <c r="O2630" s="66"/>
      <c r="P2630" s="184">
        <f t="shared" si="131"/>
        <v>0</v>
      </c>
      <c r="Q2630" s="184">
        <v>0</v>
      </c>
      <c r="R2630" s="184">
        <f t="shared" si="132"/>
        <v>0</v>
      </c>
      <c r="S2630" s="184">
        <v>0</v>
      </c>
      <c r="T2630" s="185">
        <f t="shared" si="133"/>
        <v>0</v>
      </c>
      <c r="U2630" s="36"/>
      <c r="V2630" s="36"/>
      <c r="W2630" s="36"/>
      <c r="X2630" s="36"/>
      <c r="Y2630" s="36"/>
      <c r="Z2630" s="36"/>
      <c r="AA2630" s="36"/>
      <c r="AB2630" s="36"/>
      <c r="AC2630" s="36"/>
      <c r="AD2630" s="36"/>
      <c r="AE2630" s="36"/>
      <c r="AR2630" s="186" t="s">
        <v>216</v>
      </c>
      <c r="AT2630" s="186" t="s">
        <v>195</v>
      </c>
      <c r="AU2630" s="186" t="s">
        <v>212</v>
      </c>
      <c r="AY2630" s="19" t="s">
        <v>193</v>
      </c>
      <c r="BE2630" s="187">
        <f t="shared" si="134"/>
        <v>0</v>
      </c>
      <c r="BF2630" s="187">
        <f t="shared" si="135"/>
        <v>0</v>
      </c>
      <c r="BG2630" s="187">
        <f t="shared" si="136"/>
        <v>0</v>
      </c>
      <c r="BH2630" s="187">
        <f t="shared" si="137"/>
        <v>0</v>
      </c>
      <c r="BI2630" s="187">
        <f t="shared" si="138"/>
        <v>0</v>
      </c>
      <c r="BJ2630" s="19" t="s">
        <v>78</v>
      </c>
      <c r="BK2630" s="187">
        <f t="shared" si="139"/>
        <v>0</v>
      </c>
      <c r="BL2630" s="19" t="s">
        <v>216</v>
      </c>
      <c r="BM2630" s="186" t="s">
        <v>4030</v>
      </c>
    </row>
    <row r="2631" spans="1:65" s="2" customFormat="1" ht="49.15" customHeight="1">
      <c r="A2631" s="36"/>
      <c r="B2631" s="37"/>
      <c r="C2631" s="175" t="s">
        <v>4031</v>
      </c>
      <c r="D2631" s="175" t="s">
        <v>195</v>
      </c>
      <c r="E2631" s="176" t="s">
        <v>4032</v>
      </c>
      <c r="F2631" s="177" t="s">
        <v>4033</v>
      </c>
      <c r="G2631" s="178" t="s">
        <v>702</v>
      </c>
      <c r="H2631" s="179">
        <v>1</v>
      </c>
      <c r="I2631" s="180"/>
      <c r="J2631" s="181">
        <f t="shared" si="130"/>
        <v>0</v>
      </c>
      <c r="K2631" s="177" t="s">
        <v>477</v>
      </c>
      <c r="L2631" s="41"/>
      <c r="M2631" s="182" t="s">
        <v>19</v>
      </c>
      <c r="N2631" s="183" t="s">
        <v>41</v>
      </c>
      <c r="O2631" s="66"/>
      <c r="P2631" s="184">
        <f t="shared" si="131"/>
        <v>0</v>
      </c>
      <c r="Q2631" s="184">
        <v>0</v>
      </c>
      <c r="R2631" s="184">
        <f t="shared" si="132"/>
        <v>0</v>
      </c>
      <c r="S2631" s="184">
        <v>0</v>
      </c>
      <c r="T2631" s="185">
        <f t="shared" si="133"/>
        <v>0</v>
      </c>
      <c r="U2631" s="36"/>
      <c r="V2631" s="36"/>
      <c r="W2631" s="36"/>
      <c r="X2631" s="36"/>
      <c r="Y2631" s="36"/>
      <c r="Z2631" s="36"/>
      <c r="AA2631" s="36"/>
      <c r="AB2631" s="36"/>
      <c r="AC2631" s="36"/>
      <c r="AD2631" s="36"/>
      <c r="AE2631" s="36"/>
      <c r="AR2631" s="186" t="s">
        <v>216</v>
      </c>
      <c r="AT2631" s="186" t="s">
        <v>195</v>
      </c>
      <c r="AU2631" s="186" t="s">
        <v>212</v>
      </c>
      <c r="AY2631" s="19" t="s">
        <v>193</v>
      </c>
      <c r="BE2631" s="187">
        <f t="shared" si="134"/>
        <v>0</v>
      </c>
      <c r="BF2631" s="187">
        <f t="shared" si="135"/>
        <v>0</v>
      </c>
      <c r="BG2631" s="187">
        <f t="shared" si="136"/>
        <v>0</v>
      </c>
      <c r="BH2631" s="187">
        <f t="shared" si="137"/>
        <v>0</v>
      </c>
      <c r="BI2631" s="187">
        <f t="shared" si="138"/>
        <v>0</v>
      </c>
      <c r="BJ2631" s="19" t="s">
        <v>78</v>
      </c>
      <c r="BK2631" s="187">
        <f t="shared" si="139"/>
        <v>0</v>
      </c>
      <c r="BL2631" s="19" t="s">
        <v>216</v>
      </c>
      <c r="BM2631" s="186" t="s">
        <v>4034</v>
      </c>
    </row>
    <row r="2632" spans="1:65" s="2" customFormat="1" ht="49.15" customHeight="1">
      <c r="A2632" s="36"/>
      <c r="B2632" s="37"/>
      <c r="C2632" s="175" t="s">
        <v>4035</v>
      </c>
      <c r="D2632" s="175" t="s">
        <v>195</v>
      </c>
      <c r="E2632" s="176" t="s">
        <v>4036</v>
      </c>
      <c r="F2632" s="177" t="s">
        <v>4037</v>
      </c>
      <c r="G2632" s="178" t="s">
        <v>702</v>
      </c>
      <c r="H2632" s="179">
        <v>1</v>
      </c>
      <c r="I2632" s="180"/>
      <c r="J2632" s="181">
        <f t="shared" si="130"/>
        <v>0</v>
      </c>
      <c r="K2632" s="177" t="s">
        <v>477</v>
      </c>
      <c r="L2632" s="41"/>
      <c r="M2632" s="182" t="s">
        <v>19</v>
      </c>
      <c r="N2632" s="183" t="s">
        <v>41</v>
      </c>
      <c r="O2632" s="66"/>
      <c r="P2632" s="184">
        <f t="shared" si="131"/>
        <v>0</v>
      </c>
      <c r="Q2632" s="184">
        <v>0</v>
      </c>
      <c r="R2632" s="184">
        <f t="shared" si="132"/>
        <v>0</v>
      </c>
      <c r="S2632" s="184">
        <v>0</v>
      </c>
      <c r="T2632" s="185">
        <f t="shared" si="133"/>
        <v>0</v>
      </c>
      <c r="U2632" s="36"/>
      <c r="V2632" s="36"/>
      <c r="W2632" s="36"/>
      <c r="X2632" s="36"/>
      <c r="Y2632" s="36"/>
      <c r="Z2632" s="36"/>
      <c r="AA2632" s="36"/>
      <c r="AB2632" s="36"/>
      <c r="AC2632" s="36"/>
      <c r="AD2632" s="36"/>
      <c r="AE2632" s="36"/>
      <c r="AR2632" s="186" t="s">
        <v>216</v>
      </c>
      <c r="AT2632" s="186" t="s">
        <v>195</v>
      </c>
      <c r="AU2632" s="186" t="s">
        <v>212</v>
      </c>
      <c r="AY2632" s="19" t="s">
        <v>193</v>
      </c>
      <c r="BE2632" s="187">
        <f t="shared" si="134"/>
        <v>0</v>
      </c>
      <c r="BF2632" s="187">
        <f t="shared" si="135"/>
        <v>0</v>
      </c>
      <c r="BG2632" s="187">
        <f t="shared" si="136"/>
        <v>0</v>
      </c>
      <c r="BH2632" s="187">
        <f t="shared" si="137"/>
        <v>0</v>
      </c>
      <c r="BI2632" s="187">
        <f t="shared" si="138"/>
        <v>0</v>
      </c>
      <c r="BJ2632" s="19" t="s">
        <v>78</v>
      </c>
      <c r="BK2632" s="187">
        <f t="shared" si="139"/>
        <v>0</v>
      </c>
      <c r="BL2632" s="19" t="s">
        <v>216</v>
      </c>
      <c r="BM2632" s="186" t="s">
        <v>4038</v>
      </c>
    </row>
    <row r="2633" spans="1:65" s="2" customFormat="1" ht="49.15" customHeight="1">
      <c r="A2633" s="36"/>
      <c r="B2633" s="37"/>
      <c r="C2633" s="175" t="s">
        <v>2656</v>
      </c>
      <c r="D2633" s="175" t="s">
        <v>195</v>
      </c>
      <c r="E2633" s="176" t="s">
        <v>4039</v>
      </c>
      <c r="F2633" s="177" t="s">
        <v>4040</v>
      </c>
      <c r="G2633" s="178" t="s">
        <v>702</v>
      </c>
      <c r="H2633" s="179">
        <v>5</v>
      </c>
      <c r="I2633" s="180"/>
      <c r="J2633" s="181">
        <f t="shared" si="130"/>
        <v>0</v>
      </c>
      <c r="K2633" s="177" t="s">
        <v>477</v>
      </c>
      <c r="L2633" s="41"/>
      <c r="M2633" s="182" t="s">
        <v>19</v>
      </c>
      <c r="N2633" s="183" t="s">
        <v>41</v>
      </c>
      <c r="O2633" s="66"/>
      <c r="P2633" s="184">
        <f t="shared" si="131"/>
        <v>0</v>
      </c>
      <c r="Q2633" s="184">
        <v>0</v>
      </c>
      <c r="R2633" s="184">
        <f t="shared" si="132"/>
        <v>0</v>
      </c>
      <c r="S2633" s="184">
        <v>0</v>
      </c>
      <c r="T2633" s="185">
        <f t="shared" si="133"/>
        <v>0</v>
      </c>
      <c r="U2633" s="36"/>
      <c r="V2633" s="36"/>
      <c r="W2633" s="36"/>
      <c r="X2633" s="36"/>
      <c r="Y2633" s="36"/>
      <c r="Z2633" s="36"/>
      <c r="AA2633" s="36"/>
      <c r="AB2633" s="36"/>
      <c r="AC2633" s="36"/>
      <c r="AD2633" s="36"/>
      <c r="AE2633" s="36"/>
      <c r="AR2633" s="186" t="s">
        <v>216</v>
      </c>
      <c r="AT2633" s="186" t="s">
        <v>195</v>
      </c>
      <c r="AU2633" s="186" t="s">
        <v>212</v>
      </c>
      <c r="AY2633" s="19" t="s">
        <v>193</v>
      </c>
      <c r="BE2633" s="187">
        <f t="shared" si="134"/>
        <v>0</v>
      </c>
      <c r="BF2633" s="187">
        <f t="shared" si="135"/>
        <v>0</v>
      </c>
      <c r="BG2633" s="187">
        <f t="shared" si="136"/>
        <v>0</v>
      </c>
      <c r="BH2633" s="187">
        <f t="shared" si="137"/>
        <v>0</v>
      </c>
      <c r="BI2633" s="187">
        <f t="shared" si="138"/>
        <v>0</v>
      </c>
      <c r="BJ2633" s="19" t="s">
        <v>78</v>
      </c>
      <c r="BK2633" s="187">
        <f t="shared" si="139"/>
        <v>0</v>
      </c>
      <c r="BL2633" s="19" t="s">
        <v>216</v>
      </c>
      <c r="BM2633" s="186" t="s">
        <v>4041</v>
      </c>
    </row>
    <row r="2634" spans="1:65" s="2" customFormat="1" ht="49.15" customHeight="1">
      <c r="A2634" s="36"/>
      <c r="B2634" s="37"/>
      <c r="C2634" s="175" t="s">
        <v>4042</v>
      </c>
      <c r="D2634" s="175" t="s">
        <v>195</v>
      </c>
      <c r="E2634" s="176" t="s">
        <v>4043</v>
      </c>
      <c r="F2634" s="177" t="s">
        <v>4044</v>
      </c>
      <c r="G2634" s="178" t="s">
        <v>702</v>
      </c>
      <c r="H2634" s="179">
        <v>2</v>
      </c>
      <c r="I2634" s="180"/>
      <c r="J2634" s="181">
        <f t="shared" si="130"/>
        <v>0</v>
      </c>
      <c r="K2634" s="177" t="s">
        <v>477</v>
      </c>
      <c r="L2634" s="41"/>
      <c r="M2634" s="182" t="s">
        <v>19</v>
      </c>
      <c r="N2634" s="183" t="s">
        <v>41</v>
      </c>
      <c r="O2634" s="66"/>
      <c r="P2634" s="184">
        <f t="shared" si="131"/>
        <v>0</v>
      </c>
      <c r="Q2634" s="184">
        <v>0</v>
      </c>
      <c r="R2634" s="184">
        <f t="shared" si="132"/>
        <v>0</v>
      </c>
      <c r="S2634" s="184">
        <v>0</v>
      </c>
      <c r="T2634" s="185">
        <f t="shared" si="133"/>
        <v>0</v>
      </c>
      <c r="U2634" s="36"/>
      <c r="V2634" s="36"/>
      <c r="W2634" s="36"/>
      <c r="X2634" s="36"/>
      <c r="Y2634" s="36"/>
      <c r="Z2634" s="36"/>
      <c r="AA2634" s="36"/>
      <c r="AB2634" s="36"/>
      <c r="AC2634" s="36"/>
      <c r="AD2634" s="36"/>
      <c r="AE2634" s="36"/>
      <c r="AR2634" s="186" t="s">
        <v>216</v>
      </c>
      <c r="AT2634" s="186" t="s">
        <v>195</v>
      </c>
      <c r="AU2634" s="186" t="s">
        <v>212</v>
      </c>
      <c r="AY2634" s="19" t="s">
        <v>193</v>
      </c>
      <c r="BE2634" s="187">
        <f t="shared" si="134"/>
        <v>0</v>
      </c>
      <c r="BF2634" s="187">
        <f t="shared" si="135"/>
        <v>0</v>
      </c>
      <c r="BG2634" s="187">
        <f t="shared" si="136"/>
        <v>0</v>
      </c>
      <c r="BH2634" s="187">
        <f t="shared" si="137"/>
        <v>0</v>
      </c>
      <c r="BI2634" s="187">
        <f t="shared" si="138"/>
        <v>0</v>
      </c>
      <c r="BJ2634" s="19" t="s">
        <v>78</v>
      </c>
      <c r="BK2634" s="187">
        <f t="shared" si="139"/>
        <v>0</v>
      </c>
      <c r="BL2634" s="19" t="s">
        <v>216</v>
      </c>
      <c r="BM2634" s="186" t="s">
        <v>4045</v>
      </c>
    </row>
    <row r="2635" spans="1:65" s="2" customFormat="1" ht="49.15" customHeight="1">
      <c r="A2635" s="36"/>
      <c r="B2635" s="37"/>
      <c r="C2635" s="175" t="s">
        <v>2660</v>
      </c>
      <c r="D2635" s="175" t="s">
        <v>195</v>
      </c>
      <c r="E2635" s="176" t="s">
        <v>4046</v>
      </c>
      <c r="F2635" s="177" t="s">
        <v>4047</v>
      </c>
      <c r="G2635" s="178" t="s">
        <v>702</v>
      </c>
      <c r="H2635" s="179">
        <v>2</v>
      </c>
      <c r="I2635" s="180"/>
      <c r="J2635" s="181">
        <f t="shared" si="130"/>
        <v>0</v>
      </c>
      <c r="K2635" s="177" t="s">
        <v>477</v>
      </c>
      <c r="L2635" s="41"/>
      <c r="M2635" s="182" t="s">
        <v>19</v>
      </c>
      <c r="N2635" s="183" t="s">
        <v>41</v>
      </c>
      <c r="O2635" s="66"/>
      <c r="P2635" s="184">
        <f t="shared" si="131"/>
        <v>0</v>
      </c>
      <c r="Q2635" s="184">
        <v>0</v>
      </c>
      <c r="R2635" s="184">
        <f t="shared" si="132"/>
        <v>0</v>
      </c>
      <c r="S2635" s="184">
        <v>0</v>
      </c>
      <c r="T2635" s="185">
        <f t="shared" si="133"/>
        <v>0</v>
      </c>
      <c r="U2635" s="36"/>
      <c r="V2635" s="36"/>
      <c r="W2635" s="36"/>
      <c r="X2635" s="36"/>
      <c r="Y2635" s="36"/>
      <c r="Z2635" s="36"/>
      <c r="AA2635" s="36"/>
      <c r="AB2635" s="36"/>
      <c r="AC2635" s="36"/>
      <c r="AD2635" s="36"/>
      <c r="AE2635" s="36"/>
      <c r="AR2635" s="186" t="s">
        <v>216</v>
      </c>
      <c r="AT2635" s="186" t="s">
        <v>195</v>
      </c>
      <c r="AU2635" s="186" t="s">
        <v>212</v>
      </c>
      <c r="AY2635" s="19" t="s">
        <v>193</v>
      </c>
      <c r="BE2635" s="187">
        <f t="shared" si="134"/>
        <v>0</v>
      </c>
      <c r="BF2635" s="187">
        <f t="shared" si="135"/>
        <v>0</v>
      </c>
      <c r="BG2635" s="187">
        <f t="shared" si="136"/>
        <v>0</v>
      </c>
      <c r="BH2635" s="187">
        <f t="shared" si="137"/>
        <v>0</v>
      </c>
      <c r="BI2635" s="187">
        <f t="shared" si="138"/>
        <v>0</v>
      </c>
      <c r="BJ2635" s="19" t="s">
        <v>78</v>
      </c>
      <c r="BK2635" s="187">
        <f t="shared" si="139"/>
        <v>0</v>
      </c>
      <c r="BL2635" s="19" t="s">
        <v>216</v>
      </c>
      <c r="BM2635" s="186" t="s">
        <v>4048</v>
      </c>
    </row>
    <row r="2636" spans="1:65" s="2" customFormat="1" ht="37.9" customHeight="1">
      <c r="A2636" s="36"/>
      <c r="B2636" s="37"/>
      <c r="C2636" s="175" t="s">
        <v>4049</v>
      </c>
      <c r="D2636" s="175" t="s">
        <v>195</v>
      </c>
      <c r="E2636" s="176" t="s">
        <v>4050</v>
      </c>
      <c r="F2636" s="177" t="s">
        <v>4051</v>
      </c>
      <c r="G2636" s="178" t="s">
        <v>702</v>
      </c>
      <c r="H2636" s="179">
        <v>1</v>
      </c>
      <c r="I2636" s="180"/>
      <c r="J2636" s="181">
        <f t="shared" si="130"/>
        <v>0</v>
      </c>
      <c r="K2636" s="177" t="s">
        <v>477</v>
      </c>
      <c r="L2636" s="41"/>
      <c r="M2636" s="182" t="s">
        <v>19</v>
      </c>
      <c r="N2636" s="183" t="s">
        <v>41</v>
      </c>
      <c r="O2636" s="66"/>
      <c r="P2636" s="184">
        <f t="shared" si="131"/>
        <v>0</v>
      </c>
      <c r="Q2636" s="184">
        <v>0</v>
      </c>
      <c r="R2636" s="184">
        <f t="shared" si="132"/>
        <v>0</v>
      </c>
      <c r="S2636" s="184">
        <v>0</v>
      </c>
      <c r="T2636" s="185">
        <f t="shared" si="133"/>
        <v>0</v>
      </c>
      <c r="U2636" s="36"/>
      <c r="V2636" s="36"/>
      <c r="W2636" s="36"/>
      <c r="X2636" s="36"/>
      <c r="Y2636" s="36"/>
      <c r="Z2636" s="36"/>
      <c r="AA2636" s="36"/>
      <c r="AB2636" s="36"/>
      <c r="AC2636" s="36"/>
      <c r="AD2636" s="36"/>
      <c r="AE2636" s="36"/>
      <c r="AR2636" s="186" t="s">
        <v>216</v>
      </c>
      <c r="AT2636" s="186" t="s">
        <v>195</v>
      </c>
      <c r="AU2636" s="186" t="s">
        <v>212</v>
      </c>
      <c r="AY2636" s="19" t="s">
        <v>193</v>
      </c>
      <c r="BE2636" s="187">
        <f t="shared" si="134"/>
        <v>0</v>
      </c>
      <c r="BF2636" s="187">
        <f t="shared" si="135"/>
        <v>0</v>
      </c>
      <c r="BG2636" s="187">
        <f t="shared" si="136"/>
        <v>0</v>
      </c>
      <c r="BH2636" s="187">
        <f t="shared" si="137"/>
        <v>0</v>
      </c>
      <c r="BI2636" s="187">
        <f t="shared" si="138"/>
        <v>0</v>
      </c>
      <c r="BJ2636" s="19" t="s">
        <v>78</v>
      </c>
      <c r="BK2636" s="187">
        <f t="shared" si="139"/>
        <v>0</v>
      </c>
      <c r="BL2636" s="19" t="s">
        <v>216</v>
      </c>
      <c r="BM2636" s="186" t="s">
        <v>4052</v>
      </c>
    </row>
    <row r="2637" spans="1:65" s="2" customFormat="1" ht="37.9" customHeight="1">
      <c r="A2637" s="36"/>
      <c r="B2637" s="37"/>
      <c r="C2637" s="175" t="s">
        <v>2671</v>
      </c>
      <c r="D2637" s="175" t="s">
        <v>195</v>
      </c>
      <c r="E2637" s="176" t="s">
        <v>4053</v>
      </c>
      <c r="F2637" s="177" t="s">
        <v>4054</v>
      </c>
      <c r="G2637" s="178" t="s">
        <v>702</v>
      </c>
      <c r="H2637" s="179">
        <v>106</v>
      </c>
      <c r="I2637" s="180"/>
      <c r="J2637" s="181">
        <f t="shared" si="130"/>
        <v>0</v>
      </c>
      <c r="K2637" s="177" t="s">
        <v>477</v>
      </c>
      <c r="L2637" s="41"/>
      <c r="M2637" s="182" t="s">
        <v>19</v>
      </c>
      <c r="N2637" s="183" t="s">
        <v>41</v>
      </c>
      <c r="O2637" s="66"/>
      <c r="P2637" s="184">
        <f t="shared" si="131"/>
        <v>0</v>
      </c>
      <c r="Q2637" s="184">
        <v>0</v>
      </c>
      <c r="R2637" s="184">
        <f t="shared" si="132"/>
        <v>0</v>
      </c>
      <c r="S2637" s="184">
        <v>0</v>
      </c>
      <c r="T2637" s="185">
        <f t="shared" si="133"/>
        <v>0</v>
      </c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R2637" s="186" t="s">
        <v>216</v>
      </c>
      <c r="AT2637" s="186" t="s">
        <v>195</v>
      </c>
      <c r="AU2637" s="186" t="s">
        <v>212</v>
      </c>
      <c r="AY2637" s="19" t="s">
        <v>193</v>
      </c>
      <c r="BE2637" s="187">
        <f t="shared" si="134"/>
        <v>0</v>
      </c>
      <c r="BF2637" s="187">
        <f t="shared" si="135"/>
        <v>0</v>
      </c>
      <c r="BG2637" s="187">
        <f t="shared" si="136"/>
        <v>0</v>
      </c>
      <c r="BH2637" s="187">
        <f t="shared" si="137"/>
        <v>0</v>
      </c>
      <c r="BI2637" s="187">
        <f t="shared" si="138"/>
        <v>0</v>
      </c>
      <c r="BJ2637" s="19" t="s">
        <v>78</v>
      </c>
      <c r="BK2637" s="187">
        <f t="shared" si="139"/>
        <v>0</v>
      </c>
      <c r="BL2637" s="19" t="s">
        <v>216</v>
      </c>
      <c r="BM2637" s="186" t="s">
        <v>4055</v>
      </c>
    </row>
    <row r="2638" spans="1:65" s="2" customFormat="1" ht="37.9" customHeight="1">
      <c r="A2638" s="36"/>
      <c r="B2638" s="37"/>
      <c r="C2638" s="175" t="s">
        <v>4056</v>
      </c>
      <c r="D2638" s="175" t="s">
        <v>195</v>
      </c>
      <c r="E2638" s="176" t="s">
        <v>4057</v>
      </c>
      <c r="F2638" s="177" t="s">
        <v>4058</v>
      </c>
      <c r="G2638" s="178" t="s">
        <v>702</v>
      </c>
      <c r="H2638" s="179">
        <v>2</v>
      </c>
      <c r="I2638" s="180"/>
      <c r="J2638" s="181">
        <f t="shared" si="130"/>
        <v>0</v>
      </c>
      <c r="K2638" s="177" t="s">
        <v>477</v>
      </c>
      <c r="L2638" s="41"/>
      <c r="M2638" s="182" t="s">
        <v>19</v>
      </c>
      <c r="N2638" s="183" t="s">
        <v>41</v>
      </c>
      <c r="O2638" s="66"/>
      <c r="P2638" s="184">
        <f t="shared" si="131"/>
        <v>0</v>
      </c>
      <c r="Q2638" s="184">
        <v>0</v>
      </c>
      <c r="R2638" s="184">
        <f t="shared" si="132"/>
        <v>0</v>
      </c>
      <c r="S2638" s="184">
        <v>0</v>
      </c>
      <c r="T2638" s="185">
        <f t="shared" si="133"/>
        <v>0</v>
      </c>
      <c r="U2638" s="36"/>
      <c r="V2638" s="36"/>
      <c r="W2638" s="36"/>
      <c r="X2638" s="36"/>
      <c r="Y2638" s="36"/>
      <c r="Z2638" s="36"/>
      <c r="AA2638" s="36"/>
      <c r="AB2638" s="36"/>
      <c r="AC2638" s="36"/>
      <c r="AD2638" s="36"/>
      <c r="AE2638" s="36"/>
      <c r="AR2638" s="186" t="s">
        <v>216</v>
      </c>
      <c r="AT2638" s="186" t="s">
        <v>195</v>
      </c>
      <c r="AU2638" s="186" t="s">
        <v>212</v>
      </c>
      <c r="AY2638" s="19" t="s">
        <v>193</v>
      </c>
      <c r="BE2638" s="187">
        <f t="shared" si="134"/>
        <v>0</v>
      </c>
      <c r="BF2638" s="187">
        <f t="shared" si="135"/>
        <v>0</v>
      </c>
      <c r="BG2638" s="187">
        <f t="shared" si="136"/>
        <v>0</v>
      </c>
      <c r="BH2638" s="187">
        <f t="shared" si="137"/>
        <v>0</v>
      </c>
      <c r="BI2638" s="187">
        <f t="shared" si="138"/>
        <v>0</v>
      </c>
      <c r="BJ2638" s="19" t="s">
        <v>78</v>
      </c>
      <c r="BK2638" s="187">
        <f t="shared" si="139"/>
        <v>0</v>
      </c>
      <c r="BL2638" s="19" t="s">
        <v>216</v>
      </c>
      <c r="BM2638" s="186" t="s">
        <v>4059</v>
      </c>
    </row>
    <row r="2639" spans="1:65" s="2" customFormat="1" ht="37.9" customHeight="1">
      <c r="A2639" s="36"/>
      <c r="B2639" s="37"/>
      <c r="C2639" s="175" t="s">
        <v>2678</v>
      </c>
      <c r="D2639" s="175" t="s">
        <v>195</v>
      </c>
      <c r="E2639" s="176" t="s">
        <v>4060</v>
      </c>
      <c r="F2639" s="177" t="s">
        <v>4061</v>
      </c>
      <c r="G2639" s="178" t="s">
        <v>702</v>
      </c>
      <c r="H2639" s="179">
        <v>1</v>
      </c>
      <c r="I2639" s="180"/>
      <c r="J2639" s="181">
        <f t="shared" si="130"/>
        <v>0</v>
      </c>
      <c r="K2639" s="177" t="s">
        <v>477</v>
      </c>
      <c r="L2639" s="41"/>
      <c r="M2639" s="182" t="s">
        <v>19</v>
      </c>
      <c r="N2639" s="183" t="s">
        <v>41</v>
      </c>
      <c r="O2639" s="66"/>
      <c r="P2639" s="184">
        <f t="shared" si="131"/>
        <v>0</v>
      </c>
      <c r="Q2639" s="184">
        <v>0</v>
      </c>
      <c r="R2639" s="184">
        <f t="shared" si="132"/>
        <v>0</v>
      </c>
      <c r="S2639" s="184">
        <v>0</v>
      </c>
      <c r="T2639" s="185">
        <f t="shared" si="133"/>
        <v>0</v>
      </c>
      <c r="U2639" s="36"/>
      <c r="V2639" s="36"/>
      <c r="W2639" s="36"/>
      <c r="X2639" s="36"/>
      <c r="Y2639" s="36"/>
      <c r="Z2639" s="36"/>
      <c r="AA2639" s="36"/>
      <c r="AB2639" s="36"/>
      <c r="AC2639" s="36"/>
      <c r="AD2639" s="36"/>
      <c r="AE2639" s="36"/>
      <c r="AR2639" s="186" t="s">
        <v>216</v>
      </c>
      <c r="AT2639" s="186" t="s">
        <v>195</v>
      </c>
      <c r="AU2639" s="186" t="s">
        <v>212</v>
      </c>
      <c r="AY2639" s="19" t="s">
        <v>193</v>
      </c>
      <c r="BE2639" s="187">
        <f t="shared" si="134"/>
        <v>0</v>
      </c>
      <c r="BF2639" s="187">
        <f t="shared" si="135"/>
        <v>0</v>
      </c>
      <c r="BG2639" s="187">
        <f t="shared" si="136"/>
        <v>0</v>
      </c>
      <c r="BH2639" s="187">
        <f t="shared" si="137"/>
        <v>0</v>
      </c>
      <c r="BI2639" s="187">
        <f t="shared" si="138"/>
        <v>0</v>
      </c>
      <c r="BJ2639" s="19" t="s">
        <v>78</v>
      </c>
      <c r="BK2639" s="187">
        <f t="shared" si="139"/>
        <v>0</v>
      </c>
      <c r="BL2639" s="19" t="s">
        <v>216</v>
      </c>
      <c r="BM2639" s="186" t="s">
        <v>4062</v>
      </c>
    </row>
    <row r="2640" spans="1:65" s="2" customFormat="1" ht="37.9" customHeight="1">
      <c r="A2640" s="36"/>
      <c r="B2640" s="37"/>
      <c r="C2640" s="175" t="s">
        <v>4063</v>
      </c>
      <c r="D2640" s="175" t="s">
        <v>195</v>
      </c>
      <c r="E2640" s="176" t="s">
        <v>4064</v>
      </c>
      <c r="F2640" s="177" t="s">
        <v>4065</v>
      </c>
      <c r="G2640" s="178" t="s">
        <v>702</v>
      </c>
      <c r="H2640" s="179">
        <v>1</v>
      </c>
      <c r="I2640" s="180"/>
      <c r="J2640" s="181">
        <f t="shared" si="130"/>
        <v>0</v>
      </c>
      <c r="K2640" s="177" t="s">
        <v>477</v>
      </c>
      <c r="L2640" s="41"/>
      <c r="M2640" s="182" t="s">
        <v>19</v>
      </c>
      <c r="N2640" s="183" t="s">
        <v>41</v>
      </c>
      <c r="O2640" s="66"/>
      <c r="P2640" s="184">
        <f t="shared" si="131"/>
        <v>0</v>
      </c>
      <c r="Q2640" s="184">
        <v>0</v>
      </c>
      <c r="R2640" s="184">
        <f t="shared" si="132"/>
        <v>0</v>
      </c>
      <c r="S2640" s="184">
        <v>0</v>
      </c>
      <c r="T2640" s="185">
        <f t="shared" si="133"/>
        <v>0</v>
      </c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R2640" s="186" t="s">
        <v>216</v>
      </c>
      <c r="AT2640" s="186" t="s">
        <v>195</v>
      </c>
      <c r="AU2640" s="186" t="s">
        <v>212</v>
      </c>
      <c r="AY2640" s="19" t="s">
        <v>193</v>
      </c>
      <c r="BE2640" s="187">
        <f t="shared" si="134"/>
        <v>0</v>
      </c>
      <c r="BF2640" s="187">
        <f t="shared" si="135"/>
        <v>0</v>
      </c>
      <c r="BG2640" s="187">
        <f t="shared" si="136"/>
        <v>0</v>
      </c>
      <c r="BH2640" s="187">
        <f t="shared" si="137"/>
        <v>0</v>
      </c>
      <c r="BI2640" s="187">
        <f t="shared" si="138"/>
        <v>0</v>
      </c>
      <c r="BJ2640" s="19" t="s">
        <v>78</v>
      </c>
      <c r="BK2640" s="187">
        <f t="shared" si="139"/>
        <v>0</v>
      </c>
      <c r="BL2640" s="19" t="s">
        <v>216</v>
      </c>
      <c r="BM2640" s="186" t="s">
        <v>4066</v>
      </c>
    </row>
    <row r="2641" spans="1:65" s="2" customFormat="1" ht="37.9" customHeight="1">
      <c r="A2641" s="36"/>
      <c r="B2641" s="37"/>
      <c r="C2641" s="175" t="s">
        <v>2684</v>
      </c>
      <c r="D2641" s="175" t="s">
        <v>195</v>
      </c>
      <c r="E2641" s="176" t="s">
        <v>4067</v>
      </c>
      <c r="F2641" s="177" t="s">
        <v>4068</v>
      </c>
      <c r="G2641" s="178" t="s">
        <v>702</v>
      </c>
      <c r="H2641" s="179">
        <v>273</v>
      </c>
      <c r="I2641" s="180"/>
      <c r="J2641" s="181">
        <f t="shared" si="130"/>
        <v>0</v>
      </c>
      <c r="K2641" s="177" t="s">
        <v>477</v>
      </c>
      <c r="L2641" s="41"/>
      <c r="M2641" s="182" t="s">
        <v>19</v>
      </c>
      <c r="N2641" s="183" t="s">
        <v>41</v>
      </c>
      <c r="O2641" s="66"/>
      <c r="P2641" s="184">
        <f t="shared" si="131"/>
        <v>0</v>
      </c>
      <c r="Q2641" s="184">
        <v>0</v>
      </c>
      <c r="R2641" s="184">
        <f t="shared" si="132"/>
        <v>0</v>
      </c>
      <c r="S2641" s="184">
        <v>0</v>
      </c>
      <c r="T2641" s="185">
        <f t="shared" si="133"/>
        <v>0</v>
      </c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R2641" s="186" t="s">
        <v>216</v>
      </c>
      <c r="AT2641" s="186" t="s">
        <v>195</v>
      </c>
      <c r="AU2641" s="186" t="s">
        <v>212</v>
      </c>
      <c r="AY2641" s="19" t="s">
        <v>193</v>
      </c>
      <c r="BE2641" s="187">
        <f t="shared" si="134"/>
        <v>0</v>
      </c>
      <c r="BF2641" s="187">
        <f t="shared" si="135"/>
        <v>0</v>
      </c>
      <c r="BG2641" s="187">
        <f t="shared" si="136"/>
        <v>0</v>
      </c>
      <c r="BH2641" s="187">
        <f t="shared" si="137"/>
        <v>0</v>
      </c>
      <c r="BI2641" s="187">
        <f t="shared" si="138"/>
        <v>0</v>
      </c>
      <c r="BJ2641" s="19" t="s">
        <v>78</v>
      </c>
      <c r="BK2641" s="187">
        <f t="shared" si="139"/>
        <v>0</v>
      </c>
      <c r="BL2641" s="19" t="s">
        <v>216</v>
      </c>
      <c r="BM2641" s="186" t="s">
        <v>4069</v>
      </c>
    </row>
    <row r="2642" spans="1:65" s="2" customFormat="1" ht="24.2" customHeight="1">
      <c r="A2642" s="36"/>
      <c r="B2642" s="37"/>
      <c r="C2642" s="175" t="s">
        <v>4070</v>
      </c>
      <c r="D2642" s="175" t="s">
        <v>195</v>
      </c>
      <c r="E2642" s="176" t="s">
        <v>4071</v>
      </c>
      <c r="F2642" s="177" t="s">
        <v>4072</v>
      </c>
      <c r="G2642" s="178" t="s">
        <v>702</v>
      </c>
      <c r="H2642" s="179">
        <v>120</v>
      </c>
      <c r="I2642" s="180"/>
      <c r="J2642" s="181">
        <f t="shared" si="130"/>
        <v>0</v>
      </c>
      <c r="K2642" s="177" t="s">
        <v>477</v>
      </c>
      <c r="L2642" s="41"/>
      <c r="M2642" s="182" t="s">
        <v>19</v>
      </c>
      <c r="N2642" s="183" t="s">
        <v>41</v>
      </c>
      <c r="O2642" s="66"/>
      <c r="P2642" s="184">
        <f t="shared" si="131"/>
        <v>0</v>
      </c>
      <c r="Q2642" s="184">
        <v>0</v>
      </c>
      <c r="R2642" s="184">
        <f t="shared" si="132"/>
        <v>0</v>
      </c>
      <c r="S2642" s="184">
        <v>0</v>
      </c>
      <c r="T2642" s="185">
        <f t="shared" si="133"/>
        <v>0</v>
      </c>
      <c r="U2642" s="36"/>
      <c r="V2642" s="36"/>
      <c r="W2642" s="36"/>
      <c r="X2642" s="36"/>
      <c r="Y2642" s="36"/>
      <c r="Z2642" s="36"/>
      <c r="AA2642" s="36"/>
      <c r="AB2642" s="36"/>
      <c r="AC2642" s="36"/>
      <c r="AD2642" s="36"/>
      <c r="AE2642" s="36"/>
      <c r="AR2642" s="186" t="s">
        <v>216</v>
      </c>
      <c r="AT2642" s="186" t="s">
        <v>195</v>
      </c>
      <c r="AU2642" s="186" t="s">
        <v>212</v>
      </c>
      <c r="AY2642" s="19" t="s">
        <v>193</v>
      </c>
      <c r="BE2642" s="187">
        <f t="shared" si="134"/>
        <v>0</v>
      </c>
      <c r="BF2642" s="187">
        <f t="shared" si="135"/>
        <v>0</v>
      </c>
      <c r="BG2642" s="187">
        <f t="shared" si="136"/>
        <v>0</v>
      </c>
      <c r="BH2642" s="187">
        <f t="shared" si="137"/>
        <v>0</v>
      </c>
      <c r="BI2642" s="187">
        <f t="shared" si="138"/>
        <v>0</v>
      </c>
      <c r="BJ2642" s="19" t="s">
        <v>78</v>
      </c>
      <c r="BK2642" s="187">
        <f t="shared" si="139"/>
        <v>0</v>
      </c>
      <c r="BL2642" s="19" t="s">
        <v>216</v>
      </c>
      <c r="BM2642" s="186" t="s">
        <v>4073</v>
      </c>
    </row>
    <row r="2643" spans="1:65" s="2" customFormat="1" ht="24.2" customHeight="1">
      <c r="A2643" s="36"/>
      <c r="B2643" s="37"/>
      <c r="C2643" s="175" t="s">
        <v>2689</v>
      </c>
      <c r="D2643" s="175" t="s">
        <v>195</v>
      </c>
      <c r="E2643" s="176" t="s">
        <v>4074</v>
      </c>
      <c r="F2643" s="177" t="s">
        <v>4075</v>
      </c>
      <c r="G2643" s="178" t="s">
        <v>702</v>
      </c>
      <c r="H2643" s="179">
        <v>120</v>
      </c>
      <c r="I2643" s="180"/>
      <c r="J2643" s="181">
        <f t="shared" si="130"/>
        <v>0</v>
      </c>
      <c r="K2643" s="177" t="s">
        <v>477</v>
      </c>
      <c r="L2643" s="41"/>
      <c r="M2643" s="182" t="s">
        <v>19</v>
      </c>
      <c r="N2643" s="183" t="s">
        <v>41</v>
      </c>
      <c r="O2643" s="66"/>
      <c r="P2643" s="184">
        <f t="shared" si="131"/>
        <v>0</v>
      </c>
      <c r="Q2643" s="184">
        <v>0</v>
      </c>
      <c r="R2643" s="184">
        <f t="shared" si="132"/>
        <v>0</v>
      </c>
      <c r="S2643" s="184">
        <v>0</v>
      </c>
      <c r="T2643" s="185">
        <f t="shared" si="133"/>
        <v>0</v>
      </c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R2643" s="186" t="s">
        <v>216</v>
      </c>
      <c r="AT2643" s="186" t="s">
        <v>195</v>
      </c>
      <c r="AU2643" s="186" t="s">
        <v>212</v>
      </c>
      <c r="AY2643" s="19" t="s">
        <v>193</v>
      </c>
      <c r="BE2643" s="187">
        <f t="shared" si="134"/>
        <v>0</v>
      </c>
      <c r="BF2643" s="187">
        <f t="shared" si="135"/>
        <v>0</v>
      </c>
      <c r="BG2643" s="187">
        <f t="shared" si="136"/>
        <v>0</v>
      </c>
      <c r="BH2643" s="187">
        <f t="shared" si="137"/>
        <v>0</v>
      </c>
      <c r="BI2643" s="187">
        <f t="shared" si="138"/>
        <v>0</v>
      </c>
      <c r="BJ2643" s="19" t="s">
        <v>78</v>
      </c>
      <c r="BK2643" s="187">
        <f t="shared" si="139"/>
        <v>0</v>
      </c>
      <c r="BL2643" s="19" t="s">
        <v>216</v>
      </c>
      <c r="BM2643" s="186" t="s">
        <v>4076</v>
      </c>
    </row>
    <row r="2644" spans="1:65" s="2" customFormat="1" ht="16.5" customHeight="1">
      <c r="A2644" s="36"/>
      <c r="B2644" s="37"/>
      <c r="C2644" s="175" t="s">
        <v>4077</v>
      </c>
      <c r="D2644" s="175" t="s">
        <v>195</v>
      </c>
      <c r="E2644" s="176" t="s">
        <v>4078</v>
      </c>
      <c r="F2644" s="177" t="s">
        <v>4079</v>
      </c>
      <c r="G2644" s="178" t="s">
        <v>702</v>
      </c>
      <c r="H2644" s="179">
        <v>393</v>
      </c>
      <c r="I2644" s="180"/>
      <c r="J2644" s="181">
        <f t="shared" si="130"/>
        <v>0</v>
      </c>
      <c r="K2644" s="177" t="s">
        <v>477</v>
      </c>
      <c r="L2644" s="41"/>
      <c r="M2644" s="182" t="s">
        <v>19</v>
      </c>
      <c r="N2644" s="183" t="s">
        <v>41</v>
      </c>
      <c r="O2644" s="66"/>
      <c r="P2644" s="184">
        <f t="shared" si="131"/>
        <v>0</v>
      </c>
      <c r="Q2644" s="184">
        <v>0</v>
      </c>
      <c r="R2644" s="184">
        <f t="shared" si="132"/>
        <v>0</v>
      </c>
      <c r="S2644" s="184">
        <v>0</v>
      </c>
      <c r="T2644" s="185">
        <f t="shared" si="133"/>
        <v>0</v>
      </c>
      <c r="U2644" s="36"/>
      <c r="V2644" s="36"/>
      <c r="W2644" s="36"/>
      <c r="X2644" s="36"/>
      <c r="Y2644" s="36"/>
      <c r="Z2644" s="36"/>
      <c r="AA2644" s="36"/>
      <c r="AB2644" s="36"/>
      <c r="AC2644" s="36"/>
      <c r="AD2644" s="36"/>
      <c r="AE2644" s="36"/>
      <c r="AR2644" s="186" t="s">
        <v>216</v>
      </c>
      <c r="AT2644" s="186" t="s">
        <v>195</v>
      </c>
      <c r="AU2644" s="186" t="s">
        <v>212</v>
      </c>
      <c r="AY2644" s="19" t="s">
        <v>193</v>
      </c>
      <c r="BE2644" s="187">
        <f t="shared" si="134"/>
        <v>0</v>
      </c>
      <c r="BF2644" s="187">
        <f t="shared" si="135"/>
        <v>0</v>
      </c>
      <c r="BG2644" s="187">
        <f t="shared" si="136"/>
        <v>0</v>
      </c>
      <c r="BH2644" s="187">
        <f t="shared" si="137"/>
        <v>0</v>
      </c>
      <c r="BI2644" s="187">
        <f t="shared" si="138"/>
        <v>0</v>
      </c>
      <c r="BJ2644" s="19" t="s">
        <v>78</v>
      </c>
      <c r="BK2644" s="187">
        <f t="shared" si="139"/>
        <v>0</v>
      </c>
      <c r="BL2644" s="19" t="s">
        <v>216</v>
      </c>
      <c r="BM2644" s="186" t="s">
        <v>4080</v>
      </c>
    </row>
    <row r="2645" spans="1:65" s="2" customFormat="1" ht="24.2" customHeight="1">
      <c r="A2645" s="36"/>
      <c r="B2645" s="37"/>
      <c r="C2645" s="175" t="s">
        <v>2694</v>
      </c>
      <c r="D2645" s="175" t="s">
        <v>195</v>
      </c>
      <c r="E2645" s="176" t="s">
        <v>4081</v>
      </c>
      <c r="F2645" s="177" t="s">
        <v>4082</v>
      </c>
      <c r="G2645" s="178" t="s">
        <v>702</v>
      </c>
      <c r="H2645" s="179">
        <v>62</v>
      </c>
      <c r="I2645" s="180"/>
      <c r="J2645" s="181">
        <f t="shared" si="130"/>
        <v>0</v>
      </c>
      <c r="K2645" s="177" t="s">
        <v>477</v>
      </c>
      <c r="L2645" s="41"/>
      <c r="M2645" s="182" t="s">
        <v>19</v>
      </c>
      <c r="N2645" s="183" t="s">
        <v>41</v>
      </c>
      <c r="O2645" s="66"/>
      <c r="P2645" s="184">
        <f t="shared" si="131"/>
        <v>0</v>
      </c>
      <c r="Q2645" s="184">
        <v>0</v>
      </c>
      <c r="R2645" s="184">
        <f t="shared" si="132"/>
        <v>0</v>
      </c>
      <c r="S2645" s="184">
        <v>0</v>
      </c>
      <c r="T2645" s="185">
        <f t="shared" si="133"/>
        <v>0</v>
      </c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R2645" s="186" t="s">
        <v>216</v>
      </c>
      <c r="AT2645" s="186" t="s">
        <v>195</v>
      </c>
      <c r="AU2645" s="186" t="s">
        <v>212</v>
      </c>
      <c r="AY2645" s="19" t="s">
        <v>193</v>
      </c>
      <c r="BE2645" s="187">
        <f t="shared" si="134"/>
        <v>0</v>
      </c>
      <c r="BF2645" s="187">
        <f t="shared" si="135"/>
        <v>0</v>
      </c>
      <c r="BG2645" s="187">
        <f t="shared" si="136"/>
        <v>0</v>
      </c>
      <c r="BH2645" s="187">
        <f t="shared" si="137"/>
        <v>0</v>
      </c>
      <c r="BI2645" s="187">
        <f t="shared" si="138"/>
        <v>0</v>
      </c>
      <c r="BJ2645" s="19" t="s">
        <v>78</v>
      </c>
      <c r="BK2645" s="187">
        <f t="shared" si="139"/>
        <v>0</v>
      </c>
      <c r="BL2645" s="19" t="s">
        <v>216</v>
      </c>
      <c r="BM2645" s="186" t="s">
        <v>4083</v>
      </c>
    </row>
    <row r="2646" spans="1:65" s="2" customFormat="1" ht="24.2" customHeight="1">
      <c r="A2646" s="36"/>
      <c r="B2646" s="37"/>
      <c r="C2646" s="175" t="s">
        <v>4084</v>
      </c>
      <c r="D2646" s="175" t="s">
        <v>195</v>
      </c>
      <c r="E2646" s="176" t="s">
        <v>4085</v>
      </c>
      <c r="F2646" s="177" t="s">
        <v>4086</v>
      </c>
      <c r="G2646" s="178" t="s">
        <v>702</v>
      </c>
      <c r="H2646" s="179">
        <v>724</v>
      </c>
      <c r="I2646" s="180"/>
      <c r="J2646" s="181">
        <f t="shared" si="130"/>
        <v>0</v>
      </c>
      <c r="K2646" s="177" t="s">
        <v>477</v>
      </c>
      <c r="L2646" s="41"/>
      <c r="M2646" s="182" t="s">
        <v>19</v>
      </c>
      <c r="N2646" s="183" t="s">
        <v>41</v>
      </c>
      <c r="O2646" s="66"/>
      <c r="P2646" s="184">
        <f t="shared" si="131"/>
        <v>0</v>
      </c>
      <c r="Q2646" s="184">
        <v>0</v>
      </c>
      <c r="R2646" s="184">
        <f t="shared" si="132"/>
        <v>0</v>
      </c>
      <c r="S2646" s="184">
        <v>0</v>
      </c>
      <c r="T2646" s="185">
        <f t="shared" si="133"/>
        <v>0</v>
      </c>
      <c r="U2646" s="36"/>
      <c r="V2646" s="36"/>
      <c r="W2646" s="36"/>
      <c r="X2646" s="36"/>
      <c r="Y2646" s="36"/>
      <c r="Z2646" s="36"/>
      <c r="AA2646" s="36"/>
      <c r="AB2646" s="36"/>
      <c r="AC2646" s="36"/>
      <c r="AD2646" s="36"/>
      <c r="AE2646" s="36"/>
      <c r="AR2646" s="186" t="s">
        <v>216</v>
      </c>
      <c r="AT2646" s="186" t="s">
        <v>195</v>
      </c>
      <c r="AU2646" s="186" t="s">
        <v>212</v>
      </c>
      <c r="AY2646" s="19" t="s">
        <v>193</v>
      </c>
      <c r="BE2646" s="187">
        <f t="shared" si="134"/>
        <v>0</v>
      </c>
      <c r="BF2646" s="187">
        <f t="shared" si="135"/>
        <v>0</v>
      </c>
      <c r="BG2646" s="187">
        <f t="shared" si="136"/>
        <v>0</v>
      </c>
      <c r="BH2646" s="187">
        <f t="shared" si="137"/>
        <v>0</v>
      </c>
      <c r="BI2646" s="187">
        <f t="shared" si="138"/>
        <v>0</v>
      </c>
      <c r="BJ2646" s="19" t="s">
        <v>78</v>
      </c>
      <c r="BK2646" s="187">
        <f t="shared" si="139"/>
        <v>0</v>
      </c>
      <c r="BL2646" s="19" t="s">
        <v>216</v>
      </c>
      <c r="BM2646" s="186" t="s">
        <v>4087</v>
      </c>
    </row>
    <row r="2647" spans="1:65" s="12" customFormat="1" ht="20.85" customHeight="1">
      <c r="B2647" s="159"/>
      <c r="C2647" s="160"/>
      <c r="D2647" s="161" t="s">
        <v>69</v>
      </c>
      <c r="E2647" s="173" t="s">
        <v>4031</v>
      </c>
      <c r="F2647" s="173" t="s">
        <v>4088</v>
      </c>
      <c r="G2647" s="160"/>
      <c r="H2647" s="160"/>
      <c r="I2647" s="163"/>
      <c r="J2647" s="174">
        <f>BK2647</f>
        <v>0</v>
      </c>
      <c r="K2647" s="160"/>
      <c r="L2647" s="165"/>
      <c r="M2647" s="166"/>
      <c r="N2647" s="167"/>
      <c r="O2647" s="167"/>
      <c r="P2647" s="168">
        <f>SUM(P2648:P2685)</f>
        <v>0</v>
      </c>
      <c r="Q2647" s="167"/>
      <c r="R2647" s="168">
        <f>SUM(R2648:R2685)</f>
        <v>0</v>
      </c>
      <c r="S2647" s="167"/>
      <c r="T2647" s="169">
        <f>SUM(T2648:T2685)</f>
        <v>0</v>
      </c>
      <c r="AR2647" s="170" t="s">
        <v>80</v>
      </c>
      <c r="AT2647" s="171" t="s">
        <v>69</v>
      </c>
      <c r="AU2647" s="171" t="s">
        <v>80</v>
      </c>
      <c r="AY2647" s="170" t="s">
        <v>193</v>
      </c>
      <c r="BK2647" s="172">
        <f>SUM(BK2648:BK2685)</f>
        <v>0</v>
      </c>
    </row>
    <row r="2648" spans="1:65" s="2" customFormat="1" ht="24.2" customHeight="1">
      <c r="A2648" s="36"/>
      <c r="B2648" s="37"/>
      <c r="C2648" s="175" t="s">
        <v>4089</v>
      </c>
      <c r="D2648" s="175" t="s">
        <v>195</v>
      </c>
      <c r="E2648" s="176" t="s">
        <v>4090</v>
      </c>
      <c r="F2648" s="177" t="s">
        <v>4091</v>
      </c>
      <c r="G2648" s="178" t="s">
        <v>273</v>
      </c>
      <c r="H2648" s="179">
        <v>18.5</v>
      </c>
      <c r="I2648" s="180"/>
      <c r="J2648" s="181">
        <f t="shared" ref="J2648:J2685" si="140">ROUND(I2648*H2648,2)</f>
        <v>0</v>
      </c>
      <c r="K2648" s="177" t="s">
        <v>477</v>
      </c>
      <c r="L2648" s="41"/>
      <c r="M2648" s="182" t="s">
        <v>19</v>
      </c>
      <c r="N2648" s="183" t="s">
        <v>41</v>
      </c>
      <c r="O2648" s="66"/>
      <c r="P2648" s="184">
        <f t="shared" ref="P2648:P2685" si="141">O2648*H2648</f>
        <v>0</v>
      </c>
      <c r="Q2648" s="184">
        <v>0</v>
      </c>
      <c r="R2648" s="184">
        <f t="shared" ref="R2648:R2685" si="142">Q2648*H2648</f>
        <v>0</v>
      </c>
      <c r="S2648" s="184">
        <v>0</v>
      </c>
      <c r="T2648" s="185">
        <f t="shared" ref="T2648:T2685" si="143">S2648*H2648</f>
        <v>0</v>
      </c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R2648" s="186" t="s">
        <v>216</v>
      </c>
      <c r="AT2648" s="186" t="s">
        <v>195</v>
      </c>
      <c r="AU2648" s="186" t="s">
        <v>212</v>
      </c>
      <c r="AY2648" s="19" t="s">
        <v>193</v>
      </c>
      <c r="BE2648" s="187">
        <f t="shared" ref="BE2648:BE2685" si="144">IF(N2648="základní",J2648,0)</f>
        <v>0</v>
      </c>
      <c r="BF2648" s="187">
        <f t="shared" ref="BF2648:BF2685" si="145">IF(N2648="snížená",J2648,0)</f>
        <v>0</v>
      </c>
      <c r="BG2648" s="187">
        <f t="shared" ref="BG2648:BG2685" si="146">IF(N2648="zákl. přenesená",J2648,0)</f>
        <v>0</v>
      </c>
      <c r="BH2648" s="187">
        <f t="shared" ref="BH2648:BH2685" si="147">IF(N2648="sníž. přenesená",J2648,0)</f>
        <v>0</v>
      </c>
      <c r="BI2648" s="187">
        <f t="shared" ref="BI2648:BI2685" si="148">IF(N2648="nulová",J2648,0)</f>
        <v>0</v>
      </c>
      <c r="BJ2648" s="19" t="s">
        <v>78</v>
      </c>
      <c r="BK2648" s="187">
        <f t="shared" ref="BK2648:BK2685" si="149">ROUND(I2648*H2648,2)</f>
        <v>0</v>
      </c>
      <c r="BL2648" s="19" t="s">
        <v>216</v>
      </c>
      <c r="BM2648" s="186" t="s">
        <v>4092</v>
      </c>
    </row>
    <row r="2649" spans="1:65" s="2" customFormat="1" ht="24.2" customHeight="1">
      <c r="A2649" s="36"/>
      <c r="B2649" s="37"/>
      <c r="C2649" s="175" t="s">
        <v>4093</v>
      </c>
      <c r="D2649" s="175" t="s">
        <v>195</v>
      </c>
      <c r="E2649" s="176" t="s">
        <v>4094</v>
      </c>
      <c r="F2649" s="177" t="s">
        <v>4095</v>
      </c>
      <c r="G2649" s="178" t="s">
        <v>273</v>
      </c>
      <c r="H2649" s="179">
        <v>12.9</v>
      </c>
      <c r="I2649" s="180"/>
      <c r="J2649" s="181">
        <f t="shared" si="140"/>
        <v>0</v>
      </c>
      <c r="K2649" s="177" t="s">
        <v>477</v>
      </c>
      <c r="L2649" s="41"/>
      <c r="M2649" s="182" t="s">
        <v>19</v>
      </c>
      <c r="N2649" s="183" t="s">
        <v>41</v>
      </c>
      <c r="O2649" s="66"/>
      <c r="P2649" s="184">
        <f t="shared" si="141"/>
        <v>0</v>
      </c>
      <c r="Q2649" s="184">
        <v>0</v>
      </c>
      <c r="R2649" s="184">
        <f t="shared" si="142"/>
        <v>0</v>
      </c>
      <c r="S2649" s="184">
        <v>0</v>
      </c>
      <c r="T2649" s="185">
        <f t="shared" si="143"/>
        <v>0</v>
      </c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R2649" s="186" t="s">
        <v>216</v>
      </c>
      <c r="AT2649" s="186" t="s">
        <v>195</v>
      </c>
      <c r="AU2649" s="186" t="s">
        <v>212</v>
      </c>
      <c r="AY2649" s="19" t="s">
        <v>193</v>
      </c>
      <c r="BE2649" s="187">
        <f t="shared" si="144"/>
        <v>0</v>
      </c>
      <c r="BF2649" s="187">
        <f t="shared" si="145"/>
        <v>0</v>
      </c>
      <c r="BG2649" s="187">
        <f t="shared" si="146"/>
        <v>0</v>
      </c>
      <c r="BH2649" s="187">
        <f t="shared" si="147"/>
        <v>0</v>
      </c>
      <c r="BI2649" s="187">
        <f t="shared" si="148"/>
        <v>0</v>
      </c>
      <c r="BJ2649" s="19" t="s">
        <v>78</v>
      </c>
      <c r="BK2649" s="187">
        <f t="shared" si="149"/>
        <v>0</v>
      </c>
      <c r="BL2649" s="19" t="s">
        <v>216</v>
      </c>
      <c r="BM2649" s="186" t="s">
        <v>4096</v>
      </c>
    </row>
    <row r="2650" spans="1:65" s="2" customFormat="1" ht="24.2" customHeight="1">
      <c r="A2650" s="36"/>
      <c r="B2650" s="37"/>
      <c r="C2650" s="175" t="s">
        <v>2706</v>
      </c>
      <c r="D2650" s="175" t="s">
        <v>195</v>
      </c>
      <c r="E2650" s="176" t="s">
        <v>4097</v>
      </c>
      <c r="F2650" s="177" t="s">
        <v>4098</v>
      </c>
      <c r="G2650" s="178" t="s">
        <v>273</v>
      </c>
      <c r="H2650" s="179">
        <v>130</v>
      </c>
      <c r="I2650" s="180"/>
      <c r="J2650" s="181">
        <f t="shared" si="140"/>
        <v>0</v>
      </c>
      <c r="K2650" s="177" t="s">
        <v>477</v>
      </c>
      <c r="L2650" s="41"/>
      <c r="M2650" s="182" t="s">
        <v>19</v>
      </c>
      <c r="N2650" s="183" t="s">
        <v>41</v>
      </c>
      <c r="O2650" s="66"/>
      <c r="P2650" s="184">
        <f t="shared" si="141"/>
        <v>0</v>
      </c>
      <c r="Q2650" s="184">
        <v>0</v>
      </c>
      <c r="R2650" s="184">
        <f t="shared" si="142"/>
        <v>0</v>
      </c>
      <c r="S2650" s="184">
        <v>0</v>
      </c>
      <c r="T2650" s="185">
        <f t="shared" si="143"/>
        <v>0</v>
      </c>
      <c r="U2650" s="36"/>
      <c r="V2650" s="36"/>
      <c r="W2650" s="36"/>
      <c r="X2650" s="36"/>
      <c r="Y2650" s="36"/>
      <c r="Z2650" s="36"/>
      <c r="AA2650" s="36"/>
      <c r="AB2650" s="36"/>
      <c r="AC2650" s="36"/>
      <c r="AD2650" s="36"/>
      <c r="AE2650" s="36"/>
      <c r="AR2650" s="186" t="s">
        <v>216</v>
      </c>
      <c r="AT2650" s="186" t="s">
        <v>195</v>
      </c>
      <c r="AU2650" s="186" t="s">
        <v>212</v>
      </c>
      <c r="AY2650" s="19" t="s">
        <v>193</v>
      </c>
      <c r="BE2650" s="187">
        <f t="shared" si="144"/>
        <v>0</v>
      </c>
      <c r="BF2650" s="187">
        <f t="shared" si="145"/>
        <v>0</v>
      </c>
      <c r="BG2650" s="187">
        <f t="shared" si="146"/>
        <v>0</v>
      </c>
      <c r="BH2650" s="187">
        <f t="shared" si="147"/>
        <v>0</v>
      </c>
      <c r="BI2650" s="187">
        <f t="shared" si="148"/>
        <v>0</v>
      </c>
      <c r="BJ2650" s="19" t="s">
        <v>78</v>
      </c>
      <c r="BK2650" s="187">
        <f t="shared" si="149"/>
        <v>0</v>
      </c>
      <c r="BL2650" s="19" t="s">
        <v>216</v>
      </c>
      <c r="BM2650" s="186" t="s">
        <v>4099</v>
      </c>
    </row>
    <row r="2651" spans="1:65" s="2" customFormat="1" ht="24.2" customHeight="1">
      <c r="A2651" s="36"/>
      <c r="B2651" s="37"/>
      <c r="C2651" s="175" t="s">
        <v>4100</v>
      </c>
      <c r="D2651" s="175" t="s">
        <v>195</v>
      </c>
      <c r="E2651" s="176" t="s">
        <v>4101</v>
      </c>
      <c r="F2651" s="177" t="s">
        <v>4102</v>
      </c>
      <c r="G2651" s="178" t="s">
        <v>273</v>
      </c>
      <c r="H2651" s="179">
        <v>187</v>
      </c>
      <c r="I2651" s="180"/>
      <c r="J2651" s="181">
        <f t="shared" si="140"/>
        <v>0</v>
      </c>
      <c r="K2651" s="177" t="s">
        <v>477</v>
      </c>
      <c r="L2651" s="41"/>
      <c r="M2651" s="182" t="s">
        <v>19</v>
      </c>
      <c r="N2651" s="183" t="s">
        <v>41</v>
      </c>
      <c r="O2651" s="66"/>
      <c r="P2651" s="184">
        <f t="shared" si="141"/>
        <v>0</v>
      </c>
      <c r="Q2651" s="184">
        <v>0</v>
      </c>
      <c r="R2651" s="184">
        <f t="shared" si="142"/>
        <v>0</v>
      </c>
      <c r="S2651" s="184">
        <v>0</v>
      </c>
      <c r="T2651" s="185">
        <f t="shared" si="143"/>
        <v>0</v>
      </c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R2651" s="186" t="s">
        <v>216</v>
      </c>
      <c r="AT2651" s="186" t="s">
        <v>195</v>
      </c>
      <c r="AU2651" s="186" t="s">
        <v>212</v>
      </c>
      <c r="AY2651" s="19" t="s">
        <v>193</v>
      </c>
      <c r="BE2651" s="187">
        <f t="shared" si="144"/>
        <v>0</v>
      </c>
      <c r="BF2651" s="187">
        <f t="shared" si="145"/>
        <v>0</v>
      </c>
      <c r="BG2651" s="187">
        <f t="shared" si="146"/>
        <v>0</v>
      </c>
      <c r="BH2651" s="187">
        <f t="shared" si="147"/>
        <v>0</v>
      </c>
      <c r="BI2651" s="187">
        <f t="shared" si="148"/>
        <v>0</v>
      </c>
      <c r="BJ2651" s="19" t="s">
        <v>78</v>
      </c>
      <c r="BK2651" s="187">
        <f t="shared" si="149"/>
        <v>0</v>
      </c>
      <c r="BL2651" s="19" t="s">
        <v>216</v>
      </c>
      <c r="BM2651" s="186" t="s">
        <v>4103</v>
      </c>
    </row>
    <row r="2652" spans="1:65" s="2" customFormat="1" ht="24.2" customHeight="1">
      <c r="A2652" s="36"/>
      <c r="B2652" s="37"/>
      <c r="C2652" s="175" t="s">
        <v>2709</v>
      </c>
      <c r="D2652" s="175" t="s">
        <v>195</v>
      </c>
      <c r="E2652" s="176" t="s">
        <v>4104</v>
      </c>
      <c r="F2652" s="177" t="s">
        <v>4105</v>
      </c>
      <c r="G2652" s="178" t="s">
        <v>273</v>
      </c>
      <c r="H2652" s="179">
        <v>392</v>
      </c>
      <c r="I2652" s="180"/>
      <c r="J2652" s="181">
        <f t="shared" si="140"/>
        <v>0</v>
      </c>
      <c r="K2652" s="177" t="s">
        <v>477</v>
      </c>
      <c r="L2652" s="41"/>
      <c r="M2652" s="182" t="s">
        <v>19</v>
      </c>
      <c r="N2652" s="183" t="s">
        <v>41</v>
      </c>
      <c r="O2652" s="66"/>
      <c r="P2652" s="184">
        <f t="shared" si="141"/>
        <v>0</v>
      </c>
      <c r="Q2652" s="184">
        <v>0</v>
      </c>
      <c r="R2652" s="184">
        <f t="shared" si="142"/>
        <v>0</v>
      </c>
      <c r="S2652" s="184">
        <v>0</v>
      </c>
      <c r="T2652" s="185">
        <f t="shared" si="143"/>
        <v>0</v>
      </c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R2652" s="186" t="s">
        <v>216</v>
      </c>
      <c r="AT2652" s="186" t="s">
        <v>195</v>
      </c>
      <c r="AU2652" s="186" t="s">
        <v>212</v>
      </c>
      <c r="AY2652" s="19" t="s">
        <v>193</v>
      </c>
      <c r="BE2652" s="187">
        <f t="shared" si="144"/>
        <v>0</v>
      </c>
      <c r="BF2652" s="187">
        <f t="shared" si="145"/>
        <v>0</v>
      </c>
      <c r="BG2652" s="187">
        <f t="shared" si="146"/>
        <v>0</v>
      </c>
      <c r="BH2652" s="187">
        <f t="shared" si="147"/>
        <v>0</v>
      </c>
      <c r="BI2652" s="187">
        <f t="shared" si="148"/>
        <v>0</v>
      </c>
      <c r="BJ2652" s="19" t="s">
        <v>78</v>
      </c>
      <c r="BK2652" s="187">
        <f t="shared" si="149"/>
        <v>0</v>
      </c>
      <c r="BL2652" s="19" t="s">
        <v>216</v>
      </c>
      <c r="BM2652" s="186" t="s">
        <v>4106</v>
      </c>
    </row>
    <row r="2653" spans="1:65" s="2" customFormat="1" ht="24.2" customHeight="1">
      <c r="A2653" s="36"/>
      <c r="B2653" s="37"/>
      <c r="C2653" s="175" t="s">
        <v>4107</v>
      </c>
      <c r="D2653" s="175" t="s">
        <v>195</v>
      </c>
      <c r="E2653" s="176" t="s">
        <v>4108</v>
      </c>
      <c r="F2653" s="177" t="s">
        <v>4109</v>
      </c>
      <c r="G2653" s="178" t="s">
        <v>273</v>
      </c>
      <c r="H2653" s="179">
        <v>324</v>
      </c>
      <c r="I2653" s="180"/>
      <c r="J2653" s="181">
        <f t="shared" si="140"/>
        <v>0</v>
      </c>
      <c r="K2653" s="177" t="s">
        <v>477</v>
      </c>
      <c r="L2653" s="41"/>
      <c r="M2653" s="182" t="s">
        <v>19</v>
      </c>
      <c r="N2653" s="183" t="s">
        <v>41</v>
      </c>
      <c r="O2653" s="66"/>
      <c r="P2653" s="184">
        <f t="shared" si="141"/>
        <v>0</v>
      </c>
      <c r="Q2653" s="184">
        <v>0</v>
      </c>
      <c r="R2653" s="184">
        <f t="shared" si="142"/>
        <v>0</v>
      </c>
      <c r="S2653" s="184">
        <v>0</v>
      </c>
      <c r="T2653" s="185">
        <f t="shared" si="143"/>
        <v>0</v>
      </c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R2653" s="186" t="s">
        <v>216</v>
      </c>
      <c r="AT2653" s="186" t="s">
        <v>195</v>
      </c>
      <c r="AU2653" s="186" t="s">
        <v>212</v>
      </c>
      <c r="AY2653" s="19" t="s">
        <v>193</v>
      </c>
      <c r="BE2653" s="187">
        <f t="shared" si="144"/>
        <v>0</v>
      </c>
      <c r="BF2653" s="187">
        <f t="shared" si="145"/>
        <v>0</v>
      </c>
      <c r="BG2653" s="187">
        <f t="shared" si="146"/>
        <v>0</v>
      </c>
      <c r="BH2653" s="187">
        <f t="shared" si="147"/>
        <v>0</v>
      </c>
      <c r="BI2653" s="187">
        <f t="shared" si="148"/>
        <v>0</v>
      </c>
      <c r="BJ2653" s="19" t="s">
        <v>78</v>
      </c>
      <c r="BK2653" s="187">
        <f t="shared" si="149"/>
        <v>0</v>
      </c>
      <c r="BL2653" s="19" t="s">
        <v>216</v>
      </c>
      <c r="BM2653" s="186" t="s">
        <v>4110</v>
      </c>
    </row>
    <row r="2654" spans="1:65" s="2" customFormat="1" ht="24.2" customHeight="1">
      <c r="A2654" s="36"/>
      <c r="B2654" s="37"/>
      <c r="C2654" s="175" t="s">
        <v>2713</v>
      </c>
      <c r="D2654" s="175" t="s">
        <v>195</v>
      </c>
      <c r="E2654" s="176" t="s">
        <v>4111</v>
      </c>
      <c r="F2654" s="177" t="s">
        <v>4112</v>
      </c>
      <c r="G2654" s="178" t="s">
        <v>273</v>
      </c>
      <c r="H2654" s="179">
        <v>279</v>
      </c>
      <c r="I2654" s="180"/>
      <c r="J2654" s="181">
        <f t="shared" si="140"/>
        <v>0</v>
      </c>
      <c r="K2654" s="177" t="s">
        <v>477</v>
      </c>
      <c r="L2654" s="41"/>
      <c r="M2654" s="182" t="s">
        <v>19</v>
      </c>
      <c r="N2654" s="183" t="s">
        <v>41</v>
      </c>
      <c r="O2654" s="66"/>
      <c r="P2654" s="184">
        <f t="shared" si="141"/>
        <v>0</v>
      </c>
      <c r="Q2654" s="184">
        <v>0</v>
      </c>
      <c r="R2654" s="184">
        <f t="shared" si="142"/>
        <v>0</v>
      </c>
      <c r="S2654" s="184">
        <v>0</v>
      </c>
      <c r="T2654" s="185">
        <f t="shared" si="143"/>
        <v>0</v>
      </c>
      <c r="U2654" s="36"/>
      <c r="V2654" s="36"/>
      <c r="W2654" s="36"/>
      <c r="X2654" s="36"/>
      <c r="Y2654" s="36"/>
      <c r="Z2654" s="36"/>
      <c r="AA2654" s="36"/>
      <c r="AB2654" s="36"/>
      <c r="AC2654" s="36"/>
      <c r="AD2654" s="36"/>
      <c r="AE2654" s="36"/>
      <c r="AR2654" s="186" t="s">
        <v>216</v>
      </c>
      <c r="AT2654" s="186" t="s">
        <v>195</v>
      </c>
      <c r="AU2654" s="186" t="s">
        <v>212</v>
      </c>
      <c r="AY2654" s="19" t="s">
        <v>193</v>
      </c>
      <c r="BE2654" s="187">
        <f t="shared" si="144"/>
        <v>0</v>
      </c>
      <c r="BF2654" s="187">
        <f t="shared" si="145"/>
        <v>0</v>
      </c>
      <c r="BG2654" s="187">
        <f t="shared" si="146"/>
        <v>0</v>
      </c>
      <c r="BH2654" s="187">
        <f t="shared" si="147"/>
        <v>0</v>
      </c>
      <c r="BI2654" s="187">
        <f t="shared" si="148"/>
        <v>0</v>
      </c>
      <c r="BJ2654" s="19" t="s">
        <v>78</v>
      </c>
      <c r="BK2654" s="187">
        <f t="shared" si="149"/>
        <v>0</v>
      </c>
      <c r="BL2654" s="19" t="s">
        <v>216</v>
      </c>
      <c r="BM2654" s="186" t="s">
        <v>4113</v>
      </c>
    </row>
    <row r="2655" spans="1:65" s="2" customFormat="1" ht="24.2" customHeight="1">
      <c r="A2655" s="36"/>
      <c r="B2655" s="37"/>
      <c r="C2655" s="175" t="s">
        <v>4114</v>
      </c>
      <c r="D2655" s="175" t="s">
        <v>195</v>
      </c>
      <c r="E2655" s="176" t="s">
        <v>4115</v>
      </c>
      <c r="F2655" s="177" t="s">
        <v>4116</v>
      </c>
      <c r="G2655" s="178" t="s">
        <v>273</v>
      </c>
      <c r="H2655" s="179">
        <v>193</v>
      </c>
      <c r="I2655" s="180"/>
      <c r="J2655" s="181">
        <f t="shared" si="140"/>
        <v>0</v>
      </c>
      <c r="K2655" s="177" t="s">
        <v>477</v>
      </c>
      <c r="L2655" s="41"/>
      <c r="M2655" s="182" t="s">
        <v>19</v>
      </c>
      <c r="N2655" s="183" t="s">
        <v>41</v>
      </c>
      <c r="O2655" s="66"/>
      <c r="P2655" s="184">
        <f t="shared" si="141"/>
        <v>0</v>
      </c>
      <c r="Q2655" s="184">
        <v>0</v>
      </c>
      <c r="R2655" s="184">
        <f t="shared" si="142"/>
        <v>0</v>
      </c>
      <c r="S2655" s="184">
        <v>0</v>
      </c>
      <c r="T2655" s="185">
        <f t="shared" si="143"/>
        <v>0</v>
      </c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R2655" s="186" t="s">
        <v>216</v>
      </c>
      <c r="AT2655" s="186" t="s">
        <v>195</v>
      </c>
      <c r="AU2655" s="186" t="s">
        <v>212</v>
      </c>
      <c r="AY2655" s="19" t="s">
        <v>193</v>
      </c>
      <c r="BE2655" s="187">
        <f t="shared" si="144"/>
        <v>0</v>
      </c>
      <c r="BF2655" s="187">
        <f t="shared" si="145"/>
        <v>0</v>
      </c>
      <c r="BG2655" s="187">
        <f t="shared" si="146"/>
        <v>0</v>
      </c>
      <c r="BH2655" s="187">
        <f t="shared" si="147"/>
        <v>0</v>
      </c>
      <c r="BI2655" s="187">
        <f t="shared" si="148"/>
        <v>0</v>
      </c>
      <c r="BJ2655" s="19" t="s">
        <v>78</v>
      </c>
      <c r="BK2655" s="187">
        <f t="shared" si="149"/>
        <v>0</v>
      </c>
      <c r="BL2655" s="19" t="s">
        <v>216</v>
      </c>
      <c r="BM2655" s="186" t="s">
        <v>4117</v>
      </c>
    </row>
    <row r="2656" spans="1:65" s="2" customFormat="1" ht="24.2" customHeight="1">
      <c r="A2656" s="36"/>
      <c r="B2656" s="37"/>
      <c r="C2656" s="175" t="s">
        <v>2716</v>
      </c>
      <c r="D2656" s="175" t="s">
        <v>195</v>
      </c>
      <c r="E2656" s="176" t="s">
        <v>4118</v>
      </c>
      <c r="F2656" s="177" t="s">
        <v>4119</v>
      </c>
      <c r="G2656" s="178" t="s">
        <v>273</v>
      </c>
      <c r="H2656" s="179">
        <v>437</v>
      </c>
      <c r="I2656" s="180"/>
      <c r="J2656" s="181">
        <f t="shared" si="140"/>
        <v>0</v>
      </c>
      <c r="K2656" s="177" t="s">
        <v>477</v>
      </c>
      <c r="L2656" s="41"/>
      <c r="M2656" s="182" t="s">
        <v>19</v>
      </c>
      <c r="N2656" s="183" t="s">
        <v>41</v>
      </c>
      <c r="O2656" s="66"/>
      <c r="P2656" s="184">
        <f t="shared" si="141"/>
        <v>0</v>
      </c>
      <c r="Q2656" s="184">
        <v>0</v>
      </c>
      <c r="R2656" s="184">
        <f t="shared" si="142"/>
        <v>0</v>
      </c>
      <c r="S2656" s="184">
        <v>0</v>
      </c>
      <c r="T2656" s="185">
        <f t="shared" si="143"/>
        <v>0</v>
      </c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R2656" s="186" t="s">
        <v>216</v>
      </c>
      <c r="AT2656" s="186" t="s">
        <v>195</v>
      </c>
      <c r="AU2656" s="186" t="s">
        <v>212</v>
      </c>
      <c r="AY2656" s="19" t="s">
        <v>193</v>
      </c>
      <c r="BE2656" s="187">
        <f t="shared" si="144"/>
        <v>0</v>
      </c>
      <c r="BF2656" s="187">
        <f t="shared" si="145"/>
        <v>0</v>
      </c>
      <c r="BG2656" s="187">
        <f t="shared" si="146"/>
        <v>0</v>
      </c>
      <c r="BH2656" s="187">
        <f t="shared" si="147"/>
        <v>0</v>
      </c>
      <c r="BI2656" s="187">
        <f t="shared" si="148"/>
        <v>0</v>
      </c>
      <c r="BJ2656" s="19" t="s">
        <v>78</v>
      </c>
      <c r="BK2656" s="187">
        <f t="shared" si="149"/>
        <v>0</v>
      </c>
      <c r="BL2656" s="19" t="s">
        <v>216</v>
      </c>
      <c r="BM2656" s="186" t="s">
        <v>4120</v>
      </c>
    </row>
    <row r="2657" spans="1:65" s="2" customFormat="1" ht="24.2" customHeight="1">
      <c r="A2657" s="36"/>
      <c r="B2657" s="37"/>
      <c r="C2657" s="175" t="s">
        <v>4121</v>
      </c>
      <c r="D2657" s="175" t="s">
        <v>195</v>
      </c>
      <c r="E2657" s="176" t="s">
        <v>4122</v>
      </c>
      <c r="F2657" s="177" t="s">
        <v>4123</v>
      </c>
      <c r="G2657" s="178" t="s">
        <v>273</v>
      </c>
      <c r="H2657" s="179">
        <v>50</v>
      </c>
      <c r="I2657" s="180"/>
      <c r="J2657" s="181">
        <f t="shared" si="140"/>
        <v>0</v>
      </c>
      <c r="K2657" s="177" t="s">
        <v>477</v>
      </c>
      <c r="L2657" s="41"/>
      <c r="M2657" s="182" t="s">
        <v>19</v>
      </c>
      <c r="N2657" s="183" t="s">
        <v>41</v>
      </c>
      <c r="O2657" s="66"/>
      <c r="P2657" s="184">
        <f t="shared" si="141"/>
        <v>0</v>
      </c>
      <c r="Q2657" s="184">
        <v>0</v>
      </c>
      <c r="R2657" s="184">
        <f t="shared" si="142"/>
        <v>0</v>
      </c>
      <c r="S2657" s="184">
        <v>0</v>
      </c>
      <c r="T2657" s="185">
        <f t="shared" si="143"/>
        <v>0</v>
      </c>
      <c r="U2657" s="36"/>
      <c r="V2657" s="36"/>
      <c r="W2657" s="36"/>
      <c r="X2657" s="36"/>
      <c r="Y2657" s="36"/>
      <c r="Z2657" s="36"/>
      <c r="AA2657" s="36"/>
      <c r="AB2657" s="36"/>
      <c r="AC2657" s="36"/>
      <c r="AD2657" s="36"/>
      <c r="AE2657" s="36"/>
      <c r="AR2657" s="186" t="s">
        <v>216</v>
      </c>
      <c r="AT2657" s="186" t="s">
        <v>195</v>
      </c>
      <c r="AU2657" s="186" t="s">
        <v>212</v>
      </c>
      <c r="AY2657" s="19" t="s">
        <v>193</v>
      </c>
      <c r="BE2657" s="187">
        <f t="shared" si="144"/>
        <v>0</v>
      </c>
      <c r="BF2657" s="187">
        <f t="shared" si="145"/>
        <v>0</v>
      </c>
      <c r="BG2657" s="187">
        <f t="shared" si="146"/>
        <v>0</v>
      </c>
      <c r="BH2657" s="187">
        <f t="shared" si="147"/>
        <v>0</v>
      </c>
      <c r="BI2657" s="187">
        <f t="shared" si="148"/>
        <v>0</v>
      </c>
      <c r="BJ2657" s="19" t="s">
        <v>78</v>
      </c>
      <c r="BK2657" s="187">
        <f t="shared" si="149"/>
        <v>0</v>
      </c>
      <c r="BL2657" s="19" t="s">
        <v>216</v>
      </c>
      <c r="BM2657" s="186" t="s">
        <v>4124</v>
      </c>
    </row>
    <row r="2658" spans="1:65" s="2" customFormat="1" ht="16.5" customHeight="1">
      <c r="A2658" s="36"/>
      <c r="B2658" s="37"/>
      <c r="C2658" s="175" t="s">
        <v>2740</v>
      </c>
      <c r="D2658" s="175" t="s">
        <v>195</v>
      </c>
      <c r="E2658" s="176" t="s">
        <v>4125</v>
      </c>
      <c r="F2658" s="177" t="s">
        <v>4126</v>
      </c>
      <c r="G2658" s="178" t="s">
        <v>273</v>
      </c>
      <c r="H2658" s="179">
        <v>15</v>
      </c>
      <c r="I2658" s="180"/>
      <c r="J2658" s="181">
        <f t="shared" si="140"/>
        <v>0</v>
      </c>
      <c r="K2658" s="177" t="s">
        <v>477</v>
      </c>
      <c r="L2658" s="41"/>
      <c r="M2658" s="182" t="s">
        <v>19</v>
      </c>
      <c r="N2658" s="183" t="s">
        <v>41</v>
      </c>
      <c r="O2658" s="66"/>
      <c r="P2658" s="184">
        <f t="shared" si="141"/>
        <v>0</v>
      </c>
      <c r="Q2658" s="184">
        <v>0</v>
      </c>
      <c r="R2658" s="184">
        <f t="shared" si="142"/>
        <v>0</v>
      </c>
      <c r="S2658" s="184">
        <v>0</v>
      </c>
      <c r="T2658" s="185">
        <f t="shared" si="143"/>
        <v>0</v>
      </c>
      <c r="U2658" s="36"/>
      <c r="V2658" s="36"/>
      <c r="W2658" s="36"/>
      <c r="X2658" s="36"/>
      <c r="Y2658" s="36"/>
      <c r="Z2658" s="36"/>
      <c r="AA2658" s="36"/>
      <c r="AB2658" s="36"/>
      <c r="AC2658" s="36"/>
      <c r="AD2658" s="36"/>
      <c r="AE2658" s="36"/>
      <c r="AR2658" s="186" t="s">
        <v>216</v>
      </c>
      <c r="AT2658" s="186" t="s">
        <v>195</v>
      </c>
      <c r="AU2658" s="186" t="s">
        <v>212</v>
      </c>
      <c r="AY2658" s="19" t="s">
        <v>193</v>
      </c>
      <c r="BE2658" s="187">
        <f t="shared" si="144"/>
        <v>0</v>
      </c>
      <c r="BF2658" s="187">
        <f t="shared" si="145"/>
        <v>0</v>
      </c>
      <c r="BG2658" s="187">
        <f t="shared" si="146"/>
        <v>0</v>
      </c>
      <c r="BH2658" s="187">
        <f t="shared" si="147"/>
        <v>0</v>
      </c>
      <c r="BI2658" s="187">
        <f t="shared" si="148"/>
        <v>0</v>
      </c>
      <c r="BJ2658" s="19" t="s">
        <v>78</v>
      </c>
      <c r="BK2658" s="187">
        <f t="shared" si="149"/>
        <v>0</v>
      </c>
      <c r="BL2658" s="19" t="s">
        <v>216</v>
      </c>
      <c r="BM2658" s="186" t="s">
        <v>4127</v>
      </c>
    </row>
    <row r="2659" spans="1:65" s="2" customFormat="1" ht="33" customHeight="1">
      <c r="A2659" s="36"/>
      <c r="B2659" s="37"/>
      <c r="C2659" s="175" t="s">
        <v>4128</v>
      </c>
      <c r="D2659" s="175" t="s">
        <v>195</v>
      </c>
      <c r="E2659" s="176" t="s">
        <v>4129</v>
      </c>
      <c r="F2659" s="177" t="s">
        <v>4130</v>
      </c>
      <c r="G2659" s="178" t="s">
        <v>273</v>
      </c>
      <c r="H2659" s="179">
        <v>1112</v>
      </c>
      <c r="I2659" s="180"/>
      <c r="J2659" s="181">
        <f t="shared" si="140"/>
        <v>0</v>
      </c>
      <c r="K2659" s="177" t="s">
        <v>477</v>
      </c>
      <c r="L2659" s="41"/>
      <c r="M2659" s="182" t="s">
        <v>19</v>
      </c>
      <c r="N2659" s="183" t="s">
        <v>41</v>
      </c>
      <c r="O2659" s="66"/>
      <c r="P2659" s="184">
        <f t="shared" si="141"/>
        <v>0</v>
      </c>
      <c r="Q2659" s="184">
        <v>0</v>
      </c>
      <c r="R2659" s="184">
        <f t="shared" si="142"/>
        <v>0</v>
      </c>
      <c r="S2659" s="184">
        <v>0</v>
      </c>
      <c r="T2659" s="185">
        <f t="shared" si="143"/>
        <v>0</v>
      </c>
      <c r="U2659" s="36"/>
      <c r="V2659" s="36"/>
      <c r="W2659" s="36"/>
      <c r="X2659" s="36"/>
      <c r="Y2659" s="36"/>
      <c r="Z2659" s="36"/>
      <c r="AA2659" s="36"/>
      <c r="AB2659" s="36"/>
      <c r="AC2659" s="36"/>
      <c r="AD2659" s="36"/>
      <c r="AE2659" s="36"/>
      <c r="AR2659" s="186" t="s">
        <v>216</v>
      </c>
      <c r="AT2659" s="186" t="s">
        <v>195</v>
      </c>
      <c r="AU2659" s="186" t="s">
        <v>212</v>
      </c>
      <c r="AY2659" s="19" t="s">
        <v>193</v>
      </c>
      <c r="BE2659" s="187">
        <f t="shared" si="144"/>
        <v>0</v>
      </c>
      <c r="BF2659" s="187">
        <f t="shared" si="145"/>
        <v>0</v>
      </c>
      <c r="BG2659" s="187">
        <f t="shared" si="146"/>
        <v>0</v>
      </c>
      <c r="BH2659" s="187">
        <f t="shared" si="147"/>
        <v>0</v>
      </c>
      <c r="BI2659" s="187">
        <f t="shared" si="148"/>
        <v>0</v>
      </c>
      <c r="BJ2659" s="19" t="s">
        <v>78</v>
      </c>
      <c r="BK2659" s="187">
        <f t="shared" si="149"/>
        <v>0</v>
      </c>
      <c r="BL2659" s="19" t="s">
        <v>216</v>
      </c>
      <c r="BM2659" s="186" t="s">
        <v>4131</v>
      </c>
    </row>
    <row r="2660" spans="1:65" s="2" customFormat="1" ht="24.2" customHeight="1">
      <c r="A2660" s="36"/>
      <c r="B2660" s="37"/>
      <c r="C2660" s="175" t="s">
        <v>2745</v>
      </c>
      <c r="D2660" s="175" t="s">
        <v>195</v>
      </c>
      <c r="E2660" s="176" t="s">
        <v>4132</v>
      </c>
      <c r="F2660" s="177" t="s">
        <v>4133</v>
      </c>
      <c r="G2660" s="178" t="s">
        <v>273</v>
      </c>
      <c r="H2660" s="179">
        <v>220</v>
      </c>
      <c r="I2660" s="180"/>
      <c r="J2660" s="181">
        <f t="shared" si="140"/>
        <v>0</v>
      </c>
      <c r="K2660" s="177" t="s">
        <v>477</v>
      </c>
      <c r="L2660" s="41"/>
      <c r="M2660" s="182" t="s">
        <v>19</v>
      </c>
      <c r="N2660" s="183" t="s">
        <v>41</v>
      </c>
      <c r="O2660" s="66"/>
      <c r="P2660" s="184">
        <f t="shared" si="141"/>
        <v>0</v>
      </c>
      <c r="Q2660" s="184">
        <v>0</v>
      </c>
      <c r="R2660" s="184">
        <f t="shared" si="142"/>
        <v>0</v>
      </c>
      <c r="S2660" s="184">
        <v>0</v>
      </c>
      <c r="T2660" s="185">
        <f t="shared" si="143"/>
        <v>0</v>
      </c>
      <c r="U2660" s="36"/>
      <c r="V2660" s="36"/>
      <c r="W2660" s="36"/>
      <c r="X2660" s="36"/>
      <c r="Y2660" s="36"/>
      <c r="Z2660" s="36"/>
      <c r="AA2660" s="36"/>
      <c r="AB2660" s="36"/>
      <c r="AC2660" s="36"/>
      <c r="AD2660" s="36"/>
      <c r="AE2660" s="36"/>
      <c r="AR2660" s="186" t="s">
        <v>216</v>
      </c>
      <c r="AT2660" s="186" t="s">
        <v>195</v>
      </c>
      <c r="AU2660" s="186" t="s">
        <v>212</v>
      </c>
      <c r="AY2660" s="19" t="s">
        <v>193</v>
      </c>
      <c r="BE2660" s="187">
        <f t="shared" si="144"/>
        <v>0</v>
      </c>
      <c r="BF2660" s="187">
        <f t="shared" si="145"/>
        <v>0</v>
      </c>
      <c r="BG2660" s="187">
        <f t="shared" si="146"/>
        <v>0</v>
      </c>
      <c r="BH2660" s="187">
        <f t="shared" si="147"/>
        <v>0</v>
      </c>
      <c r="BI2660" s="187">
        <f t="shared" si="148"/>
        <v>0</v>
      </c>
      <c r="BJ2660" s="19" t="s">
        <v>78</v>
      </c>
      <c r="BK2660" s="187">
        <f t="shared" si="149"/>
        <v>0</v>
      </c>
      <c r="BL2660" s="19" t="s">
        <v>216</v>
      </c>
      <c r="BM2660" s="186" t="s">
        <v>4134</v>
      </c>
    </row>
    <row r="2661" spans="1:65" s="2" customFormat="1" ht="33" customHeight="1">
      <c r="A2661" s="36"/>
      <c r="B2661" s="37"/>
      <c r="C2661" s="175" t="s">
        <v>4135</v>
      </c>
      <c r="D2661" s="175" t="s">
        <v>195</v>
      </c>
      <c r="E2661" s="176" t="s">
        <v>4136</v>
      </c>
      <c r="F2661" s="177" t="s">
        <v>4137</v>
      </c>
      <c r="G2661" s="178" t="s">
        <v>273</v>
      </c>
      <c r="H2661" s="179">
        <v>10205</v>
      </c>
      <c r="I2661" s="180"/>
      <c r="J2661" s="181">
        <f t="shared" si="140"/>
        <v>0</v>
      </c>
      <c r="K2661" s="177" t="s">
        <v>477</v>
      </c>
      <c r="L2661" s="41"/>
      <c r="M2661" s="182" t="s">
        <v>19</v>
      </c>
      <c r="N2661" s="183" t="s">
        <v>41</v>
      </c>
      <c r="O2661" s="66"/>
      <c r="P2661" s="184">
        <f t="shared" si="141"/>
        <v>0</v>
      </c>
      <c r="Q2661" s="184">
        <v>0</v>
      </c>
      <c r="R2661" s="184">
        <f t="shared" si="142"/>
        <v>0</v>
      </c>
      <c r="S2661" s="184">
        <v>0</v>
      </c>
      <c r="T2661" s="185">
        <f t="shared" si="143"/>
        <v>0</v>
      </c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R2661" s="186" t="s">
        <v>216</v>
      </c>
      <c r="AT2661" s="186" t="s">
        <v>195</v>
      </c>
      <c r="AU2661" s="186" t="s">
        <v>212</v>
      </c>
      <c r="AY2661" s="19" t="s">
        <v>193</v>
      </c>
      <c r="BE2661" s="187">
        <f t="shared" si="144"/>
        <v>0</v>
      </c>
      <c r="BF2661" s="187">
        <f t="shared" si="145"/>
        <v>0</v>
      </c>
      <c r="BG2661" s="187">
        <f t="shared" si="146"/>
        <v>0</v>
      </c>
      <c r="BH2661" s="187">
        <f t="shared" si="147"/>
        <v>0</v>
      </c>
      <c r="BI2661" s="187">
        <f t="shared" si="148"/>
        <v>0</v>
      </c>
      <c r="BJ2661" s="19" t="s">
        <v>78</v>
      </c>
      <c r="BK2661" s="187">
        <f t="shared" si="149"/>
        <v>0</v>
      </c>
      <c r="BL2661" s="19" t="s">
        <v>216</v>
      </c>
      <c r="BM2661" s="186" t="s">
        <v>4138</v>
      </c>
    </row>
    <row r="2662" spans="1:65" s="2" customFormat="1" ht="24.2" customHeight="1">
      <c r="A2662" s="36"/>
      <c r="B2662" s="37"/>
      <c r="C2662" s="175" t="s">
        <v>2750</v>
      </c>
      <c r="D2662" s="175" t="s">
        <v>195</v>
      </c>
      <c r="E2662" s="176" t="s">
        <v>4139</v>
      </c>
      <c r="F2662" s="177" t="s">
        <v>4140</v>
      </c>
      <c r="G2662" s="178" t="s">
        <v>273</v>
      </c>
      <c r="H2662" s="179">
        <v>2040</v>
      </c>
      <c r="I2662" s="180"/>
      <c r="J2662" s="181">
        <f t="shared" si="140"/>
        <v>0</v>
      </c>
      <c r="K2662" s="177" t="s">
        <v>477</v>
      </c>
      <c r="L2662" s="41"/>
      <c r="M2662" s="182" t="s">
        <v>19</v>
      </c>
      <c r="N2662" s="183" t="s">
        <v>41</v>
      </c>
      <c r="O2662" s="66"/>
      <c r="P2662" s="184">
        <f t="shared" si="141"/>
        <v>0</v>
      </c>
      <c r="Q2662" s="184">
        <v>0</v>
      </c>
      <c r="R2662" s="184">
        <f t="shared" si="142"/>
        <v>0</v>
      </c>
      <c r="S2662" s="184">
        <v>0</v>
      </c>
      <c r="T2662" s="185">
        <f t="shared" si="143"/>
        <v>0</v>
      </c>
      <c r="U2662" s="36"/>
      <c r="V2662" s="36"/>
      <c r="W2662" s="36"/>
      <c r="X2662" s="36"/>
      <c r="Y2662" s="36"/>
      <c r="Z2662" s="36"/>
      <c r="AA2662" s="36"/>
      <c r="AB2662" s="36"/>
      <c r="AC2662" s="36"/>
      <c r="AD2662" s="36"/>
      <c r="AE2662" s="36"/>
      <c r="AR2662" s="186" t="s">
        <v>216</v>
      </c>
      <c r="AT2662" s="186" t="s">
        <v>195</v>
      </c>
      <c r="AU2662" s="186" t="s">
        <v>212</v>
      </c>
      <c r="AY2662" s="19" t="s">
        <v>193</v>
      </c>
      <c r="BE2662" s="187">
        <f t="shared" si="144"/>
        <v>0</v>
      </c>
      <c r="BF2662" s="187">
        <f t="shared" si="145"/>
        <v>0</v>
      </c>
      <c r="BG2662" s="187">
        <f t="shared" si="146"/>
        <v>0</v>
      </c>
      <c r="BH2662" s="187">
        <f t="shared" si="147"/>
        <v>0</v>
      </c>
      <c r="BI2662" s="187">
        <f t="shared" si="148"/>
        <v>0</v>
      </c>
      <c r="BJ2662" s="19" t="s">
        <v>78</v>
      </c>
      <c r="BK2662" s="187">
        <f t="shared" si="149"/>
        <v>0</v>
      </c>
      <c r="BL2662" s="19" t="s">
        <v>216</v>
      </c>
      <c r="BM2662" s="186" t="s">
        <v>4141</v>
      </c>
    </row>
    <row r="2663" spans="1:65" s="2" customFormat="1" ht="16.5" customHeight="1">
      <c r="A2663" s="36"/>
      <c r="B2663" s="37"/>
      <c r="C2663" s="175" t="s">
        <v>4142</v>
      </c>
      <c r="D2663" s="175" t="s">
        <v>195</v>
      </c>
      <c r="E2663" s="176" t="s">
        <v>4143</v>
      </c>
      <c r="F2663" s="177" t="s">
        <v>4144</v>
      </c>
      <c r="G2663" s="178" t="s">
        <v>702</v>
      </c>
      <c r="H2663" s="179">
        <v>4</v>
      </c>
      <c r="I2663" s="180"/>
      <c r="J2663" s="181">
        <f t="shared" si="140"/>
        <v>0</v>
      </c>
      <c r="K2663" s="177" t="s">
        <v>477</v>
      </c>
      <c r="L2663" s="41"/>
      <c r="M2663" s="182" t="s">
        <v>19</v>
      </c>
      <c r="N2663" s="183" t="s">
        <v>41</v>
      </c>
      <c r="O2663" s="66"/>
      <c r="P2663" s="184">
        <f t="shared" si="141"/>
        <v>0</v>
      </c>
      <c r="Q2663" s="184">
        <v>0</v>
      </c>
      <c r="R2663" s="184">
        <f t="shared" si="142"/>
        <v>0</v>
      </c>
      <c r="S2663" s="184">
        <v>0</v>
      </c>
      <c r="T2663" s="185">
        <f t="shared" si="143"/>
        <v>0</v>
      </c>
      <c r="U2663" s="36"/>
      <c r="V2663" s="36"/>
      <c r="W2663" s="36"/>
      <c r="X2663" s="36"/>
      <c r="Y2663" s="36"/>
      <c r="Z2663" s="36"/>
      <c r="AA2663" s="36"/>
      <c r="AB2663" s="36"/>
      <c r="AC2663" s="36"/>
      <c r="AD2663" s="36"/>
      <c r="AE2663" s="36"/>
      <c r="AR2663" s="186" t="s">
        <v>216</v>
      </c>
      <c r="AT2663" s="186" t="s">
        <v>195</v>
      </c>
      <c r="AU2663" s="186" t="s">
        <v>212</v>
      </c>
      <c r="AY2663" s="19" t="s">
        <v>193</v>
      </c>
      <c r="BE2663" s="187">
        <f t="shared" si="144"/>
        <v>0</v>
      </c>
      <c r="BF2663" s="187">
        <f t="shared" si="145"/>
        <v>0</v>
      </c>
      <c r="BG2663" s="187">
        <f t="shared" si="146"/>
        <v>0</v>
      </c>
      <c r="BH2663" s="187">
        <f t="shared" si="147"/>
        <v>0</v>
      </c>
      <c r="BI2663" s="187">
        <f t="shared" si="148"/>
        <v>0</v>
      </c>
      <c r="BJ2663" s="19" t="s">
        <v>78</v>
      </c>
      <c r="BK2663" s="187">
        <f t="shared" si="149"/>
        <v>0</v>
      </c>
      <c r="BL2663" s="19" t="s">
        <v>216</v>
      </c>
      <c r="BM2663" s="186" t="s">
        <v>4145</v>
      </c>
    </row>
    <row r="2664" spans="1:65" s="2" customFormat="1" ht="16.5" customHeight="1">
      <c r="A2664" s="36"/>
      <c r="B2664" s="37"/>
      <c r="C2664" s="175" t="s">
        <v>2753</v>
      </c>
      <c r="D2664" s="175" t="s">
        <v>195</v>
      </c>
      <c r="E2664" s="176" t="s">
        <v>4146</v>
      </c>
      <c r="F2664" s="177" t="s">
        <v>4147</v>
      </c>
      <c r="G2664" s="178" t="s">
        <v>702</v>
      </c>
      <c r="H2664" s="179">
        <v>74</v>
      </c>
      <c r="I2664" s="180"/>
      <c r="J2664" s="181">
        <f t="shared" si="140"/>
        <v>0</v>
      </c>
      <c r="K2664" s="177" t="s">
        <v>477</v>
      </c>
      <c r="L2664" s="41"/>
      <c r="M2664" s="182" t="s">
        <v>19</v>
      </c>
      <c r="N2664" s="183" t="s">
        <v>41</v>
      </c>
      <c r="O2664" s="66"/>
      <c r="P2664" s="184">
        <f t="shared" si="141"/>
        <v>0</v>
      </c>
      <c r="Q2664" s="184">
        <v>0</v>
      </c>
      <c r="R2664" s="184">
        <f t="shared" si="142"/>
        <v>0</v>
      </c>
      <c r="S2664" s="184">
        <v>0</v>
      </c>
      <c r="T2664" s="185">
        <f t="shared" si="143"/>
        <v>0</v>
      </c>
      <c r="U2664" s="36"/>
      <c r="V2664" s="36"/>
      <c r="W2664" s="36"/>
      <c r="X2664" s="36"/>
      <c r="Y2664" s="36"/>
      <c r="Z2664" s="36"/>
      <c r="AA2664" s="36"/>
      <c r="AB2664" s="36"/>
      <c r="AC2664" s="36"/>
      <c r="AD2664" s="36"/>
      <c r="AE2664" s="36"/>
      <c r="AR2664" s="186" t="s">
        <v>216</v>
      </c>
      <c r="AT2664" s="186" t="s">
        <v>195</v>
      </c>
      <c r="AU2664" s="186" t="s">
        <v>212</v>
      </c>
      <c r="AY2664" s="19" t="s">
        <v>193</v>
      </c>
      <c r="BE2664" s="187">
        <f t="shared" si="144"/>
        <v>0</v>
      </c>
      <c r="BF2664" s="187">
        <f t="shared" si="145"/>
        <v>0</v>
      </c>
      <c r="BG2664" s="187">
        <f t="shared" si="146"/>
        <v>0</v>
      </c>
      <c r="BH2664" s="187">
        <f t="shared" si="147"/>
        <v>0</v>
      </c>
      <c r="BI2664" s="187">
        <f t="shared" si="148"/>
        <v>0</v>
      </c>
      <c r="BJ2664" s="19" t="s">
        <v>78</v>
      </c>
      <c r="BK2664" s="187">
        <f t="shared" si="149"/>
        <v>0</v>
      </c>
      <c r="BL2664" s="19" t="s">
        <v>216</v>
      </c>
      <c r="BM2664" s="186" t="s">
        <v>4148</v>
      </c>
    </row>
    <row r="2665" spans="1:65" s="2" customFormat="1" ht="33" customHeight="1">
      <c r="A2665" s="36"/>
      <c r="B2665" s="37"/>
      <c r="C2665" s="175" t="s">
        <v>4149</v>
      </c>
      <c r="D2665" s="175" t="s">
        <v>195</v>
      </c>
      <c r="E2665" s="176" t="s">
        <v>4150</v>
      </c>
      <c r="F2665" s="177" t="s">
        <v>4151</v>
      </c>
      <c r="G2665" s="178" t="s">
        <v>273</v>
      </c>
      <c r="H2665" s="179">
        <v>121</v>
      </c>
      <c r="I2665" s="180"/>
      <c r="J2665" s="181">
        <f t="shared" si="140"/>
        <v>0</v>
      </c>
      <c r="K2665" s="177" t="s">
        <v>477</v>
      </c>
      <c r="L2665" s="41"/>
      <c r="M2665" s="182" t="s">
        <v>19</v>
      </c>
      <c r="N2665" s="183" t="s">
        <v>41</v>
      </c>
      <c r="O2665" s="66"/>
      <c r="P2665" s="184">
        <f t="shared" si="141"/>
        <v>0</v>
      </c>
      <c r="Q2665" s="184">
        <v>0</v>
      </c>
      <c r="R2665" s="184">
        <f t="shared" si="142"/>
        <v>0</v>
      </c>
      <c r="S2665" s="184">
        <v>0</v>
      </c>
      <c r="T2665" s="185">
        <f t="shared" si="143"/>
        <v>0</v>
      </c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R2665" s="186" t="s">
        <v>216</v>
      </c>
      <c r="AT2665" s="186" t="s">
        <v>195</v>
      </c>
      <c r="AU2665" s="186" t="s">
        <v>212</v>
      </c>
      <c r="AY2665" s="19" t="s">
        <v>193</v>
      </c>
      <c r="BE2665" s="187">
        <f t="shared" si="144"/>
        <v>0</v>
      </c>
      <c r="BF2665" s="187">
        <f t="shared" si="145"/>
        <v>0</v>
      </c>
      <c r="BG2665" s="187">
        <f t="shared" si="146"/>
        <v>0</v>
      </c>
      <c r="BH2665" s="187">
        <f t="shared" si="147"/>
        <v>0</v>
      </c>
      <c r="BI2665" s="187">
        <f t="shared" si="148"/>
        <v>0</v>
      </c>
      <c r="BJ2665" s="19" t="s">
        <v>78</v>
      </c>
      <c r="BK2665" s="187">
        <f t="shared" si="149"/>
        <v>0</v>
      </c>
      <c r="BL2665" s="19" t="s">
        <v>216</v>
      </c>
      <c r="BM2665" s="186" t="s">
        <v>4152</v>
      </c>
    </row>
    <row r="2666" spans="1:65" s="2" customFormat="1" ht="33" customHeight="1">
      <c r="A2666" s="36"/>
      <c r="B2666" s="37"/>
      <c r="C2666" s="175" t="s">
        <v>2758</v>
      </c>
      <c r="D2666" s="175" t="s">
        <v>195</v>
      </c>
      <c r="E2666" s="176" t="s">
        <v>4153</v>
      </c>
      <c r="F2666" s="177" t="s">
        <v>4154</v>
      </c>
      <c r="G2666" s="178" t="s">
        <v>273</v>
      </c>
      <c r="H2666" s="179">
        <v>25</v>
      </c>
      <c r="I2666" s="180"/>
      <c r="J2666" s="181">
        <f t="shared" si="140"/>
        <v>0</v>
      </c>
      <c r="K2666" s="177" t="s">
        <v>477</v>
      </c>
      <c r="L2666" s="41"/>
      <c r="M2666" s="182" t="s">
        <v>19</v>
      </c>
      <c r="N2666" s="183" t="s">
        <v>41</v>
      </c>
      <c r="O2666" s="66"/>
      <c r="P2666" s="184">
        <f t="shared" si="141"/>
        <v>0</v>
      </c>
      <c r="Q2666" s="184">
        <v>0</v>
      </c>
      <c r="R2666" s="184">
        <f t="shared" si="142"/>
        <v>0</v>
      </c>
      <c r="S2666" s="184">
        <v>0</v>
      </c>
      <c r="T2666" s="185">
        <f t="shared" si="143"/>
        <v>0</v>
      </c>
      <c r="U2666" s="36"/>
      <c r="V2666" s="36"/>
      <c r="W2666" s="36"/>
      <c r="X2666" s="36"/>
      <c r="Y2666" s="36"/>
      <c r="Z2666" s="36"/>
      <c r="AA2666" s="36"/>
      <c r="AB2666" s="36"/>
      <c r="AC2666" s="36"/>
      <c r="AD2666" s="36"/>
      <c r="AE2666" s="36"/>
      <c r="AR2666" s="186" t="s">
        <v>216</v>
      </c>
      <c r="AT2666" s="186" t="s">
        <v>195</v>
      </c>
      <c r="AU2666" s="186" t="s">
        <v>212</v>
      </c>
      <c r="AY2666" s="19" t="s">
        <v>193</v>
      </c>
      <c r="BE2666" s="187">
        <f t="shared" si="144"/>
        <v>0</v>
      </c>
      <c r="BF2666" s="187">
        <f t="shared" si="145"/>
        <v>0</v>
      </c>
      <c r="BG2666" s="187">
        <f t="shared" si="146"/>
        <v>0</v>
      </c>
      <c r="BH2666" s="187">
        <f t="shared" si="147"/>
        <v>0</v>
      </c>
      <c r="BI2666" s="187">
        <f t="shared" si="148"/>
        <v>0</v>
      </c>
      <c r="BJ2666" s="19" t="s">
        <v>78</v>
      </c>
      <c r="BK2666" s="187">
        <f t="shared" si="149"/>
        <v>0</v>
      </c>
      <c r="BL2666" s="19" t="s">
        <v>216</v>
      </c>
      <c r="BM2666" s="186" t="s">
        <v>4155</v>
      </c>
    </row>
    <row r="2667" spans="1:65" s="2" customFormat="1" ht="33" customHeight="1">
      <c r="A2667" s="36"/>
      <c r="B2667" s="37"/>
      <c r="C2667" s="175" t="s">
        <v>4156</v>
      </c>
      <c r="D2667" s="175" t="s">
        <v>195</v>
      </c>
      <c r="E2667" s="176" t="s">
        <v>4157</v>
      </c>
      <c r="F2667" s="177" t="s">
        <v>4158</v>
      </c>
      <c r="G2667" s="178" t="s">
        <v>273</v>
      </c>
      <c r="H2667" s="179">
        <v>23</v>
      </c>
      <c r="I2667" s="180"/>
      <c r="J2667" s="181">
        <f t="shared" si="140"/>
        <v>0</v>
      </c>
      <c r="K2667" s="177" t="s">
        <v>477</v>
      </c>
      <c r="L2667" s="41"/>
      <c r="M2667" s="182" t="s">
        <v>19</v>
      </c>
      <c r="N2667" s="183" t="s">
        <v>41</v>
      </c>
      <c r="O2667" s="66"/>
      <c r="P2667" s="184">
        <f t="shared" si="141"/>
        <v>0</v>
      </c>
      <c r="Q2667" s="184">
        <v>0</v>
      </c>
      <c r="R2667" s="184">
        <f t="shared" si="142"/>
        <v>0</v>
      </c>
      <c r="S2667" s="184">
        <v>0</v>
      </c>
      <c r="T2667" s="185">
        <f t="shared" si="143"/>
        <v>0</v>
      </c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R2667" s="186" t="s">
        <v>216</v>
      </c>
      <c r="AT2667" s="186" t="s">
        <v>195</v>
      </c>
      <c r="AU2667" s="186" t="s">
        <v>212</v>
      </c>
      <c r="AY2667" s="19" t="s">
        <v>193</v>
      </c>
      <c r="BE2667" s="187">
        <f t="shared" si="144"/>
        <v>0</v>
      </c>
      <c r="BF2667" s="187">
        <f t="shared" si="145"/>
        <v>0</v>
      </c>
      <c r="BG2667" s="187">
        <f t="shared" si="146"/>
        <v>0</v>
      </c>
      <c r="BH2667" s="187">
        <f t="shared" si="147"/>
        <v>0</v>
      </c>
      <c r="BI2667" s="187">
        <f t="shared" si="148"/>
        <v>0</v>
      </c>
      <c r="BJ2667" s="19" t="s">
        <v>78</v>
      </c>
      <c r="BK2667" s="187">
        <f t="shared" si="149"/>
        <v>0</v>
      </c>
      <c r="BL2667" s="19" t="s">
        <v>216</v>
      </c>
      <c r="BM2667" s="186" t="s">
        <v>4159</v>
      </c>
    </row>
    <row r="2668" spans="1:65" s="2" customFormat="1" ht="33" customHeight="1">
      <c r="A2668" s="36"/>
      <c r="B2668" s="37"/>
      <c r="C2668" s="175" t="s">
        <v>2762</v>
      </c>
      <c r="D2668" s="175" t="s">
        <v>195</v>
      </c>
      <c r="E2668" s="176" t="s">
        <v>4160</v>
      </c>
      <c r="F2668" s="177" t="s">
        <v>4161</v>
      </c>
      <c r="G2668" s="178" t="s">
        <v>273</v>
      </c>
      <c r="H2668" s="179">
        <v>14</v>
      </c>
      <c r="I2668" s="180"/>
      <c r="J2668" s="181">
        <f t="shared" si="140"/>
        <v>0</v>
      </c>
      <c r="K2668" s="177" t="s">
        <v>477</v>
      </c>
      <c r="L2668" s="41"/>
      <c r="M2668" s="182" t="s">
        <v>19</v>
      </c>
      <c r="N2668" s="183" t="s">
        <v>41</v>
      </c>
      <c r="O2668" s="66"/>
      <c r="P2668" s="184">
        <f t="shared" si="141"/>
        <v>0</v>
      </c>
      <c r="Q2668" s="184">
        <v>0</v>
      </c>
      <c r="R2668" s="184">
        <f t="shared" si="142"/>
        <v>0</v>
      </c>
      <c r="S2668" s="184">
        <v>0</v>
      </c>
      <c r="T2668" s="185">
        <f t="shared" si="143"/>
        <v>0</v>
      </c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R2668" s="186" t="s">
        <v>216</v>
      </c>
      <c r="AT2668" s="186" t="s">
        <v>195</v>
      </c>
      <c r="AU2668" s="186" t="s">
        <v>212</v>
      </c>
      <c r="AY2668" s="19" t="s">
        <v>193</v>
      </c>
      <c r="BE2668" s="187">
        <f t="shared" si="144"/>
        <v>0</v>
      </c>
      <c r="BF2668" s="187">
        <f t="shared" si="145"/>
        <v>0</v>
      </c>
      <c r="BG2668" s="187">
        <f t="shared" si="146"/>
        <v>0</v>
      </c>
      <c r="BH2668" s="187">
        <f t="shared" si="147"/>
        <v>0</v>
      </c>
      <c r="BI2668" s="187">
        <f t="shared" si="148"/>
        <v>0</v>
      </c>
      <c r="BJ2668" s="19" t="s">
        <v>78</v>
      </c>
      <c r="BK2668" s="187">
        <f t="shared" si="149"/>
        <v>0</v>
      </c>
      <c r="BL2668" s="19" t="s">
        <v>216</v>
      </c>
      <c r="BM2668" s="186" t="s">
        <v>4162</v>
      </c>
    </row>
    <row r="2669" spans="1:65" s="2" customFormat="1" ht="33" customHeight="1">
      <c r="A2669" s="36"/>
      <c r="B2669" s="37"/>
      <c r="C2669" s="175" t="s">
        <v>4163</v>
      </c>
      <c r="D2669" s="175" t="s">
        <v>195</v>
      </c>
      <c r="E2669" s="176" t="s">
        <v>4164</v>
      </c>
      <c r="F2669" s="177" t="s">
        <v>4165</v>
      </c>
      <c r="G2669" s="178" t="s">
        <v>273</v>
      </c>
      <c r="H2669" s="179">
        <v>13.5</v>
      </c>
      <c r="I2669" s="180"/>
      <c r="J2669" s="181">
        <f t="shared" si="140"/>
        <v>0</v>
      </c>
      <c r="K2669" s="177" t="s">
        <v>477</v>
      </c>
      <c r="L2669" s="41"/>
      <c r="M2669" s="182" t="s">
        <v>19</v>
      </c>
      <c r="N2669" s="183" t="s">
        <v>41</v>
      </c>
      <c r="O2669" s="66"/>
      <c r="P2669" s="184">
        <f t="shared" si="141"/>
        <v>0</v>
      </c>
      <c r="Q2669" s="184">
        <v>0</v>
      </c>
      <c r="R2669" s="184">
        <f t="shared" si="142"/>
        <v>0</v>
      </c>
      <c r="S2669" s="184">
        <v>0</v>
      </c>
      <c r="T2669" s="185">
        <f t="shared" si="143"/>
        <v>0</v>
      </c>
      <c r="U2669" s="36"/>
      <c r="V2669" s="36"/>
      <c r="W2669" s="36"/>
      <c r="X2669" s="36"/>
      <c r="Y2669" s="36"/>
      <c r="Z2669" s="36"/>
      <c r="AA2669" s="36"/>
      <c r="AB2669" s="36"/>
      <c r="AC2669" s="36"/>
      <c r="AD2669" s="36"/>
      <c r="AE2669" s="36"/>
      <c r="AR2669" s="186" t="s">
        <v>216</v>
      </c>
      <c r="AT2669" s="186" t="s">
        <v>195</v>
      </c>
      <c r="AU2669" s="186" t="s">
        <v>212</v>
      </c>
      <c r="AY2669" s="19" t="s">
        <v>193</v>
      </c>
      <c r="BE2669" s="187">
        <f t="shared" si="144"/>
        <v>0</v>
      </c>
      <c r="BF2669" s="187">
        <f t="shared" si="145"/>
        <v>0</v>
      </c>
      <c r="BG2669" s="187">
        <f t="shared" si="146"/>
        <v>0</v>
      </c>
      <c r="BH2669" s="187">
        <f t="shared" si="147"/>
        <v>0</v>
      </c>
      <c r="BI2669" s="187">
        <f t="shared" si="148"/>
        <v>0</v>
      </c>
      <c r="BJ2669" s="19" t="s">
        <v>78</v>
      </c>
      <c r="BK2669" s="187">
        <f t="shared" si="149"/>
        <v>0</v>
      </c>
      <c r="BL2669" s="19" t="s">
        <v>216</v>
      </c>
      <c r="BM2669" s="186" t="s">
        <v>4166</v>
      </c>
    </row>
    <row r="2670" spans="1:65" s="2" customFormat="1" ht="16.5" customHeight="1">
      <c r="A2670" s="36"/>
      <c r="B2670" s="37"/>
      <c r="C2670" s="175" t="s">
        <v>4167</v>
      </c>
      <c r="D2670" s="175" t="s">
        <v>195</v>
      </c>
      <c r="E2670" s="176" t="s">
        <v>4168</v>
      </c>
      <c r="F2670" s="177" t="s">
        <v>4169</v>
      </c>
      <c r="G2670" s="178" t="s">
        <v>273</v>
      </c>
      <c r="H2670" s="179">
        <v>10</v>
      </c>
      <c r="I2670" s="180"/>
      <c r="J2670" s="181">
        <f t="shared" si="140"/>
        <v>0</v>
      </c>
      <c r="K2670" s="177" t="s">
        <v>477</v>
      </c>
      <c r="L2670" s="41"/>
      <c r="M2670" s="182" t="s">
        <v>19</v>
      </c>
      <c r="N2670" s="183" t="s">
        <v>41</v>
      </c>
      <c r="O2670" s="66"/>
      <c r="P2670" s="184">
        <f t="shared" si="141"/>
        <v>0</v>
      </c>
      <c r="Q2670" s="184">
        <v>0</v>
      </c>
      <c r="R2670" s="184">
        <f t="shared" si="142"/>
        <v>0</v>
      </c>
      <c r="S2670" s="184">
        <v>0</v>
      </c>
      <c r="T2670" s="185">
        <f t="shared" si="143"/>
        <v>0</v>
      </c>
      <c r="U2670" s="36"/>
      <c r="V2670" s="36"/>
      <c r="W2670" s="36"/>
      <c r="X2670" s="36"/>
      <c r="Y2670" s="36"/>
      <c r="Z2670" s="36"/>
      <c r="AA2670" s="36"/>
      <c r="AB2670" s="36"/>
      <c r="AC2670" s="36"/>
      <c r="AD2670" s="36"/>
      <c r="AE2670" s="36"/>
      <c r="AR2670" s="186" t="s">
        <v>216</v>
      </c>
      <c r="AT2670" s="186" t="s">
        <v>195</v>
      </c>
      <c r="AU2670" s="186" t="s">
        <v>212</v>
      </c>
      <c r="AY2670" s="19" t="s">
        <v>193</v>
      </c>
      <c r="BE2670" s="187">
        <f t="shared" si="144"/>
        <v>0</v>
      </c>
      <c r="BF2670" s="187">
        <f t="shared" si="145"/>
        <v>0</v>
      </c>
      <c r="BG2670" s="187">
        <f t="shared" si="146"/>
        <v>0</v>
      </c>
      <c r="BH2670" s="187">
        <f t="shared" si="147"/>
        <v>0</v>
      </c>
      <c r="BI2670" s="187">
        <f t="shared" si="148"/>
        <v>0</v>
      </c>
      <c r="BJ2670" s="19" t="s">
        <v>78</v>
      </c>
      <c r="BK2670" s="187">
        <f t="shared" si="149"/>
        <v>0</v>
      </c>
      <c r="BL2670" s="19" t="s">
        <v>216</v>
      </c>
      <c r="BM2670" s="186" t="s">
        <v>4170</v>
      </c>
    </row>
    <row r="2671" spans="1:65" s="2" customFormat="1" ht="33" customHeight="1">
      <c r="A2671" s="36"/>
      <c r="B2671" s="37"/>
      <c r="C2671" s="175" t="s">
        <v>4171</v>
      </c>
      <c r="D2671" s="175" t="s">
        <v>195</v>
      </c>
      <c r="E2671" s="176" t="s">
        <v>4172</v>
      </c>
      <c r="F2671" s="177" t="s">
        <v>4173</v>
      </c>
      <c r="G2671" s="178" t="s">
        <v>273</v>
      </c>
      <c r="H2671" s="179">
        <v>18.5</v>
      </c>
      <c r="I2671" s="180"/>
      <c r="J2671" s="181">
        <f t="shared" si="140"/>
        <v>0</v>
      </c>
      <c r="K2671" s="177" t="s">
        <v>477</v>
      </c>
      <c r="L2671" s="41"/>
      <c r="M2671" s="182" t="s">
        <v>19</v>
      </c>
      <c r="N2671" s="183" t="s">
        <v>41</v>
      </c>
      <c r="O2671" s="66"/>
      <c r="P2671" s="184">
        <f t="shared" si="141"/>
        <v>0</v>
      </c>
      <c r="Q2671" s="184">
        <v>0</v>
      </c>
      <c r="R2671" s="184">
        <f t="shared" si="142"/>
        <v>0</v>
      </c>
      <c r="S2671" s="184">
        <v>0</v>
      </c>
      <c r="T2671" s="185">
        <f t="shared" si="143"/>
        <v>0</v>
      </c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R2671" s="186" t="s">
        <v>216</v>
      </c>
      <c r="AT2671" s="186" t="s">
        <v>195</v>
      </c>
      <c r="AU2671" s="186" t="s">
        <v>212</v>
      </c>
      <c r="AY2671" s="19" t="s">
        <v>193</v>
      </c>
      <c r="BE2671" s="187">
        <f t="shared" si="144"/>
        <v>0</v>
      </c>
      <c r="BF2671" s="187">
        <f t="shared" si="145"/>
        <v>0</v>
      </c>
      <c r="BG2671" s="187">
        <f t="shared" si="146"/>
        <v>0</v>
      </c>
      <c r="BH2671" s="187">
        <f t="shared" si="147"/>
        <v>0</v>
      </c>
      <c r="BI2671" s="187">
        <f t="shared" si="148"/>
        <v>0</v>
      </c>
      <c r="BJ2671" s="19" t="s">
        <v>78</v>
      </c>
      <c r="BK2671" s="187">
        <f t="shared" si="149"/>
        <v>0</v>
      </c>
      <c r="BL2671" s="19" t="s">
        <v>216</v>
      </c>
      <c r="BM2671" s="186" t="s">
        <v>4174</v>
      </c>
    </row>
    <row r="2672" spans="1:65" s="2" customFormat="1" ht="33" customHeight="1">
      <c r="A2672" s="36"/>
      <c r="B2672" s="37"/>
      <c r="C2672" s="175" t="s">
        <v>2770</v>
      </c>
      <c r="D2672" s="175" t="s">
        <v>195</v>
      </c>
      <c r="E2672" s="176" t="s">
        <v>4175</v>
      </c>
      <c r="F2672" s="177" t="s">
        <v>4176</v>
      </c>
      <c r="G2672" s="178" t="s">
        <v>273</v>
      </c>
      <c r="H2672" s="179">
        <v>12.9</v>
      </c>
      <c r="I2672" s="180"/>
      <c r="J2672" s="181">
        <f t="shared" si="140"/>
        <v>0</v>
      </c>
      <c r="K2672" s="177" t="s">
        <v>477</v>
      </c>
      <c r="L2672" s="41"/>
      <c r="M2672" s="182" t="s">
        <v>19</v>
      </c>
      <c r="N2672" s="183" t="s">
        <v>41</v>
      </c>
      <c r="O2672" s="66"/>
      <c r="P2672" s="184">
        <f t="shared" si="141"/>
        <v>0</v>
      </c>
      <c r="Q2672" s="184">
        <v>0</v>
      </c>
      <c r="R2672" s="184">
        <f t="shared" si="142"/>
        <v>0</v>
      </c>
      <c r="S2672" s="184">
        <v>0</v>
      </c>
      <c r="T2672" s="185">
        <f t="shared" si="143"/>
        <v>0</v>
      </c>
      <c r="U2672" s="36"/>
      <c r="V2672" s="36"/>
      <c r="W2672" s="36"/>
      <c r="X2672" s="36"/>
      <c r="Y2672" s="36"/>
      <c r="Z2672" s="36"/>
      <c r="AA2672" s="36"/>
      <c r="AB2672" s="36"/>
      <c r="AC2672" s="36"/>
      <c r="AD2672" s="36"/>
      <c r="AE2672" s="36"/>
      <c r="AR2672" s="186" t="s">
        <v>216</v>
      </c>
      <c r="AT2672" s="186" t="s">
        <v>195</v>
      </c>
      <c r="AU2672" s="186" t="s">
        <v>212</v>
      </c>
      <c r="AY2672" s="19" t="s">
        <v>193</v>
      </c>
      <c r="BE2672" s="187">
        <f t="shared" si="144"/>
        <v>0</v>
      </c>
      <c r="BF2672" s="187">
        <f t="shared" si="145"/>
        <v>0</v>
      </c>
      <c r="BG2672" s="187">
        <f t="shared" si="146"/>
        <v>0</v>
      </c>
      <c r="BH2672" s="187">
        <f t="shared" si="147"/>
        <v>0</v>
      </c>
      <c r="BI2672" s="187">
        <f t="shared" si="148"/>
        <v>0</v>
      </c>
      <c r="BJ2672" s="19" t="s">
        <v>78</v>
      </c>
      <c r="BK2672" s="187">
        <f t="shared" si="149"/>
        <v>0</v>
      </c>
      <c r="BL2672" s="19" t="s">
        <v>216</v>
      </c>
      <c r="BM2672" s="186" t="s">
        <v>4177</v>
      </c>
    </row>
    <row r="2673" spans="1:65" s="2" customFormat="1" ht="33" customHeight="1">
      <c r="A2673" s="36"/>
      <c r="B2673" s="37"/>
      <c r="C2673" s="175" t="s">
        <v>4178</v>
      </c>
      <c r="D2673" s="175" t="s">
        <v>195</v>
      </c>
      <c r="E2673" s="176" t="s">
        <v>4179</v>
      </c>
      <c r="F2673" s="177" t="s">
        <v>4180</v>
      </c>
      <c r="G2673" s="178" t="s">
        <v>273</v>
      </c>
      <c r="H2673" s="179">
        <v>9</v>
      </c>
      <c r="I2673" s="180"/>
      <c r="J2673" s="181">
        <f t="shared" si="140"/>
        <v>0</v>
      </c>
      <c r="K2673" s="177" t="s">
        <v>477</v>
      </c>
      <c r="L2673" s="41"/>
      <c r="M2673" s="182" t="s">
        <v>19</v>
      </c>
      <c r="N2673" s="183" t="s">
        <v>41</v>
      </c>
      <c r="O2673" s="66"/>
      <c r="P2673" s="184">
        <f t="shared" si="141"/>
        <v>0</v>
      </c>
      <c r="Q2673" s="184">
        <v>0</v>
      </c>
      <c r="R2673" s="184">
        <f t="shared" si="142"/>
        <v>0</v>
      </c>
      <c r="S2673" s="184">
        <v>0</v>
      </c>
      <c r="T2673" s="185">
        <f t="shared" si="143"/>
        <v>0</v>
      </c>
      <c r="U2673" s="36"/>
      <c r="V2673" s="36"/>
      <c r="W2673" s="36"/>
      <c r="X2673" s="36"/>
      <c r="Y2673" s="36"/>
      <c r="Z2673" s="36"/>
      <c r="AA2673" s="36"/>
      <c r="AB2673" s="36"/>
      <c r="AC2673" s="36"/>
      <c r="AD2673" s="36"/>
      <c r="AE2673" s="36"/>
      <c r="AR2673" s="186" t="s">
        <v>216</v>
      </c>
      <c r="AT2673" s="186" t="s">
        <v>195</v>
      </c>
      <c r="AU2673" s="186" t="s">
        <v>212</v>
      </c>
      <c r="AY2673" s="19" t="s">
        <v>193</v>
      </c>
      <c r="BE2673" s="187">
        <f t="shared" si="144"/>
        <v>0</v>
      </c>
      <c r="BF2673" s="187">
        <f t="shared" si="145"/>
        <v>0</v>
      </c>
      <c r="BG2673" s="187">
        <f t="shared" si="146"/>
        <v>0</v>
      </c>
      <c r="BH2673" s="187">
        <f t="shared" si="147"/>
        <v>0</v>
      </c>
      <c r="BI2673" s="187">
        <f t="shared" si="148"/>
        <v>0</v>
      </c>
      <c r="BJ2673" s="19" t="s">
        <v>78</v>
      </c>
      <c r="BK2673" s="187">
        <f t="shared" si="149"/>
        <v>0</v>
      </c>
      <c r="BL2673" s="19" t="s">
        <v>216</v>
      </c>
      <c r="BM2673" s="186" t="s">
        <v>4181</v>
      </c>
    </row>
    <row r="2674" spans="1:65" s="2" customFormat="1" ht="33" customHeight="1">
      <c r="A2674" s="36"/>
      <c r="B2674" s="37"/>
      <c r="C2674" s="175" t="s">
        <v>2775</v>
      </c>
      <c r="D2674" s="175" t="s">
        <v>195</v>
      </c>
      <c r="E2674" s="176" t="s">
        <v>4182</v>
      </c>
      <c r="F2674" s="177" t="s">
        <v>4183</v>
      </c>
      <c r="G2674" s="178" t="s">
        <v>273</v>
      </c>
      <c r="H2674" s="179">
        <v>162</v>
      </c>
      <c r="I2674" s="180"/>
      <c r="J2674" s="181">
        <f t="shared" si="140"/>
        <v>0</v>
      </c>
      <c r="K2674" s="177" t="s">
        <v>477</v>
      </c>
      <c r="L2674" s="41"/>
      <c r="M2674" s="182" t="s">
        <v>19</v>
      </c>
      <c r="N2674" s="183" t="s">
        <v>41</v>
      </c>
      <c r="O2674" s="66"/>
      <c r="P2674" s="184">
        <f t="shared" si="141"/>
        <v>0</v>
      </c>
      <c r="Q2674" s="184">
        <v>0</v>
      </c>
      <c r="R2674" s="184">
        <f t="shared" si="142"/>
        <v>0</v>
      </c>
      <c r="S2674" s="184">
        <v>0</v>
      </c>
      <c r="T2674" s="185">
        <f t="shared" si="143"/>
        <v>0</v>
      </c>
      <c r="U2674" s="36"/>
      <c r="V2674" s="36"/>
      <c r="W2674" s="36"/>
      <c r="X2674" s="36"/>
      <c r="Y2674" s="36"/>
      <c r="Z2674" s="36"/>
      <c r="AA2674" s="36"/>
      <c r="AB2674" s="36"/>
      <c r="AC2674" s="36"/>
      <c r="AD2674" s="36"/>
      <c r="AE2674" s="36"/>
      <c r="AR2674" s="186" t="s">
        <v>216</v>
      </c>
      <c r="AT2674" s="186" t="s">
        <v>195</v>
      </c>
      <c r="AU2674" s="186" t="s">
        <v>212</v>
      </c>
      <c r="AY2674" s="19" t="s">
        <v>193</v>
      </c>
      <c r="BE2674" s="187">
        <f t="shared" si="144"/>
        <v>0</v>
      </c>
      <c r="BF2674" s="187">
        <f t="shared" si="145"/>
        <v>0</v>
      </c>
      <c r="BG2674" s="187">
        <f t="shared" si="146"/>
        <v>0</v>
      </c>
      <c r="BH2674" s="187">
        <f t="shared" si="147"/>
        <v>0</v>
      </c>
      <c r="BI2674" s="187">
        <f t="shared" si="148"/>
        <v>0</v>
      </c>
      <c r="BJ2674" s="19" t="s">
        <v>78</v>
      </c>
      <c r="BK2674" s="187">
        <f t="shared" si="149"/>
        <v>0</v>
      </c>
      <c r="BL2674" s="19" t="s">
        <v>216</v>
      </c>
      <c r="BM2674" s="186" t="s">
        <v>4184</v>
      </c>
    </row>
    <row r="2675" spans="1:65" s="2" customFormat="1" ht="33" customHeight="1">
      <c r="A2675" s="36"/>
      <c r="B2675" s="37"/>
      <c r="C2675" s="175" t="s">
        <v>4185</v>
      </c>
      <c r="D2675" s="175" t="s">
        <v>195</v>
      </c>
      <c r="E2675" s="176" t="s">
        <v>4186</v>
      </c>
      <c r="F2675" s="177" t="s">
        <v>4187</v>
      </c>
      <c r="G2675" s="178" t="s">
        <v>273</v>
      </c>
      <c r="H2675" s="179">
        <v>354</v>
      </c>
      <c r="I2675" s="180"/>
      <c r="J2675" s="181">
        <f t="shared" si="140"/>
        <v>0</v>
      </c>
      <c r="K2675" s="177" t="s">
        <v>477</v>
      </c>
      <c r="L2675" s="41"/>
      <c r="M2675" s="182" t="s">
        <v>19</v>
      </c>
      <c r="N2675" s="183" t="s">
        <v>41</v>
      </c>
      <c r="O2675" s="66"/>
      <c r="P2675" s="184">
        <f t="shared" si="141"/>
        <v>0</v>
      </c>
      <c r="Q2675" s="184">
        <v>0</v>
      </c>
      <c r="R2675" s="184">
        <f t="shared" si="142"/>
        <v>0</v>
      </c>
      <c r="S2675" s="184">
        <v>0</v>
      </c>
      <c r="T2675" s="185">
        <f t="shared" si="143"/>
        <v>0</v>
      </c>
      <c r="U2675" s="36"/>
      <c r="V2675" s="36"/>
      <c r="W2675" s="36"/>
      <c r="X2675" s="36"/>
      <c r="Y2675" s="36"/>
      <c r="Z2675" s="36"/>
      <c r="AA2675" s="36"/>
      <c r="AB2675" s="36"/>
      <c r="AC2675" s="36"/>
      <c r="AD2675" s="36"/>
      <c r="AE2675" s="36"/>
      <c r="AR2675" s="186" t="s">
        <v>216</v>
      </c>
      <c r="AT2675" s="186" t="s">
        <v>195</v>
      </c>
      <c r="AU2675" s="186" t="s">
        <v>212</v>
      </c>
      <c r="AY2675" s="19" t="s">
        <v>193</v>
      </c>
      <c r="BE2675" s="187">
        <f t="shared" si="144"/>
        <v>0</v>
      </c>
      <c r="BF2675" s="187">
        <f t="shared" si="145"/>
        <v>0</v>
      </c>
      <c r="BG2675" s="187">
        <f t="shared" si="146"/>
        <v>0</v>
      </c>
      <c r="BH2675" s="187">
        <f t="shared" si="147"/>
        <v>0</v>
      </c>
      <c r="BI2675" s="187">
        <f t="shared" si="148"/>
        <v>0</v>
      </c>
      <c r="BJ2675" s="19" t="s">
        <v>78</v>
      </c>
      <c r="BK2675" s="187">
        <f t="shared" si="149"/>
        <v>0</v>
      </c>
      <c r="BL2675" s="19" t="s">
        <v>216</v>
      </c>
      <c r="BM2675" s="186" t="s">
        <v>4188</v>
      </c>
    </row>
    <row r="2676" spans="1:65" s="2" customFormat="1" ht="33" customHeight="1">
      <c r="A2676" s="36"/>
      <c r="B2676" s="37"/>
      <c r="C2676" s="175" t="s">
        <v>2780</v>
      </c>
      <c r="D2676" s="175" t="s">
        <v>195</v>
      </c>
      <c r="E2676" s="176" t="s">
        <v>4189</v>
      </c>
      <c r="F2676" s="177" t="s">
        <v>4161</v>
      </c>
      <c r="G2676" s="178" t="s">
        <v>273</v>
      </c>
      <c r="H2676" s="179">
        <v>310</v>
      </c>
      <c r="I2676" s="180"/>
      <c r="J2676" s="181">
        <f t="shared" si="140"/>
        <v>0</v>
      </c>
      <c r="K2676" s="177" t="s">
        <v>477</v>
      </c>
      <c r="L2676" s="41"/>
      <c r="M2676" s="182" t="s">
        <v>19</v>
      </c>
      <c r="N2676" s="183" t="s">
        <v>41</v>
      </c>
      <c r="O2676" s="66"/>
      <c r="P2676" s="184">
        <f t="shared" si="141"/>
        <v>0</v>
      </c>
      <c r="Q2676" s="184">
        <v>0</v>
      </c>
      <c r="R2676" s="184">
        <f t="shared" si="142"/>
        <v>0</v>
      </c>
      <c r="S2676" s="184">
        <v>0</v>
      </c>
      <c r="T2676" s="185">
        <f t="shared" si="143"/>
        <v>0</v>
      </c>
      <c r="U2676" s="36"/>
      <c r="V2676" s="36"/>
      <c r="W2676" s="36"/>
      <c r="X2676" s="36"/>
      <c r="Y2676" s="36"/>
      <c r="Z2676" s="36"/>
      <c r="AA2676" s="36"/>
      <c r="AB2676" s="36"/>
      <c r="AC2676" s="36"/>
      <c r="AD2676" s="36"/>
      <c r="AE2676" s="36"/>
      <c r="AR2676" s="186" t="s">
        <v>216</v>
      </c>
      <c r="AT2676" s="186" t="s">
        <v>195</v>
      </c>
      <c r="AU2676" s="186" t="s">
        <v>212</v>
      </c>
      <c r="AY2676" s="19" t="s">
        <v>193</v>
      </c>
      <c r="BE2676" s="187">
        <f t="shared" si="144"/>
        <v>0</v>
      </c>
      <c r="BF2676" s="187">
        <f t="shared" si="145"/>
        <v>0</v>
      </c>
      <c r="BG2676" s="187">
        <f t="shared" si="146"/>
        <v>0</v>
      </c>
      <c r="BH2676" s="187">
        <f t="shared" si="147"/>
        <v>0</v>
      </c>
      <c r="BI2676" s="187">
        <f t="shared" si="148"/>
        <v>0</v>
      </c>
      <c r="BJ2676" s="19" t="s">
        <v>78</v>
      </c>
      <c r="BK2676" s="187">
        <f t="shared" si="149"/>
        <v>0</v>
      </c>
      <c r="BL2676" s="19" t="s">
        <v>216</v>
      </c>
      <c r="BM2676" s="186" t="s">
        <v>4190</v>
      </c>
    </row>
    <row r="2677" spans="1:65" s="2" customFormat="1" ht="33" customHeight="1">
      <c r="A2677" s="36"/>
      <c r="B2677" s="37"/>
      <c r="C2677" s="175" t="s">
        <v>4191</v>
      </c>
      <c r="D2677" s="175" t="s">
        <v>195</v>
      </c>
      <c r="E2677" s="176" t="s">
        <v>4192</v>
      </c>
      <c r="F2677" s="177" t="s">
        <v>4165</v>
      </c>
      <c r="G2677" s="178" t="s">
        <v>273</v>
      </c>
      <c r="H2677" s="179">
        <v>205.5</v>
      </c>
      <c r="I2677" s="180"/>
      <c r="J2677" s="181">
        <f t="shared" si="140"/>
        <v>0</v>
      </c>
      <c r="K2677" s="177" t="s">
        <v>477</v>
      </c>
      <c r="L2677" s="41"/>
      <c r="M2677" s="182" t="s">
        <v>19</v>
      </c>
      <c r="N2677" s="183" t="s">
        <v>41</v>
      </c>
      <c r="O2677" s="66"/>
      <c r="P2677" s="184">
        <f t="shared" si="141"/>
        <v>0</v>
      </c>
      <c r="Q2677" s="184">
        <v>0</v>
      </c>
      <c r="R2677" s="184">
        <f t="shared" si="142"/>
        <v>0</v>
      </c>
      <c r="S2677" s="184">
        <v>0</v>
      </c>
      <c r="T2677" s="185">
        <f t="shared" si="143"/>
        <v>0</v>
      </c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R2677" s="186" t="s">
        <v>216</v>
      </c>
      <c r="AT2677" s="186" t="s">
        <v>195</v>
      </c>
      <c r="AU2677" s="186" t="s">
        <v>212</v>
      </c>
      <c r="AY2677" s="19" t="s">
        <v>193</v>
      </c>
      <c r="BE2677" s="187">
        <f t="shared" si="144"/>
        <v>0</v>
      </c>
      <c r="BF2677" s="187">
        <f t="shared" si="145"/>
        <v>0</v>
      </c>
      <c r="BG2677" s="187">
        <f t="shared" si="146"/>
        <v>0</v>
      </c>
      <c r="BH2677" s="187">
        <f t="shared" si="147"/>
        <v>0</v>
      </c>
      <c r="BI2677" s="187">
        <f t="shared" si="148"/>
        <v>0</v>
      </c>
      <c r="BJ2677" s="19" t="s">
        <v>78</v>
      </c>
      <c r="BK2677" s="187">
        <f t="shared" si="149"/>
        <v>0</v>
      </c>
      <c r="BL2677" s="19" t="s">
        <v>216</v>
      </c>
      <c r="BM2677" s="186" t="s">
        <v>4193</v>
      </c>
    </row>
    <row r="2678" spans="1:65" s="2" customFormat="1" ht="33" customHeight="1">
      <c r="A2678" s="36"/>
      <c r="B2678" s="37"/>
      <c r="C2678" s="175" t="s">
        <v>2782</v>
      </c>
      <c r="D2678" s="175" t="s">
        <v>195</v>
      </c>
      <c r="E2678" s="176" t="s">
        <v>4194</v>
      </c>
      <c r="F2678" s="177" t="s">
        <v>4195</v>
      </c>
      <c r="G2678" s="178" t="s">
        <v>273</v>
      </c>
      <c r="H2678" s="179">
        <v>143</v>
      </c>
      <c r="I2678" s="180"/>
      <c r="J2678" s="181">
        <f t="shared" si="140"/>
        <v>0</v>
      </c>
      <c r="K2678" s="177" t="s">
        <v>477</v>
      </c>
      <c r="L2678" s="41"/>
      <c r="M2678" s="182" t="s">
        <v>19</v>
      </c>
      <c r="N2678" s="183" t="s">
        <v>41</v>
      </c>
      <c r="O2678" s="66"/>
      <c r="P2678" s="184">
        <f t="shared" si="141"/>
        <v>0</v>
      </c>
      <c r="Q2678" s="184">
        <v>0</v>
      </c>
      <c r="R2678" s="184">
        <f t="shared" si="142"/>
        <v>0</v>
      </c>
      <c r="S2678" s="184">
        <v>0</v>
      </c>
      <c r="T2678" s="185">
        <f t="shared" si="143"/>
        <v>0</v>
      </c>
      <c r="U2678" s="36"/>
      <c r="V2678" s="36"/>
      <c r="W2678" s="36"/>
      <c r="X2678" s="36"/>
      <c r="Y2678" s="36"/>
      <c r="Z2678" s="36"/>
      <c r="AA2678" s="36"/>
      <c r="AB2678" s="36"/>
      <c r="AC2678" s="36"/>
      <c r="AD2678" s="36"/>
      <c r="AE2678" s="36"/>
      <c r="AR2678" s="186" t="s">
        <v>216</v>
      </c>
      <c r="AT2678" s="186" t="s">
        <v>195</v>
      </c>
      <c r="AU2678" s="186" t="s">
        <v>212</v>
      </c>
      <c r="AY2678" s="19" t="s">
        <v>193</v>
      </c>
      <c r="BE2678" s="187">
        <f t="shared" si="144"/>
        <v>0</v>
      </c>
      <c r="BF2678" s="187">
        <f t="shared" si="145"/>
        <v>0</v>
      </c>
      <c r="BG2678" s="187">
        <f t="shared" si="146"/>
        <v>0</v>
      </c>
      <c r="BH2678" s="187">
        <f t="shared" si="147"/>
        <v>0</v>
      </c>
      <c r="BI2678" s="187">
        <f t="shared" si="148"/>
        <v>0</v>
      </c>
      <c r="BJ2678" s="19" t="s">
        <v>78</v>
      </c>
      <c r="BK2678" s="187">
        <f t="shared" si="149"/>
        <v>0</v>
      </c>
      <c r="BL2678" s="19" t="s">
        <v>216</v>
      </c>
      <c r="BM2678" s="186" t="s">
        <v>4196</v>
      </c>
    </row>
    <row r="2679" spans="1:65" s="2" customFormat="1" ht="33" customHeight="1">
      <c r="A2679" s="36"/>
      <c r="B2679" s="37"/>
      <c r="C2679" s="175" t="s">
        <v>4197</v>
      </c>
      <c r="D2679" s="175" t="s">
        <v>195</v>
      </c>
      <c r="E2679" s="176" t="s">
        <v>4198</v>
      </c>
      <c r="F2679" s="177" t="s">
        <v>4199</v>
      </c>
      <c r="G2679" s="178" t="s">
        <v>273</v>
      </c>
      <c r="H2679" s="179">
        <v>437</v>
      </c>
      <c r="I2679" s="180"/>
      <c r="J2679" s="181">
        <f t="shared" si="140"/>
        <v>0</v>
      </c>
      <c r="K2679" s="177" t="s">
        <v>477</v>
      </c>
      <c r="L2679" s="41"/>
      <c r="M2679" s="182" t="s">
        <v>19</v>
      </c>
      <c r="N2679" s="183" t="s">
        <v>41</v>
      </c>
      <c r="O2679" s="66"/>
      <c r="P2679" s="184">
        <f t="shared" si="141"/>
        <v>0</v>
      </c>
      <c r="Q2679" s="184">
        <v>0</v>
      </c>
      <c r="R2679" s="184">
        <f t="shared" si="142"/>
        <v>0</v>
      </c>
      <c r="S2679" s="184">
        <v>0</v>
      </c>
      <c r="T2679" s="185">
        <f t="shared" si="143"/>
        <v>0</v>
      </c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R2679" s="186" t="s">
        <v>216</v>
      </c>
      <c r="AT2679" s="186" t="s">
        <v>195</v>
      </c>
      <c r="AU2679" s="186" t="s">
        <v>212</v>
      </c>
      <c r="AY2679" s="19" t="s">
        <v>193</v>
      </c>
      <c r="BE2679" s="187">
        <f t="shared" si="144"/>
        <v>0</v>
      </c>
      <c r="BF2679" s="187">
        <f t="shared" si="145"/>
        <v>0</v>
      </c>
      <c r="BG2679" s="187">
        <f t="shared" si="146"/>
        <v>0</v>
      </c>
      <c r="BH2679" s="187">
        <f t="shared" si="147"/>
        <v>0</v>
      </c>
      <c r="BI2679" s="187">
        <f t="shared" si="148"/>
        <v>0</v>
      </c>
      <c r="BJ2679" s="19" t="s">
        <v>78</v>
      </c>
      <c r="BK2679" s="187">
        <f t="shared" si="149"/>
        <v>0</v>
      </c>
      <c r="BL2679" s="19" t="s">
        <v>216</v>
      </c>
      <c r="BM2679" s="186" t="s">
        <v>4200</v>
      </c>
    </row>
    <row r="2680" spans="1:65" s="2" customFormat="1" ht="33" customHeight="1">
      <c r="A2680" s="36"/>
      <c r="B2680" s="37"/>
      <c r="C2680" s="175" t="s">
        <v>2787</v>
      </c>
      <c r="D2680" s="175" t="s">
        <v>195</v>
      </c>
      <c r="E2680" s="176" t="s">
        <v>4201</v>
      </c>
      <c r="F2680" s="177" t="s">
        <v>4202</v>
      </c>
      <c r="G2680" s="178" t="s">
        <v>273</v>
      </c>
      <c r="H2680" s="179">
        <v>50</v>
      </c>
      <c r="I2680" s="180"/>
      <c r="J2680" s="181">
        <f t="shared" si="140"/>
        <v>0</v>
      </c>
      <c r="K2680" s="177" t="s">
        <v>477</v>
      </c>
      <c r="L2680" s="41"/>
      <c r="M2680" s="182" t="s">
        <v>19</v>
      </c>
      <c r="N2680" s="183" t="s">
        <v>41</v>
      </c>
      <c r="O2680" s="66"/>
      <c r="P2680" s="184">
        <f t="shared" si="141"/>
        <v>0</v>
      </c>
      <c r="Q2680" s="184">
        <v>0</v>
      </c>
      <c r="R2680" s="184">
        <f t="shared" si="142"/>
        <v>0</v>
      </c>
      <c r="S2680" s="184">
        <v>0</v>
      </c>
      <c r="T2680" s="185">
        <f t="shared" si="143"/>
        <v>0</v>
      </c>
      <c r="U2680" s="36"/>
      <c r="V2680" s="36"/>
      <c r="W2680" s="36"/>
      <c r="X2680" s="36"/>
      <c r="Y2680" s="36"/>
      <c r="Z2680" s="36"/>
      <c r="AA2680" s="36"/>
      <c r="AB2680" s="36"/>
      <c r="AC2680" s="36"/>
      <c r="AD2680" s="36"/>
      <c r="AE2680" s="36"/>
      <c r="AR2680" s="186" t="s">
        <v>216</v>
      </c>
      <c r="AT2680" s="186" t="s">
        <v>195</v>
      </c>
      <c r="AU2680" s="186" t="s">
        <v>212</v>
      </c>
      <c r="AY2680" s="19" t="s">
        <v>193</v>
      </c>
      <c r="BE2680" s="187">
        <f t="shared" si="144"/>
        <v>0</v>
      </c>
      <c r="BF2680" s="187">
        <f t="shared" si="145"/>
        <v>0</v>
      </c>
      <c r="BG2680" s="187">
        <f t="shared" si="146"/>
        <v>0</v>
      </c>
      <c r="BH2680" s="187">
        <f t="shared" si="147"/>
        <v>0</v>
      </c>
      <c r="BI2680" s="187">
        <f t="shared" si="148"/>
        <v>0</v>
      </c>
      <c r="BJ2680" s="19" t="s">
        <v>78</v>
      </c>
      <c r="BK2680" s="187">
        <f t="shared" si="149"/>
        <v>0</v>
      </c>
      <c r="BL2680" s="19" t="s">
        <v>216</v>
      </c>
      <c r="BM2680" s="186" t="s">
        <v>4203</v>
      </c>
    </row>
    <row r="2681" spans="1:65" s="2" customFormat="1" ht="37.9" customHeight="1">
      <c r="A2681" s="36"/>
      <c r="B2681" s="37"/>
      <c r="C2681" s="175" t="s">
        <v>4204</v>
      </c>
      <c r="D2681" s="175" t="s">
        <v>195</v>
      </c>
      <c r="E2681" s="176" t="s">
        <v>4205</v>
      </c>
      <c r="F2681" s="177" t="s">
        <v>4206</v>
      </c>
      <c r="G2681" s="178" t="s">
        <v>273</v>
      </c>
      <c r="H2681" s="179">
        <v>11317</v>
      </c>
      <c r="I2681" s="180"/>
      <c r="J2681" s="181">
        <f t="shared" si="140"/>
        <v>0</v>
      </c>
      <c r="K2681" s="177" t="s">
        <v>477</v>
      </c>
      <c r="L2681" s="41"/>
      <c r="M2681" s="182" t="s">
        <v>19</v>
      </c>
      <c r="N2681" s="183" t="s">
        <v>41</v>
      </c>
      <c r="O2681" s="66"/>
      <c r="P2681" s="184">
        <f t="shared" si="141"/>
        <v>0</v>
      </c>
      <c r="Q2681" s="184">
        <v>0</v>
      </c>
      <c r="R2681" s="184">
        <f t="shared" si="142"/>
        <v>0</v>
      </c>
      <c r="S2681" s="184">
        <v>0</v>
      </c>
      <c r="T2681" s="185">
        <f t="shared" si="143"/>
        <v>0</v>
      </c>
      <c r="U2681" s="36"/>
      <c r="V2681" s="36"/>
      <c r="W2681" s="36"/>
      <c r="X2681" s="36"/>
      <c r="Y2681" s="36"/>
      <c r="Z2681" s="36"/>
      <c r="AA2681" s="36"/>
      <c r="AB2681" s="36"/>
      <c r="AC2681" s="36"/>
      <c r="AD2681" s="36"/>
      <c r="AE2681" s="36"/>
      <c r="AR2681" s="186" t="s">
        <v>216</v>
      </c>
      <c r="AT2681" s="186" t="s">
        <v>195</v>
      </c>
      <c r="AU2681" s="186" t="s">
        <v>212</v>
      </c>
      <c r="AY2681" s="19" t="s">
        <v>193</v>
      </c>
      <c r="BE2681" s="187">
        <f t="shared" si="144"/>
        <v>0</v>
      </c>
      <c r="BF2681" s="187">
        <f t="shared" si="145"/>
        <v>0</v>
      </c>
      <c r="BG2681" s="187">
        <f t="shared" si="146"/>
        <v>0</v>
      </c>
      <c r="BH2681" s="187">
        <f t="shared" si="147"/>
        <v>0</v>
      </c>
      <c r="BI2681" s="187">
        <f t="shared" si="148"/>
        <v>0</v>
      </c>
      <c r="BJ2681" s="19" t="s">
        <v>78</v>
      </c>
      <c r="BK2681" s="187">
        <f t="shared" si="149"/>
        <v>0</v>
      </c>
      <c r="BL2681" s="19" t="s">
        <v>216</v>
      </c>
      <c r="BM2681" s="186" t="s">
        <v>4207</v>
      </c>
    </row>
    <row r="2682" spans="1:65" s="2" customFormat="1" ht="21.75" customHeight="1">
      <c r="A2682" s="36"/>
      <c r="B2682" s="37"/>
      <c r="C2682" s="175" t="s">
        <v>2792</v>
      </c>
      <c r="D2682" s="175" t="s">
        <v>195</v>
      </c>
      <c r="E2682" s="176" t="s">
        <v>4208</v>
      </c>
      <c r="F2682" s="177" t="s">
        <v>4209</v>
      </c>
      <c r="G2682" s="178" t="s">
        <v>702</v>
      </c>
      <c r="H2682" s="179">
        <v>2</v>
      </c>
      <c r="I2682" s="180"/>
      <c r="J2682" s="181">
        <f t="shared" si="140"/>
        <v>0</v>
      </c>
      <c r="K2682" s="177" t="s">
        <v>477</v>
      </c>
      <c r="L2682" s="41"/>
      <c r="M2682" s="182" t="s">
        <v>19</v>
      </c>
      <c r="N2682" s="183" t="s">
        <v>41</v>
      </c>
      <c r="O2682" s="66"/>
      <c r="P2682" s="184">
        <f t="shared" si="141"/>
        <v>0</v>
      </c>
      <c r="Q2682" s="184">
        <v>0</v>
      </c>
      <c r="R2682" s="184">
        <f t="shared" si="142"/>
        <v>0</v>
      </c>
      <c r="S2682" s="184">
        <v>0</v>
      </c>
      <c r="T2682" s="185">
        <f t="shared" si="143"/>
        <v>0</v>
      </c>
      <c r="U2682" s="36"/>
      <c r="V2682" s="36"/>
      <c r="W2682" s="36"/>
      <c r="X2682" s="36"/>
      <c r="Y2682" s="36"/>
      <c r="Z2682" s="36"/>
      <c r="AA2682" s="36"/>
      <c r="AB2682" s="36"/>
      <c r="AC2682" s="36"/>
      <c r="AD2682" s="36"/>
      <c r="AE2682" s="36"/>
      <c r="AR2682" s="186" t="s">
        <v>216</v>
      </c>
      <c r="AT2682" s="186" t="s">
        <v>195</v>
      </c>
      <c r="AU2682" s="186" t="s">
        <v>212</v>
      </c>
      <c r="AY2682" s="19" t="s">
        <v>193</v>
      </c>
      <c r="BE2682" s="187">
        <f t="shared" si="144"/>
        <v>0</v>
      </c>
      <c r="BF2682" s="187">
        <f t="shared" si="145"/>
        <v>0</v>
      </c>
      <c r="BG2682" s="187">
        <f t="shared" si="146"/>
        <v>0</v>
      </c>
      <c r="BH2682" s="187">
        <f t="shared" si="147"/>
        <v>0</v>
      </c>
      <c r="BI2682" s="187">
        <f t="shared" si="148"/>
        <v>0</v>
      </c>
      <c r="BJ2682" s="19" t="s">
        <v>78</v>
      </c>
      <c r="BK2682" s="187">
        <f t="shared" si="149"/>
        <v>0</v>
      </c>
      <c r="BL2682" s="19" t="s">
        <v>216</v>
      </c>
      <c r="BM2682" s="186" t="s">
        <v>4210</v>
      </c>
    </row>
    <row r="2683" spans="1:65" s="2" customFormat="1" ht="24.2" customHeight="1">
      <c r="A2683" s="36"/>
      <c r="B2683" s="37"/>
      <c r="C2683" s="175" t="s">
        <v>4211</v>
      </c>
      <c r="D2683" s="175" t="s">
        <v>195</v>
      </c>
      <c r="E2683" s="176" t="s">
        <v>4212</v>
      </c>
      <c r="F2683" s="177" t="s">
        <v>4213</v>
      </c>
      <c r="G2683" s="178" t="s">
        <v>702</v>
      </c>
      <c r="H2683" s="179">
        <v>3</v>
      </c>
      <c r="I2683" s="180"/>
      <c r="J2683" s="181">
        <f t="shared" si="140"/>
        <v>0</v>
      </c>
      <c r="K2683" s="177" t="s">
        <v>477</v>
      </c>
      <c r="L2683" s="41"/>
      <c r="M2683" s="182" t="s">
        <v>19</v>
      </c>
      <c r="N2683" s="183" t="s">
        <v>41</v>
      </c>
      <c r="O2683" s="66"/>
      <c r="P2683" s="184">
        <f t="shared" si="141"/>
        <v>0</v>
      </c>
      <c r="Q2683" s="184">
        <v>0</v>
      </c>
      <c r="R2683" s="184">
        <f t="shared" si="142"/>
        <v>0</v>
      </c>
      <c r="S2683" s="184">
        <v>0</v>
      </c>
      <c r="T2683" s="185">
        <f t="shared" si="143"/>
        <v>0</v>
      </c>
      <c r="U2683" s="36"/>
      <c r="V2683" s="36"/>
      <c r="W2683" s="36"/>
      <c r="X2683" s="36"/>
      <c r="Y2683" s="36"/>
      <c r="Z2683" s="36"/>
      <c r="AA2683" s="36"/>
      <c r="AB2683" s="36"/>
      <c r="AC2683" s="36"/>
      <c r="AD2683" s="36"/>
      <c r="AE2683" s="36"/>
      <c r="AR2683" s="186" t="s">
        <v>216</v>
      </c>
      <c r="AT2683" s="186" t="s">
        <v>195</v>
      </c>
      <c r="AU2683" s="186" t="s">
        <v>212</v>
      </c>
      <c r="AY2683" s="19" t="s">
        <v>193</v>
      </c>
      <c r="BE2683" s="187">
        <f t="shared" si="144"/>
        <v>0</v>
      </c>
      <c r="BF2683" s="187">
        <f t="shared" si="145"/>
        <v>0</v>
      </c>
      <c r="BG2683" s="187">
        <f t="shared" si="146"/>
        <v>0</v>
      </c>
      <c r="BH2683" s="187">
        <f t="shared" si="147"/>
        <v>0</v>
      </c>
      <c r="BI2683" s="187">
        <f t="shared" si="148"/>
        <v>0</v>
      </c>
      <c r="BJ2683" s="19" t="s">
        <v>78</v>
      </c>
      <c r="BK2683" s="187">
        <f t="shared" si="149"/>
        <v>0</v>
      </c>
      <c r="BL2683" s="19" t="s">
        <v>216</v>
      </c>
      <c r="BM2683" s="186" t="s">
        <v>4214</v>
      </c>
    </row>
    <row r="2684" spans="1:65" s="2" customFormat="1" ht="21.75" customHeight="1">
      <c r="A2684" s="36"/>
      <c r="B2684" s="37"/>
      <c r="C2684" s="175" t="s">
        <v>2796</v>
      </c>
      <c r="D2684" s="175" t="s">
        <v>195</v>
      </c>
      <c r="E2684" s="176" t="s">
        <v>4215</v>
      </c>
      <c r="F2684" s="177" t="s">
        <v>4216</v>
      </c>
      <c r="G2684" s="178" t="s">
        <v>702</v>
      </c>
      <c r="H2684" s="179">
        <v>1</v>
      </c>
      <c r="I2684" s="180"/>
      <c r="J2684" s="181">
        <f t="shared" si="140"/>
        <v>0</v>
      </c>
      <c r="K2684" s="177" t="s">
        <v>477</v>
      </c>
      <c r="L2684" s="41"/>
      <c r="M2684" s="182" t="s">
        <v>19</v>
      </c>
      <c r="N2684" s="183" t="s">
        <v>41</v>
      </c>
      <c r="O2684" s="66"/>
      <c r="P2684" s="184">
        <f t="shared" si="141"/>
        <v>0</v>
      </c>
      <c r="Q2684" s="184">
        <v>0</v>
      </c>
      <c r="R2684" s="184">
        <f t="shared" si="142"/>
        <v>0</v>
      </c>
      <c r="S2684" s="184">
        <v>0</v>
      </c>
      <c r="T2684" s="185">
        <f t="shared" si="143"/>
        <v>0</v>
      </c>
      <c r="U2684" s="36"/>
      <c r="V2684" s="36"/>
      <c r="W2684" s="36"/>
      <c r="X2684" s="36"/>
      <c r="Y2684" s="36"/>
      <c r="Z2684" s="36"/>
      <c r="AA2684" s="36"/>
      <c r="AB2684" s="36"/>
      <c r="AC2684" s="36"/>
      <c r="AD2684" s="36"/>
      <c r="AE2684" s="36"/>
      <c r="AR2684" s="186" t="s">
        <v>216</v>
      </c>
      <c r="AT2684" s="186" t="s">
        <v>195</v>
      </c>
      <c r="AU2684" s="186" t="s">
        <v>212</v>
      </c>
      <c r="AY2684" s="19" t="s">
        <v>193</v>
      </c>
      <c r="BE2684" s="187">
        <f t="shared" si="144"/>
        <v>0</v>
      </c>
      <c r="BF2684" s="187">
        <f t="shared" si="145"/>
        <v>0</v>
      </c>
      <c r="BG2684" s="187">
        <f t="shared" si="146"/>
        <v>0</v>
      </c>
      <c r="BH2684" s="187">
        <f t="shared" si="147"/>
        <v>0</v>
      </c>
      <c r="BI2684" s="187">
        <f t="shared" si="148"/>
        <v>0</v>
      </c>
      <c r="BJ2684" s="19" t="s">
        <v>78</v>
      </c>
      <c r="BK2684" s="187">
        <f t="shared" si="149"/>
        <v>0</v>
      </c>
      <c r="BL2684" s="19" t="s">
        <v>216</v>
      </c>
      <c r="BM2684" s="186" t="s">
        <v>4217</v>
      </c>
    </row>
    <row r="2685" spans="1:65" s="2" customFormat="1" ht="24.2" customHeight="1">
      <c r="A2685" s="36"/>
      <c r="B2685" s="37"/>
      <c r="C2685" s="175" t="s">
        <v>4218</v>
      </c>
      <c r="D2685" s="175" t="s">
        <v>195</v>
      </c>
      <c r="E2685" s="176" t="s">
        <v>4219</v>
      </c>
      <c r="F2685" s="177" t="s">
        <v>4220</v>
      </c>
      <c r="G2685" s="178" t="s">
        <v>702</v>
      </c>
      <c r="H2685" s="179">
        <v>2</v>
      </c>
      <c r="I2685" s="180"/>
      <c r="J2685" s="181">
        <f t="shared" si="140"/>
        <v>0</v>
      </c>
      <c r="K2685" s="177" t="s">
        <v>477</v>
      </c>
      <c r="L2685" s="41"/>
      <c r="M2685" s="182" t="s">
        <v>19</v>
      </c>
      <c r="N2685" s="183" t="s">
        <v>41</v>
      </c>
      <c r="O2685" s="66"/>
      <c r="P2685" s="184">
        <f t="shared" si="141"/>
        <v>0</v>
      </c>
      <c r="Q2685" s="184">
        <v>0</v>
      </c>
      <c r="R2685" s="184">
        <f t="shared" si="142"/>
        <v>0</v>
      </c>
      <c r="S2685" s="184">
        <v>0</v>
      </c>
      <c r="T2685" s="185">
        <f t="shared" si="143"/>
        <v>0</v>
      </c>
      <c r="U2685" s="36"/>
      <c r="V2685" s="36"/>
      <c r="W2685" s="36"/>
      <c r="X2685" s="36"/>
      <c r="Y2685" s="36"/>
      <c r="Z2685" s="36"/>
      <c r="AA2685" s="36"/>
      <c r="AB2685" s="36"/>
      <c r="AC2685" s="36"/>
      <c r="AD2685" s="36"/>
      <c r="AE2685" s="36"/>
      <c r="AR2685" s="186" t="s">
        <v>216</v>
      </c>
      <c r="AT2685" s="186" t="s">
        <v>195</v>
      </c>
      <c r="AU2685" s="186" t="s">
        <v>212</v>
      </c>
      <c r="AY2685" s="19" t="s">
        <v>193</v>
      </c>
      <c r="BE2685" s="187">
        <f t="shared" si="144"/>
        <v>0</v>
      </c>
      <c r="BF2685" s="187">
        <f t="shared" si="145"/>
        <v>0</v>
      </c>
      <c r="BG2685" s="187">
        <f t="shared" si="146"/>
        <v>0</v>
      </c>
      <c r="BH2685" s="187">
        <f t="shared" si="147"/>
        <v>0</v>
      </c>
      <c r="BI2685" s="187">
        <f t="shared" si="148"/>
        <v>0</v>
      </c>
      <c r="BJ2685" s="19" t="s">
        <v>78</v>
      </c>
      <c r="BK2685" s="187">
        <f t="shared" si="149"/>
        <v>0</v>
      </c>
      <c r="BL2685" s="19" t="s">
        <v>216</v>
      </c>
      <c r="BM2685" s="186" t="s">
        <v>4221</v>
      </c>
    </row>
    <row r="2686" spans="1:65" s="12" customFormat="1" ht="20.85" customHeight="1">
      <c r="B2686" s="159"/>
      <c r="C2686" s="160"/>
      <c r="D2686" s="161" t="s">
        <v>69</v>
      </c>
      <c r="E2686" s="173" t="s">
        <v>4035</v>
      </c>
      <c r="F2686" s="173" t="s">
        <v>4222</v>
      </c>
      <c r="G2686" s="160"/>
      <c r="H2686" s="160"/>
      <c r="I2686" s="163"/>
      <c r="J2686" s="174">
        <f>BK2686</f>
        <v>0</v>
      </c>
      <c r="K2686" s="160"/>
      <c r="L2686" s="165"/>
      <c r="M2686" s="166"/>
      <c r="N2686" s="167"/>
      <c r="O2686" s="167"/>
      <c r="P2686" s="168">
        <f>SUM(P2687:P2842)</f>
        <v>0</v>
      </c>
      <c r="Q2686" s="167"/>
      <c r="R2686" s="168">
        <f>SUM(R2687:R2842)</f>
        <v>0</v>
      </c>
      <c r="S2686" s="167"/>
      <c r="T2686" s="169">
        <f>SUM(T2687:T2842)</f>
        <v>0</v>
      </c>
      <c r="AR2686" s="170" t="s">
        <v>80</v>
      </c>
      <c r="AT2686" s="171" t="s">
        <v>69</v>
      </c>
      <c r="AU2686" s="171" t="s">
        <v>80</v>
      </c>
      <c r="AY2686" s="170" t="s">
        <v>193</v>
      </c>
      <c r="BK2686" s="172">
        <f>SUM(BK2687:BK2842)</f>
        <v>0</v>
      </c>
    </row>
    <row r="2687" spans="1:65" s="2" customFormat="1" ht="101.25" customHeight="1">
      <c r="A2687" s="36"/>
      <c r="B2687" s="37"/>
      <c r="C2687" s="175" t="s">
        <v>2802</v>
      </c>
      <c r="D2687" s="175" t="s">
        <v>195</v>
      </c>
      <c r="E2687" s="176" t="s">
        <v>4223</v>
      </c>
      <c r="F2687" s="177" t="s">
        <v>4224</v>
      </c>
      <c r="G2687" s="178" t="s">
        <v>3092</v>
      </c>
      <c r="H2687" s="179">
        <v>1</v>
      </c>
      <c r="I2687" s="180"/>
      <c r="J2687" s="181">
        <f t="shared" ref="J2687:J2718" si="150">ROUND(I2687*H2687,2)</f>
        <v>0</v>
      </c>
      <c r="K2687" s="177" t="s">
        <v>477</v>
      </c>
      <c r="L2687" s="41"/>
      <c r="M2687" s="182" t="s">
        <v>19</v>
      </c>
      <c r="N2687" s="183" t="s">
        <v>41</v>
      </c>
      <c r="O2687" s="66"/>
      <c r="P2687" s="184">
        <f t="shared" ref="P2687:P2718" si="151">O2687*H2687</f>
        <v>0</v>
      </c>
      <c r="Q2687" s="184">
        <v>0</v>
      </c>
      <c r="R2687" s="184">
        <f t="shared" ref="R2687:R2718" si="152">Q2687*H2687</f>
        <v>0</v>
      </c>
      <c r="S2687" s="184">
        <v>0</v>
      </c>
      <c r="T2687" s="185">
        <f t="shared" ref="T2687:T2718" si="153">S2687*H2687</f>
        <v>0</v>
      </c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R2687" s="186" t="s">
        <v>216</v>
      </c>
      <c r="AT2687" s="186" t="s">
        <v>195</v>
      </c>
      <c r="AU2687" s="186" t="s">
        <v>212</v>
      </c>
      <c r="AY2687" s="19" t="s">
        <v>193</v>
      </c>
      <c r="BE2687" s="187">
        <f t="shared" ref="BE2687:BE2718" si="154">IF(N2687="základní",J2687,0)</f>
        <v>0</v>
      </c>
      <c r="BF2687" s="187">
        <f t="shared" ref="BF2687:BF2718" si="155">IF(N2687="snížená",J2687,0)</f>
        <v>0</v>
      </c>
      <c r="BG2687" s="187">
        <f t="shared" ref="BG2687:BG2718" si="156">IF(N2687="zákl. přenesená",J2687,0)</f>
        <v>0</v>
      </c>
      <c r="BH2687" s="187">
        <f t="shared" ref="BH2687:BH2718" si="157">IF(N2687="sníž. přenesená",J2687,0)</f>
        <v>0</v>
      </c>
      <c r="BI2687" s="187">
        <f t="shared" ref="BI2687:BI2718" si="158">IF(N2687="nulová",J2687,0)</f>
        <v>0</v>
      </c>
      <c r="BJ2687" s="19" t="s">
        <v>78</v>
      </c>
      <c r="BK2687" s="187">
        <f t="shared" ref="BK2687:BK2718" si="159">ROUND(I2687*H2687,2)</f>
        <v>0</v>
      </c>
      <c r="BL2687" s="19" t="s">
        <v>216</v>
      </c>
      <c r="BM2687" s="186" t="s">
        <v>4225</v>
      </c>
    </row>
    <row r="2688" spans="1:65" s="2" customFormat="1" ht="24.2" customHeight="1">
      <c r="A2688" s="36"/>
      <c r="B2688" s="37"/>
      <c r="C2688" s="175" t="s">
        <v>4226</v>
      </c>
      <c r="D2688" s="175" t="s">
        <v>195</v>
      </c>
      <c r="E2688" s="176" t="s">
        <v>4227</v>
      </c>
      <c r="F2688" s="177" t="s">
        <v>4228</v>
      </c>
      <c r="G2688" s="178" t="s">
        <v>702</v>
      </c>
      <c r="H2688" s="179">
        <v>16</v>
      </c>
      <c r="I2688" s="180"/>
      <c r="J2688" s="181">
        <f t="shared" si="150"/>
        <v>0</v>
      </c>
      <c r="K2688" s="177" t="s">
        <v>477</v>
      </c>
      <c r="L2688" s="41"/>
      <c r="M2688" s="182" t="s">
        <v>19</v>
      </c>
      <c r="N2688" s="183" t="s">
        <v>41</v>
      </c>
      <c r="O2688" s="66"/>
      <c r="P2688" s="184">
        <f t="shared" si="151"/>
        <v>0</v>
      </c>
      <c r="Q2688" s="184">
        <v>0</v>
      </c>
      <c r="R2688" s="184">
        <f t="shared" si="152"/>
        <v>0</v>
      </c>
      <c r="S2688" s="184">
        <v>0</v>
      </c>
      <c r="T2688" s="185">
        <f t="shared" si="153"/>
        <v>0</v>
      </c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R2688" s="186" t="s">
        <v>216</v>
      </c>
      <c r="AT2688" s="186" t="s">
        <v>195</v>
      </c>
      <c r="AU2688" s="186" t="s">
        <v>212</v>
      </c>
      <c r="AY2688" s="19" t="s">
        <v>193</v>
      </c>
      <c r="BE2688" s="187">
        <f t="shared" si="154"/>
        <v>0</v>
      </c>
      <c r="BF2688" s="187">
        <f t="shared" si="155"/>
        <v>0</v>
      </c>
      <c r="BG2688" s="187">
        <f t="shared" si="156"/>
        <v>0</v>
      </c>
      <c r="BH2688" s="187">
        <f t="shared" si="157"/>
        <v>0</v>
      </c>
      <c r="BI2688" s="187">
        <f t="shared" si="158"/>
        <v>0</v>
      </c>
      <c r="BJ2688" s="19" t="s">
        <v>78</v>
      </c>
      <c r="BK2688" s="187">
        <f t="shared" si="159"/>
        <v>0</v>
      </c>
      <c r="BL2688" s="19" t="s">
        <v>216</v>
      </c>
      <c r="BM2688" s="186" t="s">
        <v>4229</v>
      </c>
    </row>
    <row r="2689" spans="1:65" s="2" customFormat="1" ht="24.2" customHeight="1">
      <c r="A2689" s="36"/>
      <c r="B2689" s="37"/>
      <c r="C2689" s="175" t="s">
        <v>2808</v>
      </c>
      <c r="D2689" s="175" t="s">
        <v>195</v>
      </c>
      <c r="E2689" s="176" t="s">
        <v>4230</v>
      </c>
      <c r="F2689" s="177" t="s">
        <v>4231</v>
      </c>
      <c r="G2689" s="178" t="s">
        <v>702</v>
      </c>
      <c r="H2689" s="179">
        <v>8</v>
      </c>
      <c r="I2689" s="180"/>
      <c r="J2689" s="181">
        <f t="shared" si="150"/>
        <v>0</v>
      </c>
      <c r="K2689" s="177" t="s">
        <v>477</v>
      </c>
      <c r="L2689" s="41"/>
      <c r="M2689" s="182" t="s">
        <v>19</v>
      </c>
      <c r="N2689" s="183" t="s">
        <v>41</v>
      </c>
      <c r="O2689" s="66"/>
      <c r="P2689" s="184">
        <f t="shared" si="151"/>
        <v>0</v>
      </c>
      <c r="Q2689" s="184">
        <v>0</v>
      </c>
      <c r="R2689" s="184">
        <f t="shared" si="152"/>
        <v>0</v>
      </c>
      <c r="S2689" s="184">
        <v>0</v>
      </c>
      <c r="T2689" s="185">
        <f t="shared" si="153"/>
        <v>0</v>
      </c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R2689" s="186" t="s">
        <v>216</v>
      </c>
      <c r="AT2689" s="186" t="s">
        <v>195</v>
      </c>
      <c r="AU2689" s="186" t="s">
        <v>212</v>
      </c>
      <c r="AY2689" s="19" t="s">
        <v>193</v>
      </c>
      <c r="BE2689" s="187">
        <f t="shared" si="154"/>
        <v>0</v>
      </c>
      <c r="BF2689" s="187">
        <f t="shared" si="155"/>
        <v>0</v>
      </c>
      <c r="BG2689" s="187">
        <f t="shared" si="156"/>
        <v>0</v>
      </c>
      <c r="BH2689" s="187">
        <f t="shared" si="157"/>
        <v>0</v>
      </c>
      <c r="BI2689" s="187">
        <f t="shared" si="158"/>
        <v>0</v>
      </c>
      <c r="BJ2689" s="19" t="s">
        <v>78</v>
      </c>
      <c r="BK2689" s="187">
        <f t="shared" si="159"/>
        <v>0</v>
      </c>
      <c r="BL2689" s="19" t="s">
        <v>216</v>
      </c>
      <c r="BM2689" s="186" t="s">
        <v>4232</v>
      </c>
    </row>
    <row r="2690" spans="1:65" s="2" customFormat="1" ht="37.9" customHeight="1">
      <c r="A2690" s="36"/>
      <c r="B2690" s="37"/>
      <c r="C2690" s="175" t="s">
        <v>4233</v>
      </c>
      <c r="D2690" s="175" t="s">
        <v>195</v>
      </c>
      <c r="E2690" s="176" t="s">
        <v>4234</v>
      </c>
      <c r="F2690" s="177" t="s">
        <v>4235</v>
      </c>
      <c r="G2690" s="178" t="s">
        <v>702</v>
      </c>
      <c r="H2690" s="179">
        <v>1</v>
      </c>
      <c r="I2690" s="180"/>
      <c r="J2690" s="181">
        <f t="shared" si="150"/>
        <v>0</v>
      </c>
      <c r="K2690" s="177" t="s">
        <v>477</v>
      </c>
      <c r="L2690" s="41"/>
      <c r="M2690" s="182" t="s">
        <v>19</v>
      </c>
      <c r="N2690" s="183" t="s">
        <v>41</v>
      </c>
      <c r="O2690" s="66"/>
      <c r="P2690" s="184">
        <f t="shared" si="151"/>
        <v>0</v>
      </c>
      <c r="Q2690" s="184">
        <v>0</v>
      </c>
      <c r="R2690" s="184">
        <f t="shared" si="152"/>
        <v>0</v>
      </c>
      <c r="S2690" s="184">
        <v>0</v>
      </c>
      <c r="T2690" s="185">
        <f t="shared" si="153"/>
        <v>0</v>
      </c>
      <c r="U2690" s="36"/>
      <c r="V2690" s="36"/>
      <c r="W2690" s="36"/>
      <c r="X2690" s="36"/>
      <c r="Y2690" s="36"/>
      <c r="Z2690" s="36"/>
      <c r="AA2690" s="36"/>
      <c r="AB2690" s="36"/>
      <c r="AC2690" s="36"/>
      <c r="AD2690" s="36"/>
      <c r="AE2690" s="36"/>
      <c r="AR2690" s="186" t="s">
        <v>216</v>
      </c>
      <c r="AT2690" s="186" t="s">
        <v>195</v>
      </c>
      <c r="AU2690" s="186" t="s">
        <v>212</v>
      </c>
      <c r="AY2690" s="19" t="s">
        <v>193</v>
      </c>
      <c r="BE2690" s="187">
        <f t="shared" si="154"/>
        <v>0</v>
      </c>
      <c r="BF2690" s="187">
        <f t="shared" si="155"/>
        <v>0</v>
      </c>
      <c r="BG2690" s="187">
        <f t="shared" si="156"/>
        <v>0</v>
      </c>
      <c r="BH2690" s="187">
        <f t="shared" si="157"/>
        <v>0</v>
      </c>
      <c r="BI2690" s="187">
        <f t="shared" si="158"/>
        <v>0</v>
      </c>
      <c r="BJ2690" s="19" t="s">
        <v>78</v>
      </c>
      <c r="BK2690" s="187">
        <f t="shared" si="159"/>
        <v>0</v>
      </c>
      <c r="BL2690" s="19" t="s">
        <v>216</v>
      </c>
      <c r="BM2690" s="186" t="s">
        <v>4236</v>
      </c>
    </row>
    <row r="2691" spans="1:65" s="2" customFormat="1" ht="24.2" customHeight="1">
      <c r="A2691" s="36"/>
      <c r="B2691" s="37"/>
      <c r="C2691" s="175" t="s">
        <v>2813</v>
      </c>
      <c r="D2691" s="175" t="s">
        <v>195</v>
      </c>
      <c r="E2691" s="176" t="s">
        <v>4237</v>
      </c>
      <c r="F2691" s="177" t="s">
        <v>4238</v>
      </c>
      <c r="G2691" s="178" t="s">
        <v>702</v>
      </c>
      <c r="H2691" s="179">
        <v>1</v>
      </c>
      <c r="I2691" s="180"/>
      <c r="J2691" s="181">
        <f t="shared" si="150"/>
        <v>0</v>
      </c>
      <c r="K2691" s="177" t="s">
        <v>477</v>
      </c>
      <c r="L2691" s="41"/>
      <c r="M2691" s="182" t="s">
        <v>19</v>
      </c>
      <c r="N2691" s="183" t="s">
        <v>41</v>
      </c>
      <c r="O2691" s="66"/>
      <c r="P2691" s="184">
        <f t="shared" si="151"/>
        <v>0</v>
      </c>
      <c r="Q2691" s="184">
        <v>0</v>
      </c>
      <c r="R2691" s="184">
        <f t="shared" si="152"/>
        <v>0</v>
      </c>
      <c r="S2691" s="184">
        <v>0</v>
      </c>
      <c r="T2691" s="185">
        <f t="shared" si="153"/>
        <v>0</v>
      </c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R2691" s="186" t="s">
        <v>216</v>
      </c>
      <c r="AT2691" s="186" t="s">
        <v>195</v>
      </c>
      <c r="AU2691" s="186" t="s">
        <v>212</v>
      </c>
      <c r="AY2691" s="19" t="s">
        <v>193</v>
      </c>
      <c r="BE2691" s="187">
        <f t="shared" si="154"/>
        <v>0</v>
      </c>
      <c r="BF2691" s="187">
        <f t="shared" si="155"/>
        <v>0</v>
      </c>
      <c r="BG2691" s="187">
        <f t="shared" si="156"/>
        <v>0</v>
      </c>
      <c r="BH2691" s="187">
        <f t="shared" si="157"/>
        <v>0</v>
      </c>
      <c r="BI2691" s="187">
        <f t="shared" si="158"/>
        <v>0</v>
      </c>
      <c r="BJ2691" s="19" t="s">
        <v>78</v>
      </c>
      <c r="BK2691" s="187">
        <f t="shared" si="159"/>
        <v>0</v>
      </c>
      <c r="BL2691" s="19" t="s">
        <v>216</v>
      </c>
      <c r="BM2691" s="186" t="s">
        <v>4239</v>
      </c>
    </row>
    <row r="2692" spans="1:65" s="2" customFormat="1" ht="101.25" customHeight="1">
      <c r="A2692" s="36"/>
      <c r="B2692" s="37"/>
      <c r="C2692" s="175" t="s">
        <v>4240</v>
      </c>
      <c r="D2692" s="175" t="s">
        <v>195</v>
      </c>
      <c r="E2692" s="176" t="s">
        <v>4241</v>
      </c>
      <c r="F2692" s="177" t="s">
        <v>4242</v>
      </c>
      <c r="G2692" s="178" t="s">
        <v>3092</v>
      </c>
      <c r="H2692" s="179">
        <v>3</v>
      </c>
      <c r="I2692" s="180"/>
      <c r="J2692" s="181">
        <f t="shared" si="150"/>
        <v>0</v>
      </c>
      <c r="K2692" s="177" t="s">
        <v>477</v>
      </c>
      <c r="L2692" s="41"/>
      <c r="M2692" s="182" t="s">
        <v>19</v>
      </c>
      <c r="N2692" s="183" t="s">
        <v>41</v>
      </c>
      <c r="O2692" s="66"/>
      <c r="P2692" s="184">
        <f t="shared" si="151"/>
        <v>0</v>
      </c>
      <c r="Q2692" s="184">
        <v>0</v>
      </c>
      <c r="R2692" s="184">
        <f t="shared" si="152"/>
        <v>0</v>
      </c>
      <c r="S2692" s="184">
        <v>0</v>
      </c>
      <c r="T2692" s="185">
        <f t="shared" si="153"/>
        <v>0</v>
      </c>
      <c r="U2692" s="36"/>
      <c r="V2692" s="36"/>
      <c r="W2692" s="36"/>
      <c r="X2692" s="36"/>
      <c r="Y2692" s="36"/>
      <c r="Z2692" s="36"/>
      <c r="AA2692" s="36"/>
      <c r="AB2692" s="36"/>
      <c r="AC2692" s="36"/>
      <c r="AD2692" s="36"/>
      <c r="AE2692" s="36"/>
      <c r="AR2692" s="186" t="s">
        <v>216</v>
      </c>
      <c r="AT2692" s="186" t="s">
        <v>195</v>
      </c>
      <c r="AU2692" s="186" t="s">
        <v>212</v>
      </c>
      <c r="AY2692" s="19" t="s">
        <v>193</v>
      </c>
      <c r="BE2692" s="187">
        <f t="shared" si="154"/>
        <v>0</v>
      </c>
      <c r="BF2692" s="187">
        <f t="shared" si="155"/>
        <v>0</v>
      </c>
      <c r="BG2692" s="187">
        <f t="shared" si="156"/>
        <v>0</v>
      </c>
      <c r="BH2692" s="187">
        <f t="shared" si="157"/>
        <v>0</v>
      </c>
      <c r="BI2692" s="187">
        <f t="shared" si="158"/>
        <v>0</v>
      </c>
      <c r="BJ2692" s="19" t="s">
        <v>78</v>
      </c>
      <c r="BK2692" s="187">
        <f t="shared" si="159"/>
        <v>0</v>
      </c>
      <c r="BL2692" s="19" t="s">
        <v>216</v>
      </c>
      <c r="BM2692" s="186" t="s">
        <v>4243</v>
      </c>
    </row>
    <row r="2693" spans="1:65" s="2" customFormat="1" ht="24.2" customHeight="1">
      <c r="A2693" s="36"/>
      <c r="B2693" s="37"/>
      <c r="C2693" s="175" t="s">
        <v>2818</v>
      </c>
      <c r="D2693" s="175" t="s">
        <v>195</v>
      </c>
      <c r="E2693" s="176" t="s">
        <v>4244</v>
      </c>
      <c r="F2693" s="177" t="s">
        <v>4245</v>
      </c>
      <c r="G2693" s="178" t="s">
        <v>702</v>
      </c>
      <c r="H2693" s="179">
        <v>48</v>
      </c>
      <c r="I2693" s="180"/>
      <c r="J2693" s="181">
        <f t="shared" si="150"/>
        <v>0</v>
      </c>
      <c r="K2693" s="177" t="s">
        <v>477</v>
      </c>
      <c r="L2693" s="41"/>
      <c r="M2693" s="182" t="s">
        <v>19</v>
      </c>
      <c r="N2693" s="183" t="s">
        <v>41</v>
      </c>
      <c r="O2693" s="66"/>
      <c r="P2693" s="184">
        <f t="shared" si="151"/>
        <v>0</v>
      </c>
      <c r="Q2693" s="184">
        <v>0</v>
      </c>
      <c r="R2693" s="184">
        <f t="shared" si="152"/>
        <v>0</v>
      </c>
      <c r="S2693" s="184">
        <v>0</v>
      </c>
      <c r="T2693" s="185">
        <f t="shared" si="153"/>
        <v>0</v>
      </c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R2693" s="186" t="s">
        <v>216</v>
      </c>
      <c r="AT2693" s="186" t="s">
        <v>195</v>
      </c>
      <c r="AU2693" s="186" t="s">
        <v>212</v>
      </c>
      <c r="AY2693" s="19" t="s">
        <v>193</v>
      </c>
      <c r="BE2693" s="187">
        <f t="shared" si="154"/>
        <v>0</v>
      </c>
      <c r="BF2693" s="187">
        <f t="shared" si="155"/>
        <v>0</v>
      </c>
      <c r="BG2693" s="187">
        <f t="shared" si="156"/>
        <v>0</v>
      </c>
      <c r="BH2693" s="187">
        <f t="shared" si="157"/>
        <v>0</v>
      </c>
      <c r="BI2693" s="187">
        <f t="shared" si="158"/>
        <v>0</v>
      </c>
      <c r="BJ2693" s="19" t="s">
        <v>78</v>
      </c>
      <c r="BK2693" s="187">
        <f t="shared" si="159"/>
        <v>0</v>
      </c>
      <c r="BL2693" s="19" t="s">
        <v>216</v>
      </c>
      <c r="BM2693" s="186" t="s">
        <v>4246</v>
      </c>
    </row>
    <row r="2694" spans="1:65" s="2" customFormat="1" ht="24.2" customHeight="1">
      <c r="A2694" s="36"/>
      <c r="B2694" s="37"/>
      <c r="C2694" s="175" t="s">
        <v>4247</v>
      </c>
      <c r="D2694" s="175" t="s">
        <v>195</v>
      </c>
      <c r="E2694" s="176" t="s">
        <v>4248</v>
      </c>
      <c r="F2694" s="177" t="s">
        <v>4249</v>
      </c>
      <c r="G2694" s="178" t="s">
        <v>702</v>
      </c>
      <c r="H2694" s="179">
        <v>24</v>
      </c>
      <c r="I2694" s="180"/>
      <c r="J2694" s="181">
        <f t="shared" si="150"/>
        <v>0</v>
      </c>
      <c r="K2694" s="177" t="s">
        <v>477</v>
      </c>
      <c r="L2694" s="41"/>
      <c r="M2694" s="182" t="s">
        <v>19</v>
      </c>
      <c r="N2694" s="183" t="s">
        <v>41</v>
      </c>
      <c r="O2694" s="66"/>
      <c r="P2694" s="184">
        <f t="shared" si="151"/>
        <v>0</v>
      </c>
      <c r="Q2694" s="184">
        <v>0</v>
      </c>
      <c r="R2694" s="184">
        <f t="shared" si="152"/>
        <v>0</v>
      </c>
      <c r="S2694" s="184">
        <v>0</v>
      </c>
      <c r="T2694" s="185">
        <f t="shared" si="153"/>
        <v>0</v>
      </c>
      <c r="U2694" s="36"/>
      <c r="V2694" s="36"/>
      <c r="W2694" s="36"/>
      <c r="X2694" s="36"/>
      <c r="Y2694" s="36"/>
      <c r="Z2694" s="36"/>
      <c r="AA2694" s="36"/>
      <c r="AB2694" s="36"/>
      <c r="AC2694" s="36"/>
      <c r="AD2694" s="36"/>
      <c r="AE2694" s="36"/>
      <c r="AR2694" s="186" t="s">
        <v>216</v>
      </c>
      <c r="AT2694" s="186" t="s">
        <v>195</v>
      </c>
      <c r="AU2694" s="186" t="s">
        <v>212</v>
      </c>
      <c r="AY2694" s="19" t="s">
        <v>193</v>
      </c>
      <c r="BE2694" s="187">
        <f t="shared" si="154"/>
        <v>0</v>
      </c>
      <c r="BF2694" s="187">
        <f t="shared" si="155"/>
        <v>0</v>
      </c>
      <c r="BG2694" s="187">
        <f t="shared" si="156"/>
        <v>0</v>
      </c>
      <c r="BH2694" s="187">
        <f t="shared" si="157"/>
        <v>0</v>
      </c>
      <c r="BI2694" s="187">
        <f t="shared" si="158"/>
        <v>0</v>
      </c>
      <c r="BJ2694" s="19" t="s">
        <v>78</v>
      </c>
      <c r="BK2694" s="187">
        <f t="shared" si="159"/>
        <v>0</v>
      </c>
      <c r="BL2694" s="19" t="s">
        <v>216</v>
      </c>
      <c r="BM2694" s="186" t="s">
        <v>4250</v>
      </c>
    </row>
    <row r="2695" spans="1:65" s="2" customFormat="1" ht="44.25" customHeight="1">
      <c r="A2695" s="36"/>
      <c r="B2695" s="37"/>
      <c r="C2695" s="175" t="s">
        <v>2823</v>
      </c>
      <c r="D2695" s="175" t="s">
        <v>195</v>
      </c>
      <c r="E2695" s="176" t="s">
        <v>4251</v>
      </c>
      <c r="F2695" s="177" t="s">
        <v>4252</v>
      </c>
      <c r="G2695" s="178" t="s">
        <v>702</v>
      </c>
      <c r="H2695" s="179">
        <v>3</v>
      </c>
      <c r="I2695" s="180"/>
      <c r="J2695" s="181">
        <f t="shared" si="150"/>
        <v>0</v>
      </c>
      <c r="K2695" s="177" t="s">
        <v>477</v>
      </c>
      <c r="L2695" s="41"/>
      <c r="M2695" s="182" t="s">
        <v>19</v>
      </c>
      <c r="N2695" s="183" t="s">
        <v>41</v>
      </c>
      <c r="O2695" s="66"/>
      <c r="P2695" s="184">
        <f t="shared" si="151"/>
        <v>0</v>
      </c>
      <c r="Q2695" s="184">
        <v>0</v>
      </c>
      <c r="R2695" s="184">
        <f t="shared" si="152"/>
        <v>0</v>
      </c>
      <c r="S2695" s="184">
        <v>0</v>
      </c>
      <c r="T2695" s="185">
        <f t="shared" si="153"/>
        <v>0</v>
      </c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R2695" s="186" t="s">
        <v>216</v>
      </c>
      <c r="AT2695" s="186" t="s">
        <v>195</v>
      </c>
      <c r="AU2695" s="186" t="s">
        <v>212</v>
      </c>
      <c r="AY2695" s="19" t="s">
        <v>193</v>
      </c>
      <c r="BE2695" s="187">
        <f t="shared" si="154"/>
        <v>0</v>
      </c>
      <c r="BF2695" s="187">
        <f t="shared" si="155"/>
        <v>0</v>
      </c>
      <c r="BG2695" s="187">
        <f t="shared" si="156"/>
        <v>0</v>
      </c>
      <c r="BH2695" s="187">
        <f t="shared" si="157"/>
        <v>0</v>
      </c>
      <c r="BI2695" s="187">
        <f t="shared" si="158"/>
        <v>0</v>
      </c>
      <c r="BJ2695" s="19" t="s">
        <v>78</v>
      </c>
      <c r="BK2695" s="187">
        <f t="shared" si="159"/>
        <v>0</v>
      </c>
      <c r="BL2695" s="19" t="s">
        <v>216</v>
      </c>
      <c r="BM2695" s="186" t="s">
        <v>4253</v>
      </c>
    </row>
    <row r="2696" spans="1:65" s="2" customFormat="1" ht="24.2" customHeight="1">
      <c r="A2696" s="36"/>
      <c r="B2696" s="37"/>
      <c r="C2696" s="175" t="s">
        <v>4254</v>
      </c>
      <c r="D2696" s="175" t="s">
        <v>195</v>
      </c>
      <c r="E2696" s="176" t="s">
        <v>4255</v>
      </c>
      <c r="F2696" s="177" t="s">
        <v>4256</v>
      </c>
      <c r="G2696" s="178" t="s">
        <v>702</v>
      </c>
      <c r="H2696" s="179">
        <v>3</v>
      </c>
      <c r="I2696" s="180"/>
      <c r="J2696" s="181">
        <f t="shared" si="150"/>
        <v>0</v>
      </c>
      <c r="K2696" s="177" t="s">
        <v>477</v>
      </c>
      <c r="L2696" s="41"/>
      <c r="M2696" s="182" t="s">
        <v>19</v>
      </c>
      <c r="N2696" s="183" t="s">
        <v>41</v>
      </c>
      <c r="O2696" s="66"/>
      <c r="P2696" s="184">
        <f t="shared" si="151"/>
        <v>0</v>
      </c>
      <c r="Q2696" s="184">
        <v>0</v>
      </c>
      <c r="R2696" s="184">
        <f t="shared" si="152"/>
        <v>0</v>
      </c>
      <c r="S2696" s="184">
        <v>0</v>
      </c>
      <c r="T2696" s="185">
        <f t="shared" si="153"/>
        <v>0</v>
      </c>
      <c r="U2696" s="36"/>
      <c r="V2696" s="36"/>
      <c r="W2696" s="36"/>
      <c r="X2696" s="36"/>
      <c r="Y2696" s="36"/>
      <c r="Z2696" s="36"/>
      <c r="AA2696" s="36"/>
      <c r="AB2696" s="36"/>
      <c r="AC2696" s="36"/>
      <c r="AD2696" s="36"/>
      <c r="AE2696" s="36"/>
      <c r="AR2696" s="186" t="s">
        <v>216</v>
      </c>
      <c r="AT2696" s="186" t="s">
        <v>195</v>
      </c>
      <c r="AU2696" s="186" t="s">
        <v>212</v>
      </c>
      <c r="AY2696" s="19" t="s">
        <v>193</v>
      </c>
      <c r="BE2696" s="187">
        <f t="shared" si="154"/>
        <v>0</v>
      </c>
      <c r="BF2696" s="187">
        <f t="shared" si="155"/>
        <v>0</v>
      </c>
      <c r="BG2696" s="187">
        <f t="shared" si="156"/>
        <v>0</v>
      </c>
      <c r="BH2696" s="187">
        <f t="shared" si="157"/>
        <v>0</v>
      </c>
      <c r="BI2696" s="187">
        <f t="shared" si="158"/>
        <v>0</v>
      </c>
      <c r="BJ2696" s="19" t="s">
        <v>78</v>
      </c>
      <c r="BK2696" s="187">
        <f t="shared" si="159"/>
        <v>0</v>
      </c>
      <c r="BL2696" s="19" t="s">
        <v>216</v>
      </c>
      <c r="BM2696" s="186" t="s">
        <v>4257</v>
      </c>
    </row>
    <row r="2697" spans="1:65" s="2" customFormat="1" ht="101.25" customHeight="1">
      <c r="A2697" s="36"/>
      <c r="B2697" s="37"/>
      <c r="C2697" s="175" t="s">
        <v>2827</v>
      </c>
      <c r="D2697" s="175" t="s">
        <v>195</v>
      </c>
      <c r="E2697" s="176" t="s">
        <v>4258</v>
      </c>
      <c r="F2697" s="177" t="s">
        <v>4259</v>
      </c>
      <c r="G2697" s="178" t="s">
        <v>3092</v>
      </c>
      <c r="H2697" s="179">
        <v>1</v>
      </c>
      <c r="I2697" s="180"/>
      <c r="J2697" s="181">
        <f t="shared" si="150"/>
        <v>0</v>
      </c>
      <c r="K2697" s="177" t="s">
        <v>477</v>
      </c>
      <c r="L2697" s="41"/>
      <c r="M2697" s="182" t="s">
        <v>19</v>
      </c>
      <c r="N2697" s="183" t="s">
        <v>41</v>
      </c>
      <c r="O2697" s="66"/>
      <c r="P2697" s="184">
        <f t="shared" si="151"/>
        <v>0</v>
      </c>
      <c r="Q2697" s="184">
        <v>0</v>
      </c>
      <c r="R2697" s="184">
        <f t="shared" si="152"/>
        <v>0</v>
      </c>
      <c r="S2697" s="184">
        <v>0</v>
      </c>
      <c r="T2697" s="185">
        <f t="shared" si="153"/>
        <v>0</v>
      </c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R2697" s="186" t="s">
        <v>216</v>
      </c>
      <c r="AT2697" s="186" t="s">
        <v>195</v>
      </c>
      <c r="AU2697" s="186" t="s">
        <v>212</v>
      </c>
      <c r="AY2697" s="19" t="s">
        <v>193</v>
      </c>
      <c r="BE2697" s="187">
        <f t="shared" si="154"/>
        <v>0</v>
      </c>
      <c r="BF2697" s="187">
        <f t="shared" si="155"/>
        <v>0</v>
      </c>
      <c r="BG2697" s="187">
        <f t="shared" si="156"/>
        <v>0</v>
      </c>
      <c r="BH2697" s="187">
        <f t="shared" si="157"/>
        <v>0</v>
      </c>
      <c r="BI2697" s="187">
        <f t="shared" si="158"/>
        <v>0</v>
      </c>
      <c r="BJ2697" s="19" t="s">
        <v>78</v>
      </c>
      <c r="BK2697" s="187">
        <f t="shared" si="159"/>
        <v>0</v>
      </c>
      <c r="BL2697" s="19" t="s">
        <v>216</v>
      </c>
      <c r="BM2697" s="186" t="s">
        <v>4260</v>
      </c>
    </row>
    <row r="2698" spans="1:65" s="2" customFormat="1" ht="24.2" customHeight="1">
      <c r="A2698" s="36"/>
      <c r="B2698" s="37"/>
      <c r="C2698" s="175" t="s">
        <v>4261</v>
      </c>
      <c r="D2698" s="175" t="s">
        <v>195</v>
      </c>
      <c r="E2698" s="176" t="s">
        <v>4262</v>
      </c>
      <c r="F2698" s="177" t="s">
        <v>4263</v>
      </c>
      <c r="G2698" s="178" t="s">
        <v>702</v>
      </c>
      <c r="H2698" s="179">
        <v>18</v>
      </c>
      <c r="I2698" s="180"/>
      <c r="J2698" s="181">
        <f t="shared" si="150"/>
        <v>0</v>
      </c>
      <c r="K2698" s="177" t="s">
        <v>477</v>
      </c>
      <c r="L2698" s="41"/>
      <c r="M2698" s="182" t="s">
        <v>19</v>
      </c>
      <c r="N2698" s="183" t="s">
        <v>41</v>
      </c>
      <c r="O2698" s="66"/>
      <c r="P2698" s="184">
        <f t="shared" si="151"/>
        <v>0</v>
      </c>
      <c r="Q2698" s="184">
        <v>0</v>
      </c>
      <c r="R2698" s="184">
        <f t="shared" si="152"/>
        <v>0</v>
      </c>
      <c r="S2698" s="184">
        <v>0</v>
      </c>
      <c r="T2698" s="185">
        <f t="shared" si="153"/>
        <v>0</v>
      </c>
      <c r="U2698" s="36"/>
      <c r="V2698" s="36"/>
      <c r="W2698" s="36"/>
      <c r="X2698" s="36"/>
      <c r="Y2698" s="36"/>
      <c r="Z2698" s="36"/>
      <c r="AA2698" s="36"/>
      <c r="AB2698" s="36"/>
      <c r="AC2698" s="36"/>
      <c r="AD2698" s="36"/>
      <c r="AE2698" s="36"/>
      <c r="AR2698" s="186" t="s">
        <v>216</v>
      </c>
      <c r="AT2698" s="186" t="s">
        <v>195</v>
      </c>
      <c r="AU2698" s="186" t="s">
        <v>212</v>
      </c>
      <c r="AY2698" s="19" t="s">
        <v>193</v>
      </c>
      <c r="BE2698" s="187">
        <f t="shared" si="154"/>
        <v>0</v>
      </c>
      <c r="BF2698" s="187">
        <f t="shared" si="155"/>
        <v>0</v>
      </c>
      <c r="BG2698" s="187">
        <f t="shared" si="156"/>
        <v>0</v>
      </c>
      <c r="BH2698" s="187">
        <f t="shared" si="157"/>
        <v>0</v>
      </c>
      <c r="BI2698" s="187">
        <f t="shared" si="158"/>
        <v>0</v>
      </c>
      <c r="BJ2698" s="19" t="s">
        <v>78</v>
      </c>
      <c r="BK2698" s="187">
        <f t="shared" si="159"/>
        <v>0</v>
      </c>
      <c r="BL2698" s="19" t="s">
        <v>216</v>
      </c>
      <c r="BM2698" s="186" t="s">
        <v>4264</v>
      </c>
    </row>
    <row r="2699" spans="1:65" s="2" customFormat="1" ht="24.2" customHeight="1">
      <c r="A2699" s="36"/>
      <c r="B2699" s="37"/>
      <c r="C2699" s="175" t="s">
        <v>4265</v>
      </c>
      <c r="D2699" s="175" t="s">
        <v>195</v>
      </c>
      <c r="E2699" s="176" t="s">
        <v>4266</v>
      </c>
      <c r="F2699" s="177" t="s">
        <v>4267</v>
      </c>
      <c r="G2699" s="178" t="s">
        <v>702</v>
      </c>
      <c r="H2699" s="179">
        <v>9</v>
      </c>
      <c r="I2699" s="180"/>
      <c r="J2699" s="181">
        <f t="shared" si="150"/>
        <v>0</v>
      </c>
      <c r="K2699" s="177" t="s">
        <v>477</v>
      </c>
      <c r="L2699" s="41"/>
      <c r="M2699" s="182" t="s">
        <v>19</v>
      </c>
      <c r="N2699" s="183" t="s">
        <v>41</v>
      </c>
      <c r="O2699" s="66"/>
      <c r="P2699" s="184">
        <f t="shared" si="151"/>
        <v>0</v>
      </c>
      <c r="Q2699" s="184">
        <v>0</v>
      </c>
      <c r="R2699" s="184">
        <f t="shared" si="152"/>
        <v>0</v>
      </c>
      <c r="S2699" s="184">
        <v>0</v>
      </c>
      <c r="T2699" s="185">
        <f t="shared" si="153"/>
        <v>0</v>
      </c>
      <c r="U2699" s="36"/>
      <c r="V2699" s="36"/>
      <c r="W2699" s="36"/>
      <c r="X2699" s="36"/>
      <c r="Y2699" s="36"/>
      <c r="Z2699" s="36"/>
      <c r="AA2699" s="36"/>
      <c r="AB2699" s="36"/>
      <c r="AC2699" s="36"/>
      <c r="AD2699" s="36"/>
      <c r="AE2699" s="36"/>
      <c r="AR2699" s="186" t="s">
        <v>216</v>
      </c>
      <c r="AT2699" s="186" t="s">
        <v>195</v>
      </c>
      <c r="AU2699" s="186" t="s">
        <v>212</v>
      </c>
      <c r="AY2699" s="19" t="s">
        <v>193</v>
      </c>
      <c r="BE2699" s="187">
        <f t="shared" si="154"/>
        <v>0</v>
      </c>
      <c r="BF2699" s="187">
        <f t="shared" si="155"/>
        <v>0</v>
      </c>
      <c r="BG2699" s="187">
        <f t="shared" si="156"/>
        <v>0</v>
      </c>
      <c r="BH2699" s="187">
        <f t="shared" si="157"/>
        <v>0</v>
      </c>
      <c r="BI2699" s="187">
        <f t="shared" si="158"/>
        <v>0</v>
      </c>
      <c r="BJ2699" s="19" t="s">
        <v>78</v>
      </c>
      <c r="BK2699" s="187">
        <f t="shared" si="159"/>
        <v>0</v>
      </c>
      <c r="BL2699" s="19" t="s">
        <v>216</v>
      </c>
      <c r="BM2699" s="186" t="s">
        <v>4268</v>
      </c>
    </row>
    <row r="2700" spans="1:65" s="2" customFormat="1" ht="37.9" customHeight="1">
      <c r="A2700" s="36"/>
      <c r="B2700" s="37"/>
      <c r="C2700" s="175" t="s">
        <v>4269</v>
      </c>
      <c r="D2700" s="175" t="s">
        <v>195</v>
      </c>
      <c r="E2700" s="176" t="s">
        <v>4270</v>
      </c>
      <c r="F2700" s="177" t="s">
        <v>4271</v>
      </c>
      <c r="G2700" s="178" t="s">
        <v>702</v>
      </c>
      <c r="H2700" s="179">
        <v>1</v>
      </c>
      <c r="I2700" s="180"/>
      <c r="J2700" s="181">
        <f t="shared" si="150"/>
        <v>0</v>
      </c>
      <c r="K2700" s="177" t="s">
        <v>477</v>
      </c>
      <c r="L2700" s="41"/>
      <c r="M2700" s="182" t="s">
        <v>19</v>
      </c>
      <c r="N2700" s="183" t="s">
        <v>41</v>
      </c>
      <c r="O2700" s="66"/>
      <c r="P2700" s="184">
        <f t="shared" si="151"/>
        <v>0</v>
      </c>
      <c r="Q2700" s="184">
        <v>0</v>
      </c>
      <c r="R2700" s="184">
        <f t="shared" si="152"/>
        <v>0</v>
      </c>
      <c r="S2700" s="184">
        <v>0</v>
      </c>
      <c r="T2700" s="185">
        <f t="shared" si="153"/>
        <v>0</v>
      </c>
      <c r="U2700" s="36"/>
      <c r="V2700" s="36"/>
      <c r="W2700" s="36"/>
      <c r="X2700" s="36"/>
      <c r="Y2700" s="36"/>
      <c r="Z2700" s="36"/>
      <c r="AA2700" s="36"/>
      <c r="AB2700" s="36"/>
      <c r="AC2700" s="36"/>
      <c r="AD2700" s="36"/>
      <c r="AE2700" s="36"/>
      <c r="AR2700" s="186" t="s">
        <v>216</v>
      </c>
      <c r="AT2700" s="186" t="s">
        <v>195</v>
      </c>
      <c r="AU2700" s="186" t="s">
        <v>212</v>
      </c>
      <c r="AY2700" s="19" t="s">
        <v>193</v>
      </c>
      <c r="BE2700" s="187">
        <f t="shared" si="154"/>
        <v>0</v>
      </c>
      <c r="BF2700" s="187">
        <f t="shared" si="155"/>
        <v>0</v>
      </c>
      <c r="BG2700" s="187">
        <f t="shared" si="156"/>
        <v>0</v>
      </c>
      <c r="BH2700" s="187">
        <f t="shared" si="157"/>
        <v>0</v>
      </c>
      <c r="BI2700" s="187">
        <f t="shared" si="158"/>
        <v>0</v>
      </c>
      <c r="BJ2700" s="19" t="s">
        <v>78</v>
      </c>
      <c r="BK2700" s="187">
        <f t="shared" si="159"/>
        <v>0</v>
      </c>
      <c r="BL2700" s="19" t="s">
        <v>216</v>
      </c>
      <c r="BM2700" s="186" t="s">
        <v>4272</v>
      </c>
    </row>
    <row r="2701" spans="1:65" s="2" customFormat="1" ht="24.2" customHeight="1">
      <c r="A2701" s="36"/>
      <c r="B2701" s="37"/>
      <c r="C2701" s="175" t="s">
        <v>4273</v>
      </c>
      <c r="D2701" s="175" t="s">
        <v>195</v>
      </c>
      <c r="E2701" s="176" t="s">
        <v>4274</v>
      </c>
      <c r="F2701" s="177" t="s">
        <v>4275</v>
      </c>
      <c r="G2701" s="178" t="s">
        <v>702</v>
      </c>
      <c r="H2701" s="179">
        <v>1</v>
      </c>
      <c r="I2701" s="180"/>
      <c r="J2701" s="181">
        <f t="shared" si="150"/>
        <v>0</v>
      </c>
      <c r="K2701" s="177" t="s">
        <v>477</v>
      </c>
      <c r="L2701" s="41"/>
      <c r="M2701" s="182" t="s">
        <v>19</v>
      </c>
      <c r="N2701" s="183" t="s">
        <v>41</v>
      </c>
      <c r="O2701" s="66"/>
      <c r="P2701" s="184">
        <f t="shared" si="151"/>
        <v>0</v>
      </c>
      <c r="Q2701" s="184">
        <v>0</v>
      </c>
      <c r="R2701" s="184">
        <f t="shared" si="152"/>
        <v>0</v>
      </c>
      <c r="S2701" s="184">
        <v>0</v>
      </c>
      <c r="T2701" s="185">
        <f t="shared" si="153"/>
        <v>0</v>
      </c>
      <c r="U2701" s="36"/>
      <c r="V2701" s="36"/>
      <c r="W2701" s="36"/>
      <c r="X2701" s="36"/>
      <c r="Y2701" s="36"/>
      <c r="Z2701" s="36"/>
      <c r="AA2701" s="36"/>
      <c r="AB2701" s="36"/>
      <c r="AC2701" s="36"/>
      <c r="AD2701" s="36"/>
      <c r="AE2701" s="36"/>
      <c r="AR2701" s="186" t="s">
        <v>216</v>
      </c>
      <c r="AT2701" s="186" t="s">
        <v>195</v>
      </c>
      <c r="AU2701" s="186" t="s">
        <v>212</v>
      </c>
      <c r="AY2701" s="19" t="s">
        <v>193</v>
      </c>
      <c r="BE2701" s="187">
        <f t="shared" si="154"/>
        <v>0</v>
      </c>
      <c r="BF2701" s="187">
        <f t="shared" si="155"/>
        <v>0</v>
      </c>
      <c r="BG2701" s="187">
        <f t="shared" si="156"/>
        <v>0</v>
      </c>
      <c r="BH2701" s="187">
        <f t="shared" si="157"/>
        <v>0</v>
      </c>
      <c r="BI2701" s="187">
        <f t="shared" si="158"/>
        <v>0</v>
      </c>
      <c r="BJ2701" s="19" t="s">
        <v>78</v>
      </c>
      <c r="BK2701" s="187">
        <f t="shared" si="159"/>
        <v>0</v>
      </c>
      <c r="BL2701" s="19" t="s">
        <v>216</v>
      </c>
      <c r="BM2701" s="186" t="s">
        <v>4276</v>
      </c>
    </row>
    <row r="2702" spans="1:65" s="2" customFormat="1" ht="114.95" customHeight="1">
      <c r="A2702" s="36"/>
      <c r="B2702" s="37"/>
      <c r="C2702" s="175" t="s">
        <v>4277</v>
      </c>
      <c r="D2702" s="175" t="s">
        <v>195</v>
      </c>
      <c r="E2702" s="176" t="s">
        <v>4278</v>
      </c>
      <c r="F2702" s="177" t="s">
        <v>4279</v>
      </c>
      <c r="G2702" s="178" t="s">
        <v>3092</v>
      </c>
      <c r="H2702" s="179">
        <v>4</v>
      </c>
      <c r="I2702" s="180"/>
      <c r="J2702" s="181">
        <f t="shared" si="150"/>
        <v>0</v>
      </c>
      <c r="K2702" s="177" t="s">
        <v>477</v>
      </c>
      <c r="L2702" s="41"/>
      <c r="M2702" s="182" t="s">
        <v>19</v>
      </c>
      <c r="N2702" s="183" t="s">
        <v>41</v>
      </c>
      <c r="O2702" s="66"/>
      <c r="P2702" s="184">
        <f t="shared" si="151"/>
        <v>0</v>
      </c>
      <c r="Q2702" s="184">
        <v>0</v>
      </c>
      <c r="R2702" s="184">
        <f t="shared" si="152"/>
        <v>0</v>
      </c>
      <c r="S2702" s="184">
        <v>0</v>
      </c>
      <c r="T2702" s="185">
        <f t="shared" si="153"/>
        <v>0</v>
      </c>
      <c r="U2702" s="36"/>
      <c r="V2702" s="36"/>
      <c r="W2702" s="36"/>
      <c r="X2702" s="36"/>
      <c r="Y2702" s="36"/>
      <c r="Z2702" s="36"/>
      <c r="AA2702" s="36"/>
      <c r="AB2702" s="36"/>
      <c r="AC2702" s="36"/>
      <c r="AD2702" s="36"/>
      <c r="AE2702" s="36"/>
      <c r="AR2702" s="186" t="s">
        <v>216</v>
      </c>
      <c r="AT2702" s="186" t="s">
        <v>195</v>
      </c>
      <c r="AU2702" s="186" t="s">
        <v>212</v>
      </c>
      <c r="AY2702" s="19" t="s">
        <v>193</v>
      </c>
      <c r="BE2702" s="187">
        <f t="shared" si="154"/>
        <v>0</v>
      </c>
      <c r="BF2702" s="187">
        <f t="shared" si="155"/>
        <v>0</v>
      </c>
      <c r="BG2702" s="187">
        <f t="shared" si="156"/>
        <v>0</v>
      </c>
      <c r="BH2702" s="187">
        <f t="shared" si="157"/>
        <v>0</v>
      </c>
      <c r="BI2702" s="187">
        <f t="shared" si="158"/>
        <v>0</v>
      </c>
      <c r="BJ2702" s="19" t="s">
        <v>78</v>
      </c>
      <c r="BK2702" s="187">
        <f t="shared" si="159"/>
        <v>0</v>
      </c>
      <c r="BL2702" s="19" t="s">
        <v>216</v>
      </c>
      <c r="BM2702" s="186" t="s">
        <v>4280</v>
      </c>
    </row>
    <row r="2703" spans="1:65" s="2" customFormat="1" ht="24.2" customHeight="1">
      <c r="A2703" s="36"/>
      <c r="B2703" s="37"/>
      <c r="C2703" s="175" t="s">
        <v>4281</v>
      </c>
      <c r="D2703" s="175" t="s">
        <v>195</v>
      </c>
      <c r="E2703" s="176" t="s">
        <v>4282</v>
      </c>
      <c r="F2703" s="177" t="s">
        <v>4283</v>
      </c>
      <c r="G2703" s="178" t="s">
        <v>702</v>
      </c>
      <c r="H2703" s="179">
        <v>8</v>
      </c>
      <c r="I2703" s="180"/>
      <c r="J2703" s="181">
        <f t="shared" si="150"/>
        <v>0</v>
      </c>
      <c r="K2703" s="177" t="s">
        <v>477</v>
      </c>
      <c r="L2703" s="41"/>
      <c r="M2703" s="182" t="s">
        <v>19</v>
      </c>
      <c r="N2703" s="183" t="s">
        <v>41</v>
      </c>
      <c r="O2703" s="66"/>
      <c r="P2703" s="184">
        <f t="shared" si="151"/>
        <v>0</v>
      </c>
      <c r="Q2703" s="184">
        <v>0</v>
      </c>
      <c r="R2703" s="184">
        <f t="shared" si="152"/>
        <v>0</v>
      </c>
      <c r="S2703" s="184">
        <v>0</v>
      </c>
      <c r="T2703" s="185">
        <f t="shared" si="153"/>
        <v>0</v>
      </c>
      <c r="U2703" s="36"/>
      <c r="V2703" s="36"/>
      <c r="W2703" s="36"/>
      <c r="X2703" s="36"/>
      <c r="Y2703" s="36"/>
      <c r="Z2703" s="36"/>
      <c r="AA2703" s="36"/>
      <c r="AB2703" s="36"/>
      <c r="AC2703" s="36"/>
      <c r="AD2703" s="36"/>
      <c r="AE2703" s="36"/>
      <c r="AR2703" s="186" t="s">
        <v>216</v>
      </c>
      <c r="AT2703" s="186" t="s">
        <v>195</v>
      </c>
      <c r="AU2703" s="186" t="s">
        <v>212</v>
      </c>
      <c r="AY2703" s="19" t="s">
        <v>193</v>
      </c>
      <c r="BE2703" s="187">
        <f t="shared" si="154"/>
        <v>0</v>
      </c>
      <c r="BF2703" s="187">
        <f t="shared" si="155"/>
        <v>0</v>
      </c>
      <c r="BG2703" s="187">
        <f t="shared" si="156"/>
        <v>0</v>
      </c>
      <c r="BH2703" s="187">
        <f t="shared" si="157"/>
        <v>0</v>
      </c>
      <c r="BI2703" s="187">
        <f t="shared" si="158"/>
        <v>0</v>
      </c>
      <c r="BJ2703" s="19" t="s">
        <v>78</v>
      </c>
      <c r="BK2703" s="187">
        <f t="shared" si="159"/>
        <v>0</v>
      </c>
      <c r="BL2703" s="19" t="s">
        <v>216</v>
      </c>
      <c r="BM2703" s="186" t="s">
        <v>4284</v>
      </c>
    </row>
    <row r="2704" spans="1:65" s="2" customFormat="1" ht="24.2" customHeight="1">
      <c r="A2704" s="36"/>
      <c r="B2704" s="37"/>
      <c r="C2704" s="175" t="s">
        <v>4285</v>
      </c>
      <c r="D2704" s="175" t="s">
        <v>195</v>
      </c>
      <c r="E2704" s="176" t="s">
        <v>4286</v>
      </c>
      <c r="F2704" s="177" t="s">
        <v>4287</v>
      </c>
      <c r="G2704" s="178" t="s">
        <v>702</v>
      </c>
      <c r="H2704" s="179">
        <v>80</v>
      </c>
      <c r="I2704" s="180"/>
      <c r="J2704" s="181">
        <f t="shared" si="150"/>
        <v>0</v>
      </c>
      <c r="K2704" s="177" t="s">
        <v>477</v>
      </c>
      <c r="L2704" s="41"/>
      <c r="M2704" s="182" t="s">
        <v>19</v>
      </c>
      <c r="N2704" s="183" t="s">
        <v>41</v>
      </c>
      <c r="O2704" s="66"/>
      <c r="P2704" s="184">
        <f t="shared" si="151"/>
        <v>0</v>
      </c>
      <c r="Q2704" s="184">
        <v>0</v>
      </c>
      <c r="R2704" s="184">
        <f t="shared" si="152"/>
        <v>0</v>
      </c>
      <c r="S2704" s="184">
        <v>0</v>
      </c>
      <c r="T2704" s="185">
        <f t="shared" si="153"/>
        <v>0</v>
      </c>
      <c r="U2704" s="36"/>
      <c r="V2704" s="36"/>
      <c r="W2704" s="36"/>
      <c r="X2704" s="36"/>
      <c r="Y2704" s="36"/>
      <c r="Z2704" s="36"/>
      <c r="AA2704" s="36"/>
      <c r="AB2704" s="36"/>
      <c r="AC2704" s="36"/>
      <c r="AD2704" s="36"/>
      <c r="AE2704" s="36"/>
      <c r="AR2704" s="186" t="s">
        <v>216</v>
      </c>
      <c r="AT2704" s="186" t="s">
        <v>195</v>
      </c>
      <c r="AU2704" s="186" t="s">
        <v>212</v>
      </c>
      <c r="AY2704" s="19" t="s">
        <v>193</v>
      </c>
      <c r="BE2704" s="187">
        <f t="shared" si="154"/>
        <v>0</v>
      </c>
      <c r="BF2704" s="187">
        <f t="shared" si="155"/>
        <v>0</v>
      </c>
      <c r="BG2704" s="187">
        <f t="shared" si="156"/>
        <v>0</v>
      </c>
      <c r="BH2704" s="187">
        <f t="shared" si="157"/>
        <v>0</v>
      </c>
      <c r="BI2704" s="187">
        <f t="shared" si="158"/>
        <v>0</v>
      </c>
      <c r="BJ2704" s="19" t="s">
        <v>78</v>
      </c>
      <c r="BK2704" s="187">
        <f t="shared" si="159"/>
        <v>0</v>
      </c>
      <c r="BL2704" s="19" t="s">
        <v>216</v>
      </c>
      <c r="BM2704" s="186" t="s">
        <v>4288</v>
      </c>
    </row>
    <row r="2705" spans="1:65" s="2" customFormat="1" ht="24.2" customHeight="1">
      <c r="A2705" s="36"/>
      <c r="B2705" s="37"/>
      <c r="C2705" s="175" t="s">
        <v>4289</v>
      </c>
      <c r="D2705" s="175" t="s">
        <v>195</v>
      </c>
      <c r="E2705" s="176" t="s">
        <v>4290</v>
      </c>
      <c r="F2705" s="177" t="s">
        <v>4291</v>
      </c>
      <c r="G2705" s="178" t="s">
        <v>702</v>
      </c>
      <c r="H2705" s="179">
        <v>24</v>
      </c>
      <c r="I2705" s="180"/>
      <c r="J2705" s="181">
        <f t="shared" si="150"/>
        <v>0</v>
      </c>
      <c r="K2705" s="177" t="s">
        <v>477</v>
      </c>
      <c r="L2705" s="41"/>
      <c r="M2705" s="182" t="s">
        <v>19</v>
      </c>
      <c r="N2705" s="183" t="s">
        <v>41</v>
      </c>
      <c r="O2705" s="66"/>
      <c r="P2705" s="184">
        <f t="shared" si="151"/>
        <v>0</v>
      </c>
      <c r="Q2705" s="184">
        <v>0</v>
      </c>
      <c r="R2705" s="184">
        <f t="shared" si="152"/>
        <v>0</v>
      </c>
      <c r="S2705" s="184">
        <v>0</v>
      </c>
      <c r="T2705" s="185">
        <f t="shared" si="153"/>
        <v>0</v>
      </c>
      <c r="U2705" s="36"/>
      <c r="V2705" s="36"/>
      <c r="W2705" s="36"/>
      <c r="X2705" s="36"/>
      <c r="Y2705" s="36"/>
      <c r="Z2705" s="36"/>
      <c r="AA2705" s="36"/>
      <c r="AB2705" s="36"/>
      <c r="AC2705" s="36"/>
      <c r="AD2705" s="36"/>
      <c r="AE2705" s="36"/>
      <c r="AR2705" s="186" t="s">
        <v>216</v>
      </c>
      <c r="AT2705" s="186" t="s">
        <v>195</v>
      </c>
      <c r="AU2705" s="186" t="s">
        <v>212</v>
      </c>
      <c r="AY2705" s="19" t="s">
        <v>193</v>
      </c>
      <c r="BE2705" s="187">
        <f t="shared" si="154"/>
        <v>0</v>
      </c>
      <c r="BF2705" s="187">
        <f t="shared" si="155"/>
        <v>0</v>
      </c>
      <c r="BG2705" s="187">
        <f t="shared" si="156"/>
        <v>0</v>
      </c>
      <c r="BH2705" s="187">
        <f t="shared" si="157"/>
        <v>0</v>
      </c>
      <c r="BI2705" s="187">
        <f t="shared" si="158"/>
        <v>0</v>
      </c>
      <c r="BJ2705" s="19" t="s">
        <v>78</v>
      </c>
      <c r="BK2705" s="187">
        <f t="shared" si="159"/>
        <v>0</v>
      </c>
      <c r="BL2705" s="19" t="s">
        <v>216</v>
      </c>
      <c r="BM2705" s="186" t="s">
        <v>4292</v>
      </c>
    </row>
    <row r="2706" spans="1:65" s="2" customFormat="1" ht="44.25" customHeight="1">
      <c r="A2706" s="36"/>
      <c r="B2706" s="37"/>
      <c r="C2706" s="175" t="s">
        <v>4293</v>
      </c>
      <c r="D2706" s="175" t="s">
        <v>195</v>
      </c>
      <c r="E2706" s="176" t="s">
        <v>4294</v>
      </c>
      <c r="F2706" s="177" t="s">
        <v>4295</v>
      </c>
      <c r="G2706" s="178" t="s">
        <v>702</v>
      </c>
      <c r="H2706" s="179">
        <v>4</v>
      </c>
      <c r="I2706" s="180"/>
      <c r="J2706" s="181">
        <f t="shared" si="150"/>
        <v>0</v>
      </c>
      <c r="K2706" s="177" t="s">
        <v>477</v>
      </c>
      <c r="L2706" s="41"/>
      <c r="M2706" s="182" t="s">
        <v>19</v>
      </c>
      <c r="N2706" s="183" t="s">
        <v>41</v>
      </c>
      <c r="O2706" s="66"/>
      <c r="P2706" s="184">
        <f t="shared" si="151"/>
        <v>0</v>
      </c>
      <c r="Q2706" s="184">
        <v>0</v>
      </c>
      <c r="R2706" s="184">
        <f t="shared" si="152"/>
        <v>0</v>
      </c>
      <c r="S2706" s="184">
        <v>0</v>
      </c>
      <c r="T2706" s="185">
        <f t="shared" si="153"/>
        <v>0</v>
      </c>
      <c r="U2706" s="36"/>
      <c r="V2706" s="36"/>
      <c r="W2706" s="36"/>
      <c r="X2706" s="36"/>
      <c r="Y2706" s="36"/>
      <c r="Z2706" s="36"/>
      <c r="AA2706" s="36"/>
      <c r="AB2706" s="36"/>
      <c r="AC2706" s="36"/>
      <c r="AD2706" s="36"/>
      <c r="AE2706" s="36"/>
      <c r="AR2706" s="186" t="s">
        <v>216</v>
      </c>
      <c r="AT2706" s="186" t="s">
        <v>195</v>
      </c>
      <c r="AU2706" s="186" t="s">
        <v>212</v>
      </c>
      <c r="AY2706" s="19" t="s">
        <v>193</v>
      </c>
      <c r="BE2706" s="187">
        <f t="shared" si="154"/>
        <v>0</v>
      </c>
      <c r="BF2706" s="187">
        <f t="shared" si="155"/>
        <v>0</v>
      </c>
      <c r="BG2706" s="187">
        <f t="shared" si="156"/>
        <v>0</v>
      </c>
      <c r="BH2706" s="187">
        <f t="shared" si="157"/>
        <v>0</v>
      </c>
      <c r="BI2706" s="187">
        <f t="shared" si="158"/>
        <v>0</v>
      </c>
      <c r="BJ2706" s="19" t="s">
        <v>78</v>
      </c>
      <c r="BK2706" s="187">
        <f t="shared" si="159"/>
        <v>0</v>
      </c>
      <c r="BL2706" s="19" t="s">
        <v>216</v>
      </c>
      <c r="BM2706" s="186" t="s">
        <v>4296</v>
      </c>
    </row>
    <row r="2707" spans="1:65" s="2" customFormat="1" ht="24.2" customHeight="1">
      <c r="A2707" s="36"/>
      <c r="B2707" s="37"/>
      <c r="C2707" s="175" t="s">
        <v>4297</v>
      </c>
      <c r="D2707" s="175" t="s">
        <v>195</v>
      </c>
      <c r="E2707" s="176" t="s">
        <v>4298</v>
      </c>
      <c r="F2707" s="177" t="s">
        <v>4299</v>
      </c>
      <c r="G2707" s="178" t="s">
        <v>702</v>
      </c>
      <c r="H2707" s="179">
        <v>4</v>
      </c>
      <c r="I2707" s="180"/>
      <c r="J2707" s="181">
        <f t="shared" si="150"/>
        <v>0</v>
      </c>
      <c r="K2707" s="177" t="s">
        <v>477</v>
      </c>
      <c r="L2707" s="41"/>
      <c r="M2707" s="182" t="s">
        <v>19</v>
      </c>
      <c r="N2707" s="183" t="s">
        <v>41</v>
      </c>
      <c r="O2707" s="66"/>
      <c r="P2707" s="184">
        <f t="shared" si="151"/>
        <v>0</v>
      </c>
      <c r="Q2707" s="184">
        <v>0</v>
      </c>
      <c r="R2707" s="184">
        <f t="shared" si="152"/>
        <v>0</v>
      </c>
      <c r="S2707" s="184">
        <v>0</v>
      </c>
      <c r="T2707" s="185">
        <f t="shared" si="153"/>
        <v>0</v>
      </c>
      <c r="U2707" s="36"/>
      <c r="V2707" s="36"/>
      <c r="W2707" s="36"/>
      <c r="X2707" s="36"/>
      <c r="Y2707" s="36"/>
      <c r="Z2707" s="36"/>
      <c r="AA2707" s="36"/>
      <c r="AB2707" s="36"/>
      <c r="AC2707" s="36"/>
      <c r="AD2707" s="36"/>
      <c r="AE2707" s="36"/>
      <c r="AR2707" s="186" t="s">
        <v>216</v>
      </c>
      <c r="AT2707" s="186" t="s">
        <v>195</v>
      </c>
      <c r="AU2707" s="186" t="s">
        <v>212</v>
      </c>
      <c r="AY2707" s="19" t="s">
        <v>193</v>
      </c>
      <c r="BE2707" s="187">
        <f t="shared" si="154"/>
        <v>0</v>
      </c>
      <c r="BF2707" s="187">
        <f t="shared" si="155"/>
        <v>0</v>
      </c>
      <c r="BG2707" s="187">
        <f t="shared" si="156"/>
        <v>0</v>
      </c>
      <c r="BH2707" s="187">
        <f t="shared" si="157"/>
        <v>0</v>
      </c>
      <c r="BI2707" s="187">
        <f t="shared" si="158"/>
        <v>0</v>
      </c>
      <c r="BJ2707" s="19" t="s">
        <v>78</v>
      </c>
      <c r="BK2707" s="187">
        <f t="shared" si="159"/>
        <v>0</v>
      </c>
      <c r="BL2707" s="19" t="s">
        <v>216</v>
      </c>
      <c r="BM2707" s="186" t="s">
        <v>4300</v>
      </c>
    </row>
    <row r="2708" spans="1:65" s="2" customFormat="1" ht="101.25" customHeight="1">
      <c r="A2708" s="36"/>
      <c r="B2708" s="37"/>
      <c r="C2708" s="175" t="s">
        <v>4301</v>
      </c>
      <c r="D2708" s="175" t="s">
        <v>195</v>
      </c>
      <c r="E2708" s="176" t="s">
        <v>4302</v>
      </c>
      <c r="F2708" s="177" t="s">
        <v>4303</v>
      </c>
      <c r="G2708" s="178" t="s">
        <v>3092</v>
      </c>
      <c r="H2708" s="179">
        <v>4</v>
      </c>
      <c r="I2708" s="180"/>
      <c r="J2708" s="181">
        <f t="shared" si="150"/>
        <v>0</v>
      </c>
      <c r="K2708" s="177" t="s">
        <v>477</v>
      </c>
      <c r="L2708" s="41"/>
      <c r="M2708" s="182" t="s">
        <v>19</v>
      </c>
      <c r="N2708" s="183" t="s">
        <v>41</v>
      </c>
      <c r="O2708" s="66"/>
      <c r="P2708" s="184">
        <f t="shared" si="151"/>
        <v>0</v>
      </c>
      <c r="Q2708" s="184">
        <v>0</v>
      </c>
      <c r="R2708" s="184">
        <f t="shared" si="152"/>
        <v>0</v>
      </c>
      <c r="S2708" s="184">
        <v>0</v>
      </c>
      <c r="T2708" s="185">
        <f t="shared" si="153"/>
        <v>0</v>
      </c>
      <c r="U2708" s="36"/>
      <c r="V2708" s="36"/>
      <c r="W2708" s="36"/>
      <c r="X2708" s="36"/>
      <c r="Y2708" s="36"/>
      <c r="Z2708" s="36"/>
      <c r="AA2708" s="36"/>
      <c r="AB2708" s="36"/>
      <c r="AC2708" s="36"/>
      <c r="AD2708" s="36"/>
      <c r="AE2708" s="36"/>
      <c r="AR2708" s="186" t="s">
        <v>216</v>
      </c>
      <c r="AT2708" s="186" t="s">
        <v>195</v>
      </c>
      <c r="AU2708" s="186" t="s">
        <v>212</v>
      </c>
      <c r="AY2708" s="19" t="s">
        <v>193</v>
      </c>
      <c r="BE2708" s="187">
        <f t="shared" si="154"/>
        <v>0</v>
      </c>
      <c r="BF2708" s="187">
        <f t="shared" si="155"/>
        <v>0</v>
      </c>
      <c r="BG2708" s="187">
        <f t="shared" si="156"/>
        <v>0</v>
      </c>
      <c r="BH2708" s="187">
        <f t="shared" si="157"/>
        <v>0</v>
      </c>
      <c r="BI2708" s="187">
        <f t="shared" si="158"/>
        <v>0</v>
      </c>
      <c r="BJ2708" s="19" t="s">
        <v>78</v>
      </c>
      <c r="BK2708" s="187">
        <f t="shared" si="159"/>
        <v>0</v>
      </c>
      <c r="BL2708" s="19" t="s">
        <v>216</v>
      </c>
      <c r="BM2708" s="186" t="s">
        <v>4304</v>
      </c>
    </row>
    <row r="2709" spans="1:65" s="2" customFormat="1" ht="24.2" customHeight="1">
      <c r="A2709" s="36"/>
      <c r="B2709" s="37"/>
      <c r="C2709" s="175" t="s">
        <v>4305</v>
      </c>
      <c r="D2709" s="175" t="s">
        <v>195</v>
      </c>
      <c r="E2709" s="176" t="s">
        <v>4306</v>
      </c>
      <c r="F2709" s="177" t="s">
        <v>4307</v>
      </c>
      <c r="G2709" s="178" t="s">
        <v>702</v>
      </c>
      <c r="H2709" s="179">
        <v>64</v>
      </c>
      <c r="I2709" s="180"/>
      <c r="J2709" s="181">
        <f t="shared" si="150"/>
        <v>0</v>
      </c>
      <c r="K2709" s="177" t="s">
        <v>477</v>
      </c>
      <c r="L2709" s="41"/>
      <c r="M2709" s="182" t="s">
        <v>19</v>
      </c>
      <c r="N2709" s="183" t="s">
        <v>41</v>
      </c>
      <c r="O2709" s="66"/>
      <c r="P2709" s="184">
        <f t="shared" si="151"/>
        <v>0</v>
      </c>
      <c r="Q2709" s="184">
        <v>0</v>
      </c>
      <c r="R2709" s="184">
        <f t="shared" si="152"/>
        <v>0</v>
      </c>
      <c r="S2709" s="184">
        <v>0</v>
      </c>
      <c r="T2709" s="185">
        <f t="shared" si="153"/>
        <v>0</v>
      </c>
      <c r="U2709" s="36"/>
      <c r="V2709" s="36"/>
      <c r="W2709" s="36"/>
      <c r="X2709" s="36"/>
      <c r="Y2709" s="36"/>
      <c r="Z2709" s="36"/>
      <c r="AA2709" s="36"/>
      <c r="AB2709" s="36"/>
      <c r="AC2709" s="36"/>
      <c r="AD2709" s="36"/>
      <c r="AE2709" s="36"/>
      <c r="AR2709" s="186" t="s">
        <v>216</v>
      </c>
      <c r="AT2709" s="186" t="s">
        <v>195</v>
      </c>
      <c r="AU2709" s="186" t="s">
        <v>212</v>
      </c>
      <c r="AY2709" s="19" t="s">
        <v>193</v>
      </c>
      <c r="BE2709" s="187">
        <f t="shared" si="154"/>
        <v>0</v>
      </c>
      <c r="BF2709" s="187">
        <f t="shared" si="155"/>
        <v>0</v>
      </c>
      <c r="BG2709" s="187">
        <f t="shared" si="156"/>
        <v>0</v>
      </c>
      <c r="BH2709" s="187">
        <f t="shared" si="157"/>
        <v>0</v>
      </c>
      <c r="BI2709" s="187">
        <f t="shared" si="158"/>
        <v>0</v>
      </c>
      <c r="BJ2709" s="19" t="s">
        <v>78</v>
      </c>
      <c r="BK2709" s="187">
        <f t="shared" si="159"/>
        <v>0</v>
      </c>
      <c r="BL2709" s="19" t="s">
        <v>216</v>
      </c>
      <c r="BM2709" s="186" t="s">
        <v>4308</v>
      </c>
    </row>
    <row r="2710" spans="1:65" s="2" customFormat="1" ht="24.2" customHeight="1">
      <c r="A2710" s="36"/>
      <c r="B2710" s="37"/>
      <c r="C2710" s="175" t="s">
        <v>4309</v>
      </c>
      <c r="D2710" s="175" t="s">
        <v>195</v>
      </c>
      <c r="E2710" s="176" t="s">
        <v>4310</v>
      </c>
      <c r="F2710" s="177" t="s">
        <v>4311</v>
      </c>
      <c r="G2710" s="178" t="s">
        <v>702</v>
      </c>
      <c r="H2710" s="179">
        <v>16</v>
      </c>
      <c r="I2710" s="180"/>
      <c r="J2710" s="181">
        <f t="shared" si="150"/>
        <v>0</v>
      </c>
      <c r="K2710" s="177" t="s">
        <v>477</v>
      </c>
      <c r="L2710" s="41"/>
      <c r="M2710" s="182" t="s">
        <v>19</v>
      </c>
      <c r="N2710" s="183" t="s">
        <v>41</v>
      </c>
      <c r="O2710" s="66"/>
      <c r="P2710" s="184">
        <f t="shared" si="151"/>
        <v>0</v>
      </c>
      <c r="Q2710" s="184">
        <v>0</v>
      </c>
      <c r="R2710" s="184">
        <f t="shared" si="152"/>
        <v>0</v>
      </c>
      <c r="S2710" s="184">
        <v>0</v>
      </c>
      <c r="T2710" s="185">
        <f t="shared" si="153"/>
        <v>0</v>
      </c>
      <c r="U2710" s="36"/>
      <c r="V2710" s="36"/>
      <c r="W2710" s="36"/>
      <c r="X2710" s="36"/>
      <c r="Y2710" s="36"/>
      <c r="Z2710" s="36"/>
      <c r="AA2710" s="36"/>
      <c r="AB2710" s="36"/>
      <c r="AC2710" s="36"/>
      <c r="AD2710" s="36"/>
      <c r="AE2710" s="36"/>
      <c r="AR2710" s="186" t="s">
        <v>216</v>
      </c>
      <c r="AT2710" s="186" t="s">
        <v>195</v>
      </c>
      <c r="AU2710" s="186" t="s">
        <v>212</v>
      </c>
      <c r="AY2710" s="19" t="s">
        <v>193</v>
      </c>
      <c r="BE2710" s="187">
        <f t="shared" si="154"/>
        <v>0</v>
      </c>
      <c r="BF2710" s="187">
        <f t="shared" si="155"/>
        <v>0</v>
      </c>
      <c r="BG2710" s="187">
        <f t="shared" si="156"/>
        <v>0</v>
      </c>
      <c r="BH2710" s="187">
        <f t="shared" si="157"/>
        <v>0</v>
      </c>
      <c r="BI2710" s="187">
        <f t="shared" si="158"/>
        <v>0</v>
      </c>
      <c r="BJ2710" s="19" t="s">
        <v>78</v>
      </c>
      <c r="BK2710" s="187">
        <f t="shared" si="159"/>
        <v>0</v>
      </c>
      <c r="BL2710" s="19" t="s">
        <v>216</v>
      </c>
      <c r="BM2710" s="186" t="s">
        <v>4312</v>
      </c>
    </row>
    <row r="2711" spans="1:65" s="2" customFormat="1" ht="44.25" customHeight="1">
      <c r="A2711" s="36"/>
      <c r="B2711" s="37"/>
      <c r="C2711" s="175" t="s">
        <v>4313</v>
      </c>
      <c r="D2711" s="175" t="s">
        <v>195</v>
      </c>
      <c r="E2711" s="176" t="s">
        <v>4314</v>
      </c>
      <c r="F2711" s="177" t="s">
        <v>4315</v>
      </c>
      <c r="G2711" s="178" t="s">
        <v>702</v>
      </c>
      <c r="H2711" s="179">
        <v>4</v>
      </c>
      <c r="I2711" s="180"/>
      <c r="J2711" s="181">
        <f t="shared" si="150"/>
        <v>0</v>
      </c>
      <c r="K2711" s="177" t="s">
        <v>477</v>
      </c>
      <c r="L2711" s="41"/>
      <c r="M2711" s="182" t="s">
        <v>19</v>
      </c>
      <c r="N2711" s="183" t="s">
        <v>41</v>
      </c>
      <c r="O2711" s="66"/>
      <c r="P2711" s="184">
        <f t="shared" si="151"/>
        <v>0</v>
      </c>
      <c r="Q2711" s="184">
        <v>0</v>
      </c>
      <c r="R2711" s="184">
        <f t="shared" si="152"/>
        <v>0</v>
      </c>
      <c r="S2711" s="184">
        <v>0</v>
      </c>
      <c r="T2711" s="185">
        <f t="shared" si="153"/>
        <v>0</v>
      </c>
      <c r="U2711" s="36"/>
      <c r="V2711" s="36"/>
      <c r="W2711" s="36"/>
      <c r="X2711" s="36"/>
      <c r="Y2711" s="36"/>
      <c r="Z2711" s="36"/>
      <c r="AA2711" s="36"/>
      <c r="AB2711" s="36"/>
      <c r="AC2711" s="36"/>
      <c r="AD2711" s="36"/>
      <c r="AE2711" s="36"/>
      <c r="AR2711" s="186" t="s">
        <v>216</v>
      </c>
      <c r="AT2711" s="186" t="s">
        <v>195</v>
      </c>
      <c r="AU2711" s="186" t="s">
        <v>212</v>
      </c>
      <c r="AY2711" s="19" t="s">
        <v>193</v>
      </c>
      <c r="BE2711" s="187">
        <f t="shared" si="154"/>
        <v>0</v>
      </c>
      <c r="BF2711" s="187">
        <f t="shared" si="155"/>
        <v>0</v>
      </c>
      <c r="BG2711" s="187">
        <f t="shared" si="156"/>
        <v>0</v>
      </c>
      <c r="BH2711" s="187">
        <f t="shared" si="157"/>
        <v>0</v>
      </c>
      <c r="BI2711" s="187">
        <f t="shared" si="158"/>
        <v>0</v>
      </c>
      <c r="BJ2711" s="19" t="s">
        <v>78</v>
      </c>
      <c r="BK2711" s="187">
        <f t="shared" si="159"/>
        <v>0</v>
      </c>
      <c r="BL2711" s="19" t="s">
        <v>216</v>
      </c>
      <c r="BM2711" s="186" t="s">
        <v>4316</v>
      </c>
    </row>
    <row r="2712" spans="1:65" s="2" customFormat="1" ht="24.2" customHeight="1">
      <c r="A2712" s="36"/>
      <c r="B2712" s="37"/>
      <c r="C2712" s="175" t="s">
        <v>4317</v>
      </c>
      <c r="D2712" s="175" t="s">
        <v>195</v>
      </c>
      <c r="E2712" s="176" t="s">
        <v>4318</v>
      </c>
      <c r="F2712" s="177" t="s">
        <v>4319</v>
      </c>
      <c r="G2712" s="178" t="s">
        <v>702</v>
      </c>
      <c r="H2712" s="179">
        <v>4</v>
      </c>
      <c r="I2712" s="180"/>
      <c r="J2712" s="181">
        <f t="shared" si="150"/>
        <v>0</v>
      </c>
      <c r="K2712" s="177" t="s">
        <v>477</v>
      </c>
      <c r="L2712" s="41"/>
      <c r="M2712" s="182" t="s">
        <v>19</v>
      </c>
      <c r="N2712" s="183" t="s">
        <v>41</v>
      </c>
      <c r="O2712" s="66"/>
      <c r="P2712" s="184">
        <f t="shared" si="151"/>
        <v>0</v>
      </c>
      <c r="Q2712" s="184">
        <v>0</v>
      </c>
      <c r="R2712" s="184">
        <f t="shared" si="152"/>
        <v>0</v>
      </c>
      <c r="S2712" s="184">
        <v>0</v>
      </c>
      <c r="T2712" s="185">
        <f t="shared" si="153"/>
        <v>0</v>
      </c>
      <c r="U2712" s="36"/>
      <c r="V2712" s="36"/>
      <c r="W2712" s="36"/>
      <c r="X2712" s="36"/>
      <c r="Y2712" s="36"/>
      <c r="Z2712" s="36"/>
      <c r="AA2712" s="36"/>
      <c r="AB2712" s="36"/>
      <c r="AC2712" s="36"/>
      <c r="AD2712" s="36"/>
      <c r="AE2712" s="36"/>
      <c r="AR2712" s="186" t="s">
        <v>216</v>
      </c>
      <c r="AT2712" s="186" t="s">
        <v>195</v>
      </c>
      <c r="AU2712" s="186" t="s">
        <v>212</v>
      </c>
      <c r="AY2712" s="19" t="s">
        <v>193</v>
      </c>
      <c r="BE2712" s="187">
        <f t="shared" si="154"/>
        <v>0</v>
      </c>
      <c r="BF2712" s="187">
        <f t="shared" si="155"/>
        <v>0</v>
      </c>
      <c r="BG2712" s="187">
        <f t="shared" si="156"/>
        <v>0</v>
      </c>
      <c r="BH2712" s="187">
        <f t="shared" si="157"/>
        <v>0</v>
      </c>
      <c r="BI2712" s="187">
        <f t="shared" si="158"/>
        <v>0</v>
      </c>
      <c r="BJ2712" s="19" t="s">
        <v>78</v>
      </c>
      <c r="BK2712" s="187">
        <f t="shared" si="159"/>
        <v>0</v>
      </c>
      <c r="BL2712" s="19" t="s">
        <v>216</v>
      </c>
      <c r="BM2712" s="186" t="s">
        <v>4320</v>
      </c>
    </row>
    <row r="2713" spans="1:65" s="2" customFormat="1" ht="101.25" customHeight="1">
      <c r="A2713" s="36"/>
      <c r="B2713" s="37"/>
      <c r="C2713" s="175" t="s">
        <v>4321</v>
      </c>
      <c r="D2713" s="175" t="s">
        <v>195</v>
      </c>
      <c r="E2713" s="176" t="s">
        <v>4322</v>
      </c>
      <c r="F2713" s="177" t="s">
        <v>4323</v>
      </c>
      <c r="G2713" s="178" t="s">
        <v>3092</v>
      </c>
      <c r="H2713" s="179">
        <v>2</v>
      </c>
      <c r="I2713" s="180"/>
      <c r="J2713" s="181">
        <f t="shared" si="150"/>
        <v>0</v>
      </c>
      <c r="K2713" s="177" t="s">
        <v>477</v>
      </c>
      <c r="L2713" s="41"/>
      <c r="M2713" s="182" t="s">
        <v>19</v>
      </c>
      <c r="N2713" s="183" t="s">
        <v>41</v>
      </c>
      <c r="O2713" s="66"/>
      <c r="P2713" s="184">
        <f t="shared" si="151"/>
        <v>0</v>
      </c>
      <c r="Q2713" s="184">
        <v>0</v>
      </c>
      <c r="R2713" s="184">
        <f t="shared" si="152"/>
        <v>0</v>
      </c>
      <c r="S2713" s="184">
        <v>0</v>
      </c>
      <c r="T2713" s="185">
        <f t="shared" si="153"/>
        <v>0</v>
      </c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R2713" s="186" t="s">
        <v>216</v>
      </c>
      <c r="AT2713" s="186" t="s">
        <v>195</v>
      </c>
      <c r="AU2713" s="186" t="s">
        <v>212</v>
      </c>
      <c r="AY2713" s="19" t="s">
        <v>193</v>
      </c>
      <c r="BE2713" s="187">
        <f t="shared" si="154"/>
        <v>0</v>
      </c>
      <c r="BF2713" s="187">
        <f t="shared" si="155"/>
        <v>0</v>
      </c>
      <c r="BG2713" s="187">
        <f t="shared" si="156"/>
        <v>0</v>
      </c>
      <c r="BH2713" s="187">
        <f t="shared" si="157"/>
        <v>0</v>
      </c>
      <c r="BI2713" s="187">
        <f t="shared" si="158"/>
        <v>0</v>
      </c>
      <c r="BJ2713" s="19" t="s">
        <v>78</v>
      </c>
      <c r="BK2713" s="187">
        <f t="shared" si="159"/>
        <v>0</v>
      </c>
      <c r="BL2713" s="19" t="s">
        <v>216</v>
      </c>
      <c r="BM2713" s="186" t="s">
        <v>4324</v>
      </c>
    </row>
    <row r="2714" spans="1:65" s="2" customFormat="1" ht="24.2" customHeight="1">
      <c r="A2714" s="36"/>
      <c r="B2714" s="37"/>
      <c r="C2714" s="175" t="s">
        <v>4325</v>
      </c>
      <c r="D2714" s="175" t="s">
        <v>195</v>
      </c>
      <c r="E2714" s="176" t="s">
        <v>4326</v>
      </c>
      <c r="F2714" s="177" t="s">
        <v>4327</v>
      </c>
      <c r="G2714" s="178" t="s">
        <v>702</v>
      </c>
      <c r="H2714" s="179">
        <v>24</v>
      </c>
      <c r="I2714" s="180"/>
      <c r="J2714" s="181">
        <f t="shared" si="150"/>
        <v>0</v>
      </c>
      <c r="K2714" s="177" t="s">
        <v>477</v>
      </c>
      <c r="L2714" s="41"/>
      <c r="M2714" s="182" t="s">
        <v>19</v>
      </c>
      <c r="N2714" s="183" t="s">
        <v>41</v>
      </c>
      <c r="O2714" s="66"/>
      <c r="P2714" s="184">
        <f t="shared" si="151"/>
        <v>0</v>
      </c>
      <c r="Q2714" s="184">
        <v>0</v>
      </c>
      <c r="R2714" s="184">
        <f t="shared" si="152"/>
        <v>0</v>
      </c>
      <c r="S2714" s="184">
        <v>0</v>
      </c>
      <c r="T2714" s="185">
        <f t="shared" si="153"/>
        <v>0</v>
      </c>
      <c r="U2714" s="36"/>
      <c r="V2714" s="36"/>
      <c r="W2714" s="36"/>
      <c r="X2714" s="36"/>
      <c r="Y2714" s="36"/>
      <c r="Z2714" s="36"/>
      <c r="AA2714" s="36"/>
      <c r="AB2714" s="36"/>
      <c r="AC2714" s="36"/>
      <c r="AD2714" s="36"/>
      <c r="AE2714" s="36"/>
      <c r="AR2714" s="186" t="s">
        <v>216</v>
      </c>
      <c r="AT2714" s="186" t="s">
        <v>195</v>
      </c>
      <c r="AU2714" s="186" t="s">
        <v>212</v>
      </c>
      <c r="AY2714" s="19" t="s">
        <v>193</v>
      </c>
      <c r="BE2714" s="187">
        <f t="shared" si="154"/>
        <v>0</v>
      </c>
      <c r="BF2714" s="187">
        <f t="shared" si="155"/>
        <v>0</v>
      </c>
      <c r="BG2714" s="187">
        <f t="shared" si="156"/>
        <v>0</v>
      </c>
      <c r="BH2714" s="187">
        <f t="shared" si="157"/>
        <v>0</v>
      </c>
      <c r="BI2714" s="187">
        <f t="shared" si="158"/>
        <v>0</v>
      </c>
      <c r="BJ2714" s="19" t="s">
        <v>78</v>
      </c>
      <c r="BK2714" s="187">
        <f t="shared" si="159"/>
        <v>0</v>
      </c>
      <c r="BL2714" s="19" t="s">
        <v>216</v>
      </c>
      <c r="BM2714" s="186" t="s">
        <v>4328</v>
      </c>
    </row>
    <row r="2715" spans="1:65" s="2" customFormat="1" ht="24.2" customHeight="1">
      <c r="A2715" s="36"/>
      <c r="B2715" s="37"/>
      <c r="C2715" s="175" t="s">
        <v>4329</v>
      </c>
      <c r="D2715" s="175" t="s">
        <v>195</v>
      </c>
      <c r="E2715" s="176" t="s">
        <v>4330</v>
      </c>
      <c r="F2715" s="177" t="s">
        <v>4331</v>
      </c>
      <c r="G2715" s="178" t="s">
        <v>702</v>
      </c>
      <c r="H2715" s="179">
        <v>6</v>
      </c>
      <c r="I2715" s="180"/>
      <c r="J2715" s="181">
        <f t="shared" si="150"/>
        <v>0</v>
      </c>
      <c r="K2715" s="177" t="s">
        <v>477</v>
      </c>
      <c r="L2715" s="41"/>
      <c r="M2715" s="182" t="s">
        <v>19</v>
      </c>
      <c r="N2715" s="183" t="s">
        <v>41</v>
      </c>
      <c r="O2715" s="66"/>
      <c r="P2715" s="184">
        <f t="shared" si="151"/>
        <v>0</v>
      </c>
      <c r="Q2715" s="184">
        <v>0</v>
      </c>
      <c r="R2715" s="184">
        <f t="shared" si="152"/>
        <v>0</v>
      </c>
      <c r="S2715" s="184">
        <v>0</v>
      </c>
      <c r="T2715" s="185">
        <f t="shared" si="153"/>
        <v>0</v>
      </c>
      <c r="U2715" s="36"/>
      <c r="V2715" s="36"/>
      <c r="W2715" s="36"/>
      <c r="X2715" s="36"/>
      <c r="Y2715" s="36"/>
      <c r="Z2715" s="36"/>
      <c r="AA2715" s="36"/>
      <c r="AB2715" s="36"/>
      <c r="AC2715" s="36"/>
      <c r="AD2715" s="36"/>
      <c r="AE2715" s="36"/>
      <c r="AR2715" s="186" t="s">
        <v>216</v>
      </c>
      <c r="AT2715" s="186" t="s">
        <v>195</v>
      </c>
      <c r="AU2715" s="186" t="s">
        <v>212</v>
      </c>
      <c r="AY2715" s="19" t="s">
        <v>193</v>
      </c>
      <c r="BE2715" s="187">
        <f t="shared" si="154"/>
        <v>0</v>
      </c>
      <c r="BF2715" s="187">
        <f t="shared" si="155"/>
        <v>0</v>
      </c>
      <c r="BG2715" s="187">
        <f t="shared" si="156"/>
        <v>0</v>
      </c>
      <c r="BH2715" s="187">
        <f t="shared" si="157"/>
        <v>0</v>
      </c>
      <c r="BI2715" s="187">
        <f t="shared" si="158"/>
        <v>0</v>
      </c>
      <c r="BJ2715" s="19" t="s">
        <v>78</v>
      </c>
      <c r="BK2715" s="187">
        <f t="shared" si="159"/>
        <v>0</v>
      </c>
      <c r="BL2715" s="19" t="s">
        <v>216</v>
      </c>
      <c r="BM2715" s="186" t="s">
        <v>4332</v>
      </c>
    </row>
    <row r="2716" spans="1:65" s="2" customFormat="1" ht="37.9" customHeight="1">
      <c r="A2716" s="36"/>
      <c r="B2716" s="37"/>
      <c r="C2716" s="175" t="s">
        <v>4333</v>
      </c>
      <c r="D2716" s="175" t="s">
        <v>195</v>
      </c>
      <c r="E2716" s="176" t="s">
        <v>4334</v>
      </c>
      <c r="F2716" s="177" t="s">
        <v>4335</v>
      </c>
      <c r="G2716" s="178" t="s">
        <v>702</v>
      </c>
      <c r="H2716" s="179">
        <v>2</v>
      </c>
      <c r="I2716" s="180"/>
      <c r="J2716" s="181">
        <f t="shared" si="150"/>
        <v>0</v>
      </c>
      <c r="K2716" s="177" t="s">
        <v>477</v>
      </c>
      <c r="L2716" s="41"/>
      <c r="M2716" s="182" t="s">
        <v>19</v>
      </c>
      <c r="N2716" s="183" t="s">
        <v>41</v>
      </c>
      <c r="O2716" s="66"/>
      <c r="P2716" s="184">
        <f t="shared" si="151"/>
        <v>0</v>
      </c>
      <c r="Q2716" s="184">
        <v>0</v>
      </c>
      <c r="R2716" s="184">
        <f t="shared" si="152"/>
        <v>0</v>
      </c>
      <c r="S2716" s="184">
        <v>0</v>
      </c>
      <c r="T2716" s="185">
        <f t="shared" si="153"/>
        <v>0</v>
      </c>
      <c r="U2716" s="36"/>
      <c r="V2716" s="36"/>
      <c r="W2716" s="36"/>
      <c r="X2716" s="36"/>
      <c r="Y2716" s="36"/>
      <c r="Z2716" s="36"/>
      <c r="AA2716" s="36"/>
      <c r="AB2716" s="36"/>
      <c r="AC2716" s="36"/>
      <c r="AD2716" s="36"/>
      <c r="AE2716" s="36"/>
      <c r="AR2716" s="186" t="s">
        <v>216</v>
      </c>
      <c r="AT2716" s="186" t="s">
        <v>195</v>
      </c>
      <c r="AU2716" s="186" t="s">
        <v>212</v>
      </c>
      <c r="AY2716" s="19" t="s">
        <v>193</v>
      </c>
      <c r="BE2716" s="187">
        <f t="shared" si="154"/>
        <v>0</v>
      </c>
      <c r="BF2716" s="187">
        <f t="shared" si="155"/>
        <v>0</v>
      </c>
      <c r="BG2716" s="187">
        <f t="shared" si="156"/>
        <v>0</v>
      </c>
      <c r="BH2716" s="187">
        <f t="shared" si="157"/>
        <v>0</v>
      </c>
      <c r="BI2716" s="187">
        <f t="shared" si="158"/>
        <v>0</v>
      </c>
      <c r="BJ2716" s="19" t="s">
        <v>78</v>
      </c>
      <c r="BK2716" s="187">
        <f t="shared" si="159"/>
        <v>0</v>
      </c>
      <c r="BL2716" s="19" t="s">
        <v>216</v>
      </c>
      <c r="BM2716" s="186" t="s">
        <v>4336</v>
      </c>
    </row>
    <row r="2717" spans="1:65" s="2" customFormat="1" ht="24.2" customHeight="1">
      <c r="A2717" s="36"/>
      <c r="B2717" s="37"/>
      <c r="C2717" s="175" t="s">
        <v>4337</v>
      </c>
      <c r="D2717" s="175" t="s">
        <v>195</v>
      </c>
      <c r="E2717" s="176" t="s">
        <v>4338</v>
      </c>
      <c r="F2717" s="177" t="s">
        <v>4339</v>
      </c>
      <c r="G2717" s="178" t="s">
        <v>702</v>
      </c>
      <c r="H2717" s="179">
        <v>2</v>
      </c>
      <c r="I2717" s="180"/>
      <c r="J2717" s="181">
        <f t="shared" si="150"/>
        <v>0</v>
      </c>
      <c r="K2717" s="177" t="s">
        <v>477</v>
      </c>
      <c r="L2717" s="41"/>
      <c r="M2717" s="182" t="s">
        <v>19</v>
      </c>
      <c r="N2717" s="183" t="s">
        <v>41</v>
      </c>
      <c r="O2717" s="66"/>
      <c r="P2717" s="184">
        <f t="shared" si="151"/>
        <v>0</v>
      </c>
      <c r="Q2717" s="184">
        <v>0</v>
      </c>
      <c r="R2717" s="184">
        <f t="shared" si="152"/>
        <v>0</v>
      </c>
      <c r="S2717" s="184">
        <v>0</v>
      </c>
      <c r="T2717" s="185">
        <f t="shared" si="153"/>
        <v>0</v>
      </c>
      <c r="U2717" s="36"/>
      <c r="V2717" s="36"/>
      <c r="W2717" s="36"/>
      <c r="X2717" s="36"/>
      <c r="Y2717" s="36"/>
      <c r="Z2717" s="36"/>
      <c r="AA2717" s="36"/>
      <c r="AB2717" s="36"/>
      <c r="AC2717" s="36"/>
      <c r="AD2717" s="36"/>
      <c r="AE2717" s="36"/>
      <c r="AR2717" s="186" t="s">
        <v>216</v>
      </c>
      <c r="AT2717" s="186" t="s">
        <v>195</v>
      </c>
      <c r="AU2717" s="186" t="s">
        <v>212</v>
      </c>
      <c r="AY2717" s="19" t="s">
        <v>193</v>
      </c>
      <c r="BE2717" s="187">
        <f t="shared" si="154"/>
        <v>0</v>
      </c>
      <c r="BF2717" s="187">
        <f t="shared" si="155"/>
        <v>0</v>
      </c>
      <c r="BG2717" s="187">
        <f t="shared" si="156"/>
        <v>0</v>
      </c>
      <c r="BH2717" s="187">
        <f t="shared" si="157"/>
        <v>0</v>
      </c>
      <c r="BI2717" s="187">
        <f t="shared" si="158"/>
        <v>0</v>
      </c>
      <c r="BJ2717" s="19" t="s">
        <v>78</v>
      </c>
      <c r="BK2717" s="187">
        <f t="shared" si="159"/>
        <v>0</v>
      </c>
      <c r="BL2717" s="19" t="s">
        <v>216</v>
      </c>
      <c r="BM2717" s="186" t="s">
        <v>4340</v>
      </c>
    </row>
    <row r="2718" spans="1:65" s="2" customFormat="1" ht="101.25" customHeight="1">
      <c r="A2718" s="36"/>
      <c r="B2718" s="37"/>
      <c r="C2718" s="175" t="s">
        <v>4341</v>
      </c>
      <c r="D2718" s="175" t="s">
        <v>195</v>
      </c>
      <c r="E2718" s="176" t="s">
        <v>4342</v>
      </c>
      <c r="F2718" s="177" t="s">
        <v>4343</v>
      </c>
      <c r="G2718" s="178" t="s">
        <v>3092</v>
      </c>
      <c r="H2718" s="179">
        <v>1</v>
      </c>
      <c r="I2718" s="180"/>
      <c r="J2718" s="181">
        <f t="shared" si="150"/>
        <v>0</v>
      </c>
      <c r="K2718" s="177" t="s">
        <v>477</v>
      </c>
      <c r="L2718" s="41"/>
      <c r="M2718" s="182" t="s">
        <v>19</v>
      </c>
      <c r="N2718" s="183" t="s">
        <v>41</v>
      </c>
      <c r="O2718" s="66"/>
      <c r="P2718" s="184">
        <f t="shared" si="151"/>
        <v>0</v>
      </c>
      <c r="Q2718" s="184">
        <v>0</v>
      </c>
      <c r="R2718" s="184">
        <f t="shared" si="152"/>
        <v>0</v>
      </c>
      <c r="S2718" s="184">
        <v>0</v>
      </c>
      <c r="T2718" s="185">
        <f t="shared" si="153"/>
        <v>0</v>
      </c>
      <c r="U2718" s="36"/>
      <c r="V2718" s="36"/>
      <c r="W2718" s="36"/>
      <c r="X2718" s="36"/>
      <c r="Y2718" s="36"/>
      <c r="Z2718" s="36"/>
      <c r="AA2718" s="36"/>
      <c r="AB2718" s="36"/>
      <c r="AC2718" s="36"/>
      <c r="AD2718" s="36"/>
      <c r="AE2718" s="36"/>
      <c r="AR2718" s="186" t="s">
        <v>216</v>
      </c>
      <c r="AT2718" s="186" t="s">
        <v>195</v>
      </c>
      <c r="AU2718" s="186" t="s">
        <v>212</v>
      </c>
      <c r="AY2718" s="19" t="s">
        <v>193</v>
      </c>
      <c r="BE2718" s="187">
        <f t="shared" si="154"/>
        <v>0</v>
      </c>
      <c r="BF2718" s="187">
        <f t="shared" si="155"/>
        <v>0</v>
      </c>
      <c r="BG2718" s="187">
        <f t="shared" si="156"/>
        <v>0</v>
      </c>
      <c r="BH2718" s="187">
        <f t="shared" si="157"/>
        <v>0</v>
      </c>
      <c r="BI2718" s="187">
        <f t="shared" si="158"/>
        <v>0</v>
      </c>
      <c r="BJ2718" s="19" t="s">
        <v>78</v>
      </c>
      <c r="BK2718" s="187">
        <f t="shared" si="159"/>
        <v>0</v>
      </c>
      <c r="BL2718" s="19" t="s">
        <v>216</v>
      </c>
      <c r="BM2718" s="186" t="s">
        <v>4344</v>
      </c>
    </row>
    <row r="2719" spans="1:65" s="2" customFormat="1" ht="24.2" customHeight="1">
      <c r="A2719" s="36"/>
      <c r="B2719" s="37"/>
      <c r="C2719" s="175" t="s">
        <v>4345</v>
      </c>
      <c r="D2719" s="175" t="s">
        <v>195</v>
      </c>
      <c r="E2719" s="176" t="s">
        <v>4346</v>
      </c>
      <c r="F2719" s="177" t="s">
        <v>4347</v>
      </c>
      <c r="G2719" s="178" t="s">
        <v>702</v>
      </c>
      <c r="H2719" s="179">
        <v>4</v>
      </c>
      <c r="I2719" s="180"/>
      <c r="J2719" s="181">
        <f t="shared" ref="J2719:J2750" si="160">ROUND(I2719*H2719,2)</f>
        <v>0</v>
      </c>
      <c r="K2719" s="177" t="s">
        <v>477</v>
      </c>
      <c r="L2719" s="41"/>
      <c r="M2719" s="182" t="s">
        <v>19</v>
      </c>
      <c r="N2719" s="183" t="s">
        <v>41</v>
      </c>
      <c r="O2719" s="66"/>
      <c r="P2719" s="184">
        <f t="shared" ref="P2719:P2750" si="161">O2719*H2719</f>
        <v>0</v>
      </c>
      <c r="Q2719" s="184">
        <v>0</v>
      </c>
      <c r="R2719" s="184">
        <f t="shared" ref="R2719:R2750" si="162">Q2719*H2719</f>
        <v>0</v>
      </c>
      <c r="S2719" s="184">
        <v>0</v>
      </c>
      <c r="T2719" s="185">
        <f t="shared" ref="T2719:T2750" si="163">S2719*H2719</f>
        <v>0</v>
      </c>
      <c r="U2719" s="36"/>
      <c r="V2719" s="36"/>
      <c r="W2719" s="36"/>
      <c r="X2719" s="36"/>
      <c r="Y2719" s="36"/>
      <c r="Z2719" s="36"/>
      <c r="AA2719" s="36"/>
      <c r="AB2719" s="36"/>
      <c r="AC2719" s="36"/>
      <c r="AD2719" s="36"/>
      <c r="AE2719" s="36"/>
      <c r="AR2719" s="186" t="s">
        <v>216</v>
      </c>
      <c r="AT2719" s="186" t="s">
        <v>195</v>
      </c>
      <c r="AU2719" s="186" t="s">
        <v>212</v>
      </c>
      <c r="AY2719" s="19" t="s">
        <v>193</v>
      </c>
      <c r="BE2719" s="187">
        <f t="shared" ref="BE2719:BE2750" si="164">IF(N2719="základní",J2719,0)</f>
        <v>0</v>
      </c>
      <c r="BF2719" s="187">
        <f t="shared" ref="BF2719:BF2750" si="165">IF(N2719="snížená",J2719,0)</f>
        <v>0</v>
      </c>
      <c r="BG2719" s="187">
        <f t="shared" ref="BG2719:BG2750" si="166">IF(N2719="zákl. přenesená",J2719,0)</f>
        <v>0</v>
      </c>
      <c r="BH2719" s="187">
        <f t="shared" ref="BH2719:BH2750" si="167">IF(N2719="sníž. přenesená",J2719,0)</f>
        <v>0</v>
      </c>
      <c r="BI2719" s="187">
        <f t="shared" ref="BI2719:BI2750" si="168">IF(N2719="nulová",J2719,0)</f>
        <v>0</v>
      </c>
      <c r="BJ2719" s="19" t="s">
        <v>78</v>
      </c>
      <c r="BK2719" s="187">
        <f t="shared" ref="BK2719:BK2750" si="169">ROUND(I2719*H2719,2)</f>
        <v>0</v>
      </c>
      <c r="BL2719" s="19" t="s">
        <v>216</v>
      </c>
      <c r="BM2719" s="186" t="s">
        <v>4348</v>
      </c>
    </row>
    <row r="2720" spans="1:65" s="2" customFormat="1" ht="24.2" customHeight="1">
      <c r="A2720" s="36"/>
      <c r="B2720" s="37"/>
      <c r="C2720" s="175" t="s">
        <v>4349</v>
      </c>
      <c r="D2720" s="175" t="s">
        <v>195</v>
      </c>
      <c r="E2720" s="176" t="s">
        <v>4350</v>
      </c>
      <c r="F2720" s="177" t="s">
        <v>4351</v>
      </c>
      <c r="G2720" s="178" t="s">
        <v>702</v>
      </c>
      <c r="H2720" s="179">
        <v>10</v>
      </c>
      <c r="I2720" s="180"/>
      <c r="J2720" s="181">
        <f t="shared" si="160"/>
        <v>0</v>
      </c>
      <c r="K2720" s="177" t="s">
        <v>477</v>
      </c>
      <c r="L2720" s="41"/>
      <c r="M2720" s="182" t="s">
        <v>19</v>
      </c>
      <c r="N2720" s="183" t="s">
        <v>41</v>
      </c>
      <c r="O2720" s="66"/>
      <c r="P2720" s="184">
        <f t="shared" si="161"/>
        <v>0</v>
      </c>
      <c r="Q2720" s="184">
        <v>0</v>
      </c>
      <c r="R2720" s="184">
        <f t="shared" si="162"/>
        <v>0</v>
      </c>
      <c r="S2720" s="184">
        <v>0</v>
      </c>
      <c r="T2720" s="185">
        <f t="shared" si="163"/>
        <v>0</v>
      </c>
      <c r="U2720" s="36"/>
      <c r="V2720" s="36"/>
      <c r="W2720" s="36"/>
      <c r="X2720" s="36"/>
      <c r="Y2720" s="36"/>
      <c r="Z2720" s="36"/>
      <c r="AA2720" s="36"/>
      <c r="AB2720" s="36"/>
      <c r="AC2720" s="36"/>
      <c r="AD2720" s="36"/>
      <c r="AE2720" s="36"/>
      <c r="AR2720" s="186" t="s">
        <v>216</v>
      </c>
      <c r="AT2720" s="186" t="s">
        <v>195</v>
      </c>
      <c r="AU2720" s="186" t="s">
        <v>212</v>
      </c>
      <c r="AY2720" s="19" t="s">
        <v>193</v>
      </c>
      <c r="BE2720" s="187">
        <f t="shared" si="164"/>
        <v>0</v>
      </c>
      <c r="BF2720" s="187">
        <f t="shared" si="165"/>
        <v>0</v>
      </c>
      <c r="BG2720" s="187">
        <f t="shared" si="166"/>
        <v>0</v>
      </c>
      <c r="BH2720" s="187">
        <f t="shared" si="167"/>
        <v>0</v>
      </c>
      <c r="BI2720" s="187">
        <f t="shared" si="168"/>
        <v>0</v>
      </c>
      <c r="BJ2720" s="19" t="s">
        <v>78</v>
      </c>
      <c r="BK2720" s="187">
        <f t="shared" si="169"/>
        <v>0</v>
      </c>
      <c r="BL2720" s="19" t="s">
        <v>216</v>
      </c>
      <c r="BM2720" s="186" t="s">
        <v>4352</v>
      </c>
    </row>
    <row r="2721" spans="1:65" s="2" customFormat="1" ht="24.2" customHeight="1">
      <c r="A2721" s="36"/>
      <c r="B2721" s="37"/>
      <c r="C2721" s="175" t="s">
        <v>4353</v>
      </c>
      <c r="D2721" s="175" t="s">
        <v>195</v>
      </c>
      <c r="E2721" s="176" t="s">
        <v>4354</v>
      </c>
      <c r="F2721" s="177" t="s">
        <v>4355</v>
      </c>
      <c r="G2721" s="178" t="s">
        <v>702</v>
      </c>
      <c r="H2721" s="179">
        <v>7</v>
      </c>
      <c r="I2721" s="180"/>
      <c r="J2721" s="181">
        <f t="shared" si="160"/>
        <v>0</v>
      </c>
      <c r="K2721" s="177" t="s">
        <v>477</v>
      </c>
      <c r="L2721" s="41"/>
      <c r="M2721" s="182" t="s">
        <v>19</v>
      </c>
      <c r="N2721" s="183" t="s">
        <v>41</v>
      </c>
      <c r="O2721" s="66"/>
      <c r="P2721" s="184">
        <f t="shared" si="161"/>
        <v>0</v>
      </c>
      <c r="Q2721" s="184">
        <v>0</v>
      </c>
      <c r="R2721" s="184">
        <f t="shared" si="162"/>
        <v>0</v>
      </c>
      <c r="S2721" s="184">
        <v>0</v>
      </c>
      <c r="T2721" s="185">
        <f t="shared" si="163"/>
        <v>0</v>
      </c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R2721" s="186" t="s">
        <v>216</v>
      </c>
      <c r="AT2721" s="186" t="s">
        <v>195</v>
      </c>
      <c r="AU2721" s="186" t="s">
        <v>212</v>
      </c>
      <c r="AY2721" s="19" t="s">
        <v>193</v>
      </c>
      <c r="BE2721" s="187">
        <f t="shared" si="164"/>
        <v>0</v>
      </c>
      <c r="BF2721" s="187">
        <f t="shared" si="165"/>
        <v>0</v>
      </c>
      <c r="BG2721" s="187">
        <f t="shared" si="166"/>
        <v>0</v>
      </c>
      <c r="BH2721" s="187">
        <f t="shared" si="167"/>
        <v>0</v>
      </c>
      <c r="BI2721" s="187">
        <f t="shared" si="168"/>
        <v>0</v>
      </c>
      <c r="BJ2721" s="19" t="s">
        <v>78</v>
      </c>
      <c r="BK2721" s="187">
        <f t="shared" si="169"/>
        <v>0</v>
      </c>
      <c r="BL2721" s="19" t="s">
        <v>216</v>
      </c>
      <c r="BM2721" s="186" t="s">
        <v>4356</v>
      </c>
    </row>
    <row r="2722" spans="1:65" s="2" customFormat="1" ht="37.9" customHeight="1">
      <c r="A2722" s="36"/>
      <c r="B2722" s="37"/>
      <c r="C2722" s="175" t="s">
        <v>2222</v>
      </c>
      <c r="D2722" s="175" t="s">
        <v>195</v>
      </c>
      <c r="E2722" s="176" t="s">
        <v>4357</v>
      </c>
      <c r="F2722" s="177" t="s">
        <v>4358</v>
      </c>
      <c r="G2722" s="178" t="s">
        <v>702</v>
      </c>
      <c r="H2722" s="179">
        <v>1</v>
      </c>
      <c r="I2722" s="180"/>
      <c r="J2722" s="181">
        <f t="shared" si="160"/>
        <v>0</v>
      </c>
      <c r="K2722" s="177" t="s">
        <v>477</v>
      </c>
      <c r="L2722" s="41"/>
      <c r="M2722" s="182" t="s">
        <v>19</v>
      </c>
      <c r="N2722" s="183" t="s">
        <v>41</v>
      </c>
      <c r="O2722" s="66"/>
      <c r="P2722" s="184">
        <f t="shared" si="161"/>
        <v>0</v>
      </c>
      <c r="Q2722" s="184">
        <v>0</v>
      </c>
      <c r="R2722" s="184">
        <f t="shared" si="162"/>
        <v>0</v>
      </c>
      <c r="S2722" s="184">
        <v>0</v>
      </c>
      <c r="T2722" s="185">
        <f t="shared" si="163"/>
        <v>0</v>
      </c>
      <c r="U2722" s="36"/>
      <c r="V2722" s="36"/>
      <c r="W2722" s="36"/>
      <c r="X2722" s="36"/>
      <c r="Y2722" s="36"/>
      <c r="Z2722" s="36"/>
      <c r="AA2722" s="36"/>
      <c r="AB2722" s="36"/>
      <c r="AC2722" s="36"/>
      <c r="AD2722" s="36"/>
      <c r="AE2722" s="36"/>
      <c r="AR2722" s="186" t="s">
        <v>216</v>
      </c>
      <c r="AT2722" s="186" t="s">
        <v>195</v>
      </c>
      <c r="AU2722" s="186" t="s">
        <v>212</v>
      </c>
      <c r="AY2722" s="19" t="s">
        <v>193</v>
      </c>
      <c r="BE2722" s="187">
        <f t="shared" si="164"/>
        <v>0</v>
      </c>
      <c r="BF2722" s="187">
        <f t="shared" si="165"/>
        <v>0</v>
      </c>
      <c r="BG2722" s="187">
        <f t="shared" si="166"/>
        <v>0</v>
      </c>
      <c r="BH2722" s="187">
        <f t="shared" si="167"/>
        <v>0</v>
      </c>
      <c r="BI2722" s="187">
        <f t="shared" si="168"/>
        <v>0</v>
      </c>
      <c r="BJ2722" s="19" t="s">
        <v>78</v>
      </c>
      <c r="BK2722" s="187">
        <f t="shared" si="169"/>
        <v>0</v>
      </c>
      <c r="BL2722" s="19" t="s">
        <v>216</v>
      </c>
      <c r="BM2722" s="186" t="s">
        <v>4359</v>
      </c>
    </row>
    <row r="2723" spans="1:65" s="2" customFormat="1" ht="24.2" customHeight="1">
      <c r="A2723" s="36"/>
      <c r="B2723" s="37"/>
      <c r="C2723" s="175" t="s">
        <v>4360</v>
      </c>
      <c r="D2723" s="175" t="s">
        <v>195</v>
      </c>
      <c r="E2723" s="176" t="s">
        <v>4361</v>
      </c>
      <c r="F2723" s="177" t="s">
        <v>4362</v>
      </c>
      <c r="G2723" s="178" t="s">
        <v>702</v>
      </c>
      <c r="H2723" s="179">
        <v>1</v>
      </c>
      <c r="I2723" s="180"/>
      <c r="J2723" s="181">
        <f t="shared" si="160"/>
        <v>0</v>
      </c>
      <c r="K2723" s="177" t="s">
        <v>477</v>
      </c>
      <c r="L2723" s="41"/>
      <c r="M2723" s="182" t="s">
        <v>19</v>
      </c>
      <c r="N2723" s="183" t="s">
        <v>41</v>
      </c>
      <c r="O2723" s="66"/>
      <c r="P2723" s="184">
        <f t="shared" si="161"/>
        <v>0</v>
      </c>
      <c r="Q2723" s="184">
        <v>0</v>
      </c>
      <c r="R2723" s="184">
        <f t="shared" si="162"/>
        <v>0</v>
      </c>
      <c r="S2723" s="184">
        <v>0</v>
      </c>
      <c r="T2723" s="185">
        <f t="shared" si="163"/>
        <v>0</v>
      </c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R2723" s="186" t="s">
        <v>216</v>
      </c>
      <c r="AT2723" s="186" t="s">
        <v>195</v>
      </c>
      <c r="AU2723" s="186" t="s">
        <v>212</v>
      </c>
      <c r="AY2723" s="19" t="s">
        <v>193</v>
      </c>
      <c r="BE2723" s="187">
        <f t="shared" si="164"/>
        <v>0</v>
      </c>
      <c r="BF2723" s="187">
        <f t="shared" si="165"/>
        <v>0</v>
      </c>
      <c r="BG2723" s="187">
        <f t="shared" si="166"/>
        <v>0</v>
      </c>
      <c r="BH2723" s="187">
        <f t="shared" si="167"/>
        <v>0</v>
      </c>
      <c r="BI2723" s="187">
        <f t="shared" si="168"/>
        <v>0</v>
      </c>
      <c r="BJ2723" s="19" t="s">
        <v>78</v>
      </c>
      <c r="BK2723" s="187">
        <f t="shared" si="169"/>
        <v>0</v>
      </c>
      <c r="BL2723" s="19" t="s">
        <v>216</v>
      </c>
      <c r="BM2723" s="186" t="s">
        <v>4363</v>
      </c>
    </row>
    <row r="2724" spans="1:65" s="2" customFormat="1" ht="101.25" customHeight="1">
      <c r="A2724" s="36"/>
      <c r="B2724" s="37"/>
      <c r="C2724" s="175" t="s">
        <v>4364</v>
      </c>
      <c r="D2724" s="175" t="s">
        <v>195</v>
      </c>
      <c r="E2724" s="176" t="s">
        <v>4365</v>
      </c>
      <c r="F2724" s="177" t="s">
        <v>4366</v>
      </c>
      <c r="G2724" s="178" t="s">
        <v>3092</v>
      </c>
      <c r="H2724" s="179">
        <v>1</v>
      </c>
      <c r="I2724" s="180"/>
      <c r="J2724" s="181">
        <f t="shared" si="160"/>
        <v>0</v>
      </c>
      <c r="K2724" s="177" t="s">
        <v>477</v>
      </c>
      <c r="L2724" s="41"/>
      <c r="M2724" s="182" t="s">
        <v>19</v>
      </c>
      <c r="N2724" s="183" t="s">
        <v>41</v>
      </c>
      <c r="O2724" s="66"/>
      <c r="P2724" s="184">
        <f t="shared" si="161"/>
        <v>0</v>
      </c>
      <c r="Q2724" s="184">
        <v>0</v>
      </c>
      <c r="R2724" s="184">
        <f t="shared" si="162"/>
        <v>0</v>
      </c>
      <c r="S2724" s="184">
        <v>0</v>
      </c>
      <c r="T2724" s="185">
        <f t="shared" si="163"/>
        <v>0</v>
      </c>
      <c r="U2724" s="36"/>
      <c r="V2724" s="36"/>
      <c r="W2724" s="36"/>
      <c r="X2724" s="36"/>
      <c r="Y2724" s="36"/>
      <c r="Z2724" s="36"/>
      <c r="AA2724" s="36"/>
      <c r="AB2724" s="36"/>
      <c r="AC2724" s="36"/>
      <c r="AD2724" s="36"/>
      <c r="AE2724" s="36"/>
      <c r="AR2724" s="186" t="s">
        <v>216</v>
      </c>
      <c r="AT2724" s="186" t="s">
        <v>195</v>
      </c>
      <c r="AU2724" s="186" t="s">
        <v>212</v>
      </c>
      <c r="AY2724" s="19" t="s">
        <v>193</v>
      </c>
      <c r="BE2724" s="187">
        <f t="shared" si="164"/>
        <v>0</v>
      </c>
      <c r="BF2724" s="187">
        <f t="shared" si="165"/>
        <v>0</v>
      </c>
      <c r="BG2724" s="187">
        <f t="shared" si="166"/>
        <v>0</v>
      </c>
      <c r="BH2724" s="187">
        <f t="shared" si="167"/>
        <v>0</v>
      </c>
      <c r="BI2724" s="187">
        <f t="shared" si="168"/>
        <v>0</v>
      </c>
      <c r="BJ2724" s="19" t="s">
        <v>78</v>
      </c>
      <c r="BK2724" s="187">
        <f t="shared" si="169"/>
        <v>0</v>
      </c>
      <c r="BL2724" s="19" t="s">
        <v>216</v>
      </c>
      <c r="BM2724" s="186" t="s">
        <v>4367</v>
      </c>
    </row>
    <row r="2725" spans="1:65" s="2" customFormat="1" ht="24.2" customHeight="1">
      <c r="A2725" s="36"/>
      <c r="B2725" s="37"/>
      <c r="C2725" s="175" t="s">
        <v>4368</v>
      </c>
      <c r="D2725" s="175" t="s">
        <v>195</v>
      </c>
      <c r="E2725" s="176" t="s">
        <v>4369</v>
      </c>
      <c r="F2725" s="177" t="s">
        <v>4370</v>
      </c>
      <c r="G2725" s="178" t="s">
        <v>702</v>
      </c>
      <c r="H2725" s="179">
        <v>12</v>
      </c>
      <c r="I2725" s="180"/>
      <c r="J2725" s="181">
        <f t="shared" si="160"/>
        <v>0</v>
      </c>
      <c r="K2725" s="177" t="s">
        <v>477</v>
      </c>
      <c r="L2725" s="41"/>
      <c r="M2725" s="182" t="s">
        <v>19</v>
      </c>
      <c r="N2725" s="183" t="s">
        <v>41</v>
      </c>
      <c r="O2725" s="66"/>
      <c r="P2725" s="184">
        <f t="shared" si="161"/>
        <v>0</v>
      </c>
      <c r="Q2725" s="184">
        <v>0</v>
      </c>
      <c r="R2725" s="184">
        <f t="shared" si="162"/>
        <v>0</v>
      </c>
      <c r="S2725" s="184">
        <v>0</v>
      </c>
      <c r="T2725" s="185">
        <f t="shared" si="163"/>
        <v>0</v>
      </c>
      <c r="U2725" s="36"/>
      <c r="V2725" s="36"/>
      <c r="W2725" s="36"/>
      <c r="X2725" s="36"/>
      <c r="Y2725" s="36"/>
      <c r="Z2725" s="36"/>
      <c r="AA2725" s="36"/>
      <c r="AB2725" s="36"/>
      <c r="AC2725" s="36"/>
      <c r="AD2725" s="36"/>
      <c r="AE2725" s="36"/>
      <c r="AR2725" s="186" t="s">
        <v>216</v>
      </c>
      <c r="AT2725" s="186" t="s">
        <v>195</v>
      </c>
      <c r="AU2725" s="186" t="s">
        <v>212</v>
      </c>
      <c r="AY2725" s="19" t="s">
        <v>193</v>
      </c>
      <c r="BE2725" s="187">
        <f t="shared" si="164"/>
        <v>0</v>
      </c>
      <c r="BF2725" s="187">
        <f t="shared" si="165"/>
        <v>0</v>
      </c>
      <c r="BG2725" s="187">
        <f t="shared" si="166"/>
        <v>0</v>
      </c>
      <c r="BH2725" s="187">
        <f t="shared" si="167"/>
        <v>0</v>
      </c>
      <c r="BI2725" s="187">
        <f t="shared" si="168"/>
        <v>0</v>
      </c>
      <c r="BJ2725" s="19" t="s">
        <v>78</v>
      </c>
      <c r="BK2725" s="187">
        <f t="shared" si="169"/>
        <v>0</v>
      </c>
      <c r="BL2725" s="19" t="s">
        <v>216</v>
      </c>
      <c r="BM2725" s="186" t="s">
        <v>4371</v>
      </c>
    </row>
    <row r="2726" spans="1:65" s="2" customFormat="1" ht="24.2" customHeight="1">
      <c r="A2726" s="36"/>
      <c r="B2726" s="37"/>
      <c r="C2726" s="175" t="s">
        <v>4372</v>
      </c>
      <c r="D2726" s="175" t="s">
        <v>195</v>
      </c>
      <c r="E2726" s="176" t="s">
        <v>4373</v>
      </c>
      <c r="F2726" s="177" t="s">
        <v>4374</v>
      </c>
      <c r="G2726" s="178" t="s">
        <v>702</v>
      </c>
      <c r="H2726" s="179">
        <v>8</v>
      </c>
      <c r="I2726" s="180"/>
      <c r="J2726" s="181">
        <f t="shared" si="160"/>
        <v>0</v>
      </c>
      <c r="K2726" s="177" t="s">
        <v>477</v>
      </c>
      <c r="L2726" s="41"/>
      <c r="M2726" s="182" t="s">
        <v>19</v>
      </c>
      <c r="N2726" s="183" t="s">
        <v>41</v>
      </c>
      <c r="O2726" s="66"/>
      <c r="P2726" s="184">
        <f t="shared" si="161"/>
        <v>0</v>
      </c>
      <c r="Q2726" s="184">
        <v>0</v>
      </c>
      <c r="R2726" s="184">
        <f t="shared" si="162"/>
        <v>0</v>
      </c>
      <c r="S2726" s="184">
        <v>0</v>
      </c>
      <c r="T2726" s="185">
        <f t="shared" si="163"/>
        <v>0</v>
      </c>
      <c r="U2726" s="36"/>
      <c r="V2726" s="36"/>
      <c r="W2726" s="36"/>
      <c r="X2726" s="36"/>
      <c r="Y2726" s="36"/>
      <c r="Z2726" s="36"/>
      <c r="AA2726" s="36"/>
      <c r="AB2726" s="36"/>
      <c r="AC2726" s="36"/>
      <c r="AD2726" s="36"/>
      <c r="AE2726" s="36"/>
      <c r="AR2726" s="186" t="s">
        <v>216</v>
      </c>
      <c r="AT2726" s="186" t="s">
        <v>195</v>
      </c>
      <c r="AU2726" s="186" t="s">
        <v>212</v>
      </c>
      <c r="AY2726" s="19" t="s">
        <v>193</v>
      </c>
      <c r="BE2726" s="187">
        <f t="shared" si="164"/>
        <v>0</v>
      </c>
      <c r="BF2726" s="187">
        <f t="shared" si="165"/>
        <v>0</v>
      </c>
      <c r="BG2726" s="187">
        <f t="shared" si="166"/>
        <v>0</v>
      </c>
      <c r="BH2726" s="187">
        <f t="shared" si="167"/>
        <v>0</v>
      </c>
      <c r="BI2726" s="187">
        <f t="shared" si="168"/>
        <v>0</v>
      </c>
      <c r="BJ2726" s="19" t="s">
        <v>78</v>
      </c>
      <c r="BK2726" s="187">
        <f t="shared" si="169"/>
        <v>0</v>
      </c>
      <c r="BL2726" s="19" t="s">
        <v>216</v>
      </c>
      <c r="BM2726" s="186" t="s">
        <v>4375</v>
      </c>
    </row>
    <row r="2727" spans="1:65" s="2" customFormat="1" ht="24.2" customHeight="1">
      <c r="A2727" s="36"/>
      <c r="B2727" s="37"/>
      <c r="C2727" s="175" t="s">
        <v>4376</v>
      </c>
      <c r="D2727" s="175" t="s">
        <v>195</v>
      </c>
      <c r="E2727" s="176" t="s">
        <v>4377</v>
      </c>
      <c r="F2727" s="177" t="s">
        <v>4378</v>
      </c>
      <c r="G2727" s="178" t="s">
        <v>702</v>
      </c>
      <c r="H2727" s="179">
        <v>10</v>
      </c>
      <c r="I2727" s="180"/>
      <c r="J2727" s="181">
        <f t="shared" si="160"/>
        <v>0</v>
      </c>
      <c r="K2727" s="177" t="s">
        <v>477</v>
      </c>
      <c r="L2727" s="41"/>
      <c r="M2727" s="182" t="s">
        <v>19</v>
      </c>
      <c r="N2727" s="183" t="s">
        <v>41</v>
      </c>
      <c r="O2727" s="66"/>
      <c r="P2727" s="184">
        <f t="shared" si="161"/>
        <v>0</v>
      </c>
      <c r="Q2727" s="184">
        <v>0</v>
      </c>
      <c r="R2727" s="184">
        <f t="shared" si="162"/>
        <v>0</v>
      </c>
      <c r="S2727" s="184">
        <v>0</v>
      </c>
      <c r="T2727" s="185">
        <f t="shared" si="163"/>
        <v>0</v>
      </c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R2727" s="186" t="s">
        <v>216</v>
      </c>
      <c r="AT2727" s="186" t="s">
        <v>195</v>
      </c>
      <c r="AU2727" s="186" t="s">
        <v>212</v>
      </c>
      <c r="AY2727" s="19" t="s">
        <v>193</v>
      </c>
      <c r="BE2727" s="187">
        <f t="shared" si="164"/>
        <v>0</v>
      </c>
      <c r="BF2727" s="187">
        <f t="shared" si="165"/>
        <v>0</v>
      </c>
      <c r="BG2727" s="187">
        <f t="shared" si="166"/>
        <v>0</v>
      </c>
      <c r="BH2727" s="187">
        <f t="shared" si="167"/>
        <v>0</v>
      </c>
      <c r="BI2727" s="187">
        <f t="shared" si="168"/>
        <v>0</v>
      </c>
      <c r="BJ2727" s="19" t="s">
        <v>78</v>
      </c>
      <c r="BK2727" s="187">
        <f t="shared" si="169"/>
        <v>0</v>
      </c>
      <c r="BL2727" s="19" t="s">
        <v>216</v>
      </c>
      <c r="BM2727" s="186" t="s">
        <v>4379</v>
      </c>
    </row>
    <row r="2728" spans="1:65" s="2" customFormat="1" ht="37.9" customHeight="1">
      <c r="A2728" s="36"/>
      <c r="B2728" s="37"/>
      <c r="C2728" s="175" t="s">
        <v>4380</v>
      </c>
      <c r="D2728" s="175" t="s">
        <v>195</v>
      </c>
      <c r="E2728" s="176" t="s">
        <v>4381</v>
      </c>
      <c r="F2728" s="177" t="s">
        <v>4382</v>
      </c>
      <c r="G2728" s="178" t="s">
        <v>702</v>
      </c>
      <c r="H2728" s="179">
        <v>1</v>
      </c>
      <c r="I2728" s="180"/>
      <c r="J2728" s="181">
        <f t="shared" si="160"/>
        <v>0</v>
      </c>
      <c r="K2728" s="177" t="s">
        <v>477</v>
      </c>
      <c r="L2728" s="41"/>
      <c r="M2728" s="182" t="s">
        <v>19</v>
      </c>
      <c r="N2728" s="183" t="s">
        <v>41</v>
      </c>
      <c r="O2728" s="66"/>
      <c r="P2728" s="184">
        <f t="shared" si="161"/>
        <v>0</v>
      </c>
      <c r="Q2728" s="184">
        <v>0</v>
      </c>
      <c r="R2728" s="184">
        <f t="shared" si="162"/>
        <v>0</v>
      </c>
      <c r="S2728" s="184">
        <v>0</v>
      </c>
      <c r="T2728" s="185">
        <f t="shared" si="163"/>
        <v>0</v>
      </c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R2728" s="186" t="s">
        <v>216</v>
      </c>
      <c r="AT2728" s="186" t="s">
        <v>195</v>
      </c>
      <c r="AU2728" s="186" t="s">
        <v>212</v>
      </c>
      <c r="AY2728" s="19" t="s">
        <v>193</v>
      </c>
      <c r="BE2728" s="187">
        <f t="shared" si="164"/>
        <v>0</v>
      </c>
      <c r="BF2728" s="187">
        <f t="shared" si="165"/>
        <v>0</v>
      </c>
      <c r="BG2728" s="187">
        <f t="shared" si="166"/>
        <v>0</v>
      </c>
      <c r="BH2728" s="187">
        <f t="shared" si="167"/>
        <v>0</v>
      </c>
      <c r="BI2728" s="187">
        <f t="shared" si="168"/>
        <v>0</v>
      </c>
      <c r="BJ2728" s="19" t="s">
        <v>78</v>
      </c>
      <c r="BK2728" s="187">
        <f t="shared" si="169"/>
        <v>0</v>
      </c>
      <c r="BL2728" s="19" t="s">
        <v>216</v>
      </c>
      <c r="BM2728" s="186" t="s">
        <v>4383</v>
      </c>
    </row>
    <row r="2729" spans="1:65" s="2" customFormat="1" ht="24.2" customHeight="1">
      <c r="A2729" s="36"/>
      <c r="B2729" s="37"/>
      <c r="C2729" s="175" t="s">
        <v>4384</v>
      </c>
      <c r="D2729" s="175" t="s">
        <v>195</v>
      </c>
      <c r="E2729" s="176" t="s">
        <v>4385</v>
      </c>
      <c r="F2729" s="177" t="s">
        <v>4386</v>
      </c>
      <c r="G2729" s="178" t="s">
        <v>702</v>
      </c>
      <c r="H2729" s="179">
        <v>1</v>
      </c>
      <c r="I2729" s="180"/>
      <c r="J2729" s="181">
        <f t="shared" si="160"/>
        <v>0</v>
      </c>
      <c r="K2729" s="177" t="s">
        <v>477</v>
      </c>
      <c r="L2729" s="41"/>
      <c r="M2729" s="182" t="s">
        <v>19</v>
      </c>
      <c r="N2729" s="183" t="s">
        <v>41</v>
      </c>
      <c r="O2729" s="66"/>
      <c r="P2729" s="184">
        <f t="shared" si="161"/>
        <v>0</v>
      </c>
      <c r="Q2729" s="184">
        <v>0</v>
      </c>
      <c r="R2729" s="184">
        <f t="shared" si="162"/>
        <v>0</v>
      </c>
      <c r="S2729" s="184">
        <v>0</v>
      </c>
      <c r="T2729" s="185">
        <f t="shared" si="163"/>
        <v>0</v>
      </c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R2729" s="186" t="s">
        <v>216</v>
      </c>
      <c r="AT2729" s="186" t="s">
        <v>195</v>
      </c>
      <c r="AU2729" s="186" t="s">
        <v>212</v>
      </c>
      <c r="AY2729" s="19" t="s">
        <v>193</v>
      </c>
      <c r="BE2729" s="187">
        <f t="shared" si="164"/>
        <v>0</v>
      </c>
      <c r="BF2729" s="187">
        <f t="shared" si="165"/>
        <v>0</v>
      </c>
      <c r="BG2729" s="187">
        <f t="shared" si="166"/>
        <v>0</v>
      </c>
      <c r="BH2729" s="187">
        <f t="shared" si="167"/>
        <v>0</v>
      </c>
      <c r="BI2729" s="187">
        <f t="shared" si="168"/>
        <v>0</v>
      </c>
      <c r="BJ2729" s="19" t="s">
        <v>78</v>
      </c>
      <c r="BK2729" s="187">
        <f t="shared" si="169"/>
        <v>0</v>
      </c>
      <c r="BL2729" s="19" t="s">
        <v>216</v>
      </c>
      <c r="BM2729" s="186" t="s">
        <v>4387</v>
      </c>
    </row>
    <row r="2730" spans="1:65" s="2" customFormat="1" ht="101.25" customHeight="1">
      <c r="A2730" s="36"/>
      <c r="B2730" s="37"/>
      <c r="C2730" s="175" t="s">
        <v>4388</v>
      </c>
      <c r="D2730" s="175" t="s">
        <v>195</v>
      </c>
      <c r="E2730" s="176" t="s">
        <v>4389</v>
      </c>
      <c r="F2730" s="177" t="s">
        <v>4390</v>
      </c>
      <c r="G2730" s="178" t="s">
        <v>3092</v>
      </c>
      <c r="H2730" s="179">
        <v>1</v>
      </c>
      <c r="I2730" s="180"/>
      <c r="J2730" s="181">
        <f t="shared" si="160"/>
        <v>0</v>
      </c>
      <c r="K2730" s="177" t="s">
        <v>477</v>
      </c>
      <c r="L2730" s="41"/>
      <c r="M2730" s="182" t="s">
        <v>19</v>
      </c>
      <c r="N2730" s="183" t="s">
        <v>41</v>
      </c>
      <c r="O2730" s="66"/>
      <c r="P2730" s="184">
        <f t="shared" si="161"/>
        <v>0</v>
      </c>
      <c r="Q2730" s="184">
        <v>0</v>
      </c>
      <c r="R2730" s="184">
        <f t="shared" si="162"/>
        <v>0</v>
      </c>
      <c r="S2730" s="184">
        <v>0</v>
      </c>
      <c r="T2730" s="185">
        <f t="shared" si="163"/>
        <v>0</v>
      </c>
      <c r="U2730" s="36"/>
      <c r="V2730" s="36"/>
      <c r="W2730" s="36"/>
      <c r="X2730" s="36"/>
      <c r="Y2730" s="36"/>
      <c r="Z2730" s="36"/>
      <c r="AA2730" s="36"/>
      <c r="AB2730" s="36"/>
      <c r="AC2730" s="36"/>
      <c r="AD2730" s="36"/>
      <c r="AE2730" s="36"/>
      <c r="AR2730" s="186" t="s">
        <v>216</v>
      </c>
      <c r="AT2730" s="186" t="s">
        <v>195</v>
      </c>
      <c r="AU2730" s="186" t="s">
        <v>212</v>
      </c>
      <c r="AY2730" s="19" t="s">
        <v>193</v>
      </c>
      <c r="BE2730" s="187">
        <f t="shared" si="164"/>
        <v>0</v>
      </c>
      <c r="BF2730" s="187">
        <f t="shared" si="165"/>
        <v>0</v>
      </c>
      <c r="BG2730" s="187">
        <f t="shared" si="166"/>
        <v>0</v>
      </c>
      <c r="BH2730" s="187">
        <f t="shared" si="167"/>
        <v>0</v>
      </c>
      <c r="BI2730" s="187">
        <f t="shared" si="168"/>
        <v>0</v>
      </c>
      <c r="BJ2730" s="19" t="s">
        <v>78</v>
      </c>
      <c r="BK2730" s="187">
        <f t="shared" si="169"/>
        <v>0</v>
      </c>
      <c r="BL2730" s="19" t="s">
        <v>216</v>
      </c>
      <c r="BM2730" s="186" t="s">
        <v>4391</v>
      </c>
    </row>
    <row r="2731" spans="1:65" s="2" customFormat="1" ht="24.2" customHeight="1">
      <c r="A2731" s="36"/>
      <c r="B2731" s="37"/>
      <c r="C2731" s="175" t="s">
        <v>4392</v>
      </c>
      <c r="D2731" s="175" t="s">
        <v>195</v>
      </c>
      <c r="E2731" s="176" t="s">
        <v>4393</v>
      </c>
      <c r="F2731" s="177" t="s">
        <v>4394</v>
      </c>
      <c r="G2731" s="178" t="s">
        <v>702</v>
      </c>
      <c r="H2731" s="179">
        <v>20</v>
      </c>
      <c r="I2731" s="180"/>
      <c r="J2731" s="181">
        <f t="shared" si="160"/>
        <v>0</v>
      </c>
      <c r="K2731" s="177" t="s">
        <v>477</v>
      </c>
      <c r="L2731" s="41"/>
      <c r="M2731" s="182" t="s">
        <v>19</v>
      </c>
      <c r="N2731" s="183" t="s">
        <v>41</v>
      </c>
      <c r="O2731" s="66"/>
      <c r="P2731" s="184">
        <f t="shared" si="161"/>
        <v>0</v>
      </c>
      <c r="Q2731" s="184">
        <v>0</v>
      </c>
      <c r="R2731" s="184">
        <f t="shared" si="162"/>
        <v>0</v>
      </c>
      <c r="S2731" s="184">
        <v>0</v>
      </c>
      <c r="T2731" s="185">
        <f t="shared" si="163"/>
        <v>0</v>
      </c>
      <c r="U2731" s="36"/>
      <c r="V2731" s="36"/>
      <c r="W2731" s="36"/>
      <c r="X2731" s="36"/>
      <c r="Y2731" s="36"/>
      <c r="Z2731" s="36"/>
      <c r="AA2731" s="36"/>
      <c r="AB2731" s="36"/>
      <c r="AC2731" s="36"/>
      <c r="AD2731" s="36"/>
      <c r="AE2731" s="36"/>
      <c r="AR2731" s="186" t="s">
        <v>216</v>
      </c>
      <c r="AT2731" s="186" t="s">
        <v>195</v>
      </c>
      <c r="AU2731" s="186" t="s">
        <v>212</v>
      </c>
      <c r="AY2731" s="19" t="s">
        <v>193</v>
      </c>
      <c r="BE2731" s="187">
        <f t="shared" si="164"/>
        <v>0</v>
      </c>
      <c r="BF2731" s="187">
        <f t="shared" si="165"/>
        <v>0</v>
      </c>
      <c r="BG2731" s="187">
        <f t="shared" si="166"/>
        <v>0</v>
      </c>
      <c r="BH2731" s="187">
        <f t="shared" si="167"/>
        <v>0</v>
      </c>
      <c r="BI2731" s="187">
        <f t="shared" si="168"/>
        <v>0</v>
      </c>
      <c r="BJ2731" s="19" t="s">
        <v>78</v>
      </c>
      <c r="BK2731" s="187">
        <f t="shared" si="169"/>
        <v>0</v>
      </c>
      <c r="BL2731" s="19" t="s">
        <v>216</v>
      </c>
      <c r="BM2731" s="186" t="s">
        <v>4395</v>
      </c>
    </row>
    <row r="2732" spans="1:65" s="2" customFormat="1" ht="24.2" customHeight="1">
      <c r="A2732" s="36"/>
      <c r="B2732" s="37"/>
      <c r="C2732" s="175" t="s">
        <v>4396</v>
      </c>
      <c r="D2732" s="175" t="s">
        <v>195</v>
      </c>
      <c r="E2732" s="176" t="s">
        <v>4397</v>
      </c>
      <c r="F2732" s="177" t="s">
        <v>4398</v>
      </c>
      <c r="G2732" s="178" t="s">
        <v>702</v>
      </c>
      <c r="H2732" s="179">
        <v>10</v>
      </c>
      <c r="I2732" s="180"/>
      <c r="J2732" s="181">
        <f t="shared" si="160"/>
        <v>0</v>
      </c>
      <c r="K2732" s="177" t="s">
        <v>477</v>
      </c>
      <c r="L2732" s="41"/>
      <c r="M2732" s="182" t="s">
        <v>19</v>
      </c>
      <c r="N2732" s="183" t="s">
        <v>41</v>
      </c>
      <c r="O2732" s="66"/>
      <c r="P2732" s="184">
        <f t="shared" si="161"/>
        <v>0</v>
      </c>
      <c r="Q2732" s="184">
        <v>0</v>
      </c>
      <c r="R2732" s="184">
        <f t="shared" si="162"/>
        <v>0</v>
      </c>
      <c r="S2732" s="184">
        <v>0</v>
      </c>
      <c r="T2732" s="185">
        <f t="shared" si="163"/>
        <v>0</v>
      </c>
      <c r="U2732" s="36"/>
      <c r="V2732" s="36"/>
      <c r="W2732" s="36"/>
      <c r="X2732" s="36"/>
      <c r="Y2732" s="36"/>
      <c r="Z2732" s="36"/>
      <c r="AA2732" s="36"/>
      <c r="AB2732" s="36"/>
      <c r="AC2732" s="36"/>
      <c r="AD2732" s="36"/>
      <c r="AE2732" s="36"/>
      <c r="AR2732" s="186" t="s">
        <v>216</v>
      </c>
      <c r="AT2732" s="186" t="s">
        <v>195</v>
      </c>
      <c r="AU2732" s="186" t="s">
        <v>212</v>
      </c>
      <c r="AY2732" s="19" t="s">
        <v>193</v>
      </c>
      <c r="BE2732" s="187">
        <f t="shared" si="164"/>
        <v>0</v>
      </c>
      <c r="BF2732" s="187">
        <f t="shared" si="165"/>
        <v>0</v>
      </c>
      <c r="BG2732" s="187">
        <f t="shared" si="166"/>
        <v>0</v>
      </c>
      <c r="BH2732" s="187">
        <f t="shared" si="167"/>
        <v>0</v>
      </c>
      <c r="BI2732" s="187">
        <f t="shared" si="168"/>
        <v>0</v>
      </c>
      <c r="BJ2732" s="19" t="s">
        <v>78</v>
      </c>
      <c r="BK2732" s="187">
        <f t="shared" si="169"/>
        <v>0</v>
      </c>
      <c r="BL2732" s="19" t="s">
        <v>216</v>
      </c>
      <c r="BM2732" s="186" t="s">
        <v>4399</v>
      </c>
    </row>
    <row r="2733" spans="1:65" s="2" customFormat="1" ht="37.9" customHeight="1">
      <c r="A2733" s="36"/>
      <c r="B2733" s="37"/>
      <c r="C2733" s="175" t="s">
        <v>4400</v>
      </c>
      <c r="D2733" s="175" t="s">
        <v>195</v>
      </c>
      <c r="E2733" s="176" t="s">
        <v>4401</v>
      </c>
      <c r="F2733" s="177" t="s">
        <v>4402</v>
      </c>
      <c r="G2733" s="178" t="s">
        <v>702</v>
      </c>
      <c r="H2733" s="179">
        <v>1</v>
      </c>
      <c r="I2733" s="180"/>
      <c r="J2733" s="181">
        <f t="shared" si="160"/>
        <v>0</v>
      </c>
      <c r="K2733" s="177" t="s">
        <v>477</v>
      </c>
      <c r="L2733" s="41"/>
      <c r="M2733" s="182" t="s">
        <v>19</v>
      </c>
      <c r="N2733" s="183" t="s">
        <v>41</v>
      </c>
      <c r="O2733" s="66"/>
      <c r="P2733" s="184">
        <f t="shared" si="161"/>
        <v>0</v>
      </c>
      <c r="Q2733" s="184">
        <v>0</v>
      </c>
      <c r="R2733" s="184">
        <f t="shared" si="162"/>
        <v>0</v>
      </c>
      <c r="S2733" s="184">
        <v>0</v>
      </c>
      <c r="T2733" s="185">
        <f t="shared" si="163"/>
        <v>0</v>
      </c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R2733" s="186" t="s">
        <v>216</v>
      </c>
      <c r="AT2733" s="186" t="s">
        <v>195</v>
      </c>
      <c r="AU2733" s="186" t="s">
        <v>212</v>
      </c>
      <c r="AY2733" s="19" t="s">
        <v>193</v>
      </c>
      <c r="BE2733" s="187">
        <f t="shared" si="164"/>
        <v>0</v>
      </c>
      <c r="BF2733" s="187">
        <f t="shared" si="165"/>
        <v>0</v>
      </c>
      <c r="BG2733" s="187">
        <f t="shared" si="166"/>
        <v>0</v>
      </c>
      <c r="BH2733" s="187">
        <f t="shared" si="167"/>
        <v>0</v>
      </c>
      <c r="BI2733" s="187">
        <f t="shared" si="168"/>
        <v>0</v>
      </c>
      <c r="BJ2733" s="19" t="s">
        <v>78</v>
      </c>
      <c r="BK2733" s="187">
        <f t="shared" si="169"/>
        <v>0</v>
      </c>
      <c r="BL2733" s="19" t="s">
        <v>216</v>
      </c>
      <c r="BM2733" s="186" t="s">
        <v>4403</v>
      </c>
    </row>
    <row r="2734" spans="1:65" s="2" customFormat="1" ht="24.2" customHeight="1">
      <c r="A2734" s="36"/>
      <c r="B2734" s="37"/>
      <c r="C2734" s="175" t="s">
        <v>4404</v>
      </c>
      <c r="D2734" s="175" t="s">
        <v>195</v>
      </c>
      <c r="E2734" s="176" t="s">
        <v>4405</v>
      </c>
      <c r="F2734" s="177" t="s">
        <v>4406</v>
      </c>
      <c r="G2734" s="178" t="s">
        <v>702</v>
      </c>
      <c r="H2734" s="179">
        <v>1</v>
      </c>
      <c r="I2734" s="180"/>
      <c r="J2734" s="181">
        <f t="shared" si="160"/>
        <v>0</v>
      </c>
      <c r="K2734" s="177" t="s">
        <v>477</v>
      </c>
      <c r="L2734" s="41"/>
      <c r="M2734" s="182" t="s">
        <v>19</v>
      </c>
      <c r="N2734" s="183" t="s">
        <v>41</v>
      </c>
      <c r="O2734" s="66"/>
      <c r="P2734" s="184">
        <f t="shared" si="161"/>
        <v>0</v>
      </c>
      <c r="Q2734" s="184">
        <v>0</v>
      </c>
      <c r="R2734" s="184">
        <f t="shared" si="162"/>
        <v>0</v>
      </c>
      <c r="S2734" s="184">
        <v>0</v>
      </c>
      <c r="T2734" s="185">
        <f t="shared" si="163"/>
        <v>0</v>
      </c>
      <c r="U2734" s="36"/>
      <c r="V2734" s="36"/>
      <c r="W2734" s="36"/>
      <c r="X2734" s="36"/>
      <c r="Y2734" s="36"/>
      <c r="Z2734" s="36"/>
      <c r="AA2734" s="36"/>
      <c r="AB2734" s="36"/>
      <c r="AC2734" s="36"/>
      <c r="AD2734" s="36"/>
      <c r="AE2734" s="36"/>
      <c r="AR2734" s="186" t="s">
        <v>216</v>
      </c>
      <c r="AT2734" s="186" t="s">
        <v>195</v>
      </c>
      <c r="AU2734" s="186" t="s">
        <v>212</v>
      </c>
      <c r="AY2734" s="19" t="s">
        <v>193</v>
      </c>
      <c r="BE2734" s="187">
        <f t="shared" si="164"/>
        <v>0</v>
      </c>
      <c r="BF2734" s="187">
        <f t="shared" si="165"/>
        <v>0</v>
      </c>
      <c r="BG2734" s="187">
        <f t="shared" si="166"/>
        <v>0</v>
      </c>
      <c r="BH2734" s="187">
        <f t="shared" si="167"/>
        <v>0</v>
      </c>
      <c r="BI2734" s="187">
        <f t="shared" si="168"/>
        <v>0</v>
      </c>
      <c r="BJ2734" s="19" t="s">
        <v>78</v>
      </c>
      <c r="BK2734" s="187">
        <f t="shared" si="169"/>
        <v>0</v>
      </c>
      <c r="BL2734" s="19" t="s">
        <v>216</v>
      </c>
      <c r="BM2734" s="186" t="s">
        <v>4407</v>
      </c>
    </row>
    <row r="2735" spans="1:65" s="2" customFormat="1" ht="101.25" customHeight="1">
      <c r="A2735" s="36"/>
      <c r="B2735" s="37"/>
      <c r="C2735" s="175" t="s">
        <v>4408</v>
      </c>
      <c r="D2735" s="175" t="s">
        <v>195</v>
      </c>
      <c r="E2735" s="176" t="s">
        <v>4409</v>
      </c>
      <c r="F2735" s="177" t="s">
        <v>4410</v>
      </c>
      <c r="G2735" s="178" t="s">
        <v>3092</v>
      </c>
      <c r="H2735" s="179">
        <v>1</v>
      </c>
      <c r="I2735" s="180"/>
      <c r="J2735" s="181">
        <f t="shared" si="160"/>
        <v>0</v>
      </c>
      <c r="K2735" s="177" t="s">
        <v>477</v>
      </c>
      <c r="L2735" s="41"/>
      <c r="M2735" s="182" t="s">
        <v>19</v>
      </c>
      <c r="N2735" s="183" t="s">
        <v>41</v>
      </c>
      <c r="O2735" s="66"/>
      <c r="P2735" s="184">
        <f t="shared" si="161"/>
        <v>0</v>
      </c>
      <c r="Q2735" s="184">
        <v>0</v>
      </c>
      <c r="R2735" s="184">
        <f t="shared" si="162"/>
        <v>0</v>
      </c>
      <c r="S2735" s="184">
        <v>0</v>
      </c>
      <c r="T2735" s="185">
        <f t="shared" si="163"/>
        <v>0</v>
      </c>
      <c r="U2735" s="36"/>
      <c r="V2735" s="36"/>
      <c r="W2735" s="36"/>
      <c r="X2735" s="36"/>
      <c r="Y2735" s="36"/>
      <c r="Z2735" s="36"/>
      <c r="AA2735" s="36"/>
      <c r="AB2735" s="36"/>
      <c r="AC2735" s="36"/>
      <c r="AD2735" s="36"/>
      <c r="AE2735" s="36"/>
      <c r="AR2735" s="186" t="s">
        <v>216</v>
      </c>
      <c r="AT2735" s="186" t="s">
        <v>195</v>
      </c>
      <c r="AU2735" s="186" t="s">
        <v>212</v>
      </c>
      <c r="AY2735" s="19" t="s">
        <v>193</v>
      </c>
      <c r="BE2735" s="187">
        <f t="shared" si="164"/>
        <v>0</v>
      </c>
      <c r="BF2735" s="187">
        <f t="shared" si="165"/>
        <v>0</v>
      </c>
      <c r="BG2735" s="187">
        <f t="shared" si="166"/>
        <v>0</v>
      </c>
      <c r="BH2735" s="187">
        <f t="shared" si="167"/>
        <v>0</v>
      </c>
      <c r="BI2735" s="187">
        <f t="shared" si="168"/>
        <v>0</v>
      </c>
      <c r="BJ2735" s="19" t="s">
        <v>78</v>
      </c>
      <c r="BK2735" s="187">
        <f t="shared" si="169"/>
        <v>0</v>
      </c>
      <c r="BL2735" s="19" t="s">
        <v>216</v>
      </c>
      <c r="BM2735" s="186" t="s">
        <v>4411</v>
      </c>
    </row>
    <row r="2736" spans="1:65" s="2" customFormat="1" ht="24.2" customHeight="1">
      <c r="A2736" s="36"/>
      <c r="B2736" s="37"/>
      <c r="C2736" s="175" t="s">
        <v>4412</v>
      </c>
      <c r="D2736" s="175" t="s">
        <v>195</v>
      </c>
      <c r="E2736" s="176" t="s">
        <v>4413</v>
      </c>
      <c r="F2736" s="177" t="s">
        <v>4414</v>
      </c>
      <c r="G2736" s="178" t="s">
        <v>702</v>
      </c>
      <c r="H2736" s="179">
        <v>2</v>
      </c>
      <c r="I2736" s="180"/>
      <c r="J2736" s="181">
        <f t="shared" si="160"/>
        <v>0</v>
      </c>
      <c r="K2736" s="177" t="s">
        <v>477</v>
      </c>
      <c r="L2736" s="41"/>
      <c r="M2736" s="182" t="s">
        <v>19</v>
      </c>
      <c r="N2736" s="183" t="s">
        <v>41</v>
      </c>
      <c r="O2736" s="66"/>
      <c r="P2736" s="184">
        <f t="shared" si="161"/>
        <v>0</v>
      </c>
      <c r="Q2736" s="184">
        <v>0</v>
      </c>
      <c r="R2736" s="184">
        <f t="shared" si="162"/>
        <v>0</v>
      </c>
      <c r="S2736" s="184">
        <v>0</v>
      </c>
      <c r="T2736" s="185">
        <f t="shared" si="163"/>
        <v>0</v>
      </c>
      <c r="U2736" s="36"/>
      <c r="V2736" s="36"/>
      <c r="W2736" s="36"/>
      <c r="X2736" s="36"/>
      <c r="Y2736" s="36"/>
      <c r="Z2736" s="36"/>
      <c r="AA2736" s="36"/>
      <c r="AB2736" s="36"/>
      <c r="AC2736" s="36"/>
      <c r="AD2736" s="36"/>
      <c r="AE2736" s="36"/>
      <c r="AR2736" s="186" t="s">
        <v>216</v>
      </c>
      <c r="AT2736" s="186" t="s">
        <v>195</v>
      </c>
      <c r="AU2736" s="186" t="s">
        <v>212</v>
      </c>
      <c r="AY2736" s="19" t="s">
        <v>193</v>
      </c>
      <c r="BE2736" s="187">
        <f t="shared" si="164"/>
        <v>0</v>
      </c>
      <c r="BF2736" s="187">
        <f t="shared" si="165"/>
        <v>0</v>
      </c>
      <c r="BG2736" s="187">
        <f t="shared" si="166"/>
        <v>0</v>
      </c>
      <c r="BH2736" s="187">
        <f t="shared" si="167"/>
        <v>0</v>
      </c>
      <c r="BI2736" s="187">
        <f t="shared" si="168"/>
        <v>0</v>
      </c>
      <c r="BJ2736" s="19" t="s">
        <v>78</v>
      </c>
      <c r="BK2736" s="187">
        <f t="shared" si="169"/>
        <v>0</v>
      </c>
      <c r="BL2736" s="19" t="s">
        <v>216</v>
      </c>
      <c r="BM2736" s="186" t="s">
        <v>4415</v>
      </c>
    </row>
    <row r="2737" spans="1:65" s="2" customFormat="1" ht="24.2" customHeight="1">
      <c r="A2737" s="36"/>
      <c r="B2737" s="37"/>
      <c r="C2737" s="175" t="s">
        <v>4416</v>
      </c>
      <c r="D2737" s="175" t="s">
        <v>195</v>
      </c>
      <c r="E2737" s="176" t="s">
        <v>4417</v>
      </c>
      <c r="F2737" s="177" t="s">
        <v>4418</v>
      </c>
      <c r="G2737" s="178" t="s">
        <v>702</v>
      </c>
      <c r="H2737" s="179">
        <v>10</v>
      </c>
      <c r="I2737" s="180"/>
      <c r="J2737" s="181">
        <f t="shared" si="160"/>
        <v>0</v>
      </c>
      <c r="K2737" s="177" t="s">
        <v>477</v>
      </c>
      <c r="L2737" s="41"/>
      <c r="M2737" s="182" t="s">
        <v>19</v>
      </c>
      <c r="N2737" s="183" t="s">
        <v>41</v>
      </c>
      <c r="O2737" s="66"/>
      <c r="P2737" s="184">
        <f t="shared" si="161"/>
        <v>0</v>
      </c>
      <c r="Q2737" s="184">
        <v>0</v>
      </c>
      <c r="R2737" s="184">
        <f t="shared" si="162"/>
        <v>0</v>
      </c>
      <c r="S2737" s="184">
        <v>0</v>
      </c>
      <c r="T2737" s="185">
        <f t="shared" si="163"/>
        <v>0</v>
      </c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R2737" s="186" t="s">
        <v>216</v>
      </c>
      <c r="AT2737" s="186" t="s">
        <v>195</v>
      </c>
      <c r="AU2737" s="186" t="s">
        <v>212</v>
      </c>
      <c r="AY2737" s="19" t="s">
        <v>193</v>
      </c>
      <c r="BE2737" s="187">
        <f t="shared" si="164"/>
        <v>0</v>
      </c>
      <c r="BF2737" s="187">
        <f t="shared" si="165"/>
        <v>0</v>
      </c>
      <c r="BG2737" s="187">
        <f t="shared" si="166"/>
        <v>0</v>
      </c>
      <c r="BH2737" s="187">
        <f t="shared" si="167"/>
        <v>0</v>
      </c>
      <c r="BI2737" s="187">
        <f t="shared" si="168"/>
        <v>0</v>
      </c>
      <c r="BJ2737" s="19" t="s">
        <v>78</v>
      </c>
      <c r="BK2737" s="187">
        <f t="shared" si="169"/>
        <v>0</v>
      </c>
      <c r="BL2737" s="19" t="s">
        <v>216</v>
      </c>
      <c r="BM2737" s="186" t="s">
        <v>4419</v>
      </c>
    </row>
    <row r="2738" spans="1:65" s="2" customFormat="1" ht="24.2" customHeight="1">
      <c r="A2738" s="36"/>
      <c r="B2738" s="37"/>
      <c r="C2738" s="175" t="s">
        <v>4420</v>
      </c>
      <c r="D2738" s="175" t="s">
        <v>195</v>
      </c>
      <c r="E2738" s="176" t="s">
        <v>4421</v>
      </c>
      <c r="F2738" s="177" t="s">
        <v>4422</v>
      </c>
      <c r="G2738" s="178" t="s">
        <v>702</v>
      </c>
      <c r="H2738" s="179">
        <v>6</v>
      </c>
      <c r="I2738" s="180"/>
      <c r="J2738" s="181">
        <f t="shared" si="160"/>
        <v>0</v>
      </c>
      <c r="K2738" s="177" t="s">
        <v>477</v>
      </c>
      <c r="L2738" s="41"/>
      <c r="M2738" s="182" t="s">
        <v>19</v>
      </c>
      <c r="N2738" s="183" t="s">
        <v>41</v>
      </c>
      <c r="O2738" s="66"/>
      <c r="P2738" s="184">
        <f t="shared" si="161"/>
        <v>0</v>
      </c>
      <c r="Q2738" s="184">
        <v>0</v>
      </c>
      <c r="R2738" s="184">
        <f t="shared" si="162"/>
        <v>0</v>
      </c>
      <c r="S2738" s="184">
        <v>0</v>
      </c>
      <c r="T2738" s="185">
        <f t="shared" si="163"/>
        <v>0</v>
      </c>
      <c r="U2738" s="36"/>
      <c r="V2738" s="36"/>
      <c r="W2738" s="36"/>
      <c r="X2738" s="36"/>
      <c r="Y2738" s="36"/>
      <c r="Z2738" s="36"/>
      <c r="AA2738" s="36"/>
      <c r="AB2738" s="36"/>
      <c r="AC2738" s="36"/>
      <c r="AD2738" s="36"/>
      <c r="AE2738" s="36"/>
      <c r="AR2738" s="186" t="s">
        <v>216</v>
      </c>
      <c r="AT2738" s="186" t="s">
        <v>195</v>
      </c>
      <c r="AU2738" s="186" t="s">
        <v>212</v>
      </c>
      <c r="AY2738" s="19" t="s">
        <v>193</v>
      </c>
      <c r="BE2738" s="187">
        <f t="shared" si="164"/>
        <v>0</v>
      </c>
      <c r="BF2738" s="187">
        <f t="shared" si="165"/>
        <v>0</v>
      </c>
      <c r="BG2738" s="187">
        <f t="shared" si="166"/>
        <v>0</v>
      </c>
      <c r="BH2738" s="187">
        <f t="shared" si="167"/>
        <v>0</v>
      </c>
      <c r="BI2738" s="187">
        <f t="shared" si="168"/>
        <v>0</v>
      </c>
      <c r="BJ2738" s="19" t="s">
        <v>78</v>
      </c>
      <c r="BK2738" s="187">
        <f t="shared" si="169"/>
        <v>0</v>
      </c>
      <c r="BL2738" s="19" t="s">
        <v>216</v>
      </c>
      <c r="BM2738" s="186" t="s">
        <v>4423</v>
      </c>
    </row>
    <row r="2739" spans="1:65" s="2" customFormat="1" ht="37.9" customHeight="1">
      <c r="A2739" s="36"/>
      <c r="B2739" s="37"/>
      <c r="C2739" s="175" t="s">
        <v>4424</v>
      </c>
      <c r="D2739" s="175" t="s">
        <v>195</v>
      </c>
      <c r="E2739" s="176" t="s">
        <v>4425</v>
      </c>
      <c r="F2739" s="177" t="s">
        <v>4426</v>
      </c>
      <c r="G2739" s="178" t="s">
        <v>702</v>
      </c>
      <c r="H2739" s="179">
        <v>1</v>
      </c>
      <c r="I2739" s="180"/>
      <c r="J2739" s="181">
        <f t="shared" si="160"/>
        <v>0</v>
      </c>
      <c r="K2739" s="177" t="s">
        <v>477</v>
      </c>
      <c r="L2739" s="41"/>
      <c r="M2739" s="182" t="s">
        <v>19</v>
      </c>
      <c r="N2739" s="183" t="s">
        <v>41</v>
      </c>
      <c r="O2739" s="66"/>
      <c r="P2739" s="184">
        <f t="shared" si="161"/>
        <v>0</v>
      </c>
      <c r="Q2739" s="184">
        <v>0</v>
      </c>
      <c r="R2739" s="184">
        <f t="shared" si="162"/>
        <v>0</v>
      </c>
      <c r="S2739" s="184">
        <v>0</v>
      </c>
      <c r="T2739" s="185">
        <f t="shared" si="163"/>
        <v>0</v>
      </c>
      <c r="U2739" s="36"/>
      <c r="V2739" s="36"/>
      <c r="W2739" s="36"/>
      <c r="X2739" s="36"/>
      <c r="Y2739" s="36"/>
      <c r="Z2739" s="36"/>
      <c r="AA2739" s="36"/>
      <c r="AB2739" s="36"/>
      <c r="AC2739" s="36"/>
      <c r="AD2739" s="36"/>
      <c r="AE2739" s="36"/>
      <c r="AR2739" s="186" t="s">
        <v>216</v>
      </c>
      <c r="AT2739" s="186" t="s">
        <v>195</v>
      </c>
      <c r="AU2739" s="186" t="s">
        <v>212</v>
      </c>
      <c r="AY2739" s="19" t="s">
        <v>193</v>
      </c>
      <c r="BE2739" s="187">
        <f t="shared" si="164"/>
        <v>0</v>
      </c>
      <c r="BF2739" s="187">
        <f t="shared" si="165"/>
        <v>0</v>
      </c>
      <c r="BG2739" s="187">
        <f t="shared" si="166"/>
        <v>0</v>
      </c>
      <c r="BH2739" s="187">
        <f t="shared" si="167"/>
        <v>0</v>
      </c>
      <c r="BI2739" s="187">
        <f t="shared" si="168"/>
        <v>0</v>
      </c>
      <c r="BJ2739" s="19" t="s">
        <v>78</v>
      </c>
      <c r="BK2739" s="187">
        <f t="shared" si="169"/>
        <v>0</v>
      </c>
      <c r="BL2739" s="19" t="s">
        <v>216</v>
      </c>
      <c r="BM2739" s="186" t="s">
        <v>4427</v>
      </c>
    </row>
    <row r="2740" spans="1:65" s="2" customFormat="1" ht="24.2" customHeight="1">
      <c r="A2740" s="36"/>
      <c r="B2740" s="37"/>
      <c r="C2740" s="175" t="s">
        <v>4428</v>
      </c>
      <c r="D2740" s="175" t="s">
        <v>195</v>
      </c>
      <c r="E2740" s="176" t="s">
        <v>4429</v>
      </c>
      <c r="F2740" s="177" t="s">
        <v>4430</v>
      </c>
      <c r="G2740" s="178" t="s">
        <v>702</v>
      </c>
      <c r="H2740" s="179">
        <v>1</v>
      </c>
      <c r="I2740" s="180"/>
      <c r="J2740" s="181">
        <f t="shared" si="160"/>
        <v>0</v>
      </c>
      <c r="K2740" s="177" t="s">
        <v>477</v>
      </c>
      <c r="L2740" s="41"/>
      <c r="M2740" s="182" t="s">
        <v>19</v>
      </c>
      <c r="N2740" s="183" t="s">
        <v>41</v>
      </c>
      <c r="O2740" s="66"/>
      <c r="P2740" s="184">
        <f t="shared" si="161"/>
        <v>0</v>
      </c>
      <c r="Q2740" s="184">
        <v>0</v>
      </c>
      <c r="R2740" s="184">
        <f t="shared" si="162"/>
        <v>0</v>
      </c>
      <c r="S2740" s="184">
        <v>0</v>
      </c>
      <c r="T2740" s="185">
        <f t="shared" si="163"/>
        <v>0</v>
      </c>
      <c r="U2740" s="36"/>
      <c r="V2740" s="36"/>
      <c r="W2740" s="36"/>
      <c r="X2740" s="36"/>
      <c r="Y2740" s="36"/>
      <c r="Z2740" s="36"/>
      <c r="AA2740" s="36"/>
      <c r="AB2740" s="36"/>
      <c r="AC2740" s="36"/>
      <c r="AD2740" s="36"/>
      <c r="AE2740" s="36"/>
      <c r="AR2740" s="186" t="s">
        <v>216</v>
      </c>
      <c r="AT2740" s="186" t="s">
        <v>195</v>
      </c>
      <c r="AU2740" s="186" t="s">
        <v>212</v>
      </c>
      <c r="AY2740" s="19" t="s">
        <v>193</v>
      </c>
      <c r="BE2740" s="187">
        <f t="shared" si="164"/>
        <v>0</v>
      </c>
      <c r="BF2740" s="187">
        <f t="shared" si="165"/>
        <v>0</v>
      </c>
      <c r="BG2740" s="187">
        <f t="shared" si="166"/>
        <v>0</v>
      </c>
      <c r="BH2740" s="187">
        <f t="shared" si="167"/>
        <v>0</v>
      </c>
      <c r="BI2740" s="187">
        <f t="shared" si="168"/>
        <v>0</v>
      </c>
      <c r="BJ2740" s="19" t="s">
        <v>78</v>
      </c>
      <c r="BK2740" s="187">
        <f t="shared" si="169"/>
        <v>0</v>
      </c>
      <c r="BL2740" s="19" t="s">
        <v>216</v>
      </c>
      <c r="BM2740" s="186" t="s">
        <v>4431</v>
      </c>
    </row>
    <row r="2741" spans="1:65" s="2" customFormat="1" ht="101.25" customHeight="1">
      <c r="A2741" s="36"/>
      <c r="B2741" s="37"/>
      <c r="C2741" s="175" t="s">
        <v>4432</v>
      </c>
      <c r="D2741" s="175" t="s">
        <v>195</v>
      </c>
      <c r="E2741" s="176" t="s">
        <v>4433</v>
      </c>
      <c r="F2741" s="177" t="s">
        <v>4434</v>
      </c>
      <c r="G2741" s="178" t="s">
        <v>3092</v>
      </c>
      <c r="H2741" s="179">
        <v>1</v>
      </c>
      <c r="I2741" s="180"/>
      <c r="J2741" s="181">
        <f t="shared" si="160"/>
        <v>0</v>
      </c>
      <c r="K2741" s="177" t="s">
        <v>477</v>
      </c>
      <c r="L2741" s="41"/>
      <c r="M2741" s="182" t="s">
        <v>19</v>
      </c>
      <c r="N2741" s="183" t="s">
        <v>41</v>
      </c>
      <c r="O2741" s="66"/>
      <c r="P2741" s="184">
        <f t="shared" si="161"/>
        <v>0</v>
      </c>
      <c r="Q2741" s="184">
        <v>0</v>
      </c>
      <c r="R2741" s="184">
        <f t="shared" si="162"/>
        <v>0</v>
      </c>
      <c r="S2741" s="184">
        <v>0</v>
      </c>
      <c r="T2741" s="185">
        <f t="shared" si="163"/>
        <v>0</v>
      </c>
      <c r="U2741" s="36"/>
      <c r="V2741" s="36"/>
      <c r="W2741" s="36"/>
      <c r="X2741" s="36"/>
      <c r="Y2741" s="36"/>
      <c r="Z2741" s="36"/>
      <c r="AA2741" s="36"/>
      <c r="AB2741" s="36"/>
      <c r="AC2741" s="36"/>
      <c r="AD2741" s="36"/>
      <c r="AE2741" s="36"/>
      <c r="AR2741" s="186" t="s">
        <v>216</v>
      </c>
      <c r="AT2741" s="186" t="s">
        <v>195</v>
      </c>
      <c r="AU2741" s="186" t="s">
        <v>212</v>
      </c>
      <c r="AY2741" s="19" t="s">
        <v>193</v>
      </c>
      <c r="BE2741" s="187">
        <f t="shared" si="164"/>
        <v>0</v>
      </c>
      <c r="BF2741" s="187">
        <f t="shared" si="165"/>
        <v>0</v>
      </c>
      <c r="BG2741" s="187">
        <f t="shared" si="166"/>
        <v>0</v>
      </c>
      <c r="BH2741" s="187">
        <f t="shared" si="167"/>
        <v>0</v>
      </c>
      <c r="BI2741" s="187">
        <f t="shared" si="168"/>
        <v>0</v>
      </c>
      <c r="BJ2741" s="19" t="s">
        <v>78</v>
      </c>
      <c r="BK2741" s="187">
        <f t="shared" si="169"/>
        <v>0</v>
      </c>
      <c r="BL2741" s="19" t="s">
        <v>216</v>
      </c>
      <c r="BM2741" s="186" t="s">
        <v>4435</v>
      </c>
    </row>
    <row r="2742" spans="1:65" s="2" customFormat="1" ht="24.2" customHeight="1">
      <c r="A2742" s="36"/>
      <c r="B2742" s="37"/>
      <c r="C2742" s="175" t="s">
        <v>4436</v>
      </c>
      <c r="D2742" s="175" t="s">
        <v>195</v>
      </c>
      <c r="E2742" s="176" t="s">
        <v>4437</v>
      </c>
      <c r="F2742" s="177" t="s">
        <v>4438</v>
      </c>
      <c r="G2742" s="178" t="s">
        <v>702</v>
      </c>
      <c r="H2742" s="179">
        <v>4</v>
      </c>
      <c r="I2742" s="180"/>
      <c r="J2742" s="181">
        <f t="shared" si="160"/>
        <v>0</v>
      </c>
      <c r="K2742" s="177" t="s">
        <v>477</v>
      </c>
      <c r="L2742" s="41"/>
      <c r="M2742" s="182" t="s">
        <v>19</v>
      </c>
      <c r="N2742" s="183" t="s">
        <v>41</v>
      </c>
      <c r="O2742" s="66"/>
      <c r="P2742" s="184">
        <f t="shared" si="161"/>
        <v>0</v>
      </c>
      <c r="Q2742" s="184">
        <v>0</v>
      </c>
      <c r="R2742" s="184">
        <f t="shared" si="162"/>
        <v>0</v>
      </c>
      <c r="S2742" s="184">
        <v>0</v>
      </c>
      <c r="T2742" s="185">
        <f t="shared" si="163"/>
        <v>0</v>
      </c>
      <c r="U2742" s="36"/>
      <c r="V2742" s="36"/>
      <c r="W2742" s="36"/>
      <c r="X2742" s="36"/>
      <c r="Y2742" s="36"/>
      <c r="Z2742" s="36"/>
      <c r="AA2742" s="36"/>
      <c r="AB2742" s="36"/>
      <c r="AC2742" s="36"/>
      <c r="AD2742" s="36"/>
      <c r="AE2742" s="36"/>
      <c r="AR2742" s="186" t="s">
        <v>216</v>
      </c>
      <c r="AT2742" s="186" t="s">
        <v>195</v>
      </c>
      <c r="AU2742" s="186" t="s">
        <v>212</v>
      </c>
      <c r="AY2742" s="19" t="s">
        <v>193</v>
      </c>
      <c r="BE2742" s="187">
        <f t="shared" si="164"/>
        <v>0</v>
      </c>
      <c r="BF2742" s="187">
        <f t="shared" si="165"/>
        <v>0</v>
      </c>
      <c r="BG2742" s="187">
        <f t="shared" si="166"/>
        <v>0</v>
      </c>
      <c r="BH2742" s="187">
        <f t="shared" si="167"/>
        <v>0</v>
      </c>
      <c r="BI2742" s="187">
        <f t="shared" si="168"/>
        <v>0</v>
      </c>
      <c r="BJ2742" s="19" t="s">
        <v>78</v>
      </c>
      <c r="BK2742" s="187">
        <f t="shared" si="169"/>
        <v>0</v>
      </c>
      <c r="BL2742" s="19" t="s">
        <v>216</v>
      </c>
      <c r="BM2742" s="186" t="s">
        <v>4439</v>
      </c>
    </row>
    <row r="2743" spans="1:65" s="2" customFormat="1" ht="24.2" customHeight="1">
      <c r="A2743" s="36"/>
      <c r="B2743" s="37"/>
      <c r="C2743" s="175" t="s">
        <v>4440</v>
      </c>
      <c r="D2743" s="175" t="s">
        <v>195</v>
      </c>
      <c r="E2743" s="176" t="s">
        <v>4441</v>
      </c>
      <c r="F2743" s="177" t="s">
        <v>4442</v>
      </c>
      <c r="G2743" s="178" t="s">
        <v>702</v>
      </c>
      <c r="H2743" s="179">
        <v>12</v>
      </c>
      <c r="I2743" s="180"/>
      <c r="J2743" s="181">
        <f t="shared" si="160"/>
        <v>0</v>
      </c>
      <c r="K2743" s="177" t="s">
        <v>477</v>
      </c>
      <c r="L2743" s="41"/>
      <c r="M2743" s="182" t="s">
        <v>19</v>
      </c>
      <c r="N2743" s="183" t="s">
        <v>41</v>
      </c>
      <c r="O2743" s="66"/>
      <c r="P2743" s="184">
        <f t="shared" si="161"/>
        <v>0</v>
      </c>
      <c r="Q2743" s="184">
        <v>0</v>
      </c>
      <c r="R2743" s="184">
        <f t="shared" si="162"/>
        <v>0</v>
      </c>
      <c r="S2743" s="184">
        <v>0</v>
      </c>
      <c r="T2743" s="185">
        <f t="shared" si="163"/>
        <v>0</v>
      </c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R2743" s="186" t="s">
        <v>216</v>
      </c>
      <c r="AT2743" s="186" t="s">
        <v>195</v>
      </c>
      <c r="AU2743" s="186" t="s">
        <v>212</v>
      </c>
      <c r="AY2743" s="19" t="s">
        <v>193</v>
      </c>
      <c r="BE2743" s="187">
        <f t="shared" si="164"/>
        <v>0</v>
      </c>
      <c r="BF2743" s="187">
        <f t="shared" si="165"/>
        <v>0</v>
      </c>
      <c r="BG2743" s="187">
        <f t="shared" si="166"/>
        <v>0</v>
      </c>
      <c r="BH2743" s="187">
        <f t="shared" si="167"/>
        <v>0</v>
      </c>
      <c r="BI2743" s="187">
        <f t="shared" si="168"/>
        <v>0</v>
      </c>
      <c r="BJ2743" s="19" t="s">
        <v>78</v>
      </c>
      <c r="BK2743" s="187">
        <f t="shared" si="169"/>
        <v>0</v>
      </c>
      <c r="BL2743" s="19" t="s">
        <v>216</v>
      </c>
      <c r="BM2743" s="186" t="s">
        <v>4443</v>
      </c>
    </row>
    <row r="2744" spans="1:65" s="2" customFormat="1" ht="24.2" customHeight="1">
      <c r="A2744" s="36"/>
      <c r="B2744" s="37"/>
      <c r="C2744" s="175" t="s">
        <v>4444</v>
      </c>
      <c r="D2744" s="175" t="s">
        <v>195</v>
      </c>
      <c r="E2744" s="176" t="s">
        <v>4445</v>
      </c>
      <c r="F2744" s="177" t="s">
        <v>4446</v>
      </c>
      <c r="G2744" s="178" t="s">
        <v>702</v>
      </c>
      <c r="H2744" s="179">
        <v>8</v>
      </c>
      <c r="I2744" s="180"/>
      <c r="J2744" s="181">
        <f t="shared" si="160"/>
        <v>0</v>
      </c>
      <c r="K2744" s="177" t="s">
        <v>477</v>
      </c>
      <c r="L2744" s="41"/>
      <c r="M2744" s="182" t="s">
        <v>19</v>
      </c>
      <c r="N2744" s="183" t="s">
        <v>41</v>
      </c>
      <c r="O2744" s="66"/>
      <c r="P2744" s="184">
        <f t="shared" si="161"/>
        <v>0</v>
      </c>
      <c r="Q2744" s="184">
        <v>0</v>
      </c>
      <c r="R2744" s="184">
        <f t="shared" si="162"/>
        <v>0</v>
      </c>
      <c r="S2744" s="184">
        <v>0</v>
      </c>
      <c r="T2744" s="185">
        <f t="shared" si="163"/>
        <v>0</v>
      </c>
      <c r="U2744" s="36"/>
      <c r="V2744" s="36"/>
      <c r="W2744" s="36"/>
      <c r="X2744" s="36"/>
      <c r="Y2744" s="36"/>
      <c r="Z2744" s="36"/>
      <c r="AA2744" s="36"/>
      <c r="AB2744" s="36"/>
      <c r="AC2744" s="36"/>
      <c r="AD2744" s="36"/>
      <c r="AE2744" s="36"/>
      <c r="AR2744" s="186" t="s">
        <v>216</v>
      </c>
      <c r="AT2744" s="186" t="s">
        <v>195</v>
      </c>
      <c r="AU2744" s="186" t="s">
        <v>212</v>
      </c>
      <c r="AY2744" s="19" t="s">
        <v>193</v>
      </c>
      <c r="BE2744" s="187">
        <f t="shared" si="164"/>
        <v>0</v>
      </c>
      <c r="BF2744" s="187">
        <f t="shared" si="165"/>
        <v>0</v>
      </c>
      <c r="BG2744" s="187">
        <f t="shared" si="166"/>
        <v>0</v>
      </c>
      <c r="BH2744" s="187">
        <f t="shared" si="167"/>
        <v>0</v>
      </c>
      <c r="BI2744" s="187">
        <f t="shared" si="168"/>
        <v>0</v>
      </c>
      <c r="BJ2744" s="19" t="s">
        <v>78</v>
      </c>
      <c r="BK2744" s="187">
        <f t="shared" si="169"/>
        <v>0</v>
      </c>
      <c r="BL2744" s="19" t="s">
        <v>216</v>
      </c>
      <c r="BM2744" s="186" t="s">
        <v>4447</v>
      </c>
    </row>
    <row r="2745" spans="1:65" s="2" customFormat="1" ht="37.9" customHeight="1">
      <c r="A2745" s="36"/>
      <c r="B2745" s="37"/>
      <c r="C2745" s="175" t="s">
        <v>4448</v>
      </c>
      <c r="D2745" s="175" t="s">
        <v>195</v>
      </c>
      <c r="E2745" s="176" t="s">
        <v>4449</v>
      </c>
      <c r="F2745" s="177" t="s">
        <v>4450</v>
      </c>
      <c r="G2745" s="178" t="s">
        <v>702</v>
      </c>
      <c r="H2745" s="179">
        <v>1</v>
      </c>
      <c r="I2745" s="180"/>
      <c r="J2745" s="181">
        <f t="shared" si="160"/>
        <v>0</v>
      </c>
      <c r="K2745" s="177" t="s">
        <v>477</v>
      </c>
      <c r="L2745" s="41"/>
      <c r="M2745" s="182" t="s">
        <v>19</v>
      </c>
      <c r="N2745" s="183" t="s">
        <v>41</v>
      </c>
      <c r="O2745" s="66"/>
      <c r="P2745" s="184">
        <f t="shared" si="161"/>
        <v>0</v>
      </c>
      <c r="Q2745" s="184">
        <v>0</v>
      </c>
      <c r="R2745" s="184">
        <f t="shared" si="162"/>
        <v>0</v>
      </c>
      <c r="S2745" s="184">
        <v>0</v>
      </c>
      <c r="T2745" s="185">
        <f t="shared" si="163"/>
        <v>0</v>
      </c>
      <c r="U2745" s="36"/>
      <c r="V2745" s="36"/>
      <c r="W2745" s="36"/>
      <c r="X2745" s="36"/>
      <c r="Y2745" s="36"/>
      <c r="Z2745" s="36"/>
      <c r="AA2745" s="36"/>
      <c r="AB2745" s="36"/>
      <c r="AC2745" s="36"/>
      <c r="AD2745" s="36"/>
      <c r="AE2745" s="36"/>
      <c r="AR2745" s="186" t="s">
        <v>216</v>
      </c>
      <c r="AT2745" s="186" t="s">
        <v>195</v>
      </c>
      <c r="AU2745" s="186" t="s">
        <v>212</v>
      </c>
      <c r="AY2745" s="19" t="s">
        <v>193</v>
      </c>
      <c r="BE2745" s="187">
        <f t="shared" si="164"/>
        <v>0</v>
      </c>
      <c r="BF2745" s="187">
        <f t="shared" si="165"/>
        <v>0</v>
      </c>
      <c r="BG2745" s="187">
        <f t="shared" si="166"/>
        <v>0</v>
      </c>
      <c r="BH2745" s="187">
        <f t="shared" si="167"/>
        <v>0</v>
      </c>
      <c r="BI2745" s="187">
        <f t="shared" si="168"/>
        <v>0</v>
      </c>
      <c r="BJ2745" s="19" t="s">
        <v>78</v>
      </c>
      <c r="BK2745" s="187">
        <f t="shared" si="169"/>
        <v>0</v>
      </c>
      <c r="BL2745" s="19" t="s">
        <v>216</v>
      </c>
      <c r="BM2745" s="186" t="s">
        <v>4451</v>
      </c>
    </row>
    <row r="2746" spans="1:65" s="2" customFormat="1" ht="24.2" customHeight="1">
      <c r="A2746" s="36"/>
      <c r="B2746" s="37"/>
      <c r="C2746" s="175" t="s">
        <v>4452</v>
      </c>
      <c r="D2746" s="175" t="s">
        <v>195</v>
      </c>
      <c r="E2746" s="176" t="s">
        <v>4453</v>
      </c>
      <c r="F2746" s="177" t="s">
        <v>4454</v>
      </c>
      <c r="G2746" s="178" t="s">
        <v>702</v>
      </c>
      <c r="H2746" s="179">
        <v>1</v>
      </c>
      <c r="I2746" s="180"/>
      <c r="J2746" s="181">
        <f t="shared" si="160"/>
        <v>0</v>
      </c>
      <c r="K2746" s="177" t="s">
        <v>477</v>
      </c>
      <c r="L2746" s="41"/>
      <c r="M2746" s="182" t="s">
        <v>19</v>
      </c>
      <c r="N2746" s="183" t="s">
        <v>41</v>
      </c>
      <c r="O2746" s="66"/>
      <c r="P2746" s="184">
        <f t="shared" si="161"/>
        <v>0</v>
      </c>
      <c r="Q2746" s="184">
        <v>0</v>
      </c>
      <c r="R2746" s="184">
        <f t="shared" si="162"/>
        <v>0</v>
      </c>
      <c r="S2746" s="184">
        <v>0</v>
      </c>
      <c r="T2746" s="185">
        <f t="shared" si="163"/>
        <v>0</v>
      </c>
      <c r="U2746" s="36"/>
      <c r="V2746" s="36"/>
      <c r="W2746" s="36"/>
      <c r="X2746" s="36"/>
      <c r="Y2746" s="36"/>
      <c r="Z2746" s="36"/>
      <c r="AA2746" s="36"/>
      <c r="AB2746" s="36"/>
      <c r="AC2746" s="36"/>
      <c r="AD2746" s="36"/>
      <c r="AE2746" s="36"/>
      <c r="AR2746" s="186" t="s">
        <v>216</v>
      </c>
      <c r="AT2746" s="186" t="s">
        <v>195</v>
      </c>
      <c r="AU2746" s="186" t="s">
        <v>212</v>
      </c>
      <c r="AY2746" s="19" t="s">
        <v>193</v>
      </c>
      <c r="BE2746" s="187">
        <f t="shared" si="164"/>
        <v>0</v>
      </c>
      <c r="BF2746" s="187">
        <f t="shared" si="165"/>
        <v>0</v>
      </c>
      <c r="BG2746" s="187">
        <f t="shared" si="166"/>
        <v>0</v>
      </c>
      <c r="BH2746" s="187">
        <f t="shared" si="167"/>
        <v>0</v>
      </c>
      <c r="BI2746" s="187">
        <f t="shared" si="168"/>
        <v>0</v>
      </c>
      <c r="BJ2746" s="19" t="s">
        <v>78</v>
      </c>
      <c r="BK2746" s="187">
        <f t="shared" si="169"/>
        <v>0</v>
      </c>
      <c r="BL2746" s="19" t="s">
        <v>216</v>
      </c>
      <c r="BM2746" s="186" t="s">
        <v>4455</v>
      </c>
    </row>
    <row r="2747" spans="1:65" s="2" customFormat="1" ht="114.95" customHeight="1">
      <c r="A2747" s="36"/>
      <c r="B2747" s="37"/>
      <c r="C2747" s="175" t="s">
        <v>4456</v>
      </c>
      <c r="D2747" s="175" t="s">
        <v>195</v>
      </c>
      <c r="E2747" s="176" t="s">
        <v>4457</v>
      </c>
      <c r="F2747" s="177" t="s">
        <v>4458</v>
      </c>
      <c r="G2747" s="178" t="s">
        <v>3092</v>
      </c>
      <c r="H2747" s="179">
        <v>4</v>
      </c>
      <c r="I2747" s="180"/>
      <c r="J2747" s="181">
        <f t="shared" si="160"/>
        <v>0</v>
      </c>
      <c r="K2747" s="177" t="s">
        <v>477</v>
      </c>
      <c r="L2747" s="41"/>
      <c r="M2747" s="182" t="s">
        <v>19</v>
      </c>
      <c r="N2747" s="183" t="s">
        <v>41</v>
      </c>
      <c r="O2747" s="66"/>
      <c r="P2747" s="184">
        <f t="shared" si="161"/>
        <v>0</v>
      </c>
      <c r="Q2747" s="184">
        <v>0</v>
      </c>
      <c r="R2747" s="184">
        <f t="shared" si="162"/>
        <v>0</v>
      </c>
      <c r="S2747" s="184">
        <v>0</v>
      </c>
      <c r="T2747" s="185">
        <f t="shared" si="163"/>
        <v>0</v>
      </c>
      <c r="U2747" s="36"/>
      <c r="V2747" s="36"/>
      <c r="W2747" s="36"/>
      <c r="X2747" s="36"/>
      <c r="Y2747" s="36"/>
      <c r="Z2747" s="36"/>
      <c r="AA2747" s="36"/>
      <c r="AB2747" s="36"/>
      <c r="AC2747" s="36"/>
      <c r="AD2747" s="36"/>
      <c r="AE2747" s="36"/>
      <c r="AR2747" s="186" t="s">
        <v>216</v>
      </c>
      <c r="AT2747" s="186" t="s">
        <v>195</v>
      </c>
      <c r="AU2747" s="186" t="s">
        <v>212</v>
      </c>
      <c r="AY2747" s="19" t="s">
        <v>193</v>
      </c>
      <c r="BE2747" s="187">
        <f t="shared" si="164"/>
        <v>0</v>
      </c>
      <c r="BF2747" s="187">
        <f t="shared" si="165"/>
        <v>0</v>
      </c>
      <c r="BG2747" s="187">
        <f t="shared" si="166"/>
        <v>0</v>
      </c>
      <c r="BH2747" s="187">
        <f t="shared" si="167"/>
        <v>0</v>
      </c>
      <c r="BI2747" s="187">
        <f t="shared" si="168"/>
        <v>0</v>
      </c>
      <c r="BJ2747" s="19" t="s">
        <v>78</v>
      </c>
      <c r="BK2747" s="187">
        <f t="shared" si="169"/>
        <v>0</v>
      </c>
      <c r="BL2747" s="19" t="s">
        <v>216</v>
      </c>
      <c r="BM2747" s="186" t="s">
        <v>4459</v>
      </c>
    </row>
    <row r="2748" spans="1:65" s="2" customFormat="1" ht="24.2" customHeight="1">
      <c r="A2748" s="36"/>
      <c r="B2748" s="37"/>
      <c r="C2748" s="175" t="s">
        <v>4460</v>
      </c>
      <c r="D2748" s="175" t="s">
        <v>195</v>
      </c>
      <c r="E2748" s="176" t="s">
        <v>4461</v>
      </c>
      <c r="F2748" s="177" t="s">
        <v>4462</v>
      </c>
      <c r="G2748" s="178" t="s">
        <v>702</v>
      </c>
      <c r="H2748" s="179">
        <v>8</v>
      </c>
      <c r="I2748" s="180"/>
      <c r="J2748" s="181">
        <f t="shared" si="160"/>
        <v>0</v>
      </c>
      <c r="K2748" s="177" t="s">
        <v>477</v>
      </c>
      <c r="L2748" s="41"/>
      <c r="M2748" s="182" t="s">
        <v>19</v>
      </c>
      <c r="N2748" s="183" t="s">
        <v>41</v>
      </c>
      <c r="O2748" s="66"/>
      <c r="P2748" s="184">
        <f t="shared" si="161"/>
        <v>0</v>
      </c>
      <c r="Q2748" s="184">
        <v>0</v>
      </c>
      <c r="R2748" s="184">
        <f t="shared" si="162"/>
        <v>0</v>
      </c>
      <c r="S2748" s="184">
        <v>0</v>
      </c>
      <c r="T2748" s="185">
        <f t="shared" si="163"/>
        <v>0</v>
      </c>
      <c r="U2748" s="36"/>
      <c r="V2748" s="36"/>
      <c r="W2748" s="36"/>
      <c r="X2748" s="36"/>
      <c r="Y2748" s="36"/>
      <c r="Z2748" s="36"/>
      <c r="AA2748" s="36"/>
      <c r="AB2748" s="36"/>
      <c r="AC2748" s="36"/>
      <c r="AD2748" s="36"/>
      <c r="AE2748" s="36"/>
      <c r="AR2748" s="186" t="s">
        <v>216</v>
      </c>
      <c r="AT2748" s="186" t="s">
        <v>195</v>
      </c>
      <c r="AU2748" s="186" t="s">
        <v>212</v>
      </c>
      <c r="AY2748" s="19" t="s">
        <v>193</v>
      </c>
      <c r="BE2748" s="187">
        <f t="shared" si="164"/>
        <v>0</v>
      </c>
      <c r="BF2748" s="187">
        <f t="shared" si="165"/>
        <v>0</v>
      </c>
      <c r="BG2748" s="187">
        <f t="shared" si="166"/>
        <v>0</v>
      </c>
      <c r="BH2748" s="187">
        <f t="shared" si="167"/>
        <v>0</v>
      </c>
      <c r="BI2748" s="187">
        <f t="shared" si="168"/>
        <v>0</v>
      </c>
      <c r="BJ2748" s="19" t="s">
        <v>78</v>
      </c>
      <c r="BK2748" s="187">
        <f t="shared" si="169"/>
        <v>0</v>
      </c>
      <c r="BL2748" s="19" t="s">
        <v>216</v>
      </c>
      <c r="BM2748" s="186" t="s">
        <v>4463</v>
      </c>
    </row>
    <row r="2749" spans="1:65" s="2" customFormat="1" ht="24.2" customHeight="1">
      <c r="A2749" s="36"/>
      <c r="B2749" s="37"/>
      <c r="C2749" s="175" t="s">
        <v>4464</v>
      </c>
      <c r="D2749" s="175" t="s">
        <v>195</v>
      </c>
      <c r="E2749" s="176" t="s">
        <v>4465</v>
      </c>
      <c r="F2749" s="177" t="s">
        <v>4466</v>
      </c>
      <c r="G2749" s="178" t="s">
        <v>702</v>
      </c>
      <c r="H2749" s="179">
        <v>16</v>
      </c>
      <c r="I2749" s="180"/>
      <c r="J2749" s="181">
        <f t="shared" si="160"/>
        <v>0</v>
      </c>
      <c r="K2749" s="177" t="s">
        <v>477</v>
      </c>
      <c r="L2749" s="41"/>
      <c r="M2749" s="182" t="s">
        <v>19</v>
      </c>
      <c r="N2749" s="183" t="s">
        <v>41</v>
      </c>
      <c r="O2749" s="66"/>
      <c r="P2749" s="184">
        <f t="shared" si="161"/>
        <v>0</v>
      </c>
      <c r="Q2749" s="184">
        <v>0</v>
      </c>
      <c r="R2749" s="184">
        <f t="shared" si="162"/>
        <v>0</v>
      </c>
      <c r="S2749" s="184">
        <v>0</v>
      </c>
      <c r="T2749" s="185">
        <f t="shared" si="163"/>
        <v>0</v>
      </c>
      <c r="U2749" s="36"/>
      <c r="V2749" s="36"/>
      <c r="W2749" s="36"/>
      <c r="X2749" s="36"/>
      <c r="Y2749" s="36"/>
      <c r="Z2749" s="36"/>
      <c r="AA2749" s="36"/>
      <c r="AB2749" s="36"/>
      <c r="AC2749" s="36"/>
      <c r="AD2749" s="36"/>
      <c r="AE2749" s="36"/>
      <c r="AR2749" s="186" t="s">
        <v>216</v>
      </c>
      <c r="AT2749" s="186" t="s">
        <v>195</v>
      </c>
      <c r="AU2749" s="186" t="s">
        <v>212</v>
      </c>
      <c r="AY2749" s="19" t="s">
        <v>193</v>
      </c>
      <c r="BE2749" s="187">
        <f t="shared" si="164"/>
        <v>0</v>
      </c>
      <c r="BF2749" s="187">
        <f t="shared" si="165"/>
        <v>0</v>
      </c>
      <c r="BG2749" s="187">
        <f t="shared" si="166"/>
        <v>0</v>
      </c>
      <c r="BH2749" s="187">
        <f t="shared" si="167"/>
        <v>0</v>
      </c>
      <c r="BI2749" s="187">
        <f t="shared" si="168"/>
        <v>0</v>
      </c>
      <c r="BJ2749" s="19" t="s">
        <v>78</v>
      </c>
      <c r="BK2749" s="187">
        <f t="shared" si="169"/>
        <v>0</v>
      </c>
      <c r="BL2749" s="19" t="s">
        <v>216</v>
      </c>
      <c r="BM2749" s="186" t="s">
        <v>4467</v>
      </c>
    </row>
    <row r="2750" spans="1:65" s="2" customFormat="1" ht="24.2" customHeight="1">
      <c r="A2750" s="36"/>
      <c r="B2750" s="37"/>
      <c r="C2750" s="175" t="s">
        <v>4468</v>
      </c>
      <c r="D2750" s="175" t="s">
        <v>195</v>
      </c>
      <c r="E2750" s="176" t="s">
        <v>4469</v>
      </c>
      <c r="F2750" s="177" t="s">
        <v>4470</v>
      </c>
      <c r="G2750" s="178" t="s">
        <v>702</v>
      </c>
      <c r="H2750" s="179">
        <v>8</v>
      </c>
      <c r="I2750" s="180"/>
      <c r="J2750" s="181">
        <f t="shared" si="160"/>
        <v>0</v>
      </c>
      <c r="K2750" s="177" t="s">
        <v>477</v>
      </c>
      <c r="L2750" s="41"/>
      <c r="M2750" s="182" t="s">
        <v>19</v>
      </c>
      <c r="N2750" s="183" t="s">
        <v>41</v>
      </c>
      <c r="O2750" s="66"/>
      <c r="P2750" s="184">
        <f t="shared" si="161"/>
        <v>0</v>
      </c>
      <c r="Q2750" s="184">
        <v>0</v>
      </c>
      <c r="R2750" s="184">
        <f t="shared" si="162"/>
        <v>0</v>
      </c>
      <c r="S2750" s="184">
        <v>0</v>
      </c>
      <c r="T2750" s="185">
        <f t="shared" si="163"/>
        <v>0</v>
      </c>
      <c r="U2750" s="36"/>
      <c r="V2750" s="36"/>
      <c r="W2750" s="36"/>
      <c r="X2750" s="36"/>
      <c r="Y2750" s="36"/>
      <c r="Z2750" s="36"/>
      <c r="AA2750" s="36"/>
      <c r="AB2750" s="36"/>
      <c r="AC2750" s="36"/>
      <c r="AD2750" s="36"/>
      <c r="AE2750" s="36"/>
      <c r="AR2750" s="186" t="s">
        <v>216</v>
      </c>
      <c r="AT2750" s="186" t="s">
        <v>195</v>
      </c>
      <c r="AU2750" s="186" t="s">
        <v>212</v>
      </c>
      <c r="AY2750" s="19" t="s">
        <v>193</v>
      </c>
      <c r="BE2750" s="187">
        <f t="shared" si="164"/>
        <v>0</v>
      </c>
      <c r="BF2750" s="187">
        <f t="shared" si="165"/>
        <v>0</v>
      </c>
      <c r="BG2750" s="187">
        <f t="shared" si="166"/>
        <v>0</v>
      </c>
      <c r="BH2750" s="187">
        <f t="shared" si="167"/>
        <v>0</v>
      </c>
      <c r="BI2750" s="187">
        <f t="shared" si="168"/>
        <v>0</v>
      </c>
      <c r="BJ2750" s="19" t="s">
        <v>78</v>
      </c>
      <c r="BK2750" s="187">
        <f t="shared" si="169"/>
        <v>0</v>
      </c>
      <c r="BL2750" s="19" t="s">
        <v>216</v>
      </c>
      <c r="BM2750" s="186" t="s">
        <v>4471</v>
      </c>
    </row>
    <row r="2751" spans="1:65" s="2" customFormat="1" ht="44.25" customHeight="1">
      <c r="A2751" s="36"/>
      <c r="B2751" s="37"/>
      <c r="C2751" s="175" t="s">
        <v>4472</v>
      </c>
      <c r="D2751" s="175" t="s">
        <v>195</v>
      </c>
      <c r="E2751" s="176" t="s">
        <v>4473</v>
      </c>
      <c r="F2751" s="177" t="s">
        <v>4474</v>
      </c>
      <c r="G2751" s="178" t="s">
        <v>702</v>
      </c>
      <c r="H2751" s="179">
        <v>4</v>
      </c>
      <c r="I2751" s="180"/>
      <c r="J2751" s="181">
        <f t="shared" ref="J2751:J2782" si="170">ROUND(I2751*H2751,2)</f>
        <v>0</v>
      </c>
      <c r="K2751" s="177" t="s">
        <v>477</v>
      </c>
      <c r="L2751" s="41"/>
      <c r="M2751" s="182" t="s">
        <v>19</v>
      </c>
      <c r="N2751" s="183" t="s">
        <v>41</v>
      </c>
      <c r="O2751" s="66"/>
      <c r="P2751" s="184">
        <f t="shared" ref="P2751:P2782" si="171">O2751*H2751</f>
        <v>0</v>
      </c>
      <c r="Q2751" s="184">
        <v>0</v>
      </c>
      <c r="R2751" s="184">
        <f t="shared" ref="R2751:R2782" si="172">Q2751*H2751</f>
        <v>0</v>
      </c>
      <c r="S2751" s="184">
        <v>0</v>
      </c>
      <c r="T2751" s="185">
        <f t="shared" ref="T2751:T2782" si="173">S2751*H2751</f>
        <v>0</v>
      </c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R2751" s="186" t="s">
        <v>216</v>
      </c>
      <c r="AT2751" s="186" t="s">
        <v>195</v>
      </c>
      <c r="AU2751" s="186" t="s">
        <v>212</v>
      </c>
      <c r="AY2751" s="19" t="s">
        <v>193</v>
      </c>
      <c r="BE2751" s="187">
        <f t="shared" ref="BE2751:BE2782" si="174">IF(N2751="základní",J2751,0)</f>
        <v>0</v>
      </c>
      <c r="BF2751" s="187">
        <f t="shared" ref="BF2751:BF2782" si="175">IF(N2751="snížená",J2751,0)</f>
        <v>0</v>
      </c>
      <c r="BG2751" s="187">
        <f t="shared" ref="BG2751:BG2782" si="176">IF(N2751="zákl. přenesená",J2751,0)</f>
        <v>0</v>
      </c>
      <c r="BH2751" s="187">
        <f t="shared" ref="BH2751:BH2782" si="177">IF(N2751="sníž. přenesená",J2751,0)</f>
        <v>0</v>
      </c>
      <c r="BI2751" s="187">
        <f t="shared" ref="BI2751:BI2782" si="178">IF(N2751="nulová",J2751,0)</f>
        <v>0</v>
      </c>
      <c r="BJ2751" s="19" t="s">
        <v>78</v>
      </c>
      <c r="BK2751" s="187">
        <f t="shared" ref="BK2751:BK2782" si="179">ROUND(I2751*H2751,2)</f>
        <v>0</v>
      </c>
      <c r="BL2751" s="19" t="s">
        <v>216</v>
      </c>
      <c r="BM2751" s="186" t="s">
        <v>4475</v>
      </c>
    </row>
    <row r="2752" spans="1:65" s="2" customFormat="1" ht="24.2" customHeight="1">
      <c r="A2752" s="36"/>
      <c r="B2752" s="37"/>
      <c r="C2752" s="175" t="s">
        <v>4476</v>
      </c>
      <c r="D2752" s="175" t="s">
        <v>195</v>
      </c>
      <c r="E2752" s="176" t="s">
        <v>4477</v>
      </c>
      <c r="F2752" s="177" t="s">
        <v>4478</v>
      </c>
      <c r="G2752" s="178" t="s">
        <v>702</v>
      </c>
      <c r="H2752" s="179">
        <v>4</v>
      </c>
      <c r="I2752" s="180"/>
      <c r="J2752" s="181">
        <f t="shared" si="170"/>
        <v>0</v>
      </c>
      <c r="K2752" s="177" t="s">
        <v>477</v>
      </c>
      <c r="L2752" s="41"/>
      <c r="M2752" s="182" t="s">
        <v>19</v>
      </c>
      <c r="N2752" s="183" t="s">
        <v>41</v>
      </c>
      <c r="O2752" s="66"/>
      <c r="P2752" s="184">
        <f t="shared" si="171"/>
        <v>0</v>
      </c>
      <c r="Q2752" s="184">
        <v>0</v>
      </c>
      <c r="R2752" s="184">
        <f t="shared" si="172"/>
        <v>0</v>
      </c>
      <c r="S2752" s="184">
        <v>0</v>
      </c>
      <c r="T2752" s="185">
        <f t="shared" si="173"/>
        <v>0</v>
      </c>
      <c r="U2752" s="36"/>
      <c r="V2752" s="36"/>
      <c r="W2752" s="36"/>
      <c r="X2752" s="36"/>
      <c r="Y2752" s="36"/>
      <c r="Z2752" s="36"/>
      <c r="AA2752" s="36"/>
      <c r="AB2752" s="36"/>
      <c r="AC2752" s="36"/>
      <c r="AD2752" s="36"/>
      <c r="AE2752" s="36"/>
      <c r="AR2752" s="186" t="s">
        <v>216</v>
      </c>
      <c r="AT2752" s="186" t="s">
        <v>195</v>
      </c>
      <c r="AU2752" s="186" t="s">
        <v>212</v>
      </c>
      <c r="AY2752" s="19" t="s">
        <v>193</v>
      </c>
      <c r="BE2752" s="187">
        <f t="shared" si="174"/>
        <v>0</v>
      </c>
      <c r="BF2752" s="187">
        <f t="shared" si="175"/>
        <v>0</v>
      </c>
      <c r="BG2752" s="187">
        <f t="shared" si="176"/>
        <v>0</v>
      </c>
      <c r="BH2752" s="187">
        <f t="shared" si="177"/>
        <v>0</v>
      </c>
      <c r="BI2752" s="187">
        <f t="shared" si="178"/>
        <v>0</v>
      </c>
      <c r="BJ2752" s="19" t="s">
        <v>78</v>
      </c>
      <c r="BK2752" s="187">
        <f t="shared" si="179"/>
        <v>0</v>
      </c>
      <c r="BL2752" s="19" t="s">
        <v>216</v>
      </c>
      <c r="BM2752" s="186" t="s">
        <v>4479</v>
      </c>
    </row>
    <row r="2753" spans="1:65" s="2" customFormat="1" ht="101.25" customHeight="1">
      <c r="A2753" s="36"/>
      <c r="B2753" s="37"/>
      <c r="C2753" s="175" t="s">
        <v>4480</v>
      </c>
      <c r="D2753" s="175" t="s">
        <v>195</v>
      </c>
      <c r="E2753" s="176" t="s">
        <v>4481</v>
      </c>
      <c r="F2753" s="177" t="s">
        <v>4482</v>
      </c>
      <c r="G2753" s="178" t="s">
        <v>3092</v>
      </c>
      <c r="H2753" s="179">
        <v>2</v>
      </c>
      <c r="I2753" s="180"/>
      <c r="J2753" s="181">
        <f t="shared" si="170"/>
        <v>0</v>
      </c>
      <c r="K2753" s="177" t="s">
        <v>477</v>
      </c>
      <c r="L2753" s="41"/>
      <c r="M2753" s="182" t="s">
        <v>19</v>
      </c>
      <c r="N2753" s="183" t="s">
        <v>41</v>
      </c>
      <c r="O2753" s="66"/>
      <c r="P2753" s="184">
        <f t="shared" si="171"/>
        <v>0</v>
      </c>
      <c r="Q2753" s="184">
        <v>0</v>
      </c>
      <c r="R2753" s="184">
        <f t="shared" si="172"/>
        <v>0</v>
      </c>
      <c r="S2753" s="184">
        <v>0</v>
      </c>
      <c r="T2753" s="185">
        <f t="shared" si="173"/>
        <v>0</v>
      </c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R2753" s="186" t="s">
        <v>216</v>
      </c>
      <c r="AT2753" s="186" t="s">
        <v>195</v>
      </c>
      <c r="AU2753" s="186" t="s">
        <v>212</v>
      </c>
      <c r="AY2753" s="19" t="s">
        <v>193</v>
      </c>
      <c r="BE2753" s="187">
        <f t="shared" si="174"/>
        <v>0</v>
      </c>
      <c r="BF2753" s="187">
        <f t="shared" si="175"/>
        <v>0</v>
      </c>
      <c r="BG2753" s="187">
        <f t="shared" si="176"/>
        <v>0</v>
      </c>
      <c r="BH2753" s="187">
        <f t="shared" si="177"/>
        <v>0</v>
      </c>
      <c r="BI2753" s="187">
        <f t="shared" si="178"/>
        <v>0</v>
      </c>
      <c r="BJ2753" s="19" t="s">
        <v>78</v>
      </c>
      <c r="BK2753" s="187">
        <f t="shared" si="179"/>
        <v>0</v>
      </c>
      <c r="BL2753" s="19" t="s">
        <v>216</v>
      </c>
      <c r="BM2753" s="186" t="s">
        <v>4483</v>
      </c>
    </row>
    <row r="2754" spans="1:65" s="2" customFormat="1" ht="24.2" customHeight="1">
      <c r="A2754" s="36"/>
      <c r="B2754" s="37"/>
      <c r="C2754" s="175" t="s">
        <v>4484</v>
      </c>
      <c r="D2754" s="175" t="s">
        <v>195</v>
      </c>
      <c r="E2754" s="176" t="s">
        <v>4485</v>
      </c>
      <c r="F2754" s="177" t="s">
        <v>4486</v>
      </c>
      <c r="G2754" s="178" t="s">
        <v>702</v>
      </c>
      <c r="H2754" s="179">
        <v>4</v>
      </c>
      <c r="I2754" s="180"/>
      <c r="J2754" s="181">
        <f t="shared" si="170"/>
        <v>0</v>
      </c>
      <c r="K2754" s="177" t="s">
        <v>477</v>
      </c>
      <c r="L2754" s="41"/>
      <c r="M2754" s="182" t="s">
        <v>19</v>
      </c>
      <c r="N2754" s="183" t="s">
        <v>41</v>
      </c>
      <c r="O2754" s="66"/>
      <c r="P2754" s="184">
        <f t="shared" si="171"/>
        <v>0</v>
      </c>
      <c r="Q2754" s="184">
        <v>0</v>
      </c>
      <c r="R2754" s="184">
        <f t="shared" si="172"/>
        <v>0</v>
      </c>
      <c r="S2754" s="184">
        <v>0</v>
      </c>
      <c r="T2754" s="185">
        <f t="shared" si="173"/>
        <v>0</v>
      </c>
      <c r="U2754" s="36"/>
      <c r="V2754" s="36"/>
      <c r="W2754" s="36"/>
      <c r="X2754" s="36"/>
      <c r="Y2754" s="36"/>
      <c r="Z2754" s="36"/>
      <c r="AA2754" s="36"/>
      <c r="AB2754" s="36"/>
      <c r="AC2754" s="36"/>
      <c r="AD2754" s="36"/>
      <c r="AE2754" s="36"/>
      <c r="AR2754" s="186" t="s">
        <v>216</v>
      </c>
      <c r="AT2754" s="186" t="s">
        <v>195</v>
      </c>
      <c r="AU2754" s="186" t="s">
        <v>212</v>
      </c>
      <c r="AY2754" s="19" t="s">
        <v>193</v>
      </c>
      <c r="BE2754" s="187">
        <f t="shared" si="174"/>
        <v>0</v>
      </c>
      <c r="BF2754" s="187">
        <f t="shared" si="175"/>
        <v>0</v>
      </c>
      <c r="BG2754" s="187">
        <f t="shared" si="176"/>
        <v>0</v>
      </c>
      <c r="BH2754" s="187">
        <f t="shared" si="177"/>
        <v>0</v>
      </c>
      <c r="BI2754" s="187">
        <f t="shared" si="178"/>
        <v>0</v>
      </c>
      <c r="BJ2754" s="19" t="s">
        <v>78</v>
      </c>
      <c r="BK2754" s="187">
        <f t="shared" si="179"/>
        <v>0</v>
      </c>
      <c r="BL2754" s="19" t="s">
        <v>216</v>
      </c>
      <c r="BM2754" s="186" t="s">
        <v>4487</v>
      </c>
    </row>
    <row r="2755" spans="1:65" s="2" customFormat="1" ht="24.2" customHeight="1">
      <c r="A2755" s="36"/>
      <c r="B2755" s="37"/>
      <c r="C2755" s="175" t="s">
        <v>4488</v>
      </c>
      <c r="D2755" s="175" t="s">
        <v>195</v>
      </c>
      <c r="E2755" s="176" t="s">
        <v>4489</v>
      </c>
      <c r="F2755" s="177" t="s">
        <v>4490</v>
      </c>
      <c r="G2755" s="178" t="s">
        <v>702</v>
      </c>
      <c r="H2755" s="179">
        <v>40</v>
      </c>
      <c r="I2755" s="180"/>
      <c r="J2755" s="181">
        <f t="shared" si="170"/>
        <v>0</v>
      </c>
      <c r="K2755" s="177" t="s">
        <v>477</v>
      </c>
      <c r="L2755" s="41"/>
      <c r="M2755" s="182" t="s">
        <v>19</v>
      </c>
      <c r="N2755" s="183" t="s">
        <v>41</v>
      </c>
      <c r="O2755" s="66"/>
      <c r="P2755" s="184">
        <f t="shared" si="171"/>
        <v>0</v>
      </c>
      <c r="Q2755" s="184">
        <v>0</v>
      </c>
      <c r="R2755" s="184">
        <f t="shared" si="172"/>
        <v>0</v>
      </c>
      <c r="S2755" s="184">
        <v>0</v>
      </c>
      <c r="T2755" s="185">
        <f t="shared" si="173"/>
        <v>0</v>
      </c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R2755" s="186" t="s">
        <v>216</v>
      </c>
      <c r="AT2755" s="186" t="s">
        <v>195</v>
      </c>
      <c r="AU2755" s="186" t="s">
        <v>212</v>
      </c>
      <c r="AY2755" s="19" t="s">
        <v>193</v>
      </c>
      <c r="BE2755" s="187">
        <f t="shared" si="174"/>
        <v>0</v>
      </c>
      <c r="BF2755" s="187">
        <f t="shared" si="175"/>
        <v>0</v>
      </c>
      <c r="BG2755" s="187">
        <f t="shared" si="176"/>
        <v>0</v>
      </c>
      <c r="BH2755" s="187">
        <f t="shared" si="177"/>
        <v>0</v>
      </c>
      <c r="BI2755" s="187">
        <f t="shared" si="178"/>
        <v>0</v>
      </c>
      <c r="BJ2755" s="19" t="s">
        <v>78</v>
      </c>
      <c r="BK2755" s="187">
        <f t="shared" si="179"/>
        <v>0</v>
      </c>
      <c r="BL2755" s="19" t="s">
        <v>216</v>
      </c>
      <c r="BM2755" s="186" t="s">
        <v>4491</v>
      </c>
    </row>
    <row r="2756" spans="1:65" s="2" customFormat="1" ht="24.2" customHeight="1">
      <c r="A2756" s="36"/>
      <c r="B2756" s="37"/>
      <c r="C2756" s="175" t="s">
        <v>4492</v>
      </c>
      <c r="D2756" s="175" t="s">
        <v>195</v>
      </c>
      <c r="E2756" s="176" t="s">
        <v>4493</v>
      </c>
      <c r="F2756" s="177" t="s">
        <v>4494</v>
      </c>
      <c r="G2756" s="178" t="s">
        <v>702</v>
      </c>
      <c r="H2756" s="179">
        <v>12</v>
      </c>
      <c r="I2756" s="180"/>
      <c r="J2756" s="181">
        <f t="shared" si="170"/>
        <v>0</v>
      </c>
      <c r="K2756" s="177" t="s">
        <v>477</v>
      </c>
      <c r="L2756" s="41"/>
      <c r="M2756" s="182" t="s">
        <v>19</v>
      </c>
      <c r="N2756" s="183" t="s">
        <v>41</v>
      </c>
      <c r="O2756" s="66"/>
      <c r="P2756" s="184">
        <f t="shared" si="171"/>
        <v>0</v>
      </c>
      <c r="Q2756" s="184">
        <v>0</v>
      </c>
      <c r="R2756" s="184">
        <f t="shared" si="172"/>
        <v>0</v>
      </c>
      <c r="S2756" s="184">
        <v>0</v>
      </c>
      <c r="T2756" s="185">
        <f t="shared" si="173"/>
        <v>0</v>
      </c>
      <c r="U2756" s="36"/>
      <c r="V2756" s="36"/>
      <c r="W2756" s="36"/>
      <c r="X2756" s="36"/>
      <c r="Y2756" s="36"/>
      <c r="Z2756" s="36"/>
      <c r="AA2756" s="36"/>
      <c r="AB2756" s="36"/>
      <c r="AC2756" s="36"/>
      <c r="AD2756" s="36"/>
      <c r="AE2756" s="36"/>
      <c r="AR2756" s="186" t="s">
        <v>216</v>
      </c>
      <c r="AT2756" s="186" t="s">
        <v>195</v>
      </c>
      <c r="AU2756" s="186" t="s">
        <v>212</v>
      </c>
      <c r="AY2756" s="19" t="s">
        <v>193</v>
      </c>
      <c r="BE2756" s="187">
        <f t="shared" si="174"/>
        <v>0</v>
      </c>
      <c r="BF2756" s="187">
        <f t="shared" si="175"/>
        <v>0</v>
      </c>
      <c r="BG2756" s="187">
        <f t="shared" si="176"/>
        <v>0</v>
      </c>
      <c r="BH2756" s="187">
        <f t="shared" si="177"/>
        <v>0</v>
      </c>
      <c r="BI2756" s="187">
        <f t="shared" si="178"/>
        <v>0</v>
      </c>
      <c r="BJ2756" s="19" t="s">
        <v>78</v>
      </c>
      <c r="BK2756" s="187">
        <f t="shared" si="179"/>
        <v>0</v>
      </c>
      <c r="BL2756" s="19" t="s">
        <v>216</v>
      </c>
      <c r="BM2756" s="186" t="s">
        <v>4495</v>
      </c>
    </row>
    <row r="2757" spans="1:65" s="2" customFormat="1" ht="37.9" customHeight="1">
      <c r="A2757" s="36"/>
      <c r="B2757" s="37"/>
      <c r="C2757" s="175" t="s">
        <v>4496</v>
      </c>
      <c r="D2757" s="175" t="s">
        <v>195</v>
      </c>
      <c r="E2757" s="176" t="s">
        <v>4497</v>
      </c>
      <c r="F2757" s="177" t="s">
        <v>4498</v>
      </c>
      <c r="G2757" s="178" t="s">
        <v>702</v>
      </c>
      <c r="H2757" s="179">
        <v>2</v>
      </c>
      <c r="I2757" s="180"/>
      <c r="J2757" s="181">
        <f t="shared" si="170"/>
        <v>0</v>
      </c>
      <c r="K2757" s="177" t="s">
        <v>477</v>
      </c>
      <c r="L2757" s="41"/>
      <c r="M2757" s="182" t="s">
        <v>19</v>
      </c>
      <c r="N2757" s="183" t="s">
        <v>41</v>
      </c>
      <c r="O2757" s="66"/>
      <c r="P2757" s="184">
        <f t="shared" si="171"/>
        <v>0</v>
      </c>
      <c r="Q2757" s="184">
        <v>0</v>
      </c>
      <c r="R2757" s="184">
        <f t="shared" si="172"/>
        <v>0</v>
      </c>
      <c r="S2757" s="184">
        <v>0</v>
      </c>
      <c r="T2757" s="185">
        <f t="shared" si="173"/>
        <v>0</v>
      </c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R2757" s="186" t="s">
        <v>216</v>
      </c>
      <c r="AT2757" s="186" t="s">
        <v>195</v>
      </c>
      <c r="AU2757" s="186" t="s">
        <v>212</v>
      </c>
      <c r="AY2757" s="19" t="s">
        <v>193</v>
      </c>
      <c r="BE2757" s="187">
        <f t="shared" si="174"/>
        <v>0</v>
      </c>
      <c r="BF2757" s="187">
        <f t="shared" si="175"/>
        <v>0</v>
      </c>
      <c r="BG2757" s="187">
        <f t="shared" si="176"/>
        <v>0</v>
      </c>
      <c r="BH2757" s="187">
        <f t="shared" si="177"/>
        <v>0</v>
      </c>
      <c r="BI2757" s="187">
        <f t="shared" si="178"/>
        <v>0</v>
      </c>
      <c r="BJ2757" s="19" t="s">
        <v>78</v>
      </c>
      <c r="BK2757" s="187">
        <f t="shared" si="179"/>
        <v>0</v>
      </c>
      <c r="BL2757" s="19" t="s">
        <v>216</v>
      </c>
      <c r="BM2757" s="186" t="s">
        <v>4499</v>
      </c>
    </row>
    <row r="2758" spans="1:65" s="2" customFormat="1" ht="24.2" customHeight="1">
      <c r="A2758" s="36"/>
      <c r="B2758" s="37"/>
      <c r="C2758" s="175" t="s">
        <v>4500</v>
      </c>
      <c r="D2758" s="175" t="s">
        <v>195</v>
      </c>
      <c r="E2758" s="176" t="s">
        <v>4501</v>
      </c>
      <c r="F2758" s="177" t="s">
        <v>4502</v>
      </c>
      <c r="G2758" s="178" t="s">
        <v>702</v>
      </c>
      <c r="H2758" s="179">
        <v>2</v>
      </c>
      <c r="I2758" s="180"/>
      <c r="J2758" s="181">
        <f t="shared" si="170"/>
        <v>0</v>
      </c>
      <c r="K2758" s="177" t="s">
        <v>477</v>
      </c>
      <c r="L2758" s="41"/>
      <c r="M2758" s="182" t="s">
        <v>19</v>
      </c>
      <c r="N2758" s="183" t="s">
        <v>41</v>
      </c>
      <c r="O2758" s="66"/>
      <c r="P2758" s="184">
        <f t="shared" si="171"/>
        <v>0</v>
      </c>
      <c r="Q2758" s="184">
        <v>0</v>
      </c>
      <c r="R2758" s="184">
        <f t="shared" si="172"/>
        <v>0</v>
      </c>
      <c r="S2758" s="184">
        <v>0</v>
      </c>
      <c r="T2758" s="185">
        <f t="shared" si="173"/>
        <v>0</v>
      </c>
      <c r="U2758" s="36"/>
      <c r="V2758" s="36"/>
      <c r="W2758" s="36"/>
      <c r="X2758" s="36"/>
      <c r="Y2758" s="36"/>
      <c r="Z2758" s="36"/>
      <c r="AA2758" s="36"/>
      <c r="AB2758" s="36"/>
      <c r="AC2758" s="36"/>
      <c r="AD2758" s="36"/>
      <c r="AE2758" s="36"/>
      <c r="AR2758" s="186" t="s">
        <v>216</v>
      </c>
      <c r="AT2758" s="186" t="s">
        <v>195</v>
      </c>
      <c r="AU2758" s="186" t="s">
        <v>212</v>
      </c>
      <c r="AY2758" s="19" t="s">
        <v>193</v>
      </c>
      <c r="BE2758" s="187">
        <f t="shared" si="174"/>
        <v>0</v>
      </c>
      <c r="BF2758" s="187">
        <f t="shared" si="175"/>
        <v>0</v>
      </c>
      <c r="BG2758" s="187">
        <f t="shared" si="176"/>
        <v>0</v>
      </c>
      <c r="BH2758" s="187">
        <f t="shared" si="177"/>
        <v>0</v>
      </c>
      <c r="BI2758" s="187">
        <f t="shared" si="178"/>
        <v>0</v>
      </c>
      <c r="BJ2758" s="19" t="s">
        <v>78</v>
      </c>
      <c r="BK2758" s="187">
        <f t="shared" si="179"/>
        <v>0</v>
      </c>
      <c r="BL2758" s="19" t="s">
        <v>216</v>
      </c>
      <c r="BM2758" s="186" t="s">
        <v>4503</v>
      </c>
    </row>
    <row r="2759" spans="1:65" s="2" customFormat="1" ht="101.25" customHeight="1">
      <c r="A2759" s="36"/>
      <c r="B2759" s="37"/>
      <c r="C2759" s="175" t="s">
        <v>4504</v>
      </c>
      <c r="D2759" s="175" t="s">
        <v>195</v>
      </c>
      <c r="E2759" s="176" t="s">
        <v>4505</v>
      </c>
      <c r="F2759" s="177" t="s">
        <v>4506</v>
      </c>
      <c r="G2759" s="178" t="s">
        <v>3092</v>
      </c>
      <c r="H2759" s="179">
        <v>2</v>
      </c>
      <c r="I2759" s="180"/>
      <c r="J2759" s="181">
        <f t="shared" si="170"/>
        <v>0</v>
      </c>
      <c r="K2759" s="177" t="s">
        <v>477</v>
      </c>
      <c r="L2759" s="41"/>
      <c r="M2759" s="182" t="s">
        <v>19</v>
      </c>
      <c r="N2759" s="183" t="s">
        <v>41</v>
      </c>
      <c r="O2759" s="66"/>
      <c r="P2759" s="184">
        <f t="shared" si="171"/>
        <v>0</v>
      </c>
      <c r="Q2759" s="184">
        <v>0</v>
      </c>
      <c r="R2759" s="184">
        <f t="shared" si="172"/>
        <v>0</v>
      </c>
      <c r="S2759" s="184">
        <v>0</v>
      </c>
      <c r="T2759" s="185">
        <f t="shared" si="173"/>
        <v>0</v>
      </c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R2759" s="186" t="s">
        <v>216</v>
      </c>
      <c r="AT2759" s="186" t="s">
        <v>195</v>
      </c>
      <c r="AU2759" s="186" t="s">
        <v>212</v>
      </c>
      <c r="AY2759" s="19" t="s">
        <v>193</v>
      </c>
      <c r="BE2759" s="187">
        <f t="shared" si="174"/>
        <v>0</v>
      </c>
      <c r="BF2759" s="187">
        <f t="shared" si="175"/>
        <v>0</v>
      </c>
      <c r="BG2759" s="187">
        <f t="shared" si="176"/>
        <v>0</v>
      </c>
      <c r="BH2759" s="187">
        <f t="shared" si="177"/>
        <v>0</v>
      </c>
      <c r="BI2759" s="187">
        <f t="shared" si="178"/>
        <v>0</v>
      </c>
      <c r="BJ2759" s="19" t="s">
        <v>78</v>
      </c>
      <c r="BK2759" s="187">
        <f t="shared" si="179"/>
        <v>0</v>
      </c>
      <c r="BL2759" s="19" t="s">
        <v>216</v>
      </c>
      <c r="BM2759" s="186" t="s">
        <v>4507</v>
      </c>
    </row>
    <row r="2760" spans="1:65" s="2" customFormat="1" ht="24.2" customHeight="1">
      <c r="A2760" s="36"/>
      <c r="B2760" s="37"/>
      <c r="C2760" s="175" t="s">
        <v>4508</v>
      </c>
      <c r="D2760" s="175" t="s">
        <v>195</v>
      </c>
      <c r="E2760" s="176" t="s">
        <v>4509</v>
      </c>
      <c r="F2760" s="177" t="s">
        <v>4510</v>
      </c>
      <c r="G2760" s="178" t="s">
        <v>702</v>
      </c>
      <c r="H2760" s="179">
        <v>24</v>
      </c>
      <c r="I2760" s="180"/>
      <c r="J2760" s="181">
        <f t="shared" si="170"/>
        <v>0</v>
      </c>
      <c r="K2760" s="177" t="s">
        <v>477</v>
      </c>
      <c r="L2760" s="41"/>
      <c r="M2760" s="182" t="s">
        <v>19</v>
      </c>
      <c r="N2760" s="183" t="s">
        <v>41</v>
      </c>
      <c r="O2760" s="66"/>
      <c r="P2760" s="184">
        <f t="shared" si="171"/>
        <v>0</v>
      </c>
      <c r="Q2760" s="184">
        <v>0</v>
      </c>
      <c r="R2760" s="184">
        <f t="shared" si="172"/>
        <v>0</v>
      </c>
      <c r="S2760" s="184">
        <v>0</v>
      </c>
      <c r="T2760" s="185">
        <f t="shared" si="173"/>
        <v>0</v>
      </c>
      <c r="U2760" s="36"/>
      <c r="V2760" s="36"/>
      <c r="W2760" s="36"/>
      <c r="X2760" s="36"/>
      <c r="Y2760" s="36"/>
      <c r="Z2760" s="36"/>
      <c r="AA2760" s="36"/>
      <c r="AB2760" s="36"/>
      <c r="AC2760" s="36"/>
      <c r="AD2760" s="36"/>
      <c r="AE2760" s="36"/>
      <c r="AR2760" s="186" t="s">
        <v>216</v>
      </c>
      <c r="AT2760" s="186" t="s">
        <v>195</v>
      </c>
      <c r="AU2760" s="186" t="s">
        <v>212</v>
      </c>
      <c r="AY2760" s="19" t="s">
        <v>193</v>
      </c>
      <c r="BE2760" s="187">
        <f t="shared" si="174"/>
        <v>0</v>
      </c>
      <c r="BF2760" s="187">
        <f t="shared" si="175"/>
        <v>0</v>
      </c>
      <c r="BG2760" s="187">
        <f t="shared" si="176"/>
        <v>0</v>
      </c>
      <c r="BH2760" s="187">
        <f t="shared" si="177"/>
        <v>0</v>
      </c>
      <c r="BI2760" s="187">
        <f t="shared" si="178"/>
        <v>0</v>
      </c>
      <c r="BJ2760" s="19" t="s">
        <v>78</v>
      </c>
      <c r="BK2760" s="187">
        <f t="shared" si="179"/>
        <v>0</v>
      </c>
      <c r="BL2760" s="19" t="s">
        <v>216</v>
      </c>
      <c r="BM2760" s="186" t="s">
        <v>4511</v>
      </c>
    </row>
    <row r="2761" spans="1:65" s="2" customFormat="1" ht="24.2" customHeight="1">
      <c r="A2761" s="36"/>
      <c r="B2761" s="37"/>
      <c r="C2761" s="175" t="s">
        <v>4512</v>
      </c>
      <c r="D2761" s="175" t="s">
        <v>195</v>
      </c>
      <c r="E2761" s="176" t="s">
        <v>4513</v>
      </c>
      <c r="F2761" s="177" t="s">
        <v>4514</v>
      </c>
      <c r="G2761" s="178" t="s">
        <v>702</v>
      </c>
      <c r="H2761" s="179">
        <v>12</v>
      </c>
      <c r="I2761" s="180"/>
      <c r="J2761" s="181">
        <f t="shared" si="170"/>
        <v>0</v>
      </c>
      <c r="K2761" s="177" t="s">
        <v>477</v>
      </c>
      <c r="L2761" s="41"/>
      <c r="M2761" s="182" t="s">
        <v>19</v>
      </c>
      <c r="N2761" s="183" t="s">
        <v>41</v>
      </c>
      <c r="O2761" s="66"/>
      <c r="P2761" s="184">
        <f t="shared" si="171"/>
        <v>0</v>
      </c>
      <c r="Q2761" s="184">
        <v>0</v>
      </c>
      <c r="R2761" s="184">
        <f t="shared" si="172"/>
        <v>0</v>
      </c>
      <c r="S2761" s="184">
        <v>0</v>
      </c>
      <c r="T2761" s="185">
        <f t="shared" si="173"/>
        <v>0</v>
      </c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R2761" s="186" t="s">
        <v>216</v>
      </c>
      <c r="AT2761" s="186" t="s">
        <v>195</v>
      </c>
      <c r="AU2761" s="186" t="s">
        <v>212</v>
      </c>
      <c r="AY2761" s="19" t="s">
        <v>193</v>
      </c>
      <c r="BE2761" s="187">
        <f t="shared" si="174"/>
        <v>0</v>
      </c>
      <c r="BF2761" s="187">
        <f t="shared" si="175"/>
        <v>0</v>
      </c>
      <c r="BG2761" s="187">
        <f t="shared" si="176"/>
        <v>0</v>
      </c>
      <c r="BH2761" s="187">
        <f t="shared" si="177"/>
        <v>0</v>
      </c>
      <c r="BI2761" s="187">
        <f t="shared" si="178"/>
        <v>0</v>
      </c>
      <c r="BJ2761" s="19" t="s">
        <v>78</v>
      </c>
      <c r="BK2761" s="187">
        <f t="shared" si="179"/>
        <v>0</v>
      </c>
      <c r="BL2761" s="19" t="s">
        <v>216</v>
      </c>
      <c r="BM2761" s="186" t="s">
        <v>4515</v>
      </c>
    </row>
    <row r="2762" spans="1:65" s="2" customFormat="1" ht="37.9" customHeight="1">
      <c r="A2762" s="36"/>
      <c r="B2762" s="37"/>
      <c r="C2762" s="175" t="s">
        <v>4516</v>
      </c>
      <c r="D2762" s="175" t="s">
        <v>195</v>
      </c>
      <c r="E2762" s="176" t="s">
        <v>4517</v>
      </c>
      <c r="F2762" s="177" t="s">
        <v>4518</v>
      </c>
      <c r="G2762" s="178" t="s">
        <v>702</v>
      </c>
      <c r="H2762" s="179">
        <v>2</v>
      </c>
      <c r="I2762" s="180"/>
      <c r="J2762" s="181">
        <f t="shared" si="170"/>
        <v>0</v>
      </c>
      <c r="K2762" s="177" t="s">
        <v>477</v>
      </c>
      <c r="L2762" s="41"/>
      <c r="M2762" s="182" t="s">
        <v>19</v>
      </c>
      <c r="N2762" s="183" t="s">
        <v>41</v>
      </c>
      <c r="O2762" s="66"/>
      <c r="P2762" s="184">
        <f t="shared" si="171"/>
        <v>0</v>
      </c>
      <c r="Q2762" s="184">
        <v>0</v>
      </c>
      <c r="R2762" s="184">
        <f t="shared" si="172"/>
        <v>0</v>
      </c>
      <c r="S2762" s="184">
        <v>0</v>
      </c>
      <c r="T2762" s="185">
        <f t="shared" si="173"/>
        <v>0</v>
      </c>
      <c r="U2762" s="36"/>
      <c r="V2762" s="36"/>
      <c r="W2762" s="36"/>
      <c r="X2762" s="36"/>
      <c r="Y2762" s="36"/>
      <c r="Z2762" s="36"/>
      <c r="AA2762" s="36"/>
      <c r="AB2762" s="36"/>
      <c r="AC2762" s="36"/>
      <c r="AD2762" s="36"/>
      <c r="AE2762" s="36"/>
      <c r="AR2762" s="186" t="s">
        <v>216</v>
      </c>
      <c r="AT2762" s="186" t="s">
        <v>195</v>
      </c>
      <c r="AU2762" s="186" t="s">
        <v>212</v>
      </c>
      <c r="AY2762" s="19" t="s">
        <v>193</v>
      </c>
      <c r="BE2762" s="187">
        <f t="shared" si="174"/>
        <v>0</v>
      </c>
      <c r="BF2762" s="187">
        <f t="shared" si="175"/>
        <v>0</v>
      </c>
      <c r="BG2762" s="187">
        <f t="shared" si="176"/>
        <v>0</v>
      </c>
      <c r="BH2762" s="187">
        <f t="shared" si="177"/>
        <v>0</v>
      </c>
      <c r="BI2762" s="187">
        <f t="shared" si="178"/>
        <v>0</v>
      </c>
      <c r="BJ2762" s="19" t="s">
        <v>78</v>
      </c>
      <c r="BK2762" s="187">
        <f t="shared" si="179"/>
        <v>0</v>
      </c>
      <c r="BL2762" s="19" t="s">
        <v>216</v>
      </c>
      <c r="BM2762" s="186" t="s">
        <v>4519</v>
      </c>
    </row>
    <row r="2763" spans="1:65" s="2" customFormat="1" ht="24.2" customHeight="1">
      <c r="A2763" s="36"/>
      <c r="B2763" s="37"/>
      <c r="C2763" s="175" t="s">
        <v>4520</v>
      </c>
      <c r="D2763" s="175" t="s">
        <v>195</v>
      </c>
      <c r="E2763" s="176" t="s">
        <v>4521</v>
      </c>
      <c r="F2763" s="177" t="s">
        <v>4522</v>
      </c>
      <c r="G2763" s="178" t="s">
        <v>702</v>
      </c>
      <c r="H2763" s="179">
        <v>2</v>
      </c>
      <c r="I2763" s="180"/>
      <c r="J2763" s="181">
        <f t="shared" si="170"/>
        <v>0</v>
      </c>
      <c r="K2763" s="177" t="s">
        <v>477</v>
      </c>
      <c r="L2763" s="41"/>
      <c r="M2763" s="182" t="s">
        <v>19</v>
      </c>
      <c r="N2763" s="183" t="s">
        <v>41</v>
      </c>
      <c r="O2763" s="66"/>
      <c r="P2763" s="184">
        <f t="shared" si="171"/>
        <v>0</v>
      </c>
      <c r="Q2763" s="184">
        <v>0</v>
      </c>
      <c r="R2763" s="184">
        <f t="shared" si="172"/>
        <v>0</v>
      </c>
      <c r="S2763" s="184">
        <v>0</v>
      </c>
      <c r="T2763" s="185">
        <f t="shared" si="173"/>
        <v>0</v>
      </c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R2763" s="186" t="s">
        <v>216</v>
      </c>
      <c r="AT2763" s="186" t="s">
        <v>195</v>
      </c>
      <c r="AU2763" s="186" t="s">
        <v>212</v>
      </c>
      <c r="AY2763" s="19" t="s">
        <v>193</v>
      </c>
      <c r="BE2763" s="187">
        <f t="shared" si="174"/>
        <v>0</v>
      </c>
      <c r="BF2763" s="187">
        <f t="shared" si="175"/>
        <v>0</v>
      </c>
      <c r="BG2763" s="187">
        <f t="shared" si="176"/>
        <v>0</v>
      </c>
      <c r="BH2763" s="187">
        <f t="shared" si="177"/>
        <v>0</v>
      </c>
      <c r="BI2763" s="187">
        <f t="shared" si="178"/>
        <v>0</v>
      </c>
      <c r="BJ2763" s="19" t="s">
        <v>78</v>
      </c>
      <c r="BK2763" s="187">
        <f t="shared" si="179"/>
        <v>0</v>
      </c>
      <c r="BL2763" s="19" t="s">
        <v>216</v>
      </c>
      <c r="BM2763" s="186" t="s">
        <v>4523</v>
      </c>
    </row>
    <row r="2764" spans="1:65" s="2" customFormat="1" ht="101.25" customHeight="1">
      <c r="A2764" s="36"/>
      <c r="B2764" s="37"/>
      <c r="C2764" s="175" t="s">
        <v>4524</v>
      </c>
      <c r="D2764" s="175" t="s">
        <v>195</v>
      </c>
      <c r="E2764" s="176" t="s">
        <v>4525</v>
      </c>
      <c r="F2764" s="177" t="s">
        <v>4526</v>
      </c>
      <c r="G2764" s="178" t="s">
        <v>3092</v>
      </c>
      <c r="H2764" s="179">
        <v>2</v>
      </c>
      <c r="I2764" s="180"/>
      <c r="J2764" s="181">
        <f t="shared" si="170"/>
        <v>0</v>
      </c>
      <c r="K2764" s="177" t="s">
        <v>477</v>
      </c>
      <c r="L2764" s="41"/>
      <c r="M2764" s="182" t="s">
        <v>19</v>
      </c>
      <c r="N2764" s="183" t="s">
        <v>41</v>
      </c>
      <c r="O2764" s="66"/>
      <c r="P2764" s="184">
        <f t="shared" si="171"/>
        <v>0</v>
      </c>
      <c r="Q2764" s="184">
        <v>0</v>
      </c>
      <c r="R2764" s="184">
        <f t="shared" si="172"/>
        <v>0</v>
      </c>
      <c r="S2764" s="184">
        <v>0</v>
      </c>
      <c r="T2764" s="185">
        <f t="shared" si="173"/>
        <v>0</v>
      </c>
      <c r="U2764" s="36"/>
      <c r="V2764" s="36"/>
      <c r="W2764" s="36"/>
      <c r="X2764" s="36"/>
      <c r="Y2764" s="36"/>
      <c r="Z2764" s="36"/>
      <c r="AA2764" s="36"/>
      <c r="AB2764" s="36"/>
      <c r="AC2764" s="36"/>
      <c r="AD2764" s="36"/>
      <c r="AE2764" s="36"/>
      <c r="AR2764" s="186" t="s">
        <v>216</v>
      </c>
      <c r="AT2764" s="186" t="s">
        <v>195</v>
      </c>
      <c r="AU2764" s="186" t="s">
        <v>212</v>
      </c>
      <c r="AY2764" s="19" t="s">
        <v>193</v>
      </c>
      <c r="BE2764" s="187">
        <f t="shared" si="174"/>
        <v>0</v>
      </c>
      <c r="BF2764" s="187">
        <f t="shared" si="175"/>
        <v>0</v>
      </c>
      <c r="BG2764" s="187">
        <f t="shared" si="176"/>
        <v>0</v>
      </c>
      <c r="BH2764" s="187">
        <f t="shared" si="177"/>
        <v>0</v>
      </c>
      <c r="BI2764" s="187">
        <f t="shared" si="178"/>
        <v>0</v>
      </c>
      <c r="BJ2764" s="19" t="s">
        <v>78</v>
      </c>
      <c r="BK2764" s="187">
        <f t="shared" si="179"/>
        <v>0</v>
      </c>
      <c r="BL2764" s="19" t="s">
        <v>216</v>
      </c>
      <c r="BM2764" s="186" t="s">
        <v>4527</v>
      </c>
    </row>
    <row r="2765" spans="1:65" s="2" customFormat="1" ht="24.2" customHeight="1">
      <c r="A2765" s="36"/>
      <c r="B2765" s="37"/>
      <c r="C2765" s="175" t="s">
        <v>4528</v>
      </c>
      <c r="D2765" s="175" t="s">
        <v>195</v>
      </c>
      <c r="E2765" s="176" t="s">
        <v>4529</v>
      </c>
      <c r="F2765" s="177" t="s">
        <v>4530</v>
      </c>
      <c r="G2765" s="178" t="s">
        <v>702</v>
      </c>
      <c r="H2765" s="179">
        <v>32</v>
      </c>
      <c r="I2765" s="180"/>
      <c r="J2765" s="181">
        <f t="shared" si="170"/>
        <v>0</v>
      </c>
      <c r="K2765" s="177" t="s">
        <v>477</v>
      </c>
      <c r="L2765" s="41"/>
      <c r="M2765" s="182" t="s">
        <v>19</v>
      </c>
      <c r="N2765" s="183" t="s">
        <v>41</v>
      </c>
      <c r="O2765" s="66"/>
      <c r="P2765" s="184">
        <f t="shared" si="171"/>
        <v>0</v>
      </c>
      <c r="Q2765" s="184">
        <v>0</v>
      </c>
      <c r="R2765" s="184">
        <f t="shared" si="172"/>
        <v>0</v>
      </c>
      <c r="S2765" s="184">
        <v>0</v>
      </c>
      <c r="T2765" s="185">
        <f t="shared" si="173"/>
        <v>0</v>
      </c>
      <c r="U2765" s="36"/>
      <c r="V2765" s="36"/>
      <c r="W2765" s="36"/>
      <c r="X2765" s="36"/>
      <c r="Y2765" s="36"/>
      <c r="Z2765" s="36"/>
      <c r="AA2765" s="36"/>
      <c r="AB2765" s="36"/>
      <c r="AC2765" s="36"/>
      <c r="AD2765" s="36"/>
      <c r="AE2765" s="36"/>
      <c r="AR2765" s="186" t="s">
        <v>216</v>
      </c>
      <c r="AT2765" s="186" t="s">
        <v>195</v>
      </c>
      <c r="AU2765" s="186" t="s">
        <v>212</v>
      </c>
      <c r="AY2765" s="19" t="s">
        <v>193</v>
      </c>
      <c r="BE2765" s="187">
        <f t="shared" si="174"/>
        <v>0</v>
      </c>
      <c r="BF2765" s="187">
        <f t="shared" si="175"/>
        <v>0</v>
      </c>
      <c r="BG2765" s="187">
        <f t="shared" si="176"/>
        <v>0</v>
      </c>
      <c r="BH2765" s="187">
        <f t="shared" si="177"/>
        <v>0</v>
      </c>
      <c r="BI2765" s="187">
        <f t="shared" si="178"/>
        <v>0</v>
      </c>
      <c r="BJ2765" s="19" t="s">
        <v>78</v>
      </c>
      <c r="BK2765" s="187">
        <f t="shared" si="179"/>
        <v>0</v>
      </c>
      <c r="BL2765" s="19" t="s">
        <v>216</v>
      </c>
      <c r="BM2765" s="186" t="s">
        <v>4531</v>
      </c>
    </row>
    <row r="2766" spans="1:65" s="2" customFormat="1" ht="24.2" customHeight="1">
      <c r="A2766" s="36"/>
      <c r="B2766" s="37"/>
      <c r="C2766" s="175" t="s">
        <v>4532</v>
      </c>
      <c r="D2766" s="175" t="s">
        <v>195</v>
      </c>
      <c r="E2766" s="176" t="s">
        <v>4533</v>
      </c>
      <c r="F2766" s="177" t="s">
        <v>4534</v>
      </c>
      <c r="G2766" s="178" t="s">
        <v>702</v>
      </c>
      <c r="H2766" s="179">
        <v>8</v>
      </c>
      <c r="I2766" s="180"/>
      <c r="J2766" s="181">
        <f t="shared" si="170"/>
        <v>0</v>
      </c>
      <c r="K2766" s="177" t="s">
        <v>477</v>
      </c>
      <c r="L2766" s="41"/>
      <c r="M2766" s="182" t="s">
        <v>19</v>
      </c>
      <c r="N2766" s="183" t="s">
        <v>41</v>
      </c>
      <c r="O2766" s="66"/>
      <c r="P2766" s="184">
        <f t="shared" si="171"/>
        <v>0</v>
      </c>
      <c r="Q2766" s="184">
        <v>0</v>
      </c>
      <c r="R2766" s="184">
        <f t="shared" si="172"/>
        <v>0</v>
      </c>
      <c r="S2766" s="184">
        <v>0</v>
      </c>
      <c r="T2766" s="185">
        <f t="shared" si="173"/>
        <v>0</v>
      </c>
      <c r="U2766" s="36"/>
      <c r="V2766" s="36"/>
      <c r="W2766" s="36"/>
      <c r="X2766" s="36"/>
      <c r="Y2766" s="36"/>
      <c r="Z2766" s="36"/>
      <c r="AA2766" s="36"/>
      <c r="AB2766" s="36"/>
      <c r="AC2766" s="36"/>
      <c r="AD2766" s="36"/>
      <c r="AE2766" s="36"/>
      <c r="AR2766" s="186" t="s">
        <v>216</v>
      </c>
      <c r="AT2766" s="186" t="s">
        <v>195</v>
      </c>
      <c r="AU2766" s="186" t="s">
        <v>212</v>
      </c>
      <c r="AY2766" s="19" t="s">
        <v>193</v>
      </c>
      <c r="BE2766" s="187">
        <f t="shared" si="174"/>
        <v>0</v>
      </c>
      <c r="BF2766" s="187">
        <f t="shared" si="175"/>
        <v>0</v>
      </c>
      <c r="BG2766" s="187">
        <f t="shared" si="176"/>
        <v>0</v>
      </c>
      <c r="BH2766" s="187">
        <f t="shared" si="177"/>
        <v>0</v>
      </c>
      <c r="BI2766" s="187">
        <f t="shared" si="178"/>
        <v>0</v>
      </c>
      <c r="BJ2766" s="19" t="s">
        <v>78</v>
      </c>
      <c r="BK2766" s="187">
        <f t="shared" si="179"/>
        <v>0</v>
      </c>
      <c r="BL2766" s="19" t="s">
        <v>216</v>
      </c>
      <c r="BM2766" s="186" t="s">
        <v>4535</v>
      </c>
    </row>
    <row r="2767" spans="1:65" s="2" customFormat="1" ht="37.9" customHeight="1">
      <c r="A2767" s="36"/>
      <c r="B2767" s="37"/>
      <c r="C2767" s="175" t="s">
        <v>4536</v>
      </c>
      <c r="D2767" s="175" t="s">
        <v>195</v>
      </c>
      <c r="E2767" s="176" t="s">
        <v>4537</v>
      </c>
      <c r="F2767" s="177" t="s">
        <v>4538</v>
      </c>
      <c r="G2767" s="178" t="s">
        <v>702</v>
      </c>
      <c r="H2767" s="179">
        <v>2</v>
      </c>
      <c r="I2767" s="180"/>
      <c r="J2767" s="181">
        <f t="shared" si="170"/>
        <v>0</v>
      </c>
      <c r="K2767" s="177" t="s">
        <v>477</v>
      </c>
      <c r="L2767" s="41"/>
      <c r="M2767" s="182" t="s">
        <v>19</v>
      </c>
      <c r="N2767" s="183" t="s">
        <v>41</v>
      </c>
      <c r="O2767" s="66"/>
      <c r="P2767" s="184">
        <f t="shared" si="171"/>
        <v>0</v>
      </c>
      <c r="Q2767" s="184">
        <v>0</v>
      </c>
      <c r="R2767" s="184">
        <f t="shared" si="172"/>
        <v>0</v>
      </c>
      <c r="S2767" s="184">
        <v>0</v>
      </c>
      <c r="T2767" s="185">
        <f t="shared" si="173"/>
        <v>0</v>
      </c>
      <c r="U2767" s="36"/>
      <c r="V2767" s="36"/>
      <c r="W2767" s="36"/>
      <c r="X2767" s="36"/>
      <c r="Y2767" s="36"/>
      <c r="Z2767" s="36"/>
      <c r="AA2767" s="36"/>
      <c r="AB2767" s="36"/>
      <c r="AC2767" s="36"/>
      <c r="AD2767" s="36"/>
      <c r="AE2767" s="36"/>
      <c r="AR2767" s="186" t="s">
        <v>216</v>
      </c>
      <c r="AT2767" s="186" t="s">
        <v>195</v>
      </c>
      <c r="AU2767" s="186" t="s">
        <v>212</v>
      </c>
      <c r="AY2767" s="19" t="s">
        <v>193</v>
      </c>
      <c r="BE2767" s="187">
        <f t="shared" si="174"/>
        <v>0</v>
      </c>
      <c r="BF2767" s="187">
        <f t="shared" si="175"/>
        <v>0</v>
      </c>
      <c r="BG2767" s="187">
        <f t="shared" si="176"/>
        <v>0</v>
      </c>
      <c r="BH2767" s="187">
        <f t="shared" si="177"/>
        <v>0</v>
      </c>
      <c r="BI2767" s="187">
        <f t="shared" si="178"/>
        <v>0</v>
      </c>
      <c r="BJ2767" s="19" t="s">
        <v>78</v>
      </c>
      <c r="BK2767" s="187">
        <f t="shared" si="179"/>
        <v>0</v>
      </c>
      <c r="BL2767" s="19" t="s">
        <v>216</v>
      </c>
      <c r="BM2767" s="186" t="s">
        <v>4539</v>
      </c>
    </row>
    <row r="2768" spans="1:65" s="2" customFormat="1" ht="24.2" customHeight="1">
      <c r="A2768" s="36"/>
      <c r="B2768" s="37"/>
      <c r="C2768" s="175" t="s">
        <v>4540</v>
      </c>
      <c r="D2768" s="175" t="s">
        <v>195</v>
      </c>
      <c r="E2768" s="176" t="s">
        <v>4541</v>
      </c>
      <c r="F2768" s="177" t="s">
        <v>4542</v>
      </c>
      <c r="G2768" s="178" t="s">
        <v>702</v>
      </c>
      <c r="H2768" s="179">
        <v>2</v>
      </c>
      <c r="I2768" s="180"/>
      <c r="J2768" s="181">
        <f t="shared" si="170"/>
        <v>0</v>
      </c>
      <c r="K2768" s="177" t="s">
        <v>477</v>
      </c>
      <c r="L2768" s="41"/>
      <c r="M2768" s="182" t="s">
        <v>19</v>
      </c>
      <c r="N2768" s="183" t="s">
        <v>41</v>
      </c>
      <c r="O2768" s="66"/>
      <c r="P2768" s="184">
        <f t="shared" si="171"/>
        <v>0</v>
      </c>
      <c r="Q2768" s="184">
        <v>0</v>
      </c>
      <c r="R2768" s="184">
        <f t="shared" si="172"/>
        <v>0</v>
      </c>
      <c r="S2768" s="184">
        <v>0</v>
      </c>
      <c r="T2768" s="185">
        <f t="shared" si="173"/>
        <v>0</v>
      </c>
      <c r="U2768" s="36"/>
      <c r="V2768" s="36"/>
      <c r="W2768" s="36"/>
      <c r="X2768" s="36"/>
      <c r="Y2768" s="36"/>
      <c r="Z2768" s="36"/>
      <c r="AA2768" s="36"/>
      <c r="AB2768" s="36"/>
      <c r="AC2768" s="36"/>
      <c r="AD2768" s="36"/>
      <c r="AE2768" s="36"/>
      <c r="AR2768" s="186" t="s">
        <v>216</v>
      </c>
      <c r="AT2768" s="186" t="s">
        <v>195</v>
      </c>
      <c r="AU2768" s="186" t="s">
        <v>212</v>
      </c>
      <c r="AY2768" s="19" t="s">
        <v>193</v>
      </c>
      <c r="BE2768" s="187">
        <f t="shared" si="174"/>
        <v>0</v>
      </c>
      <c r="BF2768" s="187">
        <f t="shared" si="175"/>
        <v>0</v>
      </c>
      <c r="BG2768" s="187">
        <f t="shared" si="176"/>
        <v>0</v>
      </c>
      <c r="BH2768" s="187">
        <f t="shared" si="177"/>
        <v>0</v>
      </c>
      <c r="BI2768" s="187">
        <f t="shared" si="178"/>
        <v>0</v>
      </c>
      <c r="BJ2768" s="19" t="s">
        <v>78</v>
      </c>
      <c r="BK2768" s="187">
        <f t="shared" si="179"/>
        <v>0</v>
      </c>
      <c r="BL2768" s="19" t="s">
        <v>216</v>
      </c>
      <c r="BM2768" s="186" t="s">
        <v>4543</v>
      </c>
    </row>
    <row r="2769" spans="1:65" s="2" customFormat="1" ht="101.25" customHeight="1">
      <c r="A2769" s="36"/>
      <c r="B2769" s="37"/>
      <c r="C2769" s="175" t="s">
        <v>4544</v>
      </c>
      <c r="D2769" s="175" t="s">
        <v>195</v>
      </c>
      <c r="E2769" s="176" t="s">
        <v>4545</v>
      </c>
      <c r="F2769" s="177" t="s">
        <v>4546</v>
      </c>
      <c r="G2769" s="178" t="s">
        <v>3092</v>
      </c>
      <c r="H2769" s="179">
        <v>2</v>
      </c>
      <c r="I2769" s="180"/>
      <c r="J2769" s="181">
        <f t="shared" si="170"/>
        <v>0</v>
      </c>
      <c r="K2769" s="177" t="s">
        <v>477</v>
      </c>
      <c r="L2769" s="41"/>
      <c r="M2769" s="182" t="s">
        <v>19</v>
      </c>
      <c r="N2769" s="183" t="s">
        <v>41</v>
      </c>
      <c r="O2769" s="66"/>
      <c r="P2769" s="184">
        <f t="shared" si="171"/>
        <v>0</v>
      </c>
      <c r="Q2769" s="184">
        <v>0</v>
      </c>
      <c r="R2769" s="184">
        <f t="shared" si="172"/>
        <v>0</v>
      </c>
      <c r="S2769" s="184">
        <v>0</v>
      </c>
      <c r="T2769" s="185">
        <f t="shared" si="173"/>
        <v>0</v>
      </c>
      <c r="U2769" s="36"/>
      <c r="V2769" s="36"/>
      <c r="W2769" s="36"/>
      <c r="X2769" s="36"/>
      <c r="Y2769" s="36"/>
      <c r="Z2769" s="36"/>
      <c r="AA2769" s="36"/>
      <c r="AB2769" s="36"/>
      <c r="AC2769" s="36"/>
      <c r="AD2769" s="36"/>
      <c r="AE2769" s="36"/>
      <c r="AR2769" s="186" t="s">
        <v>216</v>
      </c>
      <c r="AT2769" s="186" t="s">
        <v>195</v>
      </c>
      <c r="AU2769" s="186" t="s">
        <v>212</v>
      </c>
      <c r="AY2769" s="19" t="s">
        <v>193</v>
      </c>
      <c r="BE2769" s="187">
        <f t="shared" si="174"/>
        <v>0</v>
      </c>
      <c r="BF2769" s="187">
        <f t="shared" si="175"/>
        <v>0</v>
      </c>
      <c r="BG2769" s="187">
        <f t="shared" si="176"/>
        <v>0</v>
      </c>
      <c r="BH2769" s="187">
        <f t="shared" si="177"/>
        <v>0</v>
      </c>
      <c r="BI2769" s="187">
        <f t="shared" si="178"/>
        <v>0</v>
      </c>
      <c r="BJ2769" s="19" t="s">
        <v>78</v>
      </c>
      <c r="BK2769" s="187">
        <f t="shared" si="179"/>
        <v>0</v>
      </c>
      <c r="BL2769" s="19" t="s">
        <v>216</v>
      </c>
      <c r="BM2769" s="186" t="s">
        <v>4547</v>
      </c>
    </row>
    <row r="2770" spans="1:65" s="2" customFormat="1" ht="24.2" customHeight="1">
      <c r="A2770" s="36"/>
      <c r="B2770" s="37"/>
      <c r="C2770" s="175" t="s">
        <v>4548</v>
      </c>
      <c r="D2770" s="175" t="s">
        <v>195</v>
      </c>
      <c r="E2770" s="176" t="s">
        <v>4549</v>
      </c>
      <c r="F2770" s="177" t="s">
        <v>4550</v>
      </c>
      <c r="G2770" s="178" t="s">
        <v>702</v>
      </c>
      <c r="H2770" s="179">
        <v>4</v>
      </c>
      <c r="I2770" s="180"/>
      <c r="J2770" s="181">
        <f t="shared" si="170"/>
        <v>0</v>
      </c>
      <c r="K2770" s="177" t="s">
        <v>477</v>
      </c>
      <c r="L2770" s="41"/>
      <c r="M2770" s="182" t="s">
        <v>19</v>
      </c>
      <c r="N2770" s="183" t="s">
        <v>41</v>
      </c>
      <c r="O2770" s="66"/>
      <c r="P2770" s="184">
        <f t="shared" si="171"/>
        <v>0</v>
      </c>
      <c r="Q2770" s="184">
        <v>0</v>
      </c>
      <c r="R2770" s="184">
        <f t="shared" si="172"/>
        <v>0</v>
      </c>
      <c r="S2770" s="184">
        <v>0</v>
      </c>
      <c r="T2770" s="185">
        <f t="shared" si="173"/>
        <v>0</v>
      </c>
      <c r="U2770" s="36"/>
      <c r="V2770" s="36"/>
      <c r="W2770" s="36"/>
      <c r="X2770" s="36"/>
      <c r="Y2770" s="36"/>
      <c r="Z2770" s="36"/>
      <c r="AA2770" s="36"/>
      <c r="AB2770" s="36"/>
      <c r="AC2770" s="36"/>
      <c r="AD2770" s="36"/>
      <c r="AE2770" s="36"/>
      <c r="AR2770" s="186" t="s">
        <v>216</v>
      </c>
      <c r="AT2770" s="186" t="s">
        <v>195</v>
      </c>
      <c r="AU2770" s="186" t="s">
        <v>212</v>
      </c>
      <c r="AY2770" s="19" t="s">
        <v>193</v>
      </c>
      <c r="BE2770" s="187">
        <f t="shared" si="174"/>
        <v>0</v>
      </c>
      <c r="BF2770" s="187">
        <f t="shared" si="175"/>
        <v>0</v>
      </c>
      <c r="BG2770" s="187">
        <f t="shared" si="176"/>
        <v>0</v>
      </c>
      <c r="BH2770" s="187">
        <f t="shared" si="177"/>
        <v>0</v>
      </c>
      <c r="BI2770" s="187">
        <f t="shared" si="178"/>
        <v>0</v>
      </c>
      <c r="BJ2770" s="19" t="s">
        <v>78</v>
      </c>
      <c r="BK2770" s="187">
        <f t="shared" si="179"/>
        <v>0</v>
      </c>
      <c r="BL2770" s="19" t="s">
        <v>216</v>
      </c>
      <c r="BM2770" s="186" t="s">
        <v>4551</v>
      </c>
    </row>
    <row r="2771" spans="1:65" s="2" customFormat="1" ht="24.2" customHeight="1">
      <c r="A2771" s="36"/>
      <c r="B2771" s="37"/>
      <c r="C2771" s="175" t="s">
        <v>4552</v>
      </c>
      <c r="D2771" s="175" t="s">
        <v>195</v>
      </c>
      <c r="E2771" s="176" t="s">
        <v>4553</v>
      </c>
      <c r="F2771" s="177" t="s">
        <v>4554</v>
      </c>
      <c r="G2771" s="178" t="s">
        <v>702</v>
      </c>
      <c r="H2771" s="179">
        <v>20</v>
      </c>
      <c r="I2771" s="180"/>
      <c r="J2771" s="181">
        <f t="shared" si="170"/>
        <v>0</v>
      </c>
      <c r="K2771" s="177" t="s">
        <v>477</v>
      </c>
      <c r="L2771" s="41"/>
      <c r="M2771" s="182" t="s">
        <v>19</v>
      </c>
      <c r="N2771" s="183" t="s">
        <v>41</v>
      </c>
      <c r="O2771" s="66"/>
      <c r="P2771" s="184">
        <f t="shared" si="171"/>
        <v>0</v>
      </c>
      <c r="Q2771" s="184">
        <v>0</v>
      </c>
      <c r="R2771" s="184">
        <f t="shared" si="172"/>
        <v>0</v>
      </c>
      <c r="S2771" s="184">
        <v>0</v>
      </c>
      <c r="T2771" s="185">
        <f t="shared" si="173"/>
        <v>0</v>
      </c>
      <c r="U2771" s="36"/>
      <c r="V2771" s="36"/>
      <c r="W2771" s="36"/>
      <c r="X2771" s="36"/>
      <c r="Y2771" s="36"/>
      <c r="Z2771" s="36"/>
      <c r="AA2771" s="36"/>
      <c r="AB2771" s="36"/>
      <c r="AC2771" s="36"/>
      <c r="AD2771" s="36"/>
      <c r="AE2771" s="36"/>
      <c r="AR2771" s="186" t="s">
        <v>216</v>
      </c>
      <c r="AT2771" s="186" t="s">
        <v>195</v>
      </c>
      <c r="AU2771" s="186" t="s">
        <v>212</v>
      </c>
      <c r="AY2771" s="19" t="s">
        <v>193</v>
      </c>
      <c r="BE2771" s="187">
        <f t="shared" si="174"/>
        <v>0</v>
      </c>
      <c r="BF2771" s="187">
        <f t="shared" si="175"/>
        <v>0</v>
      </c>
      <c r="BG2771" s="187">
        <f t="shared" si="176"/>
        <v>0</v>
      </c>
      <c r="BH2771" s="187">
        <f t="shared" si="177"/>
        <v>0</v>
      </c>
      <c r="BI2771" s="187">
        <f t="shared" si="178"/>
        <v>0</v>
      </c>
      <c r="BJ2771" s="19" t="s">
        <v>78</v>
      </c>
      <c r="BK2771" s="187">
        <f t="shared" si="179"/>
        <v>0</v>
      </c>
      <c r="BL2771" s="19" t="s">
        <v>216</v>
      </c>
      <c r="BM2771" s="186" t="s">
        <v>4555</v>
      </c>
    </row>
    <row r="2772" spans="1:65" s="2" customFormat="1" ht="24.2" customHeight="1">
      <c r="A2772" s="36"/>
      <c r="B2772" s="37"/>
      <c r="C2772" s="175" t="s">
        <v>4556</v>
      </c>
      <c r="D2772" s="175" t="s">
        <v>195</v>
      </c>
      <c r="E2772" s="176" t="s">
        <v>4557</v>
      </c>
      <c r="F2772" s="177" t="s">
        <v>4558</v>
      </c>
      <c r="G2772" s="178" t="s">
        <v>702</v>
      </c>
      <c r="H2772" s="179">
        <v>12</v>
      </c>
      <c r="I2772" s="180"/>
      <c r="J2772" s="181">
        <f t="shared" si="170"/>
        <v>0</v>
      </c>
      <c r="K2772" s="177" t="s">
        <v>477</v>
      </c>
      <c r="L2772" s="41"/>
      <c r="M2772" s="182" t="s">
        <v>19</v>
      </c>
      <c r="N2772" s="183" t="s">
        <v>41</v>
      </c>
      <c r="O2772" s="66"/>
      <c r="P2772" s="184">
        <f t="shared" si="171"/>
        <v>0</v>
      </c>
      <c r="Q2772" s="184">
        <v>0</v>
      </c>
      <c r="R2772" s="184">
        <f t="shared" si="172"/>
        <v>0</v>
      </c>
      <c r="S2772" s="184">
        <v>0</v>
      </c>
      <c r="T2772" s="185">
        <f t="shared" si="173"/>
        <v>0</v>
      </c>
      <c r="U2772" s="36"/>
      <c r="V2772" s="36"/>
      <c r="W2772" s="36"/>
      <c r="X2772" s="36"/>
      <c r="Y2772" s="36"/>
      <c r="Z2772" s="36"/>
      <c r="AA2772" s="36"/>
      <c r="AB2772" s="36"/>
      <c r="AC2772" s="36"/>
      <c r="AD2772" s="36"/>
      <c r="AE2772" s="36"/>
      <c r="AR2772" s="186" t="s">
        <v>216</v>
      </c>
      <c r="AT2772" s="186" t="s">
        <v>195</v>
      </c>
      <c r="AU2772" s="186" t="s">
        <v>212</v>
      </c>
      <c r="AY2772" s="19" t="s">
        <v>193</v>
      </c>
      <c r="BE2772" s="187">
        <f t="shared" si="174"/>
        <v>0</v>
      </c>
      <c r="BF2772" s="187">
        <f t="shared" si="175"/>
        <v>0</v>
      </c>
      <c r="BG2772" s="187">
        <f t="shared" si="176"/>
        <v>0</v>
      </c>
      <c r="BH2772" s="187">
        <f t="shared" si="177"/>
        <v>0</v>
      </c>
      <c r="BI2772" s="187">
        <f t="shared" si="178"/>
        <v>0</v>
      </c>
      <c r="BJ2772" s="19" t="s">
        <v>78</v>
      </c>
      <c r="BK2772" s="187">
        <f t="shared" si="179"/>
        <v>0</v>
      </c>
      <c r="BL2772" s="19" t="s">
        <v>216</v>
      </c>
      <c r="BM2772" s="186" t="s">
        <v>4559</v>
      </c>
    </row>
    <row r="2773" spans="1:65" s="2" customFormat="1" ht="37.9" customHeight="1">
      <c r="A2773" s="36"/>
      <c r="B2773" s="37"/>
      <c r="C2773" s="175" t="s">
        <v>4560</v>
      </c>
      <c r="D2773" s="175" t="s">
        <v>195</v>
      </c>
      <c r="E2773" s="176" t="s">
        <v>4561</v>
      </c>
      <c r="F2773" s="177" t="s">
        <v>4562</v>
      </c>
      <c r="G2773" s="178" t="s">
        <v>702</v>
      </c>
      <c r="H2773" s="179">
        <v>2</v>
      </c>
      <c r="I2773" s="180"/>
      <c r="J2773" s="181">
        <f t="shared" si="170"/>
        <v>0</v>
      </c>
      <c r="K2773" s="177" t="s">
        <v>477</v>
      </c>
      <c r="L2773" s="41"/>
      <c r="M2773" s="182" t="s">
        <v>19</v>
      </c>
      <c r="N2773" s="183" t="s">
        <v>41</v>
      </c>
      <c r="O2773" s="66"/>
      <c r="P2773" s="184">
        <f t="shared" si="171"/>
        <v>0</v>
      </c>
      <c r="Q2773" s="184">
        <v>0</v>
      </c>
      <c r="R2773" s="184">
        <f t="shared" si="172"/>
        <v>0</v>
      </c>
      <c r="S2773" s="184">
        <v>0</v>
      </c>
      <c r="T2773" s="185">
        <f t="shared" si="173"/>
        <v>0</v>
      </c>
      <c r="U2773" s="36"/>
      <c r="V2773" s="36"/>
      <c r="W2773" s="36"/>
      <c r="X2773" s="36"/>
      <c r="Y2773" s="36"/>
      <c r="Z2773" s="36"/>
      <c r="AA2773" s="36"/>
      <c r="AB2773" s="36"/>
      <c r="AC2773" s="36"/>
      <c r="AD2773" s="36"/>
      <c r="AE2773" s="36"/>
      <c r="AR2773" s="186" t="s">
        <v>216</v>
      </c>
      <c r="AT2773" s="186" t="s">
        <v>195</v>
      </c>
      <c r="AU2773" s="186" t="s">
        <v>212</v>
      </c>
      <c r="AY2773" s="19" t="s">
        <v>193</v>
      </c>
      <c r="BE2773" s="187">
        <f t="shared" si="174"/>
        <v>0</v>
      </c>
      <c r="BF2773" s="187">
        <f t="shared" si="175"/>
        <v>0</v>
      </c>
      <c r="BG2773" s="187">
        <f t="shared" si="176"/>
        <v>0</v>
      </c>
      <c r="BH2773" s="187">
        <f t="shared" si="177"/>
        <v>0</v>
      </c>
      <c r="BI2773" s="187">
        <f t="shared" si="178"/>
        <v>0</v>
      </c>
      <c r="BJ2773" s="19" t="s">
        <v>78</v>
      </c>
      <c r="BK2773" s="187">
        <f t="shared" si="179"/>
        <v>0</v>
      </c>
      <c r="BL2773" s="19" t="s">
        <v>216</v>
      </c>
      <c r="BM2773" s="186" t="s">
        <v>4563</v>
      </c>
    </row>
    <row r="2774" spans="1:65" s="2" customFormat="1" ht="24.2" customHeight="1">
      <c r="A2774" s="36"/>
      <c r="B2774" s="37"/>
      <c r="C2774" s="175" t="s">
        <v>4564</v>
      </c>
      <c r="D2774" s="175" t="s">
        <v>195</v>
      </c>
      <c r="E2774" s="176" t="s">
        <v>4565</v>
      </c>
      <c r="F2774" s="177" t="s">
        <v>4566</v>
      </c>
      <c r="G2774" s="178" t="s">
        <v>702</v>
      </c>
      <c r="H2774" s="179">
        <v>2</v>
      </c>
      <c r="I2774" s="180"/>
      <c r="J2774" s="181">
        <f t="shared" si="170"/>
        <v>0</v>
      </c>
      <c r="K2774" s="177" t="s">
        <v>477</v>
      </c>
      <c r="L2774" s="41"/>
      <c r="M2774" s="182" t="s">
        <v>19</v>
      </c>
      <c r="N2774" s="183" t="s">
        <v>41</v>
      </c>
      <c r="O2774" s="66"/>
      <c r="P2774" s="184">
        <f t="shared" si="171"/>
        <v>0</v>
      </c>
      <c r="Q2774" s="184">
        <v>0</v>
      </c>
      <c r="R2774" s="184">
        <f t="shared" si="172"/>
        <v>0</v>
      </c>
      <c r="S2774" s="184">
        <v>0</v>
      </c>
      <c r="T2774" s="185">
        <f t="shared" si="173"/>
        <v>0</v>
      </c>
      <c r="U2774" s="36"/>
      <c r="V2774" s="36"/>
      <c r="W2774" s="36"/>
      <c r="X2774" s="36"/>
      <c r="Y2774" s="36"/>
      <c r="Z2774" s="36"/>
      <c r="AA2774" s="36"/>
      <c r="AB2774" s="36"/>
      <c r="AC2774" s="36"/>
      <c r="AD2774" s="36"/>
      <c r="AE2774" s="36"/>
      <c r="AR2774" s="186" t="s">
        <v>216</v>
      </c>
      <c r="AT2774" s="186" t="s">
        <v>195</v>
      </c>
      <c r="AU2774" s="186" t="s">
        <v>212</v>
      </c>
      <c r="AY2774" s="19" t="s">
        <v>193</v>
      </c>
      <c r="BE2774" s="187">
        <f t="shared" si="174"/>
        <v>0</v>
      </c>
      <c r="BF2774" s="187">
        <f t="shared" si="175"/>
        <v>0</v>
      </c>
      <c r="BG2774" s="187">
        <f t="shared" si="176"/>
        <v>0</v>
      </c>
      <c r="BH2774" s="187">
        <f t="shared" si="177"/>
        <v>0</v>
      </c>
      <c r="BI2774" s="187">
        <f t="shared" si="178"/>
        <v>0</v>
      </c>
      <c r="BJ2774" s="19" t="s">
        <v>78</v>
      </c>
      <c r="BK2774" s="187">
        <f t="shared" si="179"/>
        <v>0</v>
      </c>
      <c r="BL2774" s="19" t="s">
        <v>216</v>
      </c>
      <c r="BM2774" s="186" t="s">
        <v>4567</v>
      </c>
    </row>
    <row r="2775" spans="1:65" s="2" customFormat="1" ht="101.25" customHeight="1">
      <c r="A2775" s="36"/>
      <c r="B2775" s="37"/>
      <c r="C2775" s="175" t="s">
        <v>4568</v>
      </c>
      <c r="D2775" s="175" t="s">
        <v>195</v>
      </c>
      <c r="E2775" s="176" t="s">
        <v>4569</v>
      </c>
      <c r="F2775" s="177" t="s">
        <v>4570</v>
      </c>
      <c r="G2775" s="178" t="s">
        <v>3092</v>
      </c>
      <c r="H2775" s="179">
        <v>2</v>
      </c>
      <c r="I2775" s="180"/>
      <c r="J2775" s="181">
        <f t="shared" si="170"/>
        <v>0</v>
      </c>
      <c r="K2775" s="177" t="s">
        <v>477</v>
      </c>
      <c r="L2775" s="41"/>
      <c r="M2775" s="182" t="s">
        <v>19</v>
      </c>
      <c r="N2775" s="183" t="s">
        <v>41</v>
      </c>
      <c r="O2775" s="66"/>
      <c r="P2775" s="184">
        <f t="shared" si="171"/>
        <v>0</v>
      </c>
      <c r="Q2775" s="184">
        <v>0</v>
      </c>
      <c r="R2775" s="184">
        <f t="shared" si="172"/>
        <v>0</v>
      </c>
      <c r="S2775" s="184">
        <v>0</v>
      </c>
      <c r="T2775" s="185">
        <f t="shared" si="173"/>
        <v>0</v>
      </c>
      <c r="U2775" s="36"/>
      <c r="V2775" s="36"/>
      <c r="W2775" s="36"/>
      <c r="X2775" s="36"/>
      <c r="Y2775" s="36"/>
      <c r="Z2775" s="36"/>
      <c r="AA2775" s="36"/>
      <c r="AB2775" s="36"/>
      <c r="AC2775" s="36"/>
      <c r="AD2775" s="36"/>
      <c r="AE2775" s="36"/>
      <c r="AR2775" s="186" t="s">
        <v>216</v>
      </c>
      <c r="AT2775" s="186" t="s">
        <v>195</v>
      </c>
      <c r="AU2775" s="186" t="s">
        <v>212</v>
      </c>
      <c r="AY2775" s="19" t="s">
        <v>193</v>
      </c>
      <c r="BE2775" s="187">
        <f t="shared" si="174"/>
        <v>0</v>
      </c>
      <c r="BF2775" s="187">
        <f t="shared" si="175"/>
        <v>0</v>
      </c>
      <c r="BG2775" s="187">
        <f t="shared" si="176"/>
        <v>0</v>
      </c>
      <c r="BH2775" s="187">
        <f t="shared" si="177"/>
        <v>0</v>
      </c>
      <c r="BI2775" s="187">
        <f t="shared" si="178"/>
        <v>0</v>
      </c>
      <c r="BJ2775" s="19" t="s">
        <v>78</v>
      </c>
      <c r="BK2775" s="187">
        <f t="shared" si="179"/>
        <v>0</v>
      </c>
      <c r="BL2775" s="19" t="s">
        <v>216</v>
      </c>
      <c r="BM2775" s="186" t="s">
        <v>4571</v>
      </c>
    </row>
    <row r="2776" spans="1:65" s="2" customFormat="1" ht="24.2" customHeight="1">
      <c r="A2776" s="36"/>
      <c r="B2776" s="37"/>
      <c r="C2776" s="175" t="s">
        <v>4572</v>
      </c>
      <c r="D2776" s="175" t="s">
        <v>195</v>
      </c>
      <c r="E2776" s="176" t="s">
        <v>4573</v>
      </c>
      <c r="F2776" s="177" t="s">
        <v>4574</v>
      </c>
      <c r="G2776" s="178" t="s">
        <v>702</v>
      </c>
      <c r="H2776" s="179">
        <v>40</v>
      </c>
      <c r="I2776" s="180"/>
      <c r="J2776" s="181">
        <f t="shared" si="170"/>
        <v>0</v>
      </c>
      <c r="K2776" s="177" t="s">
        <v>477</v>
      </c>
      <c r="L2776" s="41"/>
      <c r="M2776" s="182" t="s">
        <v>19</v>
      </c>
      <c r="N2776" s="183" t="s">
        <v>41</v>
      </c>
      <c r="O2776" s="66"/>
      <c r="P2776" s="184">
        <f t="shared" si="171"/>
        <v>0</v>
      </c>
      <c r="Q2776" s="184">
        <v>0</v>
      </c>
      <c r="R2776" s="184">
        <f t="shared" si="172"/>
        <v>0</v>
      </c>
      <c r="S2776" s="184">
        <v>0</v>
      </c>
      <c r="T2776" s="185">
        <f t="shared" si="173"/>
        <v>0</v>
      </c>
      <c r="U2776" s="36"/>
      <c r="V2776" s="36"/>
      <c r="W2776" s="36"/>
      <c r="X2776" s="36"/>
      <c r="Y2776" s="36"/>
      <c r="Z2776" s="36"/>
      <c r="AA2776" s="36"/>
      <c r="AB2776" s="36"/>
      <c r="AC2776" s="36"/>
      <c r="AD2776" s="36"/>
      <c r="AE2776" s="36"/>
      <c r="AR2776" s="186" t="s">
        <v>216</v>
      </c>
      <c r="AT2776" s="186" t="s">
        <v>195</v>
      </c>
      <c r="AU2776" s="186" t="s">
        <v>212</v>
      </c>
      <c r="AY2776" s="19" t="s">
        <v>193</v>
      </c>
      <c r="BE2776" s="187">
        <f t="shared" si="174"/>
        <v>0</v>
      </c>
      <c r="BF2776" s="187">
        <f t="shared" si="175"/>
        <v>0</v>
      </c>
      <c r="BG2776" s="187">
        <f t="shared" si="176"/>
        <v>0</v>
      </c>
      <c r="BH2776" s="187">
        <f t="shared" si="177"/>
        <v>0</v>
      </c>
      <c r="BI2776" s="187">
        <f t="shared" si="178"/>
        <v>0</v>
      </c>
      <c r="BJ2776" s="19" t="s">
        <v>78</v>
      </c>
      <c r="BK2776" s="187">
        <f t="shared" si="179"/>
        <v>0</v>
      </c>
      <c r="BL2776" s="19" t="s">
        <v>216</v>
      </c>
      <c r="BM2776" s="186" t="s">
        <v>4575</v>
      </c>
    </row>
    <row r="2777" spans="1:65" s="2" customFormat="1" ht="24.2" customHeight="1">
      <c r="A2777" s="36"/>
      <c r="B2777" s="37"/>
      <c r="C2777" s="175" t="s">
        <v>4576</v>
      </c>
      <c r="D2777" s="175" t="s">
        <v>195</v>
      </c>
      <c r="E2777" s="176" t="s">
        <v>4577</v>
      </c>
      <c r="F2777" s="177" t="s">
        <v>4578</v>
      </c>
      <c r="G2777" s="178" t="s">
        <v>702</v>
      </c>
      <c r="H2777" s="179">
        <v>10</v>
      </c>
      <c r="I2777" s="180"/>
      <c r="J2777" s="181">
        <f t="shared" si="170"/>
        <v>0</v>
      </c>
      <c r="K2777" s="177" t="s">
        <v>477</v>
      </c>
      <c r="L2777" s="41"/>
      <c r="M2777" s="182" t="s">
        <v>19</v>
      </c>
      <c r="N2777" s="183" t="s">
        <v>41</v>
      </c>
      <c r="O2777" s="66"/>
      <c r="P2777" s="184">
        <f t="shared" si="171"/>
        <v>0</v>
      </c>
      <c r="Q2777" s="184">
        <v>0</v>
      </c>
      <c r="R2777" s="184">
        <f t="shared" si="172"/>
        <v>0</v>
      </c>
      <c r="S2777" s="184">
        <v>0</v>
      </c>
      <c r="T2777" s="185">
        <f t="shared" si="173"/>
        <v>0</v>
      </c>
      <c r="U2777" s="36"/>
      <c r="V2777" s="36"/>
      <c r="W2777" s="36"/>
      <c r="X2777" s="36"/>
      <c r="Y2777" s="36"/>
      <c r="Z2777" s="36"/>
      <c r="AA2777" s="36"/>
      <c r="AB2777" s="36"/>
      <c r="AC2777" s="36"/>
      <c r="AD2777" s="36"/>
      <c r="AE2777" s="36"/>
      <c r="AR2777" s="186" t="s">
        <v>216</v>
      </c>
      <c r="AT2777" s="186" t="s">
        <v>195</v>
      </c>
      <c r="AU2777" s="186" t="s">
        <v>212</v>
      </c>
      <c r="AY2777" s="19" t="s">
        <v>193</v>
      </c>
      <c r="BE2777" s="187">
        <f t="shared" si="174"/>
        <v>0</v>
      </c>
      <c r="BF2777" s="187">
        <f t="shared" si="175"/>
        <v>0</v>
      </c>
      <c r="BG2777" s="187">
        <f t="shared" si="176"/>
        <v>0</v>
      </c>
      <c r="BH2777" s="187">
        <f t="shared" si="177"/>
        <v>0</v>
      </c>
      <c r="BI2777" s="187">
        <f t="shared" si="178"/>
        <v>0</v>
      </c>
      <c r="BJ2777" s="19" t="s">
        <v>78</v>
      </c>
      <c r="BK2777" s="187">
        <f t="shared" si="179"/>
        <v>0</v>
      </c>
      <c r="BL2777" s="19" t="s">
        <v>216</v>
      </c>
      <c r="BM2777" s="186" t="s">
        <v>4579</v>
      </c>
    </row>
    <row r="2778" spans="1:65" s="2" customFormat="1" ht="37.9" customHeight="1">
      <c r="A2778" s="36"/>
      <c r="B2778" s="37"/>
      <c r="C2778" s="175" t="s">
        <v>4580</v>
      </c>
      <c r="D2778" s="175" t="s">
        <v>195</v>
      </c>
      <c r="E2778" s="176" t="s">
        <v>4581</v>
      </c>
      <c r="F2778" s="177" t="s">
        <v>4582</v>
      </c>
      <c r="G2778" s="178" t="s">
        <v>702</v>
      </c>
      <c r="H2778" s="179">
        <v>2</v>
      </c>
      <c r="I2778" s="180"/>
      <c r="J2778" s="181">
        <f t="shared" si="170"/>
        <v>0</v>
      </c>
      <c r="K2778" s="177" t="s">
        <v>477</v>
      </c>
      <c r="L2778" s="41"/>
      <c r="M2778" s="182" t="s">
        <v>19</v>
      </c>
      <c r="N2778" s="183" t="s">
        <v>41</v>
      </c>
      <c r="O2778" s="66"/>
      <c r="P2778" s="184">
        <f t="shared" si="171"/>
        <v>0</v>
      </c>
      <c r="Q2778" s="184">
        <v>0</v>
      </c>
      <c r="R2778" s="184">
        <f t="shared" si="172"/>
        <v>0</v>
      </c>
      <c r="S2778" s="184">
        <v>0</v>
      </c>
      <c r="T2778" s="185">
        <f t="shared" si="173"/>
        <v>0</v>
      </c>
      <c r="U2778" s="36"/>
      <c r="V2778" s="36"/>
      <c r="W2778" s="36"/>
      <c r="X2778" s="36"/>
      <c r="Y2778" s="36"/>
      <c r="Z2778" s="36"/>
      <c r="AA2778" s="36"/>
      <c r="AB2778" s="36"/>
      <c r="AC2778" s="36"/>
      <c r="AD2778" s="36"/>
      <c r="AE2778" s="36"/>
      <c r="AR2778" s="186" t="s">
        <v>216</v>
      </c>
      <c r="AT2778" s="186" t="s">
        <v>195</v>
      </c>
      <c r="AU2778" s="186" t="s">
        <v>212</v>
      </c>
      <c r="AY2778" s="19" t="s">
        <v>193</v>
      </c>
      <c r="BE2778" s="187">
        <f t="shared" si="174"/>
        <v>0</v>
      </c>
      <c r="BF2778" s="187">
        <f t="shared" si="175"/>
        <v>0</v>
      </c>
      <c r="BG2778" s="187">
        <f t="shared" si="176"/>
        <v>0</v>
      </c>
      <c r="BH2778" s="187">
        <f t="shared" si="177"/>
        <v>0</v>
      </c>
      <c r="BI2778" s="187">
        <f t="shared" si="178"/>
        <v>0</v>
      </c>
      <c r="BJ2778" s="19" t="s">
        <v>78</v>
      </c>
      <c r="BK2778" s="187">
        <f t="shared" si="179"/>
        <v>0</v>
      </c>
      <c r="BL2778" s="19" t="s">
        <v>216</v>
      </c>
      <c r="BM2778" s="186" t="s">
        <v>4583</v>
      </c>
    </row>
    <row r="2779" spans="1:65" s="2" customFormat="1" ht="24.2" customHeight="1">
      <c r="A2779" s="36"/>
      <c r="B2779" s="37"/>
      <c r="C2779" s="175" t="s">
        <v>4584</v>
      </c>
      <c r="D2779" s="175" t="s">
        <v>195</v>
      </c>
      <c r="E2779" s="176" t="s">
        <v>4585</v>
      </c>
      <c r="F2779" s="177" t="s">
        <v>4586</v>
      </c>
      <c r="G2779" s="178" t="s">
        <v>702</v>
      </c>
      <c r="H2779" s="179">
        <v>2</v>
      </c>
      <c r="I2779" s="180"/>
      <c r="J2779" s="181">
        <f t="shared" si="170"/>
        <v>0</v>
      </c>
      <c r="K2779" s="177" t="s">
        <v>477</v>
      </c>
      <c r="L2779" s="41"/>
      <c r="M2779" s="182" t="s">
        <v>19</v>
      </c>
      <c r="N2779" s="183" t="s">
        <v>41</v>
      </c>
      <c r="O2779" s="66"/>
      <c r="P2779" s="184">
        <f t="shared" si="171"/>
        <v>0</v>
      </c>
      <c r="Q2779" s="184">
        <v>0</v>
      </c>
      <c r="R2779" s="184">
        <f t="shared" si="172"/>
        <v>0</v>
      </c>
      <c r="S2779" s="184">
        <v>0</v>
      </c>
      <c r="T2779" s="185">
        <f t="shared" si="173"/>
        <v>0</v>
      </c>
      <c r="U2779" s="36"/>
      <c r="V2779" s="36"/>
      <c r="W2779" s="36"/>
      <c r="X2779" s="36"/>
      <c r="Y2779" s="36"/>
      <c r="Z2779" s="36"/>
      <c r="AA2779" s="36"/>
      <c r="AB2779" s="36"/>
      <c r="AC2779" s="36"/>
      <c r="AD2779" s="36"/>
      <c r="AE2779" s="36"/>
      <c r="AR2779" s="186" t="s">
        <v>216</v>
      </c>
      <c r="AT2779" s="186" t="s">
        <v>195</v>
      </c>
      <c r="AU2779" s="186" t="s">
        <v>212</v>
      </c>
      <c r="AY2779" s="19" t="s">
        <v>193</v>
      </c>
      <c r="BE2779" s="187">
        <f t="shared" si="174"/>
        <v>0</v>
      </c>
      <c r="BF2779" s="187">
        <f t="shared" si="175"/>
        <v>0</v>
      </c>
      <c r="BG2779" s="187">
        <f t="shared" si="176"/>
        <v>0</v>
      </c>
      <c r="BH2779" s="187">
        <f t="shared" si="177"/>
        <v>0</v>
      </c>
      <c r="BI2779" s="187">
        <f t="shared" si="178"/>
        <v>0</v>
      </c>
      <c r="BJ2779" s="19" t="s">
        <v>78</v>
      </c>
      <c r="BK2779" s="187">
        <f t="shared" si="179"/>
        <v>0</v>
      </c>
      <c r="BL2779" s="19" t="s">
        <v>216</v>
      </c>
      <c r="BM2779" s="186" t="s">
        <v>4587</v>
      </c>
    </row>
    <row r="2780" spans="1:65" s="2" customFormat="1" ht="101.25" customHeight="1">
      <c r="A2780" s="36"/>
      <c r="B2780" s="37"/>
      <c r="C2780" s="175" t="s">
        <v>4588</v>
      </c>
      <c r="D2780" s="175" t="s">
        <v>195</v>
      </c>
      <c r="E2780" s="176" t="s">
        <v>4589</v>
      </c>
      <c r="F2780" s="177" t="s">
        <v>4590</v>
      </c>
      <c r="G2780" s="178" t="s">
        <v>3092</v>
      </c>
      <c r="H2780" s="179">
        <v>2</v>
      </c>
      <c r="I2780" s="180"/>
      <c r="J2780" s="181">
        <f t="shared" si="170"/>
        <v>0</v>
      </c>
      <c r="K2780" s="177" t="s">
        <v>477</v>
      </c>
      <c r="L2780" s="41"/>
      <c r="M2780" s="182" t="s">
        <v>19</v>
      </c>
      <c r="N2780" s="183" t="s">
        <v>41</v>
      </c>
      <c r="O2780" s="66"/>
      <c r="P2780" s="184">
        <f t="shared" si="171"/>
        <v>0</v>
      </c>
      <c r="Q2780" s="184">
        <v>0</v>
      </c>
      <c r="R2780" s="184">
        <f t="shared" si="172"/>
        <v>0</v>
      </c>
      <c r="S2780" s="184">
        <v>0</v>
      </c>
      <c r="T2780" s="185">
        <f t="shared" si="173"/>
        <v>0</v>
      </c>
      <c r="U2780" s="36"/>
      <c r="V2780" s="36"/>
      <c r="W2780" s="36"/>
      <c r="X2780" s="36"/>
      <c r="Y2780" s="36"/>
      <c r="Z2780" s="36"/>
      <c r="AA2780" s="36"/>
      <c r="AB2780" s="36"/>
      <c r="AC2780" s="36"/>
      <c r="AD2780" s="36"/>
      <c r="AE2780" s="36"/>
      <c r="AR2780" s="186" t="s">
        <v>216</v>
      </c>
      <c r="AT2780" s="186" t="s">
        <v>195</v>
      </c>
      <c r="AU2780" s="186" t="s">
        <v>212</v>
      </c>
      <c r="AY2780" s="19" t="s">
        <v>193</v>
      </c>
      <c r="BE2780" s="187">
        <f t="shared" si="174"/>
        <v>0</v>
      </c>
      <c r="BF2780" s="187">
        <f t="shared" si="175"/>
        <v>0</v>
      </c>
      <c r="BG2780" s="187">
        <f t="shared" si="176"/>
        <v>0</v>
      </c>
      <c r="BH2780" s="187">
        <f t="shared" si="177"/>
        <v>0</v>
      </c>
      <c r="BI2780" s="187">
        <f t="shared" si="178"/>
        <v>0</v>
      </c>
      <c r="BJ2780" s="19" t="s">
        <v>78</v>
      </c>
      <c r="BK2780" s="187">
        <f t="shared" si="179"/>
        <v>0</v>
      </c>
      <c r="BL2780" s="19" t="s">
        <v>216</v>
      </c>
      <c r="BM2780" s="186" t="s">
        <v>4591</v>
      </c>
    </row>
    <row r="2781" spans="1:65" s="2" customFormat="1" ht="24.2" customHeight="1">
      <c r="A2781" s="36"/>
      <c r="B2781" s="37"/>
      <c r="C2781" s="175" t="s">
        <v>4592</v>
      </c>
      <c r="D2781" s="175" t="s">
        <v>195</v>
      </c>
      <c r="E2781" s="176" t="s">
        <v>4593</v>
      </c>
      <c r="F2781" s="177" t="s">
        <v>4594</v>
      </c>
      <c r="G2781" s="178" t="s">
        <v>702</v>
      </c>
      <c r="H2781" s="179">
        <v>16</v>
      </c>
      <c r="I2781" s="180"/>
      <c r="J2781" s="181">
        <f t="shared" si="170"/>
        <v>0</v>
      </c>
      <c r="K2781" s="177" t="s">
        <v>477</v>
      </c>
      <c r="L2781" s="41"/>
      <c r="M2781" s="182" t="s">
        <v>19</v>
      </c>
      <c r="N2781" s="183" t="s">
        <v>41</v>
      </c>
      <c r="O2781" s="66"/>
      <c r="P2781" s="184">
        <f t="shared" si="171"/>
        <v>0</v>
      </c>
      <c r="Q2781" s="184">
        <v>0</v>
      </c>
      <c r="R2781" s="184">
        <f t="shared" si="172"/>
        <v>0</v>
      </c>
      <c r="S2781" s="184">
        <v>0</v>
      </c>
      <c r="T2781" s="185">
        <f t="shared" si="173"/>
        <v>0</v>
      </c>
      <c r="U2781" s="36"/>
      <c r="V2781" s="36"/>
      <c r="W2781" s="36"/>
      <c r="X2781" s="36"/>
      <c r="Y2781" s="36"/>
      <c r="Z2781" s="36"/>
      <c r="AA2781" s="36"/>
      <c r="AB2781" s="36"/>
      <c r="AC2781" s="36"/>
      <c r="AD2781" s="36"/>
      <c r="AE2781" s="36"/>
      <c r="AR2781" s="186" t="s">
        <v>216</v>
      </c>
      <c r="AT2781" s="186" t="s">
        <v>195</v>
      </c>
      <c r="AU2781" s="186" t="s">
        <v>212</v>
      </c>
      <c r="AY2781" s="19" t="s">
        <v>193</v>
      </c>
      <c r="BE2781" s="187">
        <f t="shared" si="174"/>
        <v>0</v>
      </c>
      <c r="BF2781" s="187">
        <f t="shared" si="175"/>
        <v>0</v>
      </c>
      <c r="BG2781" s="187">
        <f t="shared" si="176"/>
        <v>0</v>
      </c>
      <c r="BH2781" s="187">
        <f t="shared" si="177"/>
        <v>0</v>
      </c>
      <c r="BI2781" s="187">
        <f t="shared" si="178"/>
        <v>0</v>
      </c>
      <c r="BJ2781" s="19" t="s">
        <v>78</v>
      </c>
      <c r="BK2781" s="187">
        <f t="shared" si="179"/>
        <v>0</v>
      </c>
      <c r="BL2781" s="19" t="s">
        <v>216</v>
      </c>
      <c r="BM2781" s="186" t="s">
        <v>4595</v>
      </c>
    </row>
    <row r="2782" spans="1:65" s="2" customFormat="1" ht="24.2" customHeight="1">
      <c r="A2782" s="36"/>
      <c r="B2782" s="37"/>
      <c r="C2782" s="175" t="s">
        <v>4596</v>
      </c>
      <c r="D2782" s="175" t="s">
        <v>195</v>
      </c>
      <c r="E2782" s="176" t="s">
        <v>4597</v>
      </c>
      <c r="F2782" s="177" t="s">
        <v>4598</v>
      </c>
      <c r="G2782" s="178" t="s">
        <v>702</v>
      </c>
      <c r="H2782" s="179">
        <v>4</v>
      </c>
      <c r="I2782" s="180"/>
      <c r="J2782" s="181">
        <f t="shared" si="170"/>
        <v>0</v>
      </c>
      <c r="K2782" s="177" t="s">
        <v>477</v>
      </c>
      <c r="L2782" s="41"/>
      <c r="M2782" s="182" t="s">
        <v>19</v>
      </c>
      <c r="N2782" s="183" t="s">
        <v>41</v>
      </c>
      <c r="O2782" s="66"/>
      <c r="P2782" s="184">
        <f t="shared" si="171"/>
        <v>0</v>
      </c>
      <c r="Q2782" s="184">
        <v>0</v>
      </c>
      <c r="R2782" s="184">
        <f t="shared" si="172"/>
        <v>0</v>
      </c>
      <c r="S2782" s="184">
        <v>0</v>
      </c>
      <c r="T2782" s="185">
        <f t="shared" si="173"/>
        <v>0</v>
      </c>
      <c r="U2782" s="36"/>
      <c r="V2782" s="36"/>
      <c r="W2782" s="36"/>
      <c r="X2782" s="36"/>
      <c r="Y2782" s="36"/>
      <c r="Z2782" s="36"/>
      <c r="AA2782" s="36"/>
      <c r="AB2782" s="36"/>
      <c r="AC2782" s="36"/>
      <c r="AD2782" s="36"/>
      <c r="AE2782" s="36"/>
      <c r="AR2782" s="186" t="s">
        <v>216</v>
      </c>
      <c r="AT2782" s="186" t="s">
        <v>195</v>
      </c>
      <c r="AU2782" s="186" t="s">
        <v>212</v>
      </c>
      <c r="AY2782" s="19" t="s">
        <v>193</v>
      </c>
      <c r="BE2782" s="187">
        <f t="shared" si="174"/>
        <v>0</v>
      </c>
      <c r="BF2782" s="187">
        <f t="shared" si="175"/>
        <v>0</v>
      </c>
      <c r="BG2782" s="187">
        <f t="shared" si="176"/>
        <v>0</v>
      </c>
      <c r="BH2782" s="187">
        <f t="shared" si="177"/>
        <v>0</v>
      </c>
      <c r="BI2782" s="187">
        <f t="shared" si="178"/>
        <v>0</v>
      </c>
      <c r="BJ2782" s="19" t="s">
        <v>78</v>
      </c>
      <c r="BK2782" s="187">
        <f t="shared" si="179"/>
        <v>0</v>
      </c>
      <c r="BL2782" s="19" t="s">
        <v>216</v>
      </c>
      <c r="BM2782" s="186" t="s">
        <v>4599</v>
      </c>
    </row>
    <row r="2783" spans="1:65" s="2" customFormat="1" ht="37.9" customHeight="1">
      <c r="A2783" s="36"/>
      <c r="B2783" s="37"/>
      <c r="C2783" s="175" t="s">
        <v>4600</v>
      </c>
      <c r="D2783" s="175" t="s">
        <v>195</v>
      </c>
      <c r="E2783" s="176" t="s">
        <v>4601</v>
      </c>
      <c r="F2783" s="177" t="s">
        <v>4602</v>
      </c>
      <c r="G2783" s="178" t="s">
        <v>702</v>
      </c>
      <c r="H2783" s="179">
        <v>2</v>
      </c>
      <c r="I2783" s="180"/>
      <c r="J2783" s="181">
        <f t="shared" ref="J2783:J2814" si="180">ROUND(I2783*H2783,2)</f>
        <v>0</v>
      </c>
      <c r="K2783" s="177" t="s">
        <v>477</v>
      </c>
      <c r="L2783" s="41"/>
      <c r="M2783" s="182" t="s">
        <v>19</v>
      </c>
      <c r="N2783" s="183" t="s">
        <v>41</v>
      </c>
      <c r="O2783" s="66"/>
      <c r="P2783" s="184">
        <f t="shared" ref="P2783:P2814" si="181">O2783*H2783</f>
        <v>0</v>
      </c>
      <c r="Q2783" s="184">
        <v>0</v>
      </c>
      <c r="R2783" s="184">
        <f t="shared" ref="R2783:R2814" si="182">Q2783*H2783</f>
        <v>0</v>
      </c>
      <c r="S2783" s="184">
        <v>0</v>
      </c>
      <c r="T2783" s="185">
        <f t="shared" ref="T2783:T2814" si="183">S2783*H2783</f>
        <v>0</v>
      </c>
      <c r="U2783" s="36"/>
      <c r="V2783" s="36"/>
      <c r="W2783" s="36"/>
      <c r="X2783" s="36"/>
      <c r="Y2783" s="36"/>
      <c r="Z2783" s="36"/>
      <c r="AA2783" s="36"/>
      <c r="AB2783" s="36"/>
      <c r="AC2783" s="36"/>
      <c r="AD2783" s="36"/>
      <c r="AE2783" s="36"/>
      <c r="AR2783" s="186" t="s">
        <v>216</v>
      </c>
      <c r="AT2783" s="186" t="s">
        <v>195</v>
      </c>
      <c r="AU2783" s="186" t="s">
        <v>212</v>
      </c>
      <c r="AY2783" s="19" t="s">
        <v>193</v>
      </c>
      <c r="BE2783" s="187">
        <f t="shared" ref="BE2783:BE2814" si="184">IF(N2783="základní",J2783,0)</f>
        <v>0</v>
      </c>
      <c r="BF2783" s="187">
        <f t="shared" ref="BF2783:BF2814" si="185">IF(N2783="snížená",J2783,0)</f>
        <v>0</v>
      </c>
      <c r="BG2783" s="187">
        <f t="shared" ref="BG2783:BG2814" si="186">IF(N2783="zákl. přenesená",J2783,0)</f>
        <v>0</v>
      </c>
      <c r="BH2783" s="187">
        <f t="shared" ref="BH2783:BH2814" si="187">IF(N2783="sníž. přenesená",J2783,0)</f>
        <v>0</v>
      </c>
      <c r="BI2783" s="187">
        <f t="shared" ref="BI2783:BI2814" si="188">IF(N2783="nulová",J2783,0)</f>
        <v>0</v>
      </c>
      <c r="BJ2783" s="19" t="s">
        <v>78</v>
      </c>
      <c r="BK2783" s="187">
        <f t="shared" ref="BK2783:BK2814" si="189">ROUND(I2783*H2783,2)</f>
        <v>0</v>
      </c>
      <c r="BL2783" s="19" t="s">
        <v>216</v>
      </c>
      <c r="BM2783" s="186" t="s">
        <v>4603</v>
      </c>
    </row>
    <row r="2784" spans="1:65" s="2" customFormat="1" ht="24.2" customHeight="1">
      <c r="A2784" s="36"/>
      <c r="B2784" s="37"/>
      <c r="C2784" s="175" t="s">
        <v>4604</v>
      </c>
      <c r="D2784" s="175" t="s">
        <v>195</v>
      </c>
      <c r="E2784" s="176" t="s">
        <v>4605</v>
      </c>
      <c r="F2784" s="177" t="s">
        <v>4606</v>
      </c>
      <c r="G2784" s="178" t="s">
        <v>702</v>
      </c>
      <c r="H2784" s="179">
        <v>2</v>
      </c>
      <c r="I2784" s="180"/>
      <c r="J2784" s="181">
        <f t="shared" si="180"/>
        <v>0</v>
      </c>
      <c r="K2784" s="177" t="s">
        <v>477</v>
      </c>
      <c r="L2784" s="41"/>
      <c r="M2784" s="182" t="s">
        <v>19</v>
      </c>
      <c r="N2784" s="183" t="s">
        <v>41</v>
      </c>
      <c r="O2784" s="66"/>
      <c r="P2784" s="184">
        <f t="shared" si="181"/>
        <v>0</v>
      </c>
      <c r="Q2784" s="184">
        <v>0</v>
      </c>
      <c r="R2784" s="184">
        <f t="shared" si="182"/>
        <v>0</v>
      </c>
      <c r="S2784" s="184">
        <v>0</v>
      </c>
      <c r="T2784" s="185">
        <f t="shared" si="183"/>
        <v>0</v>
      </c>
      <c r="U2784" s="36"/>
      <c r="V2784" s="36"/>
      <c r="W2784" s="36"/>
      <c r="X2784" s="36"/>
      <c r="Y2784" s="36"/>
      <c r="Z2784" s="36"/>
      <c r="AA2784" s="36"/>
      <c r="AB2784" s="36"/>
      <c r="AC2784" s="36"/>
      <c r="AD2784" s="36"/>
      <c r="AE2784" s="36"/>
      <c r="AR2784" s="186" t="s">
        <v>216</v>
      </c>
      <c r="AT2784" s="186" t="s">
        <v>195</v>
      </c>
      <c r="AU2784" s="186" t="s">
        <v>212</v>
      </c>
      <c r="AY2784" s="19" t="s">
        <v>193</v>
      </c>
      <c r="BE2784" s="187">
        <f t="shared" si="184"/>
        <v>0</v>
      </c>
      <c r="BF2784" s="187">
        <f t="shared" si="185"/>
        <v>0</v>
      </c>
      <c r="BG2784" s="187">
        <f t="shared" si="186"/>
        <v>0</v>
      </c>
      <c r="BH2784" s="187">
        <f t="shared" si="187"/>
        <v>0</v>
      </c>
      <c r="BI2784" s="187">
        <f t="shared" si="188"/>
        <v>0</v>
      </c>
      <c r="BJ2784" s="19" t="s">
        <v>78</v>
      </c>
      <c r="BK2784" s="187">
        <f t="shared" si="189"/>
        <v>0</v>
      </c>
      <c r="BL2784" s="19" t="s">
        <v>216</v>
      </c>
      <c r="BM2784" s="186" t="s">
        <v>4607</v>
      </c>
    </row>
    <row r="2785" spans="1:65" s="2" customFormat="1" ht="101.25" customHeight="1">
      <c r="A2785" s="36"/>
      <c r="B2785" s="37"/>
      <c r="C2785" s="175" t="s">
        <v>4608</v>
      </c>
      <c r="D2785" s="175" t="s">
        <v>195</v>
      </c>
      <c r="E2785" s="176" t="s">
        <v>4609</v>
      </c>
      <c r="F2785" s="177" t="s">
        <v>4610</v>
      </c>
      <c r="G2785" s="178" t="s">
        <v>3092</v>
      </c>
      <c r="H2785" s="179">
        <v>1</v>
      </c>
      <c r="I2785" s="180"/>
      <c r="J2785" s="181">
        <f t="shared" si="180"/>
        <v>0</v>
      </c>
      <c r="K2785" s="177" t="s">
        <v>477</v>
      </c>
      <c r="L2785" s="41"/>
      <c r="M2785" s="182" t="s">
        <v>19</v>
      </c>
      <c r="N2785" s="183" t="s">
        <v>41</v>
      </c>
      <c r="O2785" s="66"/>
      <c r="P2785" s="184">
        <f t="shared" si="181"/>
        <v>0</v>
      </c>
      <c r="Q2785" s="184">
        <v>0</v>
      </c>
      <c r="R2785" s="184">
        <f t="shared" si="182"/>
        <v>0</v>
      </c>
      <c r="S2785" s="184">
        <v>0</v>
      </c>
      <c r="T2785" s="185">
        <f t="shared" si="183"/>
        <v>0</v>
      </c>
      <c r="U2785" s="36"/>
      <c r="V2785" s="36"/>
      <c r="W2785" s="36"/>
      <c r="X2785" s="36"/>
      <c r="Y2785" s="36"/>
      <c r="Z2785" s="36"/>
      <c r="AA2785" s="36"/>
      <c r="AB2785" s="36"/>
      <c r="AC2785" s="36"/>
      <c r="AD2785" s="36"/>
      <c r="AE2785" s="36"/>
      <c r="AR2785" s="186" t="s">
        <v>216</v>
      </c>
      <c r="AT2785" s="186" t="s">
        <v>195</v>
      </c>
      <c r="AU2785" s="186" t="s">
        <v>212</v>
      </c>
      <c r="AY2785" s="19" t="s">
        <v>193</v>
      </c>
      <c r="BE2785" s="187">
        <f t="shared" si="184"/>
        <v>0</v>
      </c>
      <c r="BF2785" s="187">
        <f t="shared" si="185"/>
        <v>0</v>
      </c>
      <c r="BG2785" s="187">
        <f t="shared" si="186"/>
        <v>0</v>
      </c>
      <c r="BH2785" s="187">
        <f t="shared" si="187"/>
        <v>0</v>
      </c>
      <c r="BI2785" s="187">
        <f t="shared" si="188"/>
        <v>0</v>
      </c>
      <c r="BJ2785" s="19" t="s">
        <v>78</v>
      </c>
      <c r="BK2785" s="187">
        <f t="shared" si="189"/>
        <v>0</v>
      </c>
      <c r="BL2785" s="19" t="s">
        <v>216</v>
      </c>
      <c r="BM2785" s="186" t="s">
        <v>4611</v>
      </c>
    </row>
    <row r="2786" spans="1:65" s="2" customFormat="1" ht="24.2" customHeight="1">
      <c r="A2786" s="36"/>
      <c r="B2786" s="37"/>
      <c r="C2786" s="175" t="s">
        <v>4612</v>
      </c>
      <c r="D2786" s="175" t="s">
        <v>195</v>
      </c>
      <c r="E2786" s="176" t="s">
        <v>4613</v>
      </c>
      <c r="F2786" s="177" t="s">
        <v>4614</v>
      </c>
      <c r="G2786" s="178" t="s">
        <v>702</v>
      </c>
      <c r="H2786" s="179">
        <v>2</v>
      </c>
      <c r="I2786" s="180"/>
      <c r="J2786" s="181">
        <f t="shared" si="180"/>
        <v>0</v>
      </c>
      <c r="K2786" s="177" t="s">
        <v>477</v>
      </c>
      <c r="L2786" s="41"/>
      <c r="M2786" s="182" t="s">
        <v>19</v>
      </c>
      <c r="N2786" s="183" t="s">
        <v>41</v>
      </c>
      <c r="O2786" s="66"/>
      <c r="P2786" s="184">
        <f t="shared" si="181"/>
        <v>0</v>
      </c>
      <c r="Q2786" s="184">
        <v>0</v>
      </c>
      <c r="R2786" s="184">
        <f t="shared" si="182"/>
        <v>0</v>
      </c>
      <c r="S2786" s="184">
        <v>0</v>
      </c>
      <c r="T2786" s="185">
        <f t="shared" si="183"/>
        <v>0</v>
      </c>
      <c r="U2786" s="36"/>
      <c r="V2786" s="36"/>
      <c r="W2786" s="36"/>
      <c r="X2786" s="36"/>
      <c r="Y2786" s="36"/>
      <c r="Z2786" s="36"/>
      <c r="AA2786" s="36"/>
      <c r="AB2786" s="36"/>
      <c r="AC2786" s="36"/>
      <c r="AD2786" s="36"/>
      <c r="AE2786" s="36"/>
      <c r="AR2786" s="186" t="s">
        <v>216</v>
      </c>
      <c r="AT2786" s="186" t="s">
        <v>195</v>
      </c>
      <c r="AU2786" s="186" t="s">
        <v>212</v>
      </c>
      <c r="AY2786" s="19" t="s">
        <v>193</v>
      </c>
      <c r="BE2786" s="187">
        <f t="shared" si="184"/>
        <v>0</v>
      </c>
      <c r="BF2786" s="187">
        <f t="shared" si="185"/>
        <v>0</v>
      </c>
      <c r="BG2786" s="187">
        <f t="shared" si="186"/>
        <v>0</v>
      </c>
      <c r="BH2786" s="187">
        <f t="shared" si="187"/>
        <v>0</v>
      </c>
      <c r="BI2786" s="187">
        <f t="shared" si="188"/>
        <v>0</v>
      </c>
      <c r="BJ2786" s="19" t="s">
        <v>78</v>
      </c>
      <c r="BK2786" s="187">
        <f t="shared" si="189"/>
        <v>0</v>
      </c>
      <c r="BL2786" s="19" t="s">
        <v>216</v>
      </c>
      <c r="BM2786" s="186" t="s">
        <v>4615</v>
      </c>
    </row>
    <row r="2787" spans="1:65" s="2" customFormat="1" ht="24.2" customHeight="1">
      <c r="A2787" s="36"/>
      <c r="B2787" s="37"/>
      <c r="C2787" s="175" t="s">
        <v>4616</v>
      </c>
      <c r="D2787" s="175" t="s">
        <v>195</v>
      </c>
      <c r="E2787" s="176" t="s">
        <v>4617</v>
      </c>
      <c r="F2787" s="177" t="s">
        <v>4618</v>
      </c>
      <c r="G2787" s="178" t="s">
        <v>702</v>
      </c>
      <c r="H2787" s="179">
        <v>14</v>
      </c>
      <c r="I2787" s="180"/>
      <c r="J2787" s="181">
        <f t="shared" si="180"/>
        <v>0</v>
      </c>
      <c r="K2787" s="177" t="s">
        <v>477</v>
      </c>
      <c r="L2787" s="41"/>
      <c r="M2787" s="182" t="s">
        <v>19</v>
      </c>
      <c r="N2787" s="183" t="s">
        <v>41</v>
      </c>
      <c r="O2787" s="66"/>
      <c r="P2787" s="184">
        <f t="shared" si="181"/>
        <v>0</v>
      </c>
      <c r="Q2787" s="184">
        <v>0</v>
      </c>
      <c r="R2787" s="184">
        <f t="shared" si="182"/>
        <v>0</v>
      </c>
      <c r="S2787" s="184">
        <v>0</v>
      </c>
      <c r="T2787" s="185">
        <f t="shared" si="183"/>
        <v>0</v>
      </c>
      <c r="U2787" s="36"/>
      <c r="V2787" s="36"/>
      <c r="W2787" s="36"/>
      <c r="X2787" s="36"/>
      <c r="Y2787" s="36"/>
      <c r="Z2787" s="36"/>
      <c r="AA2787" s="36"/>
      <c r="AB2787" s="36"/>
      <c r="AC2787" s="36"/>
      <c r="AD2787" s="36"/>
      <c r="AE2787" s="36"/>
      <c r="AR2787" s="186" t="s">
        <v>216</v>
      </c>
      <c r="AT2787" s="186" t="s">
        <v>195</v>
      </c>
      <c r="AU2787" s="186" t="s">
        <v>212</v>
      </c>
      <c r="AY2787" s="19" t="s">
        <v>193</v>
      </c>
      <c r="BE2787" s="187">
        <f t="shared" si="184"/>
        <v>0</v>
      </c>
      <c r="BF2787" s="187">
        <f t="shared" si="185"/>
        <v>0</v>
      </c>
      <c r="BG2787" s="187">
        <f t="shared" si="186"/>
        <v>0</v>
      </c>
      <c r="BH2787" s="187">
        <f t="shared" si="187"/>
        <v>0</v>
      </c>
      <c r="BI2787" s="187">
        <f t="shared" si="188"/>
        <v>0</v>
      </c>
      <c r="BJ2787" s="19" t="s">
        <v>78</v>
      </c>
      <c r="BK2787" s="187">
        <f t="shared" si="189"/>
        <v>0</v>
      </c>
      <c r="BL2787" s="19" t="s">
        <v>216</v>
      </c>
      <c r="BM2787" s="186" t="s">
        <v>4619</v>
      </c>
    </row>
    <row r="2788" spans="1:65" s="2" customFormat="1" ht="24.2" customHeight="1">
      <c r="A2788" s="36"/>
      <c r="B2788" s="37"/>
      <c r="C2788" s="175" t="s">
        <v>4620</v>
      </c>
      <c r="D2788" s="175" t="s">
        <v>195</v>
      </c>
      <c r="E2788" s="176" t="s">
        <v>4621</v>
      </c>
      <c r="F2788" s="177" t="s">
        <v>4622</v>
      </c>
      <c r="G2788" s="178" t="s">
        <v>702</v>
      </c>
      <c r="H2788" s="179">
        <v>8</v>
      </c>
      <c r="I2788" s="180"/>
      <c r="J2788" s="181">
        <f t="shared" si="180"/>
        <v>0</v>
      </c>
      <c r="K2788" s="177" t="s">
        <v>477</v>
      </c>
      <c r="L2788" s="41"/>
      <c r="M2788" s="182" t="s">
        <v>19</v>
      </c>
      <c r="N2788" s="183" t="s">
        <v>41</v>
      </c>
      <c r="O2788" s="66"/>
      <c r="P2788" s="184">
        <f t="shared" si="181"/>
        <v>0</v>
      </c>
      <c r="Q2788" s="184">
        <v>0</v>
      </c>
      <c r="R2788" s="184">
        <f t="shared" si="182"/>
        <v>0</v>
      </c>
      <c r="S2788" s="184">
        <v>0</v>
      </c>
      <c r="T2788" s="185">
        <f t="shared" si="183"/>
        <v>0</v>
      </c>
      <c r="U2788" s="36"/>
      <c r="V2788" s="36"/>
      <c r="W2788" s="36"/>
      <c r="X2788" s="36"/>
      <c r="Y2788" s="36"/>
      <c r="Z2788" s="36"/>
      <c r="AA2788" s="36"/>
      <c r="AB2788" s="36"/>
      <c r="AC2788" s="36"/>
      <c r="AD2788" s="36"/>
      <c r="AE2788" s="36"/>
      <c r="AR2788" s="186" t="s">
        <v>216</v>
      </c>
      <c r="AT2788" s="186" t="s">
        <v>195</v>
      </c>
      <c r="AU2788" s="186" t="s">
        <v>212</v>
      </c>
      <c r="AY2788" s="19" t="s">
        <v>193</v>
      </c>
      <c r="BE2788" s="187">
        <f t="shared" si="184"/>
        <v>0</v>
      </c>
      <c r="BF2788" s="187">
        <f t="shared" si="185"/>
        <v>0</v>
      </c>
      <c r="BG2788" s="187">
        <f t="shared" si="186"/>
        <v>0</v>
      </c>
      <c r="BH2788" s="187">
        <f t="shared" si="187"/>
        <v>0</v>
      </c>
      <c r="BI2788" s="187">
        <f t="shared" si="188"/>
        <v>0</v>
      </c>
      <c r="BJ2788" s="19" t="s">
        <v>78</v>
      </c>
      <c r="BK2788" s="187">
        <f t="shared" si="189"/>
        <v>0</v>
      </c>
      <c r="BL2788" s="19" t="s">
        <v>216</v>
      </c>
      <c r="BM2788" s="186" t="s">
        <v>4623</v>
      </c>
    </row>
    <row r="2789" spans="1:65" s="2" customFormat="1" ht="37.9" customHeight="1">
      <c r="A2789" s="36"/>
      <c r="B2789" s="37"/>
      <c r="C2789" s="175" t="s">
        <v>4624</v>
      </c>
      <c r="D2789" s="175" t="s">
        <v>195</v>
      </c>
      <c r="E2789" s="176" t="s">
        <v>4625</v>
      </c>
      <c r="F2789" s="177" t="s">
        <v>4626</v>
      </c>
      <c r="G2789" s="178" t="s">
        <v>702</v>
      </c>
      <c r="H2789" s="179">
        <v>1</v>
      </c>
      <c r="I2789" s="180"/>
      <c r="J2789" s="181">
        <f t="shared" si="180"/>
        <v>0</v>
      </c>
      <c r="K2789" s="177" t="s">
        <v>477</v>
      </c>
      <c r="L2789" s="41"/>
      <c r="M2789" s="182" t="s">
        <v>19</v>
      </c>
      <c r="N2789" s="183" t="s">
        <v>41</v>
      </c>
      <c r="O2789" s="66"/>
      <c r="P2789" s="184">
        <f t="shared" si="181"/>
        <v>0</v>
      </c>
      <c r="Q2789" s="184">
        <v>0</v>
      </c>
      <c r="R2789" s="184">
        <f t="shared" si="182"/>
        <v>0</v>
      </c>
      <c r="S2789" s="184">
        <v>0</v>
      </c>
      <c r="T2789" s="185">
        <f t="shared" si="183"/>
        <v>0</v>
      </c>
      <c r="U2789" s="36"/>
      <c r="V2789" s="36"/>
      <c r="W2789" s="36"/>
      <c r="X2789" s="36"/>
      <c r="Y2789" s="36"/>
      <c r="Z2789" s="36"/>
      <c r="AA2789" s="36"/>
      <c r="AB2789" s="36"/>
      <c r="AC2789" s="36"/>
      <c r="AD2789" s="36"/>
      <c r="AE2789" s="36"/>
      <c r="AR2789" s="186" t="s">
        <v>216</v>
      </c>
      <c r="AT2789" s="186" t="s">
        <v>195</v>
      </c>
      <c r="AU2789" s="186" t="s">
        <v>212</v>
      </c>
      <c r="AY2789" s="19" t="s">
        <v>193</v>
      </c>
      <c r="BE2789" s="187">
        <f t="shared" si="184"/>
        <v>0</v>
      </c>
      <c r="BF2789" s="187">
        <f t="shared" si="185"/>
        <v>0</v>
      </c>
      <c r="BG2789" s="187">
        <f t="shared" si="186"/>
        <v>0</v>
      </c>
      <c r="BH2789" s="187">
        <f t="shared" si="187"/>
        <v>0</v>
      </c>
      <c r="BI2789" s="187">
        <f t="shared" si="188"/>
        <v>0</v>
      </c>
      <c r="BJ2789" s="19" t="s">
        <v>78</v>
      </c>
      <c r="BK2789" s="187">
        <f t="shared" si="189"/>
        <v>0</v>
      </c>
      <c r="BL2789" s="19" t="s">
        <v>216</v>
      </c>
      <c r="BM2789" s="186" t="s">
        <v>4627</v>
      </c>
    </row>
    <row r="2790" spans="1:65" s="2" customFormat="1" ht="24.2" customHeight="1">
      <c r="A2790" s="36"/>
      <c r="B2790" s="37"/>
      <c r="C2790" s="175" t="s">
        <v>4628</v>
      </c>
      <c r="D2790" s="175" t="s">
        <v>195</v>
      </c>
      <c r="E2790" s="176" t="s">
        <v>4629</v>
      </c>
      <c r="F2790" s="177" t="s">
        <v>4630</v>
      </c>
      <c r="G2790" s="178" t="s">
        <v>702</v>
      </c>
      <c r="H2790" s="179">
        <v>1</v>
      </c>
      <c r="I2790" s="180"/>
      <c r="J2790" s="181">
        <f t="shared" si="180"/>
        <v>0</v>
      </c>
      <c r="K2790" s="177" t="s">
        <v>477</v>
      </c>
      <c r="L2790" s="41"/>
      <c r="M2790" s="182" t="s">
        <v>19</v>
      </c>
      <c r="N2790" s="183" t="s">
        <v>41</v>
      </c>
      <c r="O2790" s="66"/>
      <c r="P2790" s="184">
        <f t="shared" si="181"/>
        <v>0</v>
      </c>
      <c r="Q2790" s="184">
        <v>0</v>
      </c>
      <c r="R2790" s="184">
        <f t="shared" si="182"/>
        <v>0</v>
      </c>
      <c r="S2790" s="184">
        <v>0</v>
      </c>
      <c r="T2790" s="185">
        <f t="shared" si="183"/>
        <v>0</v>
      </c>
      <c r="U2790" s="36"/>
      <c r="V2790" s="36"/>
      <c r="W2790" s="36"/>
      <c r="X2790" s="36"/>
      <c r="Y2790" s="36"/>
      <c r="Z2790" s="36"/>
      <c r="AA2790" s="36"/>
      <c r="AB2790" s="36"/>
      <c r="AC2790" s="36"/>
      <c r="AD2790" s="36"/>
      <c r="AE2790" s="36"/>
      <c r="AR2790" s="186" t="s">
        <v>216</v>
      </c>
      <c r="AT2790" s="186" t="s">
        <v>195</v>
      </c>
      <c r="AU2790" s="186" t="s">
        <v>212</v>
      </c>
      <c r="AY2790" s="19" t="s">
        <v>193</v>
      </c>
      <c r="BE2790" s="187">
        <f t="shared" si="184"/>
        <v>0</v>
      </c>
      <c r="BF2790" s="187">
        <f t="shared" si="185"/>
        <v>0</v>
      </c>
      <c r="BG2790" s="187">
        <f t="shared" si="186"/>
        <v>0</v>
      </c>
      <c r="BH2790" s="187">
        <f t="shared" si="187"/>
        <v>0</v>
      </c>
      <c r="BI2790" s="187">
        <f t="shared" si="188"/>
        <v>0</v>
      </c>
      <c r="BJ2790" s="19" t="s">
        <v>78</v>
      </c>
      <c r="BK2790" s="187">
        <f t="shared" si="189"/>
        <v>0</v>
      </c>
      <c r="BL2790" s="19" t="s">
        <v>216</v>
      </c>
      <c r="BM2790" s="186" t="s">
        <v>4631</v>
      </c>
    </row>
    <row r="2791" spans="1:65" s="2" customFormat="1" ht="101.25" customHeight="1">
      <c r="A2791" s="36"/>
      <c r="B2791" s="37"/>
      <c r="C2791" s="175" t="s">
        <v>4632</v>
      </c>
      <c r="D2791" s="175" t="s">
        <v>195</v>
      </c>
      <c r="E2791" s="176" t="s">
        <v>4633</v>
      </c>
      <c r="F2791" s="177" t="s">
        <v>4634</v>
      </c>
      <c r="G2791" s="178" t="s">
        <v>3092</v>
      </c>
      <c r="H2791" s="179">
        <v>1</v>
      </c>
      <c r="I2791" s="180"/>
      <c r="J2791" s="181">
        <f t="shared" si="180"/>
        <v>0</v>
      </c>
      <c r="K2791" s="177" t="s">
        <v>477</v>
      </c>
      <c r="L2791" s="41"/>
      <c r="M2791" s="182" t="s">
        <v>19</v>
      </c>
      <c r="N2791" s="183" t="s">
        <v>41</v>
      </c>
      <c r="O2791" s="66"/>
      <c r="P2791" s="184">
        <f t="shared" si="181"/>
        <v>0</v>
      </c>
      <c r="Q2791" s="184">
        <v>0</v>
      </c>
      <c r="R2791" s="184">
        <f t="shared" si="182"/>
        <v>0</v>
      </c>
      <c r="S2791" s="184">
        <v>0</v>
      </c>
      <c r="T2791" s="185">
        <f t="shared" si="183"/>
        <v>0</v>
      </c>
      <c r="U2791" s="36"/>
      <c r="V2791" s="36"/>
      <c r="W2791" s="36"/>
      <c r="X2791" s="36"/>
      <c r="Y2791" s="36"/>
      <c r="Z2791" s="36"/>
      <c r="AA2791" s="36"/>
      <c r="AB2791" s="36"/>
      <c r="AC2791" s="36"/>
      <c r="AD2791" s="36"/>
      <c r="AE2791" s="36"/>
      <c r="AR2791" s="186" t="s">
        <v>216</v>
      </c>
      <c r="AT2791" s="186" t="s">
        <v>195</v>
      </c>
      <c r="AU2791" s="186" t="s">
        <v>212</v>
      </c>
      <c r="AY2791" s="19" t="s">
        <v>193</v>
      </c>
      <c r="BE2791" s="187">
        <f t="shared" si="184"/>
        <v>0</v>
      </c>
      <c r="BF2791" s="187">
        <f t="shared" si="185"/>
        <v>0</v>
      </c>
      <c r="BG2791" s="187">
        <f t="shared" si="186"/>
        <v>0</v>
      </c>
      <c r="BH2791" s="187">
        <f t="shared" si="187"/>
        <v>0</v>
      </c>
      <c r="BI2791" s="187">
        <f t="shared" si="188"/>
        <v>0</v>
      </c>
      <c r="BJ2791" s="19" t="s">
        <v>78</v>
      </c>
      <c r="BK2791" s="187">
        <f t="shared" si="189"/>
        <v>0</v>
      </c>
      <c r="BL2791" s="19" t="s">
        <v>216</v>
      </c>
      <c r="BM2791" s="186" t="s">
        <v>4635</v>
      </c>
    </row>
    <row r="2792" spans="1:65" s="2" customFormat="1" ht="24.2" customHeight="1">
      <c r="A2792" s="36"/>
      <c r="B2792" s="37"/>
      <c r="C2792" s="175" t="s">
        <v>4636</v>
      </c>
      <c r="D2792" s="175" t="s">
        <v>195</v>
      </c>
      <c r="E2792" s="176" t="s">
        <v>4637</v>
      </c>
      <c r="F2792" s="177" t="s">
        <v>4638</v>
      </c>
      <c r="G2792" s="178" t="s">
        <v>702</v>
      </c>
      <c r="H2792" s="179">
        <v>16</v>
      </c>
      <c r="I2792" s="180"/>
      <c r="J2792" s="181">
        <f t="shared" si="180"/>
        <v>0</v>
      </c>
      <c r="K2792" s="177" t="s">
        <v>477</v>
      </c>
      <c r="L2792" s="41"/>
      <c r="M2792" s="182" t="s">
        <v>19</v>
      </c>
      <c r="N2792" s="183" t="s">
        <v>41</v>
      </c>
      <c r="O2792" s="66"/>
      <c r="P2792" s="184">
        <f t="shared" si="181"/>
        <v>0</v>
      </c>
      <c r="Q2792" s="184">
        <v>0</v>
      </c>
      <c r="R2792" s="184">
        <f t="shared" si="182"/>
        <v>0</v>
      </c>
      <c r="S2792" s="184">
        <v>0</v>
      </c>
      <c r="T2792" s="185">
        <f t="shared" si="183"/>
        <v>0</v>
      </c>
      <c r="U2792" s="36"/>
      <c r="V2792" s="36"/>
      <c r="W2792" s="36"/>
      <c r="X2792" s="36"/>
      <c r="Y2792" s="36"/>
      <c r="Z2792" s="36"/>
      <c r="AA2792" s="36"/>
      <c r="AB2792" s="36"/>
      <c r="AC2792" s="36"/>
      <c r="AD2792" s="36"/>
      <c r="AE2792" s="36"/>
      <c r="AR2792" s="186" t="s">
        <v>216</v>
      </c>
      <c r="AT2792" s="186" t="s">
        <v>195</v>
      </c>
      <c r="AU2792" s="186" t="s">
        <v>212</v>
      </c>
      <c r="AY2792" s="19" t="s">
        <v>193</v>
      </c>
      <c r="BE2792" s="187">
        <f t="shared" si="184"/>
        <v>0</v>
      </c>
      <c r="BF2792" s="187">
        <f t="shared" si="185"/>
        <v>0</v>
      </c>
      <c r="BG2792" s="187">
        <f t="shared" si="186"/>
        <v>0</v>
      </c>
      <c r="BH2792" s="187">
        <f t="shared" si="187"/>
        <v>0</v>
      </c>
      <c r="BI2792" s="187">
        <f t="shared" si="188"/>
        <v>0</v>
      </c>
      <c r="BJ2792" s="19" t="s">
        <v>78</v>
      </c>
      <c r="BK2792" s="187">
        <f t="shared" si="189"/>
        <v>0</v>
      </c>
      <c r="BL2792" s="19" t="s">
        <v>216</v>
      </c>
      <c r="BM2792" s="186" t="s">
        <v>4639</v>
      </c>
    </row>
    <row r="2793" spans="1:65" s="2" customFormat="1" ht="24.2" customHeight="1">
      <c r="A2793" s="36"/>
      <c r="B2793" s="37"/>
      <c r="C2793" s="175" t="s">
        <v>4640</v>
      </c>
      <c r="D2793" s="175" t="s">
        <v>195</v>
      </c>
      <c r="E2793" s="176" t="s">
        <v>4641</v>
      </c>
      <c r="F2793" s="177" t="s">
        <v>4642</v>
      </c>
      <c r="G2793" s="178" t="s">
        <v>702</v>
      </c>
      <c r="H2793" s="179">
        <v>8</v>
      </c>
      <c r="I2793" s="180"/>
      <c r="J2793" s="181">
        <f t="shared" si="180"/>
        <v>0</v>
      </c>
      <c r="K2793" s="177" t="s">
        <v>477</v>
      </c>
      <c r="L2793" s="41"/>
      <c r="M2793" s="182" t="s">
        <v>19</v>
      </c>
      <c r="N2793" s="183" t="s">
        <v>41</v>
      </c>
      <c r="O2793" s="66"/>
      <c r="P2793" s="184">
        <f t="shared" si="181"/>
        <v>0</v>
      </c>
      <c r="Q2793" s="184">
        <v>0</v>
      </c>
      <c r="R2793" s="184">
        <f t="shared" si="182"/>
        <v>0</v>
      </c>
      <c r="S2793" s="184">
        <v>0</v>
      </c>
      <c r="T2793" s="185">
        <f t="shared" si="183"/>
        <v>0</v>
      </c>
      <c r="U2793" s="36"/>
      <c r="V2793" s="36"/>
      <c r="W2793" s="36"/>
      <c r="X2793" s="36"/>
      <c r="Y2793" s="36"/>
      <c r="Z2793" s="36"/>
      <c r="AA2793" s="36"/>
      <c r="AB2793" s="36"/>
      <c r="AC2793" s="36"/>
      <c r="AD2793" s="36"/>
      <c r="AE2793" s="36"/>
      <c r="AR2793" s="186" t="s">
        <v>216</v>
      </c>
      <c r="AT2793" s="186" t="s">
        <v>195</v>
      </c>
      <c r="AU2793" s="186" t="s">
        <v>212</v>
      </c>
      <c r="AY2793" s="19" t="s">
        <v>193</v>
      </c>
      <c r="BE2793" s="187">
        <f t="shared" si="184"/>
        <v>0</v>
      </c>
      <c r="BF2793" s="187">
        <f t="shared" si="185"/>
        <v>0</v>
      </c>
      <c r="BG2793" s="187">
        <f t="shared" si="186"/>
        <v>0</v>
      </c>
      <c r="BH2793" s="187">
        <f t="shared" si="187"/>
        <v>0</v>
      </c>
      <c r="BI2793" s="187">
        <f t="shared" si="188"/>
        <v>0</v>
      </c>
      <c r="BJ2793" s="19" t="s">
        <v>78</v>
      </c>
      <c r="BK2793" s="187">
        <f t="shared" si="189"/>
        <v>0</v>
      </c>
      <c r="BL2793" s="19" t="s">
        <v>216</v>
      </c>
      <c r="BM2793" s="186" t="s">
        <v>4643</v>
      </c>
    </row>
    <row r="2794" spans="1:65" s="2" customFormat="1" ht="37.9" customHeight="1">
      <c r="A2794" s="36"/>
      <c r="B2794" s="37"/>
      <c r="C2794" s="175" t="s">
        <v>4644</v>
      </c>
      <c r="D2794" s="175" t="s">
        <v>195</v>
      </c>
      <c r="E2794" s="176" t="s">
        <v>4645</v>
      </c>
      <c r="F2794" s="177" t="s">
        <v>4646</v>
      </c>
      <c r="G2794" s="178" t="s">
        <v>702</v>
      </c>
      <c r="H2794" s="179">
        <v>1</v>
      </c>
      <c r="I2794" s="180"/>
      <c r="J2794" s="181">
        <f t="shared" si="180"/>
        <v>0</v>
      </c>
      <c r="K2794" s="177" t="s">
        <v>477</v>
      </c>
      <c r="L2794" s="41"/>
      <c r="M2794" s="182" t="s">
        <v>19</v>
      </c>
      <c r="N2794" s="183" t="s">
        <v>41</v>
      </c>
      <c r="O2794" s="66"/>
      <c r="P2794" s="184">
        <f t="shared" si="181"/>
        <v>0</v>
      </c>
      <c r="Q2794" s="184">
        <v>0</v>
      </c>
      <c r="R2794" s="184">
        <f t="shared" si="182"/>
        <v>0</v>
      </c>
      <c r="S2794" s="184">
        <v>0</v>
      </c>
      <c r="T2794" s="185">
        <f t="shared" si="183"/>
        <v>0</v>
      </c>
      <c r="U2794" s="36"/>
      <c r="V2794" s="36"/>
      <c r="W2794" s="36"/>
      <c r="X2794" s="36"/>
      <c r="Y2794" s="36"/>
      <c r="Z2794" s="36"/>
      <c r="AA2794" s="36"/>
      <c r="AB2794" s="36"/>
      <c r="AC2794" s="36"/>
      <c r="AD2794" s="36"/>
      <c r="AE2794" s="36"/>
      <c r="AR2794" s="186" t="s">
        <v>216</v>
      </c>
      <c r="AT2794" s="186" t="s">
        <v>195</v>
      </c>
      <c r="AU2794" s="186" t="s">
        <v>212</v>
      </c>
      <c r="AY2794" s="19" t="s">
        <v>193</v>
      </c>
      <c r="BE2794" s="187">
        <f t="shared" si="184"/>
        <v>0</v>
      </c>
      <c r="BF2794" s="187">
        <f t="shared" si="185"/>
        <v>0</v>
      </c>
      <c r="BG2794" s="187">
        <f t="shared" si="186"/>
        <v>0</v>
      </c>
      <c r="BH2794" s="187">
        <f t="shared" si="187"/>
        <v>0</v>
      </c>
      <c r="BI2794" s="187">
        <f t="shared" si="188"/>
        <v>0</v>
      </c>
      <c r="BJ2794" s="19" t="s">
        <v>78</v>
      </c>
      <c r="BK2794" s="187">
        <f t="shared" si="189"/>
        <v>0</v>
      </c>
      <c r="BL2794" s="19" t="s">
        <v>216</v>
      </c>
      <c r="BM2794" s="186" t="s">
        <v>4647</v>
      </c>
    </row>
    <row r="2795" spans="1:65" s="2" customFormat="1" ht="24.2" customHeight="1">
      <c r="A2795" s="36"/>
      <c r="B2795" s="37"/>
      <c r="C2795" s="175" t="s">
        <v>4648</v>
      </c>
      <c r="D2795" s="175" t="s">
        <v>195</v>
      </c>
      <c r="E2795" s="176" t="s">
        <v>4649</v>
      </c>
      <c r="F2795" s="177" t="s">
        <v>4650</v>
      </c>
      <c r="G2795" s="178" t="s">
        <v>702</v>
      </c>
      <c r="H2795" s="179">
        <v>1</v>
      </c>
      <c r="I2795" s="180"/>
      <c r="J2795" s="181">
        <f t="shared" si="180"/>
        <v>0</v>
      </c>
      <c r="K2795" s="177" t="s">
        <v>477</v>
      </c>
      <c r="L2795" s="41"/>
      <c r="M2795" s="182" t="s">
        <v>19</v>
      </c>
      <c r="N2795" s="183" t="s">
        <v>41</v>
      </c>
      <c r="O2795" s="66"/>
      <c r="P2795" s="184">
        <f t="shared" si="181"/>
        <v>0</v>
      </c>
      <c r="Q2795" s="184">
        <v>0</v>
      </c>
      <c r="R2795" s="184">
        <f t="shared" si="182"/>
        <v>0</v>
      </c>
      <c r="S2795" s="184">
        <v>0</v>
      </c>
      <c r="T2795" s="185">
        <f t="shared" si="183"/>
        <v>0</v>
      </c>
      <c r="U2795" s="36"/>
      <c r="V2795" s="36"/>
      <c r="W2795" s="36"/>
      <c r="X2795" s="36"/>
      <c r="Y2795" s="36"/>
      <c r="Z2795" s="36"/>
      <c r="AA2795" s="36"/>
      <c r="AB2795" s="36"/>
      <c r="AC2795" s="36"/>
      <c r="AD2795" s="36"/>
      <c r="AE2795" s="36"/>
      <c r="AR2795" s="186" t="s">
        <v>216</v>
      </c>
      <c r="AT2795" s="186" t="s">
        <v>195</v>
      </c>
      <c r="AU2795" s="186" t="s">
        <v>212</v>
      </c>
      <c r="AY2795" s="19" t="s">
        <v>193</v>
      </c>
      <c r="BE2795" s="187">
        <f t="shared" si="184"/>
        <v>0</v>
      </c>
      <c r="BF2795" s="187">
        <f t="shared" si="185"/>
        <v>0</v>
      </c>
      <c r="BG2795" s="187">
        <f t="shared" si="186"/>
        <v>0</v>
      </c>
      <c r="BH2795" s="187">
        <f t="shared" si="187"/>
        <v>0</v>
      </c>
      <c r="BI2795" s="187">
        <f t="shared" si="188"/>
        <v>0</v>
      </c>
      <c r="BJ2795" s="19" t="s">
        <v>78</v>
      </c>
      <c r="BK2795" s="187">
        <f t="shared" si="189"/>
        <v>0</v>
      </c>
      <c r="BL2795" s="19" t="s">
        <v>216</v>
      </c>
      <c r="BM2795" s="186" t="s">
        <v>4651</v>
      </c>
    </row>
    <row r="2796" spans="1:65" s="2" customFormat="1" ht="101.25" customHeight="1">
      <c r="A2796" s="36"/>
      <c r="B2796" s="37"/>
      <c r="C2796" s="175" t="s">
        <v>4652</v>
      </c>
      <c r="D2796" s="175" t="s">
        <v>195</v>
      </c>
      <c r="E2796" s="176" t="s">
        <v>4653</v>
      </c>
      <c r="F2796" s="177" t="s">
        <v>4654</v>
      </c>
      <c r="G2796" s="178" t="s">
        <v>3092</v>
      </c>
      <c r="H2796" s="179">
        <v>1</v>
      </c>
      <c r="I2796" s="180"/>
      <c r="J2796" s="181">
        <f t="shared" si="180"/>
        <v>0</v>
      </c>
      <c r="K2796" s="177" t="s">
        <v>477</v>
      </c>
      <c r="L2796" s="41"/>
      <c r="M2796" s="182" t="s">
        <v>19</v>
      </c>
      <c r="N2796" s="183" t="s">
        <v>41</v>
      </c>
      <c r="O2796" s="66"/>
      <c r="P2796" s="184">
        <f t="shared" si="181"/>
        <v>0</v>
      </c>
      <c r="Q2796" s="184">
        <v>0</v>
      </c>
      <c r="R2796" s="184">
        <f t="shared" si="182"/>
        <v>0</v>
      </c>
      <c r="S2796" s="184">
        <v>0</v>
      </c>
      <c r="T2796" s="185">
        <f t="shared" si="183"/>
        <v>0</v>
      </c>
      <c r="U2796" s="36"/>
      <c r="V2796" s="36"/>
      <c r="W2796" s="36"/>
      <c r="X2796" s="36"/>
      <c r="Y2796" s="36"/>
      <c r="Z2796" s="36"/>
      <c r="AA2796" s="36"/>
      <c r="AB2796" s="36"/>
      <c r="AC2796" s="36"/>
      <c r="AD2796" s="36"/>
      <c r="AE2796" s="36"/>
      <c r="AR2796" s="186" t="s">
        <v>216</v>
      </c>
      <c r="AT2796" s="186" t="s">
        <v>195</v>
      </c>
      <c r="AU2796" s="186" t="s">
        <v>212</v>
      </c>
      <c r="AY2796" s="19" t="s">
        <v>193</v>
      </c>
      <c r="BE2796" s="187">
        <f t="shared" si="184"/>
        <v>0</v>
      </c>
      <c r="BF2796" s="187">
        <f t="shared" si="185"/>
        <v>0</v>
      </c>
      <c r="BG2796" s="187">
        <f t="shared" si="186"/>
        <v>0</v>
      </c>
      <c r="BH2796" s="187">
        <f t="shared" si="187"/>
        <v>0</v>
      </c>
      <c r="BI2796" s="187">
        <f t="shared" si="188"/>
        <v>0</v>
      </c>
      <c r="BJ2796" s="19" t="s">
        <v>78</v>
      </c>
      <c r="BK2796" s="187">
        <f t="shared" si="189"/>
        <v>0</v>
      </c>
      <c r="BL2796" s="19" t="s">
        <v>216</v>
      </c>
      <c r="BM2796" s="186" t="s">
        <v>4655</v>
      </c>
    </row>
    <row r="2797" spans="1:65" s="2" customFormat="1" ht="24.2" customHeight="1">
      <c r="A2797" s="36"/>
      <c r="B2797" s="37"/>
      <c r="C2797" s="175" t="s">
        <v>4656</v>
      </c>
      <c r="D2797" s="175" t="s">
        <v>195</v>
      </c>
      <c r="E2797" s="176" t="s">
        <v>4657</v>
      </c>
      <c r="F2797" s="177" t="s">
        <v>4658</v>
      </c>
      <c r="G2797" s="178" t="s">
        <v>702</v>
      </c>
      <c r="H2797" s="179">
        <v>16</v>
      </c>
      <c r="I2797" s="180"/>
      <c r="J2797" s="181">
        <f t="shared" si="180"/>
        <v>0</v>
      </c>
      <c r="K2797" s="177" t="s">
        <v>477</v>
      </c>
      <c r="L2797" s="41"/>
      <c r="M2797" s="182" t="s">
        <v>19</v>
      </c>
      <c r="N2797" s="183" t="s">
        <v>41</v>
      </c>
      <c r="O2797" s="66"/>
      <c r="P2797" s="184">
        <f t="shared" si="181"/>
        <v>0</v>
      </c>
      <c r="Q2797" s="184">
        <v>0</v>
      </c>
      <c r="R2797" s="184">
        <f t="shared" si="182"/>
        <v>0</v>
      </c>
      <c r="S2797" s="184">
        <v>0</v>
      </c>
      <c r="T2797" s="185">
        <f t="shared" si="183"/>
        <v>0</v>
      </c>
      <c r="U2797" s="36"/>
      <c r="V2797" s="36"/>
      <c r="W2797" s="36"/>
      <c r="X2797" s="36"/>
      <c r="Y2797" s="36"/>
      <c r="Z2797" s="36"/>
      <c r="AA2797" s="36"/>
      <c r="AB2797" s="36"/>
      <c r="AC2797" s="36"/>
      <c r="AD2797" s="36"/>
      <c r="AE2797" s="36"/>
      <c r="AR2797" s="186" t="s">
        <v>216</v>
      </c>
      <c r="AT2797" s="186" t="s">
        <v>195</v>
      </c>
      <c r="AU2797" s="186" t="s">
        <v>212</v>
      </c>
      <c r="AY2797" s="19" t="s">
        <v>193</v>
      </c>
      <c r="BE2797" s="187">
        <f t="shared" si="184"/>
        <v>0</v>
      </c>
      <c r="BF2797" s="187">
        <f t="shared" si="185"/>
        <v>0</v>
      </c>
      <c r="BG2797" s="187">
        <f t="shared" si="186"/>
        <v>0</v>
      </c>
      <c r="BH2797" s="187">
        <f t="shared" si="187"/>
        <v>0</v>
      </c>
      <c r="BI2797" s="187">
        <f t="shared" si="188"/>
        <v>0</v>
      </c>
      <c r="BJ2797" s="19" t="s">
        <v>78</v>
      </c>
      <c r="BK2797" s="187">
        <f t="shared" si="189"/>
        <v>0</v>
      </c>
      <c r="BL2797" s="19" t="s">
        <v>216</v>
      </c>
      <c r="BM2797" s="186" t="s">
        <v>4659</v>
      </c>
    </row>
    <row r="2798" spans="1:65" s="2" customFormat="1" ht="24.2" customHeight="1">
      <c r="A2798" s="36"/>
      <c r="B2798" s="37"/>
      <c r="C2798" s="175" t="s">
        <v>4660</v>
      </c>
      <c r="D2798" s="175" t="s">
        <v>195</v>
      </c>
      <c r="E2798" s="176" t="s">
        <v>4661</v>
      </c>
      <c r="F2798" s="177" t="s">
        <v>4662</v>
      </c>
      <c r="G2798" s="178" t="s">
        <v>702</v>
      </c>
      <c r="H2798" s="179">
        <v>8</v>
      </c>
      <c r="I2798" s="180"/>
      <c r="J2798" s="181">
        <f t="shared" si="180"/>
        <v>0</v>
      </c>
      <c r="K2798" s="177" t="s">
        <v>477</v>
      </c>
      <c r="L2798" s="41"/>
      <c r="M2798" s="182" t="s">
        <v>19</v>
      </c>
      <c r="N2798" s="183" t="s">
        <v>41</v>
      </c>
      <c r="O2798" s="66"/>
      <c r="P2798" s="184">
        <f t="shared" si="181"/>
        <v>0</v>
      </c>
      <c r="Q2798" s="184">
        <v>0</v>
      </c>
      <c r="R2798" s="184">
        <f t="shared" si="182"/>
        <v>0</v>
      </c>
      <c r="S2798" s="184">
        <v>0</v>
      </c>
      <c r="T2798" s="185">
        <f t="shared" si="183"/>
        <v>0</v>
      </c>
      <c r="U2798" s="36"/>
      <c r="V2798" s="36"/>
      <c r="W2798" s="36"/>
      <c r="X2798" s="36"/>
      <c r="Y2798" s="36"/>
      <c r="Z2798" s="36"/>
      <c r="AA2798" s="36"/>
      <c r="AB2798" s="36"/>
      <c r="AC2798" s="36"/>
      <c r="AD2798" s="36"/>
      <c r="AE2798" s="36"/>
      <c r="AR2798" s="186" t="s">
        <v>216</v>
      </c>
      <c r="AT2798" s="186" t="s">
        <v>195</v>
      </c>
      <c r="AU2798" s="186" t="s">
        <v>212</v>
      </c>
      <c r="AY2798" s="19" t="s">
        <v>193</v>
      </c>
      <c r="BE2798" s="187">
        <f t="shared" si="184"/>
        <v>0</v>
      </c>
      <c r="BF2798" s="187">
        <f t="shared" si="185"/>
        <v>0</v>
      </c>
      <c r="BG2798" s="187">
        <f t="shared" si="186"/>
        <v>0</v>
      </c>
      <c r="BH2798" s="187">
        <f t="shared" si="187"/>
        <v>0</v>
      </c>
      <c r="BI2798" s="187">
        <f t="shared" si="188"/>
        <v>0</v>
      </c>
      <c r="BJ2798" s="19" t="s">
        <v>78</v>
      </c>
      <c r="BK2798" s="187">
        <f t="shared" si="189"/>
        <v>0</v>
      </c>
      <c r="BL2798" s="19" t="s">
        <v>216</v>
      </c>
      <c r="BM2798" s="186" t="s">
        <v>4663</v>
      </c>
    </row>
    <row r="2799" spans="1:65" s="2" customFormat="1" ht="37.9" customHeight="1">
      <c r="A2799" s="36"/>
      <c r="B2799" s="37"/>
      <c r="C2799" s="175" t="s">
        <v>4664</v>
      </c>
      <c r="D2799" s="175" t="s">
        <v>195</v>
      </c>
      <c r="E2799" s="176" t="s">
        <v>4665</v>
      </c>
      <c r="F2799" s="177" t="s">
        <v>4666</v>
      </c>
      <c r="G2799" s="178" t="s">
        <v>702</v>
      </c>
      <c r="H2799" s="179">
        <v>1</v>
      </c>
      <c r="I2799" s="180"/>
      <c r="J2799" s="181">
        <f t="shared" si="180"/>
        <v>0</v>
      </c>
      <c r="K2799" s="177" t="s">
        <v>477</v>
      </c>
      <c r="L2799" s="41"/>
      <c r="M2799" s="182" t="s">
        <v>19</v>
      </c>
      <c r="N2799" s="183" t="s">
        <v>41</v>
      </c>
      <c r="O2799" s="66"/>
      <c r="P2799" s="184">
        <f t="shared" si="181"/>
        <v>0</v>
      </c>
      <c r="Q2799" s="184">
        <v>0</v>
      </c>
      <c r="R2799" s="184">
        <f t="shared" si="182"/>
        <v>0</v>
      </c>
      <c r="S2799" s="184">
        <v>0</v>
      </c>
      <c r="T2799" s="185">
        <f t="shared" si="183"/>
        <v>0</v>
      </c>
      <c r="U2799" s="36"/>
      <c r="V2799" s="36"/>
      <c r="W2799" s="36"/>
      <c r="X2799" s="36"/>
      <c r="Y2799" s="36"/>
      <c r="Z2799" s="36"/>
      <c r="AA2799" s="36"/>
      <c r="AB2799" s="36"/>
      <c r="AC2799" s="36"/>
      <c r="AD2799" s="36"/>
      <c r="AE2799" s="36"/>
      <c r="AR2799" s="186" t="s">
        <v>216</v>
      </c>
      <c r="AT2799" s="186" t="s">
        <v>195</v>
      </c>
      <c r="AU2799" s="186" t="s">
        <v>212</v>
      </c>
      <c r="AY2799" s="19" t="s">
        <v>193</v>
      </c>
      <c r="BE2799" s="187">
        <f t="shared" si="184"/>
        <v>0</v>
      </c>
      <c r="BF2799" s="187">
        <f t="shared" si="185"/>
        <v>0</v>
      </c>
      <c r="BG2799" s="187">
        <f t="shared" si="186"/>
        <v>0</v>
      </c>
      <c r="BH2799" s="187">
        <f t="shared" si="187"/>
        <v>0</v>
      </c>
      <c r="BI2799" s="187">
        <f t="shared" si="188"/>
        <v>0</v>
      </c>
      <c r="BJ2799" s="19" t="s">
        <v>78</v>
      </c>
      <c r="BK2799" s="187">
        <f t="shared" si="189"/>
        <v>0</v>
      </c>
      <c r="BL2799" s="19" t="s">
        <v>216</v>
      </c>
      <c r="BM2799" s="186" t="s">
        <v>4667</v>
      </c>
    </row>
    <row r="2800" spans="1:65" s="2" customFormat="1" ht="24.2" customHeight="1">
      <c r="A2800" s="36"/>
      <c r="B2800" s="37"/>
      <c r="C2800" s="175" t="s">
        <v>4668</v>
      </c>
      <c r="D2800" s="175" t="s">
        <v>195</v>
      </c>
      <c r="E2800" s="176" t="s">
        <v>4669</v>
      </c>
      <c r="F2800" s="177" t="s">
        <v>4670</v>
      </c>
      <c r="G2800" s="178" t="s">
        <v>702</v>
      </c>
      <c r="H2800" s="179">
        <v>1</v>
      </c>
      <c r="I2800" s="180"/>
      <c r="J2800" s="181">
        <f t="shared" si="180"/>
        <v>0</v>
      </c>
      <c r="K2800" s="177" t="s">
        <v>477</v>
      </c>
      <c r="L2800" s="41"/>
      <c r="M2800" s="182" t="s">
        <v>19</v>
      </c>
      <c r="N2800" s="183" t="s">
        <v>41</v>
      </c>
      <c r="O2800" s="66"/>
      <c r="P2800" s="184">
        <f t="shared" si="181"/>
        <v>0</v>
      </c>
      <c r="Q2800" s="184">
        <v>0</v>
      </c>
      <c r="R2800" s="184">
        <f t="shared" si="182"/>
        <v>0</v>
      </c>
      <c r="S2800" s="184">
        <v>0</v>
      </c>
      <c r="T2800" s="185">
        <f t="shared" si="183"/>
        <v>0</v>
      </c>
      <c r="U2800" s="36"/>
      <c r="V2800" s="36"/>
      <c r="W2800" s="36"/>
      <c r="X2800" s="36"/>
      <c r="Y2800" s="36"/>
      <c r="Z2800" s="36"/>
      <c r="AA2800" s="36"/>
      <c r="AB2800" s="36"/>
      <c r="AC2800" s="36"/>
      <c r="AD2800" s="36"/>
      <c r="AE2800" s="36"/>
      <c r="AR2800" s="186" t="s">
        <v>216</v>
      </c>
      <c r="AT2800" s="186" t="s">
        <v>195</v>
      </c>
      <c r="AU2800" s="186" t="s">
        <v>212</v>
      </c>
      <c r="AY2800" s="19" t="s">
        <v>193</v>
      </c>
      <c r="BE2800" s="187">
        <f t="shared" si="184"/>
        <v>0</v>
      </c>
      <c r="BF2800" s="187">
        <f t="shared" si="185"/>
        <v>0</v>
      </c>
      <c r="BG2800" s="187">
        <f t="shared" si="186"/>
        <v>0</v>
      </c>
      <c r="BH2800" s="187">
        <f t="shared" si="187"/>
        <v>0</v>
      </c>
      <c r="BI2800" s="187">
        <f t="shared" si="188"/>
        <v>0</v>
      </c>
      <c r="BJ2800" s="19" t="s">
        <v>78</v>
      </c>
      <c r="BK2800" s="187">
        <f t="shared" si="189"/>
        <v>0</v>
      </c>
      <c r="BL2800" s="19" t="s">
        <v>216</v>
      </c>
      <c r="BM2800" s="186" t="s">
        <v>4671</v>
      </c>
    </row>
    <row r="2801" spans="1:65" s="2" customFormat="1" ht="101.25" customHeight="1">
      <c r="A2801" s="36"/>
      <c r="B2801" s="37"/>
      <c r="C2801" s="175" t="s">
        <v>4672</v>
      </c>
      <c r="D2801" s="175" t="s">
        <v>195</v>
      </c>
      <c r="E2801" s="176" t="s">
        <v>4673</v>
      </c>
      <c r="F2801" s="177" t="s">
        <v>4674</v>
      </c>
      <c r="G2801" s="178" t="s">
        <v>3092</v>
      </c>
      <c r="H2801" s="179">
        <v>2</v>
      </c>
      <c r="I2801" s="180"/>
      <c r="J2801" s="181">
        <f t="shared" si="180"/>
        <v>0</v>
      </c>
      <c r="K2801" s="177" t="s">
        <v>477</v>
      </c>
      <c r="L2801" s="41"/>
      <c r="M2801" s="182" t="s">
        <v>19</v>
      </c>
      <c r="N2801" s="183" t="s">
        <v>41</v>
      </c>
      <c r="O2801" s="66"/>
      <c r="P2801" s="184">
        <f t="shared" si="181"/>
        <v>0</v>
      </c>
      <c r="Q2801" s="184">
        <v>0</v>
      </c>
      <c r="R2801" s="184">
        <f t="shared" si="182"/>
        <v>0</v>
      </c>
      <c r="S2801" s="184">
        <v>0</v>
      </c>
      <c r="T2801" s="185">
        <f t="shared" si="183"/>
        <v>0</v>
      </c>
      <c r="U2801" s="36"/>
      <c r="V2801" s="36"/>
      <c r="W2801" s="36"/>
      <c r="X2801" s="36"/>
      <c r="Y2801" s="36"/>
      <c r="Z2801" s="36"/>
      <c r="AA2801" s="36"/>
      <c r="AB2801" s="36"/>
      <c r="AC2801" s="36"/>
      <c r="AD2801" s="36"/>
      <c r="AE2801" s="36"/>
      <c r="AR2801" s="186" t="s">
        <v>216</v>
      </c>
      <c r="AT2801" s="186" t="s">
        <v>195</v>
      </c>
      <c r="AU2801" s="186" t="s">
        <v>212</v>
      </c>
      <c r="AY2801" s="19" t="s">
        <v>193</v>
      </c>
      <c r="BE2801" s="187">
        <f t="shared" si="184"/>
        <v>0</v>
      </c>
      <c r="BF2801" s="187">
        <f t="shared" si="185"/>
        <v>0</v>
      </c>
      <c r="BG2801" s="187">
        <f t="shared" si="186"/>
        <v>0</v>
      </c>
      <c r="BH2801" s="187">
        <f t="shared" si="187"/>
        <v>0</v>
      </c>
      <c r="BI2801" s="187">
        <f t="shared" si="188"/>
        <v>0</v>
      </c>
      <c r="BJ2801" s="19" t="s">
        <v>78</v>
      </c>
      <c r="BK2801" s="187">
        <f t="shared" si="189"/>
        <v>0</v>
      </c>
      <c r="BL2801" s="19" t="s">
        <v>216</v>
      </c>
      <c r="BM2801" s="186" t="s">
        <v>4675</v>
      </c>
    </row>
    <row r="2802" spans="1:65" s="2" customFormat="1" ht="24.2" customHeight="1">
      <c r="A2802" s="36"/>
      <c r="B2802" s="37"/>
      <c r="C2802" s="175" t="s">
        <v>4676</v>
      </c>
      <c r="D2802" s="175" t="s">
        <v>195</v>
      </c>
      <c r="E2802" s="176" t="s">
        <v>4677</v>
      </c>
      <c r="F2802" s="177" t="s">
        <v>4678</v>
      </c>
      <c r="G2802" s="178" t="s">
        <v>702</v>
      </c>
      <c r="H2802" s="179">
        <v>40</v>
      </c>
      <c r="I2802" s="180"/>
      <c r="J2802" s="181">
        <f t="shared" si="180"/>
        <v>0</v>
      </c>
      <c r="K2802" s="177" t="s">
        <v>477</v>
      </c>
      <c r="L2802" s="41"/>
      <c r="M2802" s="182" t="s">
        <v>19</v>
      </c>
      <c r="N2802" s="183" t="s">
        <v>41</v>
      </c>
      <c r="O2802" s="66"/>
      <c r="P2802" s="184">
        <f t="shared" si="181"/>
        <v>0</v>
      </c>
      <c r="Q2802" s="184">
        <v>0</v>
      </c>
      <c r="R2802" s="184">
        <f t="shared" si="182"/>
        <v>0</v>
      </c>
      <c r="S2802" s="184">
        <v>0</v>
      </c>
      <c r="T2802" s="185">
        <f t="shared" si="183"/>
        <v>0</v>
      </c>
      <c r="U2802" s="36"/>
      <c r="V2802" s="36"/>
      <c r="W2802" s="36"/>
      <c r="X2802" s="36"/>
      <c r="Y2802" s="36"/>
      <c r="Z2802" s="36"/>
      <c r="AA2802" s="36"/>
      <c r="AB2802" s="36"/>
      <c r="AC2802" s="36"/>
      <c r="AD2802" s="36"/>
      <c r="AE2802" s="36"/>
      <c r="AR2802" s="186" t="s">
        <v>216</v>
      </c>
      <c r="AT2802" s="186" t="s">
        <v>195</v>
      </c>
      <c r="AU2802" s="186" t="s">
        <v>212</v>
      </c>
      <c r="AY2802" s="19" t="s">
        <v>193</v>
      </c>
      <c r="BE2802" s="187">
        <f t="shared" si="184"/>
        <v>0</v>
      </c>
      <c r="BF2802" s="187">
        <f t="shared" si="185"/>
        <v>0</v>
      </c>
      <c r="BG2802" s="187">
        <f t="shared" si="186"/>
        <v>0</v>
      </c>
      <c r="BH2802" s="187">
        <f t="shared" si="187"/>
        <v>0</v>
      </c>
      <c r="BI2802" s="187">
        <f t="shared" si="188"/>
        <v>0</v>
      </c>
      <c r="BJ2802" s="19" t="s">
        <v>78</v>
      </c>
      <c r="BK2802" s="187">
        <f t="shared" si="189"/>
        <v>0</v>
      </c>
      <c r="BL2802" s="19" t="s">
        <v>216</v>
      </c>
      <c r="BM2802" s="186" t="s">
        <v>4679</v>
      </c>
    </row>
    <row r="2803" spans="1:65" s="2" customFormat="1" ht="24.2" customHeight="1">
      <c r="A2803" s="36"/>
      <c r="B2803" s="37"/>
      <c r="C2803" s="175" t="s">
        <v>4680</v>
      </c>
      <c r="D2803" s="175" t="s">
        <v>195</v>
      </c>
      <c r="E2803" s="176" t="s">
        <v>4681</v>
      </c>
      <c r="F2803" s="177" t="s">
        <v>4682</v>
      </c>
      <c r="G2803" s="178" t="s">
        <v>702</v>
      </c>
      <c r="H2803" s="179">
        <v>20</v>
      </c>
      <c r="I2803" s="180"/>
      <c r="J2803" s="181">
        <f t="shared" si="180"/>
        <v>0</v>
      </c>
      <c r="K2803" s="177" t="s">
        <v>477</v>
      </c>
      <c r="L2803" s="41"/>
      <c r="M2803" s="182" t="s">
        <v>19</v>
      </c>
      <c r="N2803" s="183" t="s">
        <v>41</v>
      </c>
      <c r="O2803" s="66"/>
      <c r="P2803" s="184">
        <f t="shared" si="181"/>
        <v>0</v>
      </c>
      <c r="Q2803" s="184">
        <v>0</v>
      </c>
      <c r="R2803" s="184">
        <f t="shared" si="182"/>
        <v>0</v>
      </c>
      <c r="S2803" s="184">
        <v>0</v>
      </c>
      <c r="T2803" s="185">
        <f t="shared" si="183"/>
        <v>0</v>
      </c>
      <c r="U2803" s="36"/>
      <c r="V2803" s="36"/>
      <c r="W2803" s="36"/>
      <c r="X2803" s="36"/>
      <c r="Y2803" s="36"/>
      <c r="Z2803" s="36"/>
      <c r="AA2803" s="36"/>
      <c r="AB2803" s="36"/>
      <c r="AC2803" s="36"/>
      <c r="AD2803" s="36"/>
      <c r="AE2803" s="36"/>
      <c r="AR2803" s="186" t="s">
        <v>216</v>
      </c>
      <c r="AT2803" s="186" t="s">
        <v>195</v>
      </c>
      <c r="AU2803" s="186" t="s">
        <v>212</v>
      </c>
      <c r="AY2803" s="19" t="s">
        <v>193</v>
      </c>
      <c r="BE2803" s="187">
        <f t="shared" si="184"/>
        <v>0</v>
      </c>
      <c r="BF2803" s="187">
        <f t="shared" si="185"/>
        <v>0</v>
      </c>
      <c r="BG2803" s="187">
        <f t="shared" si="186"/>
        <v>0</v>
      </c>
      <c r="BH2803" s="187">
        <f t="shared" si="187"/>
        <v>0</v>
      </c>
      <c r="BI2803" s="187">
        <f t="shared" si="188"/>
        <v>0</v>
      </c>
      <c r="BJ2803" s="19" t="s">
        <v>78</v>
      </c>
      <c r="BK2803" s="187">
        <f t="shared" si="189"/>
        <v>0</v>
      </c>
      <c r="BL2803" s="19" t="s">
        <v>216</v>
      </c>
      <c r="BM2803" s="186" t="s">
        <v>4683</v>
      </c>
    </row>
    <row r="2804" spans="1:65" s="2" customFormat="1" ht="37.9" customHeight="1">
      <c r="A2804" s="36"/>
      <c r="B2804" s="37"/>
      <c r="C2804" s="175" t="s">
        <v>4684</v>
      </c>
      <c r="D2804" s="175" t="s">
        <v>195</v>
      </c>
      <c r="E2804" s="176" t="s">
        <v>4685</v>
      </c>
      <c r="F2804" s="177" t="s">
        <v>4686</v>
      </c>
      <c r="G2804" s="178" t="s">
        <v>702</v>
      </c>
      <c r="H2804" s="179">
        <v>2</v>
      </c>
      <c r="I2804" s="180"/>
      <c r="J2804" s="181">
        <f t="shared" si="180"/>
        <v>0</v>
      </c>
      <c r="K2804" s="177" t="s">
        <v>477</v>
      </c>
      <c r="L2804" s="41"/>
      <c r="M2804" s="182" t="s">
        <v>19</v>
      </c>
      <c r="N2804" s="183" t="s">
        <v>41</v>
      </c>
      <c r="O2804" s="66"/>
      <c r="P2804" s="184">
        <f t="shared" si="181"/>
        <v>0</v>
      </c>
      <c r="Q2804" s="184">
        <v>0</v>
      </c>
      <c r="R2804" s="184">
        <f t="shared" si="182"/>
        <v>0</v>
      </c>
      <c r="S2804" s="184">
        <v>0</v>
      </c>
      <c r="T2804" s="185">
        <f t="shared" si="183"/>
        <v>0</v>
      </c>
      <c r="U2804" s="36"/>
      <c r="V2804" s="36"/>
      <c r="W2804" s="36"/>
      <c r="X2804" s="36"/>
      <c r="Y2804" s="36"/>
      <c r="Z2804" s="36"/>
      <c r="AA2804" s="36"/>
      <c r="AB2804" s="36"/>
      <c r="AC2804" s="36"/>
      <c r="AD2804" s="36"/>
      <c r="AE2804" s="36"/>
      <c r="AR2804" s="186" t="s">
        <v>216</v>
      </c>
      <c r="AT2804" s="186" t="s">
        <v>195</v>
      </c>
      <c r="AU2804" s="186" t="s">
        <v>212</v>
      </c>
      <c r="AY2804" s="19" t="s">
        <v>193</v>
      </c>
      <c r="BE2804" s="187">
        <f t="shared" si="184"/>
        <v>0</v>
      </c>
      <c r="BF2804" s="187">
        <f t="shared" si="185"/>
        <v>0</v>
      </c>
      <c r="BG2804" s="187">
        <f t="shared" si="186"/>
        <v>0</v>
      </c>
      <c r="BH2804" s="187">
        <f t="shared" si="187"/>
        <v>0</v>
      </c>
      <c r="BI2804" s="187">
        <f t="shared" si="188"/>
        <v>0</v>
      </c>
      <c r="BJ2804" s="19" t="s">
        <v>78</v>
      </c>
      <c r="BK2804" s="187">
        <f t="shared" si="189"/>
        <v>0</v>
      </c>
      <c r="BL2804" s="19" t="s">
        <v>216</v>
      </c>
      <c r="BM2804" s="186" t="s">
        <v>4687</v>
      </c>
    </row>
    <row r="2805" spans="1:65" s="2" customFormat="1" ht="24.2" customHeight="1">
      <c r="A2805" s="36"/>
      <c r="B2805" s="37"/>
      <c r="C2805" s="175" t="s">
        <v>4688</v>
      </c>
      <c r="D2805" s="175" t="s">
        <v>195</v>
      </c>
      <c r="E2805" s="176" t="s">
        <v>4689</v>
      </c>
      <c r="F2805" s="177" t="s">
        <v>4690</v>
      </c>
      <c r="G2805" s="178" t="s">
        <v>702</v>
      </c>
      <c r="H2805" s="179">
        <v>2</v>
      </c>
      <c r="I2805" s="180"/>
      <c r="J2805" s="181">
        <f t="shared" si="180"/>
        <v>0</v>
      </c>
      <c r="K2805" s="177" t="s">
        <v>477</v>
      </c>
      <c r="L2805" s="41"/>
      <c r="M2805" s="182" t="s">
        <v>19</v>
      </c>
      <c r="N2805" s="183" t="s">
        <v>41</v>
      </c>
      <c r="O2805" s="66"/>
      <c r="P2805" s="184">
        <f t="shared" si="181"/>
        <v>0</v>
      </c>
      <c r="Q2805" s="184">
        <v>0</v>
      </c>
      <c r="R2805" s="184">
        <f t="shared" si="182"/>
        <v>0</v>
      </c>
      <c r="S2805" s="184">
        <v>0</v>
      </c>
      <c r="T2805" s="185">
        <f t="shared" si="183"/>
        <v>0</v>
      </c>
      <c r="U2805" s="36"/>
      <c r="V2805" s="36"/>
      <c r="W2805" s="36"/>
      <c r="X2805" s="36"/>
      <c r="Y2805" s="36"/>
      <c r="Z2805" s="36"/>
      <c r="AA2805" s="36"/>
      <c r="AB2805" s="36"/>
      <c r="AC2805" s="36"/>
      <c r="AD2805" s="36"/>
      <c r="AE2805" s="36"/>
      <c r="AR2805" s="186" t="s">
        <v>216</v>
      </c>
      <c r="AT2805" s="186" t="s">
        <v>195</v>
      </c>
      <c r="AU2805" s="186" t="s">
        <v>212</v>
      </c>
      <c r="AY2805" s="19" t="s">
        <v>193</v>
      </c>
      <c r="BE2805" s="187">
        <f t="shared" si="184"/>
        <v>0</v>
      </c>
      <c r="BF2805" s="187">
        <f t="shared" si="185"/>
        <v>0</v>
      </c>
      <c r="BG2805" s="187">
        <f t="shared" si="186"/>
        <v>0</v>
      </c>
      <c r="BH2805" s="187">
        <f t="shared" si="187"/>
        <v>0</v>
      </c>
      <c r="BI2805" s="187">
        <f t="shared" si="188"/>
        <v>0</v>
      </c>
      <c r="BJ2805" s="19" t="s">
        <v>78</v>
      </c>
      <c r="BK2805" s="187">
        <f t="shared" si="189"/>
        <v>0</v>
      </c>
      <c r="BL2805" s="19" t="s">
        <v>216</v>
      </c>
      <c r="BM2805" s="186" t="s">
        <v>4691</v>
      </c>
    </row>
    <row r="2806" spans="1:65" s="2" customFormat="1" ht="101.25" customHeight="1">
      <c r="A2806" s="36"/>
      <c r="B2806" s="37"/>
      <c r="C2806" s="175" t="s">
        <v>4692</v>
      </c>
      <c r="D2806" s="175" t="s">
        <v>195</v>
      </c>
      <c r="E2806" s="176" t="s">
        <v>4693</v>
      </c>
      <c r="F2806" s="177" t="s">
        <v>4694</v>
      </c>
      <c r="G2806" s="178" t="s">
        <v>3092</v>
      </c>
      <c r="H2806" s="179">
        <v>2</v>
      </c>
      <c r="I2806" s="180"/>
      <c r="J2806" s="181">
        <f t="shared" si="180"/>
        <v>0</v>
      </c>
      <c r="K2806" s="177" t="s">
        <v>477</v>
      </c>
      <c r="L2806" s="41"/>
      <c r="M2806" s="182" t="s">
        <v>19</v>
      </c>
      <c r="N2806" s="183" t="s">
        <v>41</v>
      </c>
      <c r="O2806" s="66"/>
      <c r="P2806" s="184">
        <f t="shared" si="181"/>
        <v>0</v>
      </c>
      <c r="Q2806" s="184">
        <v>0</v>
      </c>
      <c r="R2806" s="184">
        <f t="shared" si="182"/>
        <v>0</v>
      </c>
      <c r="S2806" s="184">
        <v>0</v>
      </c>
      <c r="T2806" s="185">
        <f t="shared" si="183"/>
        <v>0</v>
      </c>
      <c r="U2806" s="36"/>
      <c r="V2806" s="36"/>
      <c r="W2806" s="36"/>
      <c r="X2806" s="36"/>
      <c r="Y2806" s="36"/>
      <c r="Z2806" s="36"/>
      <c r="AA2806" s="36"/>
      <c r="AB2806" s="36"/>
      <c r="AC2806" s="36"/>
      <c r="AD2806" s="36"/>
      <c r="AE2806" s="36"/>
      <c r="AR2806" s="186" t="s">
        <v>216</v>
      </c>
      <c r="AT2806" s="186" t="s">
        <v>195</v>
      </c>
      <c r="AU2806" s="186" t="s">
        <v>212</v>
      </c>
      <c r="AY2806" s="19" t="s">
        <v>193</v>
      </c>
      <c r="BE2806" s="187">
        <f t="shared" si="184"/>
        <v>0</v>
      </c>
      <c r="BF2806" s="187">
        <f t="shared" si="185"/>
        <v>0</v>
      </c>
      <c r="BG2806" s="187">
        <f t="shared" si="186"/>
        <v>0</v>
      </c>
      <c r="BH2806" s="187">
        <f t="shared" si="187"/>
        <v>0</v>
      </c>
      <c r="BI2806" s="187">
        <f t="shared" si="188"/>
        <v>0</v>
      </c>
      <c r="BJ2806" s="19" t="s">
        <v>78</v>
      </c>
      <c r="BK2806" s="187">
        <f t="shared" si="189"/>
        <v>0</v>
      </c>
      <c r="BL2806" s="19" t="s">
        <v>216</v>
      </c>
      <c r="BM2806" s="186" t="s">
        <v>4695</v>
      </c>
    </row>
    <row r="2807" spans="1:65" s="2" customFormat="1" ht="24.2" customHeight="1">
      <c r="A2807" s="36"/>
      <c r="B2807" s="37"/>
      <c r="C2807" s="175" t="s">
        <v>4696</v>
      </c>
      <c r="D2807" s="175" t="s">
        <v>195</v>
      </c>
      <c r="E2807" s="176" t="s">
        <v>4697</v>
      </c>
      <c r="F2807" s="177" t="s">
        <v>4698</v>
      </c>
      <c r="G2807" s="178" t="s">
        <v>702</v>
      </c>
      <c r="H2807" s="179">
        <v>4</v>
      </c>
      <c r="I2807" s="180"/>
      <c r="J2807" s="181">
        <f t="shared" si="180"/>
        <v>0</v>
      </c>
      <c r="K2807" s="177" t="s">
        <v>477</v>
      </c>
      <c r="L2807" s="41"/>
      <c r="M2807" s="182" t="s">
        <v>19</v>
      </c>
      <c r="N2807" s="183" t="s">
        <v>41</v>
      </c>
      <c r="O2807" s="66"/>
      <c r="P2807" s="184">
        <f t="shared" si="181"/>
        <v>0</v>
      </c>
      <c r="Q2807" s="184">
        <v>0</v>
      </c>
      <c r="R2807" s="184">
        <f t="shared" si="182"/>
        <v>0</v>
      </c>
      <c r="S2807" s="184">
        <v>0</v>
      </c>
      <c r="T2807" s="185">
        <f t="shared" si="183"/>
        <v>0</v>
      </c>
      <c r="U2807" s="36"/>
      <c r="V2807" s="36"/>
      <c r="W2807" s="36"/>
      <c r="X2807" s="36"/>
      <c r="Y2807" s="36"/>
      <c r="Z2807" s="36"/>
      <c r="AA2807" s="36"/>
      <c r="AB2807" s="36"/>
      <c r="AC2807" s="36"/>
      <c r="AD2807" s="36"/>
      <c r="AE2807" s="36"/>
      <c r="AR2807" s="186" t="s">
        <v>216</v>
      </c>
      <c r="AT2807" s="186" t="s">
        <v>195</v>
      </c>
      <c r="AU2807" s="186" t="s">
        <v>212</v>
      </c>
      <c r="AY2807" s="19" t="s">
        <v>193</v>
      </c>
      <c r="BE2807" s="187">
        <f t="shared" si="184"/>
        <v>0</v>
      </c>
      <c r="BF2807" s="187">
        <f t="shared" si="185"/>
        <v>0</v>
      </c>
      <c r="BG2807" s="187">
        <f t="shared" si="186"/>
        <v>0</v>
      </c>
      <c r="BH2807" s="187">
        <f t="shared" si="187"/>
        <v>0</v>
      </c>
      <c r="BI2807" s="187">
        <f t="shared" si="188"/>
        <v>0</v>
      </c>
      <c r="BJ2807" s="19" t="s">
        <v>78</v>
      </c>
      <c r="BK2807" s="187">
        <f t="shared" si="189"/>
        <v>0</v>
      </c>
      <c r="BL2807" s="19" t="s">
        <v>216</v>
      </c>
      <c r="BM2807" s="186" t="s">
        <v>4699</v>
      </c>
    </row>
    <row r="2808" spans="1:65" s="2" customFormat="1" ht="24.2" customHeight="1">
      <c r="A2808" s="36"/>
      <c r="B2808" s="37"/>
      <c r="C2808" s="175" t="s">
        <v>4700</v>
      </c>
      <c r="D2808" s="175" t="s">
        <v>195</v>
      </c>
      <c r="E2808" s="176" t="s">
        <v>4701</v>
      </c>
      <c r="F2808" s="177" t="s">
        <v>4702</v>
      </c>
      <c r="G2808" s="178" t="s">
        <v>702</v>
      </c>
      <c r="H2808" s="179">
        <v>8</v>
      </c>
      <c r="I2808" s="180"/>
      <c r="J2808" s="181">
        <f t="shared" si="180"/>
        <v>0</v>
      </c>
      <c r="K2808" s="177" t="s">
        <v>477</v>
      </c>
      <c r="L2808" s="41"/>
      <c r="M2808" s="182" t="s">
        <v>19</v>
      </c>
      <c r="N2808" s="183" t="s">
        <v>41</v>
      </c>
      <c r="O2808" s="66"/>
      <c r="P2808" s="184">
        <f t="shared" si="181"/>
        <v>0</v>
      </c>
      <c r="Q2808" s="184">
        <v>0</v>
      </c>
      <c r="R2808" s="184">
        <f t="shared" si="182"/>
        <v>0</v>
      </c>
      <c r="S2808" s="184">
        <v>0</v>
      </c>
      <c r="T2808" s="185">
        <f t="shared" si="183"/>
        <v>0</v>
      </c>
      <c r="U2808" s="36"/>
      <c r="V2808" s="36"/>
      <c r="W2808" s="36"/>
      <c r="X2808" s="36"/>
      <c r="Y2808" s="36"/>
      <c r="Z2808" s="36"/>
      <c r="AA2808" s="36"/>
      <c r="AB2808" s="36"/>
      <c r="AC2808" s="36"/>
      <c r="AD2808" s="36"/>
      <c r="AE2808" s="36"/>
      <c r="AR2808" s="186" t="s">
        <v>216</v>
      </c>
      <c r="AT2808" s="186" t="s">
        <v>195</v>
      </c>
      <c r="AU2808" s="186" t="s">
        <v>212</v>
      </c>
      <c r="AY2808" s="19" t="s">
        <v>193</v>
      </c>
      <c r="BE2808" s="187">
        <f t="shared" si="184"/>
        <v>0</v>
      </c>
      <c r="BF2808" s="187">
        <f t="shared" si="185"/>
        <v>0</v>
      </c>
      <c r="BG2808" s="187">
        <f t="shared" si="186"/>
        <v>0</v>
      </c>
      <c r="BH2808" s="187">
        <f t="shared" si="187"/>
        <v>0</v>
      </c>
      <c r="BI2808" s="187">
        <f t="shared" si="188"/>
        <v>0</v>
      </c>
      <c r="BJ2808" s="19" t="s">
        <v>78</v>
      </c>
      <c r="BK2808" s="187">
        <f t="shared" si="189"/>
        <v>0</v>
      </c>
      <c r="BL2808" s="19" t="s">
        <v>216</v>
      </c>
      <c r="BM2808" s="186" t="s">
        <v>4703</v>
      </c>
    </row>
    <row r="2809" spans="1:65" s="2" customFormat="1" ht="24.2" customHeight="1">
      <c r="A2809" s="36"/>
      <c r="B2809" s="37"/>
      <c r="C2809" s="175" t="s">
        <v>4704</v>
      </c>
      <c r="D2809" s="175" t="s">
        <v>195</v>
      </c>
      <c r="E2809" s="176" t="s">
        <v>4705</v>
      </c>
      <c r="F2809" s="177" t="s">
        <v>4706</v>
      </c>
      <c r="G2809" s="178" t="s">
        <v>702</v>
      </c>
      <c r="H2809" s="179">
        <v>4</v>
      </c>
      <c r="I2809" s="180"/>
      <c r="J2809" s="181">
        <f t="shared" si="180"/>
        <v>0</v>
      </c>
      <c r="K2809" s="177" t="s">
        <v>477</v>
      </c>
      <c r="L2809" s="41"/>
      <c r="M2809" s="182" t="s">
        <v>19</v>
      </c>
      <c r="N2809" s="183" t="s">
        <v>41</v>
      </c>
      <c r="O2809" s="66"/>
      <c r="P2809" s="184">
        <f t="shared" si="181"/>
        <v>0</v>
      </c>
      <c r="Q2809" s="184">
        <v>0</v>
      </c>
      <c r="R2809" s="184">
        <f t="shared" si="182"/>
        <v>0</v>
      </c>
      <c r="S2809" s="184">
        <v>0</v>
      </c>
      <c r="T2809" s="185">
        <f t="shared" si="183"/>
        <v>0</v>
      </c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R2809" s="186" t="s">
        <v>216</v>
      </c>
      <c r="AT2809" s="186" t="s">
        <v>195</v>
      </c>
      <c r="AU2809" s="186" t="s">
        <v>212</v>
      </c>
      <c r="AY2809" s="19" t="s">
        <v>193</v>
      </c>
      <c r="BE2809" s="187">
        <f t="shared" si="184"/>
        <v>0</v>
      </c>
      <c r="BF2809" s="187">
        <f t="shared" si="185"/>
        <v>0</v>
      </c>
      <c r="BG2809" s="187">
        <f t="shared" si="186"/>
        <v>0</v>
      </c>
      <c r="BH2809" s="187">
        <f t="shared" si="187"/>
        <v>0</v>
      </c>
      <c r="BI2809" s="187">
        <f t="shared" si="188"/>
        <v>0</v>
      </c>
      <c r="BJ2809" s="19" t="s">
        <v>78</v>
      </c>
      <c r="BK2809" s="187">
        <f t="shared" si="189"/>
        <v>0</v>
      </c>
      <c r="BL2809" s="19" t="s">
        <v>216</v>
      </c>
      <c r="BM2809" s="186" t="s">
        <v>4707</v>
      </c>
    </row>
    <row r="2810" spans="1:65" s="2" customFormat="1" ht="37.9" customHeight="1">
      <c r="A2810" s="36"/>
      <c r="B2810" s="37"/>
      <c r="C2810" s="175" t="s">
        <v>4708</v>
      </c>
      <c r="D2810" s="175" t="s">
        <v>195</v>
      </c>
      <c r="E2810" s="176" t="s">
        <v>4709</v>
      </c>
      <c r="F2810" s="177" t="s">
        <v>4710</v>
      </c>
      <c r="G2810" s="178" t="s">
        <v>702</v>
      </c>
      <c r="H2810" s="179">
        <v>2</v>
      </c>
      <c r="I2810" s="180"/>
      <c r="J2810" s="181">
        <f t="shared" si="180"/>
        <v>0</v>
      </c>
      <c r="K2810" s="177" t="s">
        <v>477</v>
      </c>
      <c r="L2810" s="41"/>
      <c r="M2810" s="182" t="s">
        <v>19</v>
      </c>
      <c r="N2810" s="183" t="s">
        <v>41</v>
      </c>
      <c r="O2810" s="66"/>
      <c r="P2810" s="184">
        <f t="shared" si="181"/>
        <v>0</v>
      </c>
      <c r="Q2810" s="184">
        <v>0</v>
      </c>
      <c r="R2810" s="184">
        <f t="shared" si="182"/>
        <v>0</v>
      </c>
      <c r="S2810" s="184">
        <v>0</v>
      </c>
      <c r="T2810" s="185">
        <f t="shared" si="183"/>
        <v>0</v>
      </c>
      <c r="U2810" s="36"/>
      <c r="V2810" s="36"/>
      <c r="W2810" s="36"/>
      <c r="X2810" s="36"/>
      <c r="Y2810" s="36"/>
      <c r="Z2810" s="36"/>
      <c r="AA2810" s="36"/>
      <c r="AB2810" s="36"/>
      <c r="AC2810" s="36"/>
      <c r="AD2810" s="36"/>
      <c r="AE2810" s="36"/>
      <c r="AR2810" s="186" t="s">
        <v>216</v>
      </c>
      <c r="AT2810" s="186" t="s">
        <v>195</v>
      </c>
      <c r="AU2810" s="186" t="s">
        <v>212</v>
      </c>
      <c r="AY2810" s="19" t="s">
        <v>193</v>
      </c>
      <c r="BE2810" s="187">
        <f t="shared" si="184"/>
        <v>0</v>
      </c>
      <c r="BF2810" s="187">
        <f t="shared" si="185"/>
        <v>0</v>
      </c>
      <c r="BG2810" s="187">
        <f t="shared" si="186"/>
        <v>0</v>
      </c>
      <c r="BH2810" s="187">
        <f t="shared" si="187"/>
        <v>0</v>
      </c>
      <c r="BI2810" s="187">
        <f t="shared" si="188"/>
        <v>0</v>
      </c>
      <c r="BJ2810" s="19" t="s">
        <v>78</v>
      </c>
      <c r="BK2810" s="187">
        <f t="shared" si="189"/>
        <v>0</v>
      </c>
      <c r="BL2810" s="19" t="s">
        <v>216</v>
      </c>
      <c r="BM2810" s="186" t="s">
        <v>4711</v>
      </c>
    </row>
    <row r="2811" spans="1:65" s="2" customFormat="1" ht="24.2" customHeight="1">
      <c r="A2811" s="36"/>
      <c r="B2811" s="37"/>
      <c r="C2811" s="175" t="s">
        <v>4712</v>
      </c>
      <c r="D2811" s="175" t="s">
        <v>195</v>
      </c>
      <c r="E2811" s="176" t="s">
        <v>4713</v>
      </c>
      <c r="F2811" s="177" t="s">
        <v>4714</v>
      </c>
      <c r="G2811" s="178" t="s">
        <v>702</v>
      </c>
      <c r="H2811" s="179">
        <v>2</v>
      </c>
      <c r="I2811" s="180"/>
      <c r="J2811" s="181">
        <f t="shared" si="180"/>
        <v>0</v>
      </c>
      <c r="K2811" s="177" t="s">
        <v>477</v>
      </c>
      <c r="L2811" s="41"/>
      <c r="M2811" s="182" t="s">
        <v>19</v>
      </c>
      <c r="N2811" s="183" t="s">
        <v>41</v>
      </c>
      <c r="O2811" s="66"/>
      <c r="P2811" s="184">
        <f t="shared" si="181"/>
        <v>0</v>
      </c>
      <c r="Q2811" s="184">
        <v>0</v>
      </c>
      <c r="R2811" s="184">
        <f t="shared" si="182"/>
        <v>0</v>
      </c>
      <c r="S2811" s="184">
        <v>0</v>
      </c>
      <c r="T2811" s="185">
        <f t="shared" si="183"/>
        <v>0</v>
      </c>
      <c r="U2811" s="36"/>
      <c r="V2811" s="36"/>
      <c r="W2811" s="36"/>
      <c r="X2811" s="36"/>
      <c r="Y2811" s="36"/>
      <c r="Z2811" s="36"/>
      <c r="AA2811" s="36"/>
      <c r="AB2811" s="36"/>
      <c r="AC2811" s="36"/>
      <c r="AD2811" s="36"/>
      <c r="AE2811" s="36"/>
      <c r="AR2811" s="186" t="s">
        <v>216</v>
      </c>
      <c r="AT2811" s="186" t="s">
        <v>195</v>
      </c>
      <c r="AU2811" s="186" t="s">
        <v>212</v>
      </c>
      <c r="AY2811" s="19" t="s">
        <v>193</v>
      </c>
      <c r="BE2811" s="187">
        <f t="shared" si="184"/>
        <v>0</v>
      </c>
      <c r="BF2811" s="187">
        <f t="shared" si="185"/>
        <v>0</v>
      </c>
      <c r="BG2811" s="187">
        <f t="shared" si="186"/>
        <v>0</v>
      </c>
      <c r="BH2811" s="187">
        <f t="shared" si="187"/>
        <v>0</v>
      </c>
      <c r="BI2811" s="187">
        <f t="shared" si="188"/>
        <v>0</v>
      </c>
      <c r="BJ2811" s="19" t="s">
        <v>78</v>
      </c>
      <c r="BK2811" s="187">
        <f t="shared" si="189"/>
        <v>0</v>
      </c>
      <c r="BL2811" s="19" t="s">
        <v>216</v>
      </c>
      <c r="BM2811" s="186" t="s">
        <v>4715</v>
      </c>
    </row>
    <row r="2812" spans="1:65" s="2" customFormat="1" ht="101.25" customHeight="1">
      <c r="A2812" s="36"/>
      <c r="B2812" s="37"/>
      <c r="C2812" s="175" t="s">
        <v>4716</v>
      </c>
      <c r="D2812" s="175" t="s">
        <v>195</v>
      </c>
      <c r="E2812" s="176" t="s">
        <v>4717</v>
      </c>
      <c r="F2812" s="177" t="s">
        <v>4718</v>
      </c>
      <c r="G2812" s="178" t="s">
        <v>3092</v>
      </c>
      <c r="H2812" s="179">
        <v>1</v>
      </c>
      <c r="I2812" s="180"/>
      <c r="J2812" s="181">
        <f t="shared" si="180"/>
        <v>0</v>
      </c>
      <c r="K2812" s="177" t="s">
        <v>477</v>
      </c>
      <c r="L2812" s="41"/>
      <c r="M2812" s="182" t="s">
        <v>19</v>
      </c>
      <c r="N2812" s="183" t="s">
        <v>41</v>
      </c>
      <c r="O2812" s="66"/>
      <c r="P2812" s="184">
        <f t="shared" si="181"/>
        <v>0</v>
      </c>
      <c r="Q2812" s="184">
        <v>0</v>
      </c>
      <c r="R2812" s="184">
        <f t="shared" si="182"/>
        <v>0</v>
      </c>
      <c r="S2812" s="184">
        <v>0</v>
      </c>
      <c r="T2812" s="185">
        <f t="shared" si="183"/>
        <v>0</v>
      </c>
      <c r="U2812" s="36"/>
      <c r="V2812" s="36"/>
      <c r="W2812" s="36"/>
      <c r="X2812" s="36"/>
      <c r="Y2812" s="36"/>
      <c r="Z2812" s="36"/>
      <c r="AA2812" s="36"/>
      <c r="AB2812" s="36"/>
      <c r="AC2812" s="36"/>
      <c r="AD2812" s="36"/>
      <c r="AE2812" s="36"/>
      <c r="AR2812" s="186" t="s">
        <v>216</v>
      </c>
      <c r="AT2812" s="186" t="s">
        <v>195</v>
      </c>
      <c r="AU2812" s="186" t="s">
        <v>212</v>
      </c>
      <c r="AY2812" s="19" t="s">
        <v>193</v>
      </c>
      <c r="BE2812" s="187">
        <f t="shared" si="184"/>
        <v>0</v>
      </c>
      <c r="BF2812" s="187">
        <f t="shared" si="185"/>
        <v>0</v>
      </c>
      <c r="BG2812" s="187">
        <f t="shared" si="186"/>
        <v>0</v>
      </c>
      <c r="BH2812" s="187">
        <f t="shared" si="187"/>
        <v>0</v>
      </c>
      <c r="BI2812" s="187">
        <f t="shared" si="188"/>
        <v>0</v>
      </c>
      <c r="BJ2812" s="19" t="s">
        <v>78</v>
      </c>
      <c r="BK2812" s="187">
        <f t="shared" si="189"/>
        <v>0</v>
      </c>
      <c r="BL2812" s="19" t="s">
        <v>216</v>
      </c>
      <c r="BM2812" s="186" t="s">
        <v>4719</v>
      </c>
    </row>
    <row r="2813" spans="1:65" s="2" customFormat="1" ht="24.2" customHeight="1">
      <c r="A2813" s="36"/>
      <c r="B2813" s="37"/>
      <c r="C2813" s="175" t="s">
        <v>4720</v>
      </c>
      <c r="D2813" s="175" t="s">
        <v>195</v>
      </c>
      <c r="E2813" s="176" t="s">
        <v>4721</v>
      </c>
      <c r="F2813" s="177" t="s">
        <v>4722</v>
      </c>
      <c r="G2813" s="178" t="s">
        <v>702</v>
      </c>
      <c r="H2813" s="179">
        <v>18</v>
      </c>
      <c r="I2813" s="180"/>
      <c r="J2813" s="181">
        <f t="shared" si="180"/>
        <v>0</v>
      </c>
      <c r="K2813" s="177" t="s">
        <v>477</v>
      </c>
      <c r="L2813" s="41"/>
      <c r="M2813" s="182" t="s">
        <v>19</v>
      </c>
      <c r="N2813" s="183" t="s">
        <v>41</v>
      </c>
      <c r="O2813" s="66"/>
      <c r="P2813" s="184">
        <f t="shared" si="181"/>
        <v>0</v>
      </c>
      <c r="Q2813" s="184">
        <v>0</v>
      </c>
      <c r="R2813" s="184">
        <f t="shared" si="182"/>
        <v>0</v>
      </c>
      <c r="S2813" s="184">
        <v>0</v>
      </c>
      <c r="T2813" s="185">
        <f t="shared" si="183"/>
        <v>0</v>
      </c>
      <c r="U2813" s="36"/>
      <c r="V2813" s="36"/>
      <c r="W2813" s="36"/>
      <c r="X2813" s="36"/>
      <c r="Y2813" s="36"/>
      <c r="Z2813" s="36"/>
      <c r="AA2813" s="36"/>
      <c r="AB2813" s="36"/>
      <c r="AC2813" s="36"/>
      <c r="AD2813" s="36"/>
      <c r="AE2813" s="36"/>
      <c r="AR2813" s="186" t="s">
        <v>216</v>
      </c>
      <c r="AT2813" s="186" t="s">
        <v>195</v>
      </c>
      <c r="AU2813" s="186" t="s">
        <v>212</v>
      </c>
      <c r="AY2813" s="19" t="s">
        <v>193</v>
      </c>
      <c r="BE2813" s="187">
        <f t="shared" si="184"/>
        <v>0</v>
      </c>
      <c r="BF2813" s="187">
        <f t="shared" si="185"/>
        <v>0</v>
      </c>
      <c r="BG2813" s="187">
        <f t="shared" si="186"/>
        <v>0</v>
      </c>
      <c r="BH2813" s="187">
        <f t="shared" si="187"/>
        <v>0</v>
      </c>
      <c r="BI2813" s="187">
        <f t="shared" si="188"/>
        <v>0</v>
      </c>
      <c r="BJ2813" s="19" t="s">
        <v>78</v>
      </c>
      <c r="BK2813" s="187">
        <f t="shared" si="189"/>
        <v>0</v>
      </c>
      <c r="BL2813" s="19" t="s">
        <v>216</v>
      </c>
      <c r="BM2813" s="186" t="s">
        <v>4723</v>
      </c>
    </row>
    <row r="2814" spans="1:65" s="2" customFormat="1" ht="24.2" customHeight="1">
      <c r="A2814" s="36"/>
      <c r="B2814" s="37"/>
      <c r="C2814" s="175" t="s">
        <v>4724</v>
      </c>
      <c r="D2814" s="175" t="s">
        <v>195</v>
      </c>
      <c r="E2814" s="176" t="s">
        <v>4725</v>
      </c>
      <c r="F2814" s="177" t="s">
        <v>4726</v>
      </c>
      <c r="G2814" s="178" t="s">
        <v>702</v>
      </c>
      <c r="H2814" s="179">
        <v>9</v>
      </c>
      <c r="I2814" s="180"/>
      <c r="J2814" s="181">
        <f t="shared" si="180"/>
        <v>0</v>
      </c>
      <c r="K2814" s="177" t="s">
        <v>477</v>
      </c>
      <c r="L2814" s="41"/>
      <c r="M2814" s="182" t="s">
        <v>19</v>
      </c>
      <c r="N2814" s="183" t="s">
        <v>41</v>
      </c>
      <c r="O2814" s="66"/>
      <c r="P2814" s="184">
        <f t="shared" si="181"/>
        <v>0</v>
      </c>
      <c r="Q2814" s="184">
        <v>0</v>
      </c>
      <c r="R2814" s="184">
        <f t="shared" si="182"/>
        <v>0</v>
      </c>
      <c r="S2814" s="184">
        <v>0</v>
      </c>
      <c r="T2814" s="185">
        <f t="shared" si="183"/>
        <v>0</v>
      </c>
      <c r="U2814" s="36"/>
      <c r="V2814" s="36"/>
      <c r="W2814" s="36"/>
      <c r="X2814" s="36"/>
      <c r="Y2814" s="36"/>
      <c r="Z2814" s="36"/>
      <c r="AA2814" s="36"/>
      <c r="AB2814" s="36"/>
      <c r="AC2814" s="36"/>
      <c r="AD2814" s="36"/>
      <c r="AE2814" s="36"/>
      <c r="AR2814" s="186" t="s">
        <v>216</v>
      </c>
      <c r="AT2814" s="186" t="s">
        <v>195</v>
      </c>
      <c r="AU2814" s="186" t="s">
        <v>212</v>
      </c>
      <c r="AY2814" s="19" t="s">
        <v>193</v>
      </c>
      <c r="BE2814" s="187">
        <f t="shared" si="184"/>
        <v>0</v>
      </c>
      <c r="BF2814" s="187">
        <f t="shared" si="185"/>
        <v>0</v>
      </c>
      <c r="BG2814" s="187">
        <f t="shared" si="186"/>
        <v>0</v>
      </c>
      <c r="BH2814" s="187">
        <f t="shared" si="187"/>
        <v>0</v>
      </c>
      <c r="BI2814" s="187">
        <f t="shared" si="188"/>
        <v>0</v>
      </c>
      <c r="BJ2814" s="19" t="s">
        <v>78</v>
      </c>
      <c r="BK2814" s="187">
        <f t="shared" si="189"/>
        <v>0</v>
      </c>
      <c r="BL2814" s="19" t="s">
        <v>216</v>
      </c>
      <c r="BM2814" s="186" t="s">
        <v>4727</v>
      </c>
    </row>
    <row r="2815" spans="1:65" s="2" customFormat="1" ht="37.9" customHeight="1">
      <c r="A2815" s="36"/>
      <c r="B2815" s="37"/>
      <c r="C2815" s="175" t="s">
        <v>4728</v>
      </c>
      <c r="D2815" s="175" t="s">
        <v>195</v>
      </c>
      <c r="E2815" s="176" t="s">
        <v>4729</v>
      </c>
      <c r="F2815" s="177" t="s">
        <v>4730</v>
      </c>
      <c r="G2815" s="178" t="s">
        <v>702</v>
      </c>
      <c r="H2815" s="179">
        <v>1</v>
      </c>
      <c r="I2815" s="180"/>
      <c r="J2815" s="181">
        <f t="shared" ref="J2815:J2846" si="190">ROUND(I2815*H2815,2)</f>
        <v>0</v>
      </c>
      <c r="K2815" s="177" t="s">
        <v>477</v>
      </c>
      <c r="L2815" s="41"/>
      <c r="M2815" s="182" t="s">
        <v>19</v>
      </c>
      <c r="N2815" s="183" t="s">
        <v>41</v>
      </c>
      <c r="O2815" s="66"/>
      <c r="P2815" s="184">
        <f t="shared" ref="P2815:P2846" si="191">O2815*H2815</f>
        <v>0</v>
      </c>
      <c r="Q2815" s="184">
        <v>0</v>
      </c>
      <c r="R2815" s="184">
        <f t="shared" ref="R2815:R2846" si="192">Q2815*H2815</f>
        <v>0</v>
      </c>
      <c r="S2815" s="184">
        <v>0</v>
      </c>
      <c r="T2815" s="185">
        <f t="shared" ref="T2815:T2846" si="193">S2815*H2815</f>
        <v>0</v>
      </c>
      <c r="U2815" s="36"/>
      <c r="V2815" s="36"/>
      <c r="W2815" s="36"/>
      <c r="X2815" s="36"/>
      <c r="Y2815" s="36"/>
      <c r="Z2815" s="36"/>
      <c r="AA2815" s="36"/>
      <c r="AB2815" s="36"/>
      <c r="AC2815" s="36"/>
      <c r="AD2815" s="36"/>
      <c r="AE2815" s="36"/>
      <c r="AR2815" s="186" t="s">
        <v>216</v>
      </c>
      <c r="AT2815" s="186" t="s">
        <v>195</v>
      </c>
      <c r="AU2815" s="186" t="s">
        <v>212</v>
      </c>
      <c r="AY2815" s="19" t="s">
        <v>193</v>
      </c>
      <c r="BE2815" s="187">
        <f t="shared" ref="BE2815:BE2842" si="194">IF(N2815="základní",J2815,0)</f>
        <v>0</v>
      </c>
      <c r="BF2815" s="187">
        <f t="shared" ref="BF2815:BF2842" si="195">IF(N2815="snížená",J2815,0)</f>
        <v>0</v>
      </c>
      <c r="BG2815" s="187">
        <f t="shared" ref="BG2815:BG2842" si="196">IF(N2815="zákl. přenesená",J2815,0)</f>
        <v>0</v>
      </c>
      <c r="BH2815" s="187">
        <f t="shared" ref="BH2815:BH2842" si="197">IF(N2815="sníž. přenesená",J2815,0)</f>
        <v>0</v>
      </c>
      <c r="BI2815" s="187">
        <f t="shared" ref="BI2815:BI2842" si="198">IF(N2815="nulová",J2815,0)</f>
        <v>0</v>
      </c>
      <c r="BJ2815" s="19" t="s">
        <v>78</v>
      </c>
      <c r="BK2815" s="187">
        <f t="shared" ref="BK2815:BK2842" si="199">ROUND(I2815*H2815,2)</f>
        <v>0</v>
      </c>
      <c r="BL2815" s="19" t="s">
        <v>216</v>
      </c>
      <c r="BM2815" s="186" t="s">
        <v>4731</v>
      </c>
    </row>
    <row r="2816" spans="1:65" s="2" customFormat="1" ht="24.2" customHeight="1">
      <c r="A2816" s="36"/>
      <c r="B2816" s="37"/>
      <c r="C2816" s="175" t="s">
        <v>4732</v>
      </c>
      <c r="D2816" s="175" t="s">
        <v>195</v>
      </c>
      <c r="E2816" s="176" t="s">
        <v>4733</v>
      </c>
      <c r="F2816" s="177" t="s">
        <v>4734</v>
      </c>
      <c r="G2816" s="178" t="s">
        <v>702</v>
      </c>
      <c r="H2816" s="179">
        <v>1</v>
      </c>
      <c r="I2816" s="180"/>
      <c r="J2816" s="181">
        <f t="shared" si="190"/>
        <v>0</v>
      </c>
      <c r="K2816" s="177" t="s">
        <v>477</v>
      </c>
      <c r="L2816" s="41"/>
      <c r="M2816" s="182" t="s">
        <v>19</v>
      </c>
      <c r="N2816" s="183" t="s">
        <v>41</v>
      </c>
      <c r="O2816" s="66"/>
      <c r="P2816" s="184">
        <f t="shared" si="191"/>
        <v>0</v>
      </c>
      <c r="Q2816" s="184">
        <v>0</v>
      </c>
      <c r="R2816" s="184">
        <f t="shared" si="192"/>
        <v>0</v>
      </c>
      <c r="S2816" s="184">
        <v>0</v>
      </c>
      <c r="T2816" s="185">
        <f t="shared" si="193"/>
        <v>0</v>
      </c>
      <c r="U2816" s="36"/>
      <c r="V2816" s="36"/>
      <c r="W2816" s="36"/>
      <c r="X2816" s="36"/>
      <c r="Y2816" s="36"/>
      <c r="Z2816" s="36"/>
      <c r="AA2816" s="36"/>
      <c r="AB2816" s="36"/>
      <c r="AC2816" s="36"/>
      <c r="AD2816" s="36"/>
      <c r="AE2816" s="36"/>
      <c r="AR2816" s="186" t="s">
        <v>216</v>
      </c>
      <c r="AT2816" s="186" t="s">
        <v>195</v>
      </c>
      <c r="AU2816" s="186" t="s">
        <v>212</v>
      </c>
      <c r="AY2816" s="19" t="s">
        <v>193</v>
      </c>
      <c r="BE2816" s="187">
        <f t="shared" si="194"/>
        <v>0</v>
      </c>
      <c r="BF2816" s="187">
        <f t="shared" si="195"/>
        <v>0</v>
      </c>
      <c r="BG2816" s="187">
        <f t="shared" si="196"/>
        <v>0</v>
      </c>
      <c r="BH2816" s="187">
        <f t="shared" si="197"/>
        <v>0</v>
      </c>
      <c r="BI2816" s="187">
        <f t="shared" si="198"/>
        <v>0</v>
      </c>
      <c r="BJ2816" s="19" t="s">
        <v>78</v>
      </c>
      <c r="BK2816" s="187">
        <f t="shared" si="199"/>
        <v>0</v>
      </c>
      <c r="BL2816" s="19" t="s">
        <v>216</v>
      </c>
      <c r="BM2816" s="186" t="s">
        <v>4735</v>
      </c>
    </row>
    <row r="2817" spans="1:65" s="2" customFormat="1" ht="101.25" customHeight="1">
      <c r="A2817" s="36"/>
      <c r="B2817" s="37"/>
      <c r="C2817" s="175" t="s">
        <v>4736</v>
      </c>
      <c r="D2817" s="175" t="s">
        <v>195</v>
      </c>
      <c r="E2817" s="176" t="s">
        <v>4737</v>
      </c>
      <c r="F2817" s="177" t="s">
        <v>4738</v>
      </c>
      <c r="G2817" s="178" t="s">
        <v>3092</v>
      </c>
      <c r="H2817" s="179">
        <v>2</v>
      </c>
      <c r="I2817" s="180"/>
      <c r="J2817" s="181">
        <f t="shared" si="190"/>
        <v>0</v>
      </c>
      <c r="K2817" s="177" t="s">
        <v>477</v>
      </c>
      <c r="L2817" s="41"/>
      <c r="M2817" s="182" t="s">
        <v>19</v>
      </c>
      <c r="N2817" s="183" t="s">
        <v>41</v>
      </c>
      <c r="O2817" s="66"/>
      <c r="P2817" s="184">
        <f t="shared" si="191"/>
        <v>0</v>
      </c>
      <c r="Q2817" s="184">
        <v>0</v>
      </c>
      <c r="R2817" s="184">
        <f t="shared" si="192"/>
        <v>0</v>
      </c>
      <c r="S2817" s="184">
        <v>0</v>
      </c>
      <c r="T2817" s="185">
        <f t="shared" si="193"/>
        <v>0</v>
      </c>
      <c r="U2817" s="36"/>
      <c r="V2817" s="36"/>
      <c r="W2817" s="36"/>
      <c r="X2817" s="36"/>
      <c r="Y2817" s="36"/>
      <c r="Z2817" s="36"/>
      <c r="AA2817" s="36"/>
      <c r="AB2817" s="36"/>
      <c r="AC2817" s="36"/>
      <c r="AD2817" s="36"/>
      <c r="AE2817" s="36"/>
      <c r="AR2817" s="186" t="s">
        <v>216</v>
      </c>
      <c r="AT2817" s="186" t="s">
        <v>195</v>
      </c>
      <c r="AU2817" s="186" t="s">
        <v>212</v>
      </c>
      <c r="AY2817" s="19" t="s">
        <v>193</v>
      </c>
      <c r="BE2817" s="187">
        <f t="shared" si="194"/>
        <v>0</v>
      </c>
      <c r="BF2817" s="187">
        <f t="shared" si="195"/>
        <v>0</v>
      </c>
      <c r="BG2817" s="187">
        <f t="shared" si="196"/>
        <v>0</v>
      </c>
      <c r="BH2817" s="187">
        <f t="shared" si="197"/>
        <v>0</v>
      </c>
      <c r="BI2817" s="187">
        <f t="shared" si="198"/>
        <v>0</v>
      </c>
      <c r="BJ2817" s="19" t="s">
        <v>78</v>
      </c>
      <c r="BK2817" s="187">
        <f t="shared" si="199"/>
        <v>0</v>
      </c>
      <c r="BL2817" s="19" t="s">
        <v>216</v>
      </c>
      <c r="BM2817" s="186" t="s">
        <v>4739</v>
      </c>
    </row>
    <row r="2818" spans="1:65" s="2" customFormat="1" ht="24.2" customHeight="1">
      <c r="A2818" s="36"/>
      <c r="B2818" s="37"/>
      <c r="C2818" s="175" t="s">
        <v>4740</v>
      </c>
      <c r="D2818" s="175" t="s">
        <v>195</v>
      </c>
      <c r="E2818" s="176" t="s">
        <v>4741</v>
      </c>
      <c r="F2818" s="177" t="s">
        <v>4742</v>
      </c>
      <c r="G2818" s="178" t="s">
        <v>702</v>
      </c>
      <c r="H2818" s="179">
        <v>40</v>
      </c>
      <c r="I2818" s="180"/>
      <c r="J2818" s="181">
        <f t="shared" si="190"/>
        <v>0</v>
      </c>
      <c r="K2818" s="177" t="s">
        <v>477</v>
      </c>
      <c r="L2818" s="41"/>
      <c r="M2818" s="182" t="s">
        <v>19</v>
      </c>
      <c r="N2818" s="183" t="s">
        <v>41</v>
      </c>
      <c r="O2818" s="66"/>
      <c r="P2818" s="184">
        <f t="shared" si="191"/>
        <v>0</v>
      </c>
      <c r="Q2818" s="184">
        <v>0</v>
      </c>
      <c r="R2818" s="184">
        <f t="shared" si="192"/>
        <v>0</v>
      </c>
      <c r="S2818" s="184">
        <v>0</v>
      </c>
      <c r="T2818" s="185">
        <f t="shared" si="193"/>
        <v>0</v>
      </c>
      <c r="U2818" s="36"/>
      <c r="V2818" s="36"/>
      <c r="W2818" s="36"/>
      <c r="X2818" s="36"/>
      <c r="Y2818" s="36"/>
      <c r="Z2818" s="36"/>
      <c r="AA2818" s="36"/>
      <c r="AB2818" s="36"/>
      <c r="AC2818" s="36"/>
      <c r="AD2818" s="36"/>
      <c r="AE2818" s="36"/>
      <c r="AR2818" s="186" t="s">
        <v>216</v>
      </c>
      <c r="AT2818" s="186" t="s">
        <v>195</v>
      </c>
      <c r="AU2818" s="186" t="s">
        <v>212</v>
      </c>
      <c r="AY2818" s="19" t="s">
        <v>193</v>
      </c>
      <c r="BE2818" s="187">
        <f t="shared" si="194"/>
        <v>0</v>
      </c>
      <c r="BF2818" s="187">
        <f t="shared" si="195"/>
        <v>0</v>
      </c>
      <c r="BG2818" s="187">
        <f t="shared" si="196"/>
        <v>0</v>
      </c>
      <c r="BH2818" s="187">
        <f t="shared" si="197"/>
        <v>0</v>
      </c>
      <c r="BI2818" s="187">
        <f t="shared" si="198"/>
        <v>0</v>
      </c>
      <c r="BJ2818" s="19" t="s">
        <v>78</v>
      </c>
      <c r="BK2818" s="187">
        <f t="shared" si="199"/>
        <v>0</v>
      </c>
      <c r="BL2818" s="19" t="s">
        <v>216</v>
      </c>
      <c r="BM2818" s="186" t="s">
        <v>4743</v>
      </c>
    </row>
    <row r="2819" spans="1:65" s="2" customFormat="1" ht="24.2" customHeight="1">
      <c r="A2819" s="36"/>
      <c r="B2819" s="37"/>
      <c r="C2819" s="175" t="s">
        <v>4744</v>
      </c>
      <c r="D2819" s="175" t="s">
        <v>195</v>
      </c>
      <c r="E2819" s="176" t="s">
        <v>4745</v>
      </c>
      <c r="F2819" s="177" t="s">
        <v>4746</v>
      </c>
      <c r="G2819" s="178" t="s">
        <v>702</v>
      </c>
      <c r="H2819" s="179">
        <v>10</v>
      </c>
      <c r="I2819" s="180"/>
      <c r="J2819" s="181">
        <f t="shared" si="190"/>
        <v>0</v>
      </c>
      <c r="K2819" s="177" t="s">
        <v>477</v>
      </c>
      <c r="L2819" s="41"/>
      <c r="M2819" s="182" t="s">
        <v>19</v>
      </c>
      <c r="N2819" s="183" t="s">
        <v>41</v>
      </c>
      <c r="O2819" s="66"/>
      <c r="P2819" s="184">
        <f t="shared" si="191"/>
        <v>0</v>
      </c>
      <c r="Q2819" s="184">
        <v>0</v>
      </c>
      <c r="R2819" s="184">
        <f t="shared" si="192"/>
        <v>0</v>
      </c>
      <c r="S2819" s="184">
        <v>0</v>
      </c>
      <c r="T2819" s="185">
        <f t="shared" si="193"/>
        <v>0</v>
      </c>
      <c r="U2819" s="36"/>
      <c r="V2819" s="36"/>
      <c r="W2819" s="36"/>
      <c r="X2819" s="36"/>
      <c r="Y2819" s="36"/>
      <c r="Z2819" s="36"/>
      <c r="AA2819" s="36"/>
      <c r="AB2819" s="36"/>
      <c r="AC2819" s="36"/>
      <c r="AD2819" s="36"/>
      <c r="AE2819" s="36"/>
      <c r="AR2819" s="186" t="s">
        <v>216</v>
      </c>
      <c r="AT2819" s="186" t="s">
        <v>195</v>
      </c>
      <c r="AU2819" s="186" t="s">
        <v>212</v>
      </c>
      <c r="AY2819" s="19" t="s">
        <v>193</v>
      </c>
      <c r="BE2819" s="187">
        <f t="shared" si="194"/>
        <v>0</v>
      </c>
      <c r="BF2819" s="187">
        <f t="shared" si="195"/>
        <v>0</v>
      </c>
      <c r="BG2819" s="187">
        <f t="shared" si="196"/>
        <v>0</v>
      </c>
      <c r="BH2819" s="187">
        <f t="shared" si="197"/>
        <v>0</v>
      </c>
      <c r="BI2819" s="187">
        <f t="shared" si="198"/>
        <v>0</v>
      </c>
      <c r="BJ2819" s="19" t="s">
        <v>78</v>
      </c>
      <c r="BK2819" s="187">
        <f t="shared" si="199"/>
        <v>0</v>
      </c>
      <c r="BL2819" s="19" t="s">
        <v>216</v>
      </c>
      <c r="BM2819" s="186" t="s">
        <v>4747</v>
      </c>
    </row>
    <row r="2820" spans="1:65" s="2" customFormat="1" ht="37.9" customHeight="1">
      <c r="A2820" s="36"/>
      <c r="B2820" s="37"/>
      <c r="C2820" s="175" t="s">
        <v>4748</v>
      </c>
      <c r="D2820" s="175" t="s">
        <v>195</v>
      </c>
      <c r="E2820" s="176" t="s">
        <v>4749</v>
      </c>
      <c r="F2820" s="177" t="s">
        <v>4750</v>
      </c>
      <c r="G2820" s="178" t="s">
        <v>702</v>
      </c>
      <c r="H2820" s="179">
        <v>1</v>
      </c>
      <c r="I2820" s="180"/>
      <c r="J2820" s="181">
        <f t="shared" si="190"/>
        <v>0</v>
      </c>
      <c r="K2820" s="177" t="s">
        <v>477</v>
      </c>
      <c r="L2820" s="41"/>
      <c r="M2820" s="182" t="s">
        <v>19</v>
      </c>
      <c r="N2820" s="183" t="s">
        <v>41</v>
      </c>
      <c r="O2820" s="66"/>
      <c r="P2820" s="184">
        <f t="shared" si="191"/>
        <v>0</v>
      </c>
      <c r="Q2820" s="184">
        <v>0</v>
      </c>
      <c r="R2820" s="184">
        <f t="shared" si="192"/>
        <v>0</v>
      </c>
      <c r="S2820" s="184">
        <v>0</v>
      </c>
      <c r="T2820" s="185">
        <f t="shared" si="193"/>
        <v>0</v>
      </c>
      <c r="U2820" s="36"/>
      <c r="V2820" s="36"/>
      <c r="W2820" s="36"/>
      <c r="X2820" s="36"/>
      <c r="Y2820" s="36"/>
      <c r="Z2820" s="36"/>
      <c r="AA2820" s="36"/>
      <c r="AB2820" s="36"/>
      <c r="AC2820" s="36"/>
      <c r="AD2820" s="36"/>
      <c r="AE2820" s="36"/>
      <c r="AR2820" s="186" t="s">
        <v>216</v>
      </c>
      <c r="AT2820" s="186" t="s">
        <v>195</v>
      </c>
      <c r="AU2820" s="186" t="s">
        <v>212</v>
      </c>
      <c r="AY2820" s="19" t="s">
        <v>193</v>
      </c>
      <c r="BE2820" s="187">
        <f t="shared" si="194"/>
        <v>0</v>
      </c>
      <c r="BF2820" s="187">
        <f t="shared" si="195"/>
        <v>0</v>
      </c>
      <c r="BG2820" s="187">
        <f t="shared" si="196"/>
        <v>0</v>
      </c>
      <c r="BH2820" s="187">
        <f t="shared" si="197"/>
        <v>0</v>
      </c>
      <c r="BI2820" s="187">
        <f t="shared" si="198"/>
        <v>0</v>
      </c>
      <c r="BJ2820" s="19" t="s">
        <v>78</v>
      </c>
      <c r="BK2820" s="187">
        <f t="shared" si="199"/>
        <v>0</v>
      </c>
      <c r="BL2820" s="19" t="s">
        <v>216</v>
      </c>
      <c r="BM2820" s="186" t="s">
        <v>4751</v>
      </c>
    </row>
    <row r="2821" spans="1:65" s="2" customFormat="1" ht="24.2" customHeight="1">
      <c r="A2821" s="36"/>
      <c r="B2821" s="37"/>
      <c r="C2821" s="175" t="s">
        <v>4752</v>
      </c>
      <c r="D2821" s="175" t="s">
        <v>195</v>
      </c>
      <c r="E2821" s="176" t="s">
        <v>4753</v>
      </c>
      <c r="F2821" s="177" t="s">
        <v>4754</v>
      </c>
      <c r="G2821" s="178" t="s">
        <v>702</v>
      </c>
      <c r="H2821" s="179">
        <v>2</v>
      </c>
      <c r="I2821" s="180"/>
      <c r="J2821" s="181">
        <f t="shared" si="190"/>
        <v>0</v>
      </c>
      <c r="K2821" s="177" t="s">
        <v>477</v>
      </c>
      <c r="L2821" s="41"/>
      <c r="M2821" s="182" t="s">
        <v>19</v>
      </c>
      <c r="N2821" s="183" t="s">
        <v>41</v>
      </c>
      <c r="O2821" s="66"/>
      <c r="P2821" s="184">
        <f t="shared" si="191"/>
        <v>0</v>
      </c>
      <c r="Q2821" s="184">
        <v>0</v>
      </c>
      <c r="R2821" s="184">
        <f t="shared" si="192"/>
        <v>0</v>
      </c>
      <c r="S2821" s="184">
        <v>0</v>
      </c>
      <c r="T2821" s="185">
        <f t="shared" si="193"/>
        <v>0</v>
      </c>
      <c r="U2821" s="36"/>
      <c r="V2821" s="36"/>
      <c r="W2821" s="36"/>
      <c r="X2821" s="36"/>
      <c r="Y2821" s="36"/>
      <c r="Z2821" s="36"/>
      <c r="AA2821" s="36"/>
      <c r="AB2821" s="36"/>
      <c r="AC2821" s="36"/>
      <c r="AD2821" s="36"/>
      <c r="AE2821" s="36"/>
      <c r="AR2821" s="186" t="s">
        <v>216</v>
      </c>
      <c r="AT2821" s="186" t="s">
        <v>195</v>
      </c>
      <c r="AU2821" s="186" t="s">
        <v>212</v>
      </c>
      <c r="AY2821" s="19" t="s">
        <v>193</v>
      </c>
      <c r="BE2821" s="187">
        <f t="shared" si="194"/>
        <v>0</v>
      </c>
      <c r="BF2821" s="187">
        <f t="shared" si="195"/>
        <v>0</v>
      </c>
      <c r="BG2821" s="187">
        <f t="shared" si="196"/>
        <v>0</v>
      </c>
      <c r="BH2821" s="187">
        <f t="shared" si="197"/>
        <v>0</v>
      </c>
      <c r="BI2821" s="187">
        <f t="shared" si="198"/>
        <v>0</v>
      </c>
      <c r="BJ2821" s="19" t="s">
        <v>78</v>
      </c>
      <c r="BK2821" s="187">
        <f t="shared" si="199"/>
        <v>0</v>
      </c>
      <c r="BL2821" s="19" t="s">
        <v>216</v>
      </c>
      <c r="BM2821" s="186" t="s">
        <v>4755</v>
      </c>
    </row>
    <row r="2822" spans="1:65" s="2" customFormat="1" ht="101.25" customHeight="1">
      <c r="A2822" s="36"/>
      <c r="B2822" s="37"/>
      <c r="C2822" s="175" t="s">
        <v>4756</v>
      </c>
      <c r="D2822" s="175" t="s">
        <v>195</v>
      </c>
      <c r="E2822" s="176" t="s">
        <v>4757</v>
      </c>
      <c r="F2822" s="177" t="s">
        <v>4758</v>
      </c>
      <c r="G2822" s="178" t="s">
        <v>3092</v>
      </c>
      <c r="H2822" s="179">
        <v>1</v>
      </c>
      <c r="I2822" s="180"/>
      <c r="J2822" s="181">
        <f t="shared" si="190"/>
        <v>0</v>
      </c>
      <c r="K2822" s="177" t="s">
        <v>477</v>
      </c>
      <c r="L2822" s="41"/>
      <c r="M2822" s="182" t="s">
        <v>19</v>
      </c>
      <c r="N2822" s="183" t="s">
        <v>41</v>
      </c>
      <c r="O2822" s="66"/>
      <c r="P2822" s="184">
        <f t="shared" si="191"/>
        <v>0</v>
      </c>
      <c r="Q2822" s="184">
        <v>0</v>
      </c>
      <c r="R2822" s="184">
        <f t="shared" si="192"/>
        <v>0</v>
      </c>
      <c r="S2822" s="184">
        <v>0</v>
      </c>
      <c r="T2822" s="185">
        <f t="shared" si="193"/>
        <v>0</v>
      </c>
      <c r="U2822" s="36"/>
      <c r="V2822" s="36"/>
      <c r="W2822" s="36"/>
      <c r="X2822" s="36"/>
      <c r="Y2822" s="36"/>
      <c r="Z2822" s="36"/>
      <c r="AA2822" s="36"/>
      <c r="AB2822" s="36"/>
      <c r="AC2822" s="36"/>
      <c r="AD2822" s="36"/>
      <c r="AE2822" s="36"/>
      <c r="AR2822" s="186" t="s">
        <v>216</v>
      </c>
      <c r="AT2822" s="186" t="s">
        <v>195</v>
      </c>
      <c r="AU2822" s="186" t="s">
        <v>212</v>
      </c>
      <c r="AY2822" s="19" t="s">
        <v>193</v>
      </c>
      <c r="BE2822" s="187">
        <f t="shared" si="194"/>
        <v>0</v>
      </c>
      <c r="BF2822" s="187">
        <f t="shared" si="195"/>
        <v>0</v>
      </c>
      <c r="BG2822" s="187">
        <f t="shared" si="196"/>
        <v>0</v>
      </c>
      <c r="BH2822" s="187">
        <f t="shared" si="197"/>
        <v>0</v>
      </c>
      <c r="BI2822" s="187">
        <f t="shared" si="198"/>
        <v>0</v>
      </c>
      <c r="BJ2822" s="19" t="s">
        <v>78</v>
      </c>
      <c r="BK2822" s="187">
        <f t="shared" si="199"/>
        <v>0</v>
      </c>
      <c r="BL2822" s="19" t="s">
        <v>216</v>
      </c>
      <c r="BM2822" s="186" t="s">
        <v>4759</v>
      </c>
    </row>
    <row r="2823" spans="1:65" s="2" customFormat="1" ht="24.2" customHeight="1">
      <c r="A2823" s="36"/>
      <c r="B2823" s="37"/>
      <c r="C2823" s="175" t="s">
        <v>4760</v>
      </c>
      <c r="D2823" s="175" t="s">
        <v>195</v>
      </c>
      <c r="E2823" s="176" t="s">
        <v>4761</v>
      </c>
      <c r="F2823" s="177" t="s">
        <v>4762</v>
      </c>
      <c r="G2823" s="178" t="s">
        <v>702</v>
      </c>
      <c r="H2823" s="179">
        <v>14</v>
      </c>
      <c r="I2823" s="180"/>
      <c r="J2823" s="181">
        <f t="shared" si="190"/>
        <v>0</v>
      </c>
      <c r="K2823" s="177" t="s">
        <v>477</v>
      </c>
      <c r="L2823" s="41"/>
      <c r="M2823" s="182" t="s">
        <v>19</v>
      </c>
      <c r="N2823" s="183" t="s">
        <v>41</v>
      </c>
      <c r="O2823" s="66"/>
      <c r="P2823" s="184">
        <f t="shared" si="191"/>
        <v>0</v>
      </c>
      <c r="Q2823" s="184">
        <v>0</v>
      </c>
      <c r="R2823" s="184">
        <f t="shared" si="192"/>
        <v>0</v>
      </c>
      <c r="S2823" s="184">
        <v>0</v>
      </c>
      <c r="T2823" s="185">
        <f t="shared" si="193"/>
        <v>0</v>
      </c>
      <c r="U2823" s="36"/>
      <c r="V2823" s="36"/>
      <c r="W2823" s="36"/>
      <c r="X2823" s="36"/>
      <c r="Y2823" s="36"/>
      <c r="Z2823" s="36"/>
      <c r="AA2823" s="36"/>
      <c r="AB2823" s="36"/>
      <c r="AC2823" s="36"/>
      <c r="AD2823" s="36"/>
      <c r="AE2823" s="36"/>
      <c r="AR2823" s="186" t="s">
        <v>216</v>
      </c>
      <c r="AT2823" s="186" t="s">
        <v>195</v>
      </c>
      <c r="AU2823" s="186" t="s">
        <v>212</v>
      </c>
      <c r="AY2823" s="19" t="s">
        <v>193</v>
      </c>
      <c r="BE2823" s="187">
        <f t="shared" si="194"/>
        <v>0</v>
      </c>
      <c r="BF2823" s="187">
        <f t="shared" si="195"/>
        <v>0</v>
      </c>
      <c r="BG2823" s="187">
        <f t="shared" si="196"/>
        <v>0</v>
      </c>
      <c r="BH2823" s="187">
        <f t="shared" si="197"/>
        <v>0</v>
      </c>
      <c r="BI2823" s="187">
        <f t="shared" si="198"/>
        <v>0</v>
      </c>
      <c r="BJ2823" s="19" t="s">
        <v>78</v>
      </c>
      <c r="BK2823" s="187">
        <f t="shared" si="199"/>
        <v>0</v>
      </c>
      <c r="BL2823" s="19" t="s">
        <v>216</v>
      </c>
      <c r="BM2823" s="186" t="s">
        <v>4763</v>
      </c>
    </row>
    <row r="2824" spans="1:65" s="2" customFormat="1" ht="24.2" customHeight="1">
      <c r="A2824" s="36"/>
      <c r="B2824" s="37"/>
      <c r="C2824" s="175" t="s">
        <v>4764</v>
      </c>
      <c r="D2824" s="175" t="s">
        <v>195</v>
      </c>
      <c r="E2824" s="176" t="s">
        <v>4765</v>
      </c>
      <c r="F2824" s="177" t="s">
        <v>4766</v>
      </c>
      <c r="G2824" s="178" t="s">
        <v>702</v>
      </c>
      <c r="H2824" s="179">
        <v>3</v>
      </c>
      <c r="I2824" s="180"/>
      <c r="J2824" s="181">
        <f t="shared" si="190"/>
        <v>0</v>
      </c>
      <c r="K2824" s="177" t="s">
        <v>477</v>
      </c>
      <c r="L2824" s="41"/>
      <c r="M2824" s="182" t="s">
        <v>19</v>
      </c>
      <c r="N2824" s="183" t="s">
        <v>41</v>
      </c>
      <c r="O2824" s="66"/>
      <c r="P2824" s="184">
        <f t="shared" si="191"/>
        <v>0</v>
      </c>
      <c r="Q2824" s="184">
        <v>0</v>
      </c>
      <c r="R2824" s="184">
        <f t="shared" si="192"/>
        <v>0</v>
      </c>
      <c r="S2824" s="184">
        <v>0</v>
      </c>
      <c r="T2824" s="185">
        <f t="shared" si="193"/>
        <v>0</v>
      </c>
      <c r="U2824" s="36"/>
      <c r="V2824" s="36"/>
      <c r="W2824" s="36"/>
      <c r="X2824" s="36"/>
      <c r="Y2824" s="36"/>
      <c r="Z2824" s="36"/>
      <c r="AA2824" s="36"/>
      <c r="AB2824" s="36"/>
      <c r="AC2824" s="36"/>
      <c r="AD2824" s="36"/>
      <c r="AE2824" s="36"/>
      <c r="AR2824" s="186" t="s">
        <v>216</v>
      </c>
      <c r="AT2824" s="186" t="s">
        <v>195</v>
      </c>
      <c r="AU2824" s="186" t="s">
        <v>212</v>
      </c>
      <c r="AY2824" s="19" t="s">
        <v>193</v>
      </c>
      <c r="BE2824" s="187">
        <f t="shared" si="194"/>
        <v>0</v>
      </c>
      <c r="BF2824" s="187">
        <f t="shared" si="195"/>
        <v>0</v>
      </c>
      <c r="BG2824" s="187">
        <f t="shared" si="196"/>
        <v>0</v>
      </c>
      <c r="BH2824" s="187">
        <f t="shared" si="197"/>
        <v>0</v>
      </c>
      <c r="BI2824" s="187">
        <f t="shared" si="198"/>
        <v>0</v>
      </c>
      <c r="BJ2824" s="19" t="s">
        <v>78</v>
      </c>
      <c r="BK2824" s="187">
        <f t="shared" si="199"/>
        <v>0</v>
      </c>
      <c r="BL2824" s="19" t="s">
        <v>216</v>
      </c>
      <c r="BM2824" s="186" t="s">
        <v>4767</v>
      </c>
    </row>
    <row r="2825" spans="1:65" s="2" customFormat="1" ht="37.9" customHeight="1">
      <c r="A2825" s="36"/>
      <c r="B2825" s="37"/>
      <c r="C2825" s="175" t="s">
        <v>4768</v>
      </c>
      <c r="D2825" s="175" t="s">
        <v>195</v>
      </c>
      <c r="E2825" s="176" t="s">
        <v>4769</v>
      </c>
      <c r="F2825" s="177" t="s">
        <v>4770</v>
      </c>
      <c r="G2825" s="178" t="s">
        <v>702</v>
      </c>
      <c r="H2825" s="179">
        <v>2</v>
      </c>
      <c r="I2825" s="180"/>
      <c r="J2825" s="181">
        <f t="shared" si="190"/>
        <v>0</v>
      </c>
      <c r="K2825" s="177" t="s">
        <v>477</v>
      </c>
      <c r="L2825" s="41"/>
      <c r="M2825" s="182" t="s">
        <v>19</v>
      </c>
      <c r="N2825" s="183" t="s">
        <v>41</v>
      </c>
      <c r="O2825" s="66"/>
      <c r="P2825" s="184">
        <f t="shared" si="191"/>
        <v>0</v>
      </c>
      <c r="Q2825" s="184">
        <v>0</v>
      </c>
      <c r="R2825" s="184">
        <f t="shared" si="192"/>
        <v>0</v>
      </c>
      <c r="S2825" s="184">
        <v>0</v>
      </c>
      <c r="T2825" s="185">
        <f t="shared" si="193"/>
        <v>0</v>
      </c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R2825" s="186" t="s">
        <v>216</v>
      </c>
      <c r="AT2825" s="186" t="s">
        <v>195</v>
      </c>
      <c r="AU2825" s="186" t="s">
        <v>212</v>
      </c>
      <c r="AY2825" s="19" t="s">
        <v>193</v>
      </c>
      <c r="BE2825" s="187">
        <f t="shared" si="194"/>
        <v>0</v>
      </c>
      <c r="BF2825" s="187">
        <f t="shared" si="195"/>
        <v>0</v>
      </c>
      <c r="BG2825" s="187">
        <f t="shared" si="196"/>
        <v>0</v>
      </c>
      <c r="BH2825" s="187">
        <f t="shared" si="197"/>
        <v>0</v>
      </c>
      <c r="BI2825" s="187">
        <f t="shared" si="198"/>
        <v>0</v>
      </c>
      <c r="BJ2825" s="19" t="s">
        <v>78</v>
      </c>
      <c r="BK2825" s="187">
        <f t="shared" si="199"/>
        <v>0</v>
      </c>
      <c r="BL2825" s="19" t="s">
        <v>216</v>
      </c>
      <c r="BM2825" s="186" t="s">
        <v>4771</v>
      </c>
    </row>
    <row r="2826" spans="1:65" s="2" customFormat="1" ht="24.2" customHeight="1">
      <c r="A2826" s="36"/>
      <c r="B2826" s="37"/>
      <c r="C2826" s="175" t="s">
        <v>4772</v>
      </c>
      <c r="D2826" s="175" t="s">
        <v>195</v>
      </c>
      <c r="E2826" s="176" t="s">
        <v>4773</v>
      </c>
      <c r="F2826" s="177" t="s">
        <v>4774</v>
      </c>
      <c r="G2826" s="178" t="s">
        <v>702</v>
      </c>
      <c r="H2826" s="179">
        <v>2</v>
      </c>
      <c r="I2826" s="180"/>
      <c r="J2826" s="181">
        <f t="shared" si="190"/>
        <v>0</v>
      </c>
      <c r="K2826" s="177" t="s">
        <v>477</v>
      </c>
      <c r="L2826" s="41"/>
      <c r="M2826" s="182" t="s">
        <v>19</v>
      </c>
      <c r="N2826" s="183" t="s">
        <v>41</v>
      </c>
      <c r="O2826" s="66"/>
      <c r="P2826" s="184">
        <f t="shared" si="191"/>
        <v>0</v>
      </c>
      <c r="Q2826" s="184">
        <v>0</v>
      </c>
      <c r="R2826" s="184">
        <f t="shared" si="192"/>
        <v>0</v>
      </c>
      <c r="S2826" s="184">
        <v>0</v>
      </c>
      <c r="T2826" s="185">
        <f t="shared" si="193"/>
        <v>0</v>
      </c>
      <c r="U2826" s="36"/>
      <c r="V2826" s="36"/>
      <c r="W2826" s="36"/>
      <c r="X2826" s="36"/>
      <c r="Y2826" s="36"/>
      <c r="Z2826" s="36"/>
      <c r="AA2826" s="36"/>
      <c r="AB2826" s="36"/>
      <c r="AC2826" s="36"/>
      <c r="AD2826" s="36"/>
      <c r="AE2826" s="36"/>
      <c r="AR2826" s="186" t="s">
        <v>216</v>
      </c>
      <c r="AT2826" s="186" t="s">
        <v>195</v>
      </c>
      <c r="AU2826" s="186" t="s">
        <v>212</v>
      </c>
      <c r="AY2826" s="19" t="s">
        <v>193</v>
      </c>
      <c r="BE2826" s="187">
        <f t="shared" si="194"/>
        <v>0</v>
      </c>
      <c r="BF2826" s="187">
        <f t="shared" si="195"/>
        <v>0</v>
      </c>
      <c r="BG2826" s="187">
        <f t="shared" si="196"/>
        <v>0</v>
      </c>
      <c r="BH2826" s="187">
        <f t="shared" si="197"/>
        <v>0</v>
      </c>
      <c r="BI2826" s="187">
        <f t="shared" si="198"/>
        <v>0</v>
      </c>
      <c r="BJ2826" s="19" t="s">
        <v>78</v>
      </c>
      <c r="BK2826" s="187">
        <f t="shared" si="199"/>
        <v>0</v>
      </c>
      <c r="BL2826" s="19" t="s">
        <v>216</v>
      </c>
      <c r="BM2826" s="186" t="s">
        <v>4775</v>
      </c>
    </row>
    <row r="2827" spans="1:65" s="2" customFormat="1" ht="101.25" customHeight="1">
      <c r="A2827" s="36"/>
      <c r="B2827" s="37"/>
      <c r="C2827" s="175" t="s">
        <v>4776</v>
      </c>
      <c r="D2827" s="175" t="s">
        <v>195</v>
      </c>
      <c r="E2827" s="176" t="s">
        <v>4777</v>
      </c>
      <c r="F2827" s="177" t="s">
        <v>4778</v>
      </c>
      <c r="G2827" s="178" t="s">
        <v>3092</v>
      </c>
      <c r="H2827" s="179">
        <v>1</v>
      </c>
      <c r="I2827" s="180"/>
      <c r="J2827" s="181">
        <f t="shared" si="190"/>
        <v>0</v>
      </c>
      <c r="K2827" s="177" t="s">
        <v>477</v>
      </c>
      <c r="L2827" s="41"/>
      <c r="M2827" s="182" t="s">
        <v>19</v>
      </c>
      <c r="N2827" s="183" t="s">
        <v>41</v>
      </c>
      <c r="O2827" s="66"/>
      <c r="P2827" s="184">
        <f t="shared" si="191"/>
        <v>0</v>
      </c>
      <c r="Q2827" s="184">
        <v>0</v>
      </c>
      <c r="R2827" s="184">
        <f t="shared" si="192"/>
        <v>0</v>
      </c>
      <c r="S2827" s="184">
        <v>0</v>
      </c>
      <c r="T2827" s="185">
        <f t="shared" si="193"/>
        <v>0</v>
      </c>
      <c r="U2827" s="36"/>
      <c r="V2827" s="36"/>
      <c r="W2827" s="36"/>
      <c r="X2827" s="36"/>
      <c r="Y2827" s="36"/>
      <c r="Z2827" s="36"/>
      <c r="AA2827" s="36"/>
      <c r="AB2827" s="36"/>
      <c r="AC2827" s="36"/>
      <c r="AD2827" s="36"/>
      <c r="AE2827" s="36"/>
      <c r="AR2827" s="186" t="s">
        <v>216</v>
      </c>
      <c r="AT2827" s="186" t="s">
        <v>195</v>
      </c>
      <c r="AU2827" s="186" t="s">
        <v>212</v>
      </c>
      <c r="AY2827" s="19" t="s">
        <v>193</v>
      </c>
      <c r="BE2827" s="187">
        <f t="shared" si="194"/>
        <v>0</v>
      </c>
      <c r="BF2827" s="187">
        <f t="shared" si="195"/>
        <v>0</v>
      </c>
      <c r="BG2827" s="187">
        <f t="shared" si="196"/>
        <v>0</v>
      </c>
      <c r="BH2827" s="187">
        <f t="shared" si="197"/>
        <v>0</v>
      </c>
      <c r="BI2827" s="187">
        <f t="shared" si="198"/>
        <v>0</v>
      </c>
      <c r="BJ2827" s="19" t="s">
        <v>78</v>
      </c>
      <c r="BK2827" s="187">
        <f t="shared" si="199"/>
        <v>0</v>
      </c>
      <c r="BL2827" s="19" t="s">
        <v>216</v>
      </c>
      <c r="BM2827" s="186" t="s">
        <v>4779</v>
      </c>
    </row>
    <row r="2828" spans="1:65" s="2" customFormat="1" ht="24.2" customHeight="1">
      <c r="A2828" s="36"/>
      <c r="B2828" s="37"/>
      <c r="C2828" s="175" t="s">
        <v>4780</v>
      </c>
      <c r="D2828" s="175" t="s">
        <v>195</v>
      </c>
      <c r="E2828" s="176" t="s">
        <v>4781</v>
      </c>
      <c r="F2828" s="177" t="s">
        <v>4782</v>
      </c>
      <c r="G2828" s="178" t="s">
        <v>702</v>
      </c>
      <c r="H2828" s="179">
        <v>24</v>
      </c>
      <c r="I2828" s="180"/>
      <c r="J2828" s="181">
        <f t="shared" si="190"/>
        <v>0</v>
      </c>
      <c r="K2828" s="177" t="s">
        <v>477</v>
      </c>
      <c r="L2828" s="41"/>
      <c r="M2828" s="182" t="s">
        <v>19</v>
      </c>
      <c r="N2828" s="183" t="s">
        <v>41</v>
      </c>
      <c r="O2828" s="66"/>
      <c r="P2828" s="184">
        <f t="shared" si="191"/>
        <v>0</v>
      </c>
      <c r="Q2828" s="184">
        <v>0</v>
      </c>
      <c r="R2828" s="184">
        <f t="shared" si="192"/>
        <v>0</v>
      </c>
      <c r="S2828" s="184">
        <v>0</v>
      </c>
      <c r="T2828" s="185">
        <f t="shared" si="193"/>
        <v>0</v>
      </c>
      <c r="U2828" s="36"/>
      <c r="V2828" s="36"/>
      <c r="W2828" s="36"/>
      <c r="X2828" s="36"/>
      <c r="Y2828" s="36"/>
      <c r="Z2828" s="36"/>
      <c r="AA2828" s="36"/>
      <c r="AB2828" s="36"/>
      <c r="AC2828" s="36"/>
      <c r="AD2828" s="36"/>
      <c r="AE2828" s="36"/>
      <c r="AR2828" s="186" t="s">
        <v>216</v>
      </c>
      <c r="AT2828" s="186" t="s">
        <v>195</v>
      </c>
      <c r="AU2828" s="186" t="s">
        <v>212</v>
      </c>
      <c r="AY2828" s="19" t="s">
        <v>193</v>
      </c>
      <c r="BE2828" s="187">
        <f t="shared" si="194"/>
        <v>0</v>
      </c>
      <c r="BF2828" s="187">
        <f t="shared" si="195"/>
        <v>0</v>
      </c>
      <c r="BG2828" s="187">
        <f t="shared" si="196"/>
        <v>0</v>
      </c>
      <c r="BH2828" s="187">
        <f t="shared" si="197"/>
        <v>0</v>
      </c>
      <c r="BI2828" s="187">
        <f t="shared" si="198"/>
        <v>0</v>
      </c>
      <c r="BJ2828" s="19" t="s">
        <v>78</v>
      </c>
      <c r="BK2828" s="187">
        <f t="shared" si="199"/>
        <v>0</v>
      </c>
      <c r="BL2828" s="19" t="s">
        <v>216</v>
      </c>
      <c r="BM2828" s="186" t="s">
        <v>4783</v>
      </c>
    </row>
    <row r="2829" spans="1:65" s="2" customFormat="1" ht="24.2" customHeight="1">
      <c r="A2829" s="36"/>
      <c r="B2829" s="37"/>
      <c r="C2829" s="175" t="s">
        <v>4784</v>
      </c>
      <c r="D2829" s="175" t="s">
        <v>195</v>
      </c>
      <c r="E2829" s="176" t="s">
        <v>4785</v>
      </c>
      <c r="F2829" s="177" t="s">
        <v>4786</v>
      </c>
      <c r="G2829" s="178" t="s">
        <v>702</v>
      </c>
      <c r="H2829" s="179">
        <v>8</v>
      </c>
      <c r="I2829" s="180"/>
      <c r="J2829" s="181">
        <f t="shared" si="190"/>
        <v>0</v>
      </c>
      <c r="K2829" s="177" t="s">
        <v>477</v>
      </c>
      <c r="L2829" s="41"/>
      <c r="M2829" s="182" t="s">
        <v>19</v>
      </c>
      <c r="N2829" s="183" t="s">
        <v>41</v>
      </c>
      <c r="O2829" s="66"/>
      <c r="P2829" s="184">
        <f t="shared" si="191"/>
        <v>0</v>
      </c>
      <c r="Q2829" s="184">
        <v>0</v>
      </c>
      <c r="R2829" s="184">
        <f t="shared" si="192"/>
        <v>0</v>
      </c>
      <c r="S2829" s="184">
        <v>0</v>
      </c>
      <c r="T2829" s="185">
        <f t="shared" si="193"/>
        <v>0</v>
      </c>
      <c r="U2829" s="36"/>
      <c r="V2829" s="36"/>
      <c r="W2829" s="36"/>
      <c r="X2829" s="36"/>
      <c r="Y2829" s="36"/>
      <c r="Z2829" s="36"/>
      <c r="AA2829" s="36"/>
      <c r="AB2829" s="36"/>
      <c r="AC2829" s="36"/>
      <c r="AD2829" s="36"/>
      <c r="AE2829" s="36"/>
      <c r="AR2829" s="186" t="s">
        <v>216</v>
      </c>
      <c r="AT2829" s="186" t="s">
        <v>195</v>
      </c>
      <c r="AU2829" s="186" t="s">
        <v>212</v>
      </c>
      <c r="AY2829" s="19" t="s">
        <v>193</v>
      </c>
      <c r="BE2829" s="187">
        <f t="shared" si="194"/>
        <v>0</v>
      </c>
      <c r="BF2829" s="187">
        <f t="shared" si="195"/>
        <v>0</v>
      </c>
      <c r="BG2829" s="187">
        <f t="shared" si="196"/>
        <v>0</v>
      </c>
      <c r="BH2829" s="187">
        <f t="shared" si="197"/>
        <v>0</v>
      </c>
      <c r="BI2829" s="187">
        <f t="shared" si="198"/>
        <v>0</v>
      </c>
      <c r="BJ2829" s="19" t="s">
        <v>78</v>
      </c>
      <c r="BK2829" s="187">
        <f t="shared" si="199"/>
        <v>0</v>
      </c>
      <c r="BL2829" s="19" t="s">
        <v>216</v>
      </c>
      <c r="BM2829" s="186" t="s">
        <v>4787</v>
      </c>
    </row>
    <row r="2830" spans="1:65" s="2" customFormat="1" ht="37.9" customHeight="1">
      <c r="A2830" s="36"/>
      <c r="B2830" s="37"/>
      <c r="C2830" s="175" t="s">
        <v>4788</v>
      </c>
      <c r="D2830" s="175" t="s">
        <v>195</v>
      </c>
      <c r="E2830" s="176" t="s">
        <v>4789</v>
      </c>
      <c r="F2830" s="177" t="s">
        <v>4790</v>
      </c>
      <c r="G2830" s="178" t="s">
        <v>702</v>
      </c>
      <c r="H2830" s="179">
        <v>1</v>
      </c>
      <c r="I2830" s="180"/>
      <c r="J2830" s="181">
        <f t="shared" si="190"/>
        <v>0</v>
      </c>
      <c r="K2830" s="177" t="s">
        <v>477</v>
      </c>
      <c r="L2830" s="41"/>
      <c r="M2830" s="182" t="s">
        <v>19</v>
      </c>
      <c r="N2830" s="183" t="s">
        <v>41</v>
      </c>
      <c r="O2830" s="66"/>
      <c r="P2830" s="184">
        <f t="shared" si="191"/>
        <v>0</v>
      </c>
      <c r="Q2830" s="184">
        <v>0</v>
      </c>
      <c r="R2830" s="184">
        <f t="shared" si="192"/>
        <v>0</v>
      </c>
      <c r="S2830" s="184">
        <v>0</v>
      </c>
      <c r="T2830" s="185">
        <f t="shared" si="193"/>
        <v>0</v>
      </c>
      <c r="U2830" s="36"/>
      <c r="V2830" s="36"/>
      <c r="W2830" s="36"/>
      <c r="X2830" s="36"/>
      <c r="Y2830" s="36"/>
      <c r="Z2830" s="36"/>
      <c r="AA2830" s="36"/>
      <c r="AB2830" s="36"/>
      <c r="AC2830" s="36"/>
      <c r="AD2830" s="36"/>
      <c r="AE2830" s="36"/>
      <c r="AR2830" s="186" t="s">
        <v>216</v>
      </c>
      <c r="AT2830" s="186" t="s">
        <v>195</v>
      </c>
      <c r="AU2830" s="186" t="s">
        <v>212</v>
      </c>
      <c r="AY2830" s="19" t="s">
        <v>193</v>
      </c>
      <c r="BE2830" s="187">
        <f t="shared" si="194"/>
        <v>0</v>
      </c>
      <c r="BF2830" s="187">
        <f t="shared" si="195"/>
        <v>0</v>
      </c>
      <c r="BG2830" s="187">
        <f t="shared" si="196"/>
        <v>0</v>
      </c>
      <c r="BH2830" s="187">
        <f t="shared" si="197"/>
        <v>0</v>
      </c>
      <c r="BI2830" s="187">
        <f t="shared" si="198"/>
        <v>0</v>
      </c>
      <c r="BJ2830" s="19" t="s">
        <v>78</v>
      </c>
      <c r="BK2830" s="187">
        <f t="shared" si="199"/>
        <v>0</v>
      </c>
      <c r="BL2830" s="19" t="s">
        <v>216</v>
      </c>
      <c r="BM2830" s="186" t="s">
        <v>4791</v>
      </c>
    </row>
    <row r="2831" spans="1:65" s="2" customFormat="1" ht="24.2" customHeight="1">
      <c r="A2831" s="36"/>
      <c r="B2831" s="37"/>
      <c r="C2831" s="175" t="s">
        <v>4792</v>
      </c>
      <c r="D2831" s="175" t="s">
        <v>195</v>
      </c>
      <c r="E2831" s="176" t="s">
        <v>4793</v>
      </c>
      <c r="F2831" s="177" t="s">
        <v>4794</v>
      </c>
      <c r="G2831" s="178" t="s">
        <v>702</v>
      </c>
      <c r="H2831" s="179">
        <v>1</v>
      </c>
      <c r="I2831" s="180"/>
      <c r="J2831" s="181">
        <f t="shared" si="190"/>
        <v>0</v>
      </c>
      <c r="K2831" s="177" t="s">
        <v>477</v>
      </c>
      <c r="L2831" s="41"/>
      <c r="M2831" s="182" t="s">
        <v>19</v>
      </c>
      <c r="N2831" s="183" t="s">
        <v>41</v>
      </c>
      <c r="O2831" s="66"/>
      <c r="P2831" s="184">
        <f t="shared" si="191"/>
        <v>0</v>
      </c>
      <c r="Q2831" s="184">
        <v>0</v>
      </c>
      <c r="R2831" s="184">
        <f t="shared" si="192"/>
        <v>0</v>
      </c>
      <c r="S2831" s="184">
        <v>0</v>
      </c>
      <c r="T2831" s="185">
        <f t="shared" si="193"/>
        <v>0</v>
      </c>
      <c r="U2831" s="36"/>
      <c r="V2831" s="36"/>
      <c r="W2831" s="36"/>
      <c r="X2831" s="36"/>
      <c r="Y2831" s="36"/>
      <c r="Z2831" s="36"/>
      <c r="AA2831" s="36"/>
      <c r="AB2831" s="36"/>
      <c r="AC2831" s="36"/>
      <c r="AD2831" s="36"/>
      <c r="AE2831" s="36"/>
      <c r="AR2831" s="186" t="s">
        <v>216</v>
      </c>
      <c r="AT2831" s="186" t="s">
        <v>195</v>
      </c>
      <c r="AU2831" s="186" t="s">
        <v>212</v>
      </c>
      <c r="AY2831" s="19" t="s">
        <v>193</v>
      </c>
      <c r="BE2831" s="187">
        <f t="shared" si="194"/>
        <v>0</v>
      </c>
      <c r="BF2831" s="187">
        <f t="shared" si="195"/>
        <v>0</v>
      </c>
      <c r="BG2831" s="187">
        <f t="shared" si="196"/>
        <v>0</v>
      </c>
      <c r="BH2831" s="187">
        <f t="shared" si="197"/>
        <v>0</v>
      </c>
      <c r="BI2831" s="187">
        <f t="shared" si="198"/>
        <v>0</v>
      </c>
      <c r="BJ2831" s="19" t="s">
        <v>78</v>
      </c>
      <c r="BK2831" s="187">
        <f t="shared" si="199"/>
        <v>0</v>
      </c>
      <c r="BL2831" s="19" t="s">
        <v>216</v>
      </c>
      <c r="BM2831" s="186" t="s">
        <v>4795</v>
      </c>
    </row>
    <row r="2832" spans="1:65" s="2" customFormat="1" ht="101.25" customHeight="1">
      <c r="A2832" s="36"/>
      <c r="B2832" s="37"/>
      <c r="C2832" s="175" t="s">
        <v>4796</v>
      </c>
      <c r="D2832" s="175" t="s">
        <v>195</v>
      </c>
      <c r="E2832" s="176" t="s">
        <v>4797</v>
      </c>
      <c r="F2832" s="177" t="s">
        <v>4798</v>
      </c>
      <c r="G2832" s="178" t="s">
        <v>3092</v>
      </c>
      <c r="H2832" s="179">
        <v>1</v>
      </c>
      <c r="I2832" s="180"/>
      <c r="J2832" s="181">
        <f t="shared" si="190"/>
        <v>0</v>
      </c>
      <c r="K2832" s="177" t="s">
        <v>477</v>
      </c>
      <c r="L2832" s="41"/>
      <c r="M2832" s="182" t="s">
        <v>19</v>
      </c>
      <c r="N2832" s="183" t="s">
        <v>41</v>
      </c>
      <c r="O2832" s="66"/>
      <c r="P2832" s="184">
        <f t="shared" si="191"/>
        <v>0</v>
      </c>
      <c r="Q2832" s="184">
        <v>0</v>
      </c>
      <c r="R2832" s="184">
        <f t="shared" si="192"/>
        <v>0</v>
      </c>
      <c r="S2832" s="184">
        <v>0</v>
      </c>
      <c r="T2832" s="185">
        <f t="shared" si="193"/>
        <v>0</v>
      </c>
      <c r="U2832" s="36"/>
      <c r="V2832" s="36"/>
      <c r="W2832" s="36"/>
      <c r="X2832" s="36"/>
      <c r="Y2832" s="36"/>
      <c r="Z2832" s="36"/>
      <c r="AA2832" s="36"/>
      <c r="AB2832" s="36"/>
      <c r="AC2832" s="36"/>
      <c r="AD2832" s="36"/>
      <c r="AE2832" s="36"/>
      <c r="AR2832" s="186" t="s">
        <v>216</v>
      </c>
      <c r="AT2832" s="186" t="s">
        <v>195</v>
      </c>
      <c r="AU2832" s="186" t="s">
        <v>212</v>
      </c>
      <c r="AY2832" s="19" t="s">
        <v>193</v>
      </c>
      <c r="BE2832" s="187">
        <f t="shared" si="194"/>
        <v>0</v>
      </c>
      <c r="BF2832" s="187">
        <f t="shared" si="195"/>
        <v>0</v>
      </c>
      <c r="BG2832" s="187">
        <f t="shared" si="196"/>
        <v>0</v>
      </c>
      <c r="BH2832" s="187">
        <f t="shared" si="197"/>
        <v>0</v>
      </c>
      <c r="BI2832" s="187">
        <f t="shared" si="198"/>
        <v>0</v>
      </c>
      <c r="BJ2832" s="19" t="s">
        <v>78</v>
      </c>
      <c r="BK2832" s="187">
        <f t="shared" si="199"/>
        <v>0</v>
      </c>
      <c r="BL2832" s="19" t="s">
        <v>216</v>
      </c>
      <c r="BM2832" s="186" t="s">
        <v>4799</v>
      </c>
    </row>
    <row r="2833" spans="1:65" s="2" customFormat="1" ht="24.2" customHeight="1">
      <c r="A2833" s="36"/>
      <c r="B2833" s="37"/>
      <c r="C2833" s="175" t="s">
        <v>4800</v>
      </c>
      <c r="D2833" s="175" t="s">
        <v>195</v>
      </c>
      <c r="E2833" s="176" t="s">
        <v>4801</v>
      </c>
      <c r="F2833" s="177" t="s">
        <v>4802</v>
      </c>
      <c r="G2833" s="178" t="s">
        <v>702</v>
      </c>
      <c r="H2833" s="179">
        <v>2</v>
      </c>
      <c r="I2833" s="180"/>
      <c r="J2833" s="181">
        <f t="shared" si="190"/>
        <v>0</v>
      </c>
      <c r="K2833" s="177" t="s">
        <v>477</v>
      </c>
      <c r="L2833" s="41"/>
      <c r="M2833" s="182" t="s">
        <v>19</v>
      </c>
      <c r="N2833" s="183" t="s">
        <v>41</v>
      </c>
      <c r="O2833" s="66"/>
      <c r="P2833" s="184">
        <f t="shared" si="191"/>
        <v>0</v>
      </c>
      <c r="Q2833" s="184">
        <v>0</v>
      </c>
      <c r="R2833" s="184">
        <f t="shared" si="192"/>
        <v>0</v>
      </c>
      <c r="S2833" s="184">
        <v>0</v>
      </c>
      <c r="T2833" s="185">
        <f t="shared" si="193"/>
        <v>0</v>
      </c>
      <c r="U2833" s="36"/>
      <c r="V2833" s="36"/>
      <c r="W2833" s="36"/>
      <c r="X2833" s="36"/>
      <c r="Y2833" s="36"/>
      <c r="Z2833" s="36"/>
      <c r="AA2833" s="36"/>
      <c r="AB2833" s="36"/>
      <c r="AC2833" s="36"/>
      <c r="AD2833" s="36"/>
      <c r="AE2833" s="36"/>
      <c r="AR2833" s="186" t="s">
        <v>216</v>
      </c>
      <c r="AT2833" s="186" t="s">
        <v>195</v>
      </c>
      <c r="AU2833" s="186" t="s">
        <v>212</v>
      </c>
      <c r="AY2833" s="19" t="s">
        <v>193</v>
      </c>
      <c r="BE2833" s="187">
        <f t="shared" si="194"/>
        <v>0</v>
      </c>
      <c r="BF2833" s="187">
        <f t="shared" si="195"/>
        <v>0</v>
      </c>
      <c r="BG2833" s="187">
        <f t="shared" si="196"/>
        <v>0</v>
      </c>
      <c r="BH2833" s="187">
        <f t="shared" si="197"/>
        <v>0</v>
      </c>
      <c r="BI2833" s="187">
        <f t="shared" si="198"/>
        <v>0</v>
      </c>
      <c r="BJ2833" s="19" t="s">
        <v>78</v>
      </c>
      <c r="BK2833" s="187">
        <f t="shared" si="199"/>
        <v>0</v>
      </c>
      <c r="BL2833" s="19" t="s">
        <v>216</v>
      </c>
      <c r="BM2833" s="186" t="s">
        <v>4803</v>
      </c>
    </row>
    <row r="2834" spans="1:65" s="2" customFormat="1" ht="24.2" customHeight="1">
      <c r="A2834" s="36"/>
      <c r="B2834" s="37"/>
      <c r="C2834" s="175" t="s">
        <v>4804</v>
      </c>
      <c r="D2834" s="175" t="s">
        <v>195</v>
      </c>
      <c r="E2834" s="176" t="s">
        <v>4805</v>
      </c>
      <c r="F2834" s="177" t="s">
        <v>4806</v>
      </c>
      <c r="G2834" s="178" t="s">
        <v>702</v>
      </c>
      <c r="H2834" s="179">
        <v>20</v>
      </c>
      <c r="I2834" s="180"/>
      <c r="J2834" s="181">
        <f t="shared" si="190"/>
        <v>0</v>
      </c>
      <c r="K2834" s="177" t="s">
        <v>477</v>
      </c>
      <c r="L2834" s="41"/>
      <c r="M2834" s="182" t="s">
        <v>19</v>
      </c>
      <c r="N2834" s="183" t="s">
        <v>41</v>
      </c>
      <c r="O2834" s="66"/>
      <c r="P2834" s="184">
        <f t="shared" si="191"/>
        <v>0</v>
      </c>
      <c r="Q2834" s="184">
        <v>0</v>
      </c>
      <c r="R2834" s="184">
        <f t="shared" si="192"/>
        <v>0</v>
      </c>
      <c r="S2834" s="184">
        <v>0</v>
      </c>
      <c r="T2834" s="185">
        <f t="shared" si="193"/>
        <v>0</v>
      </c>
      <c r="U2834" s="36"/>
      <c r="V2834" s="36"/>
      <c r="W2834" s="36"/>
      <c r="X2834" s="36"/>
      <c r="Y2834" s="36"/>
      <c r="Z2834" s="36"/>
      <c r="AA2834" s="36"/>
      <c r="AB2834" s="36"/>
      <c r="AC2834" s="36"/>
      <c r="AD2834" s="36"/>
      <c r="AE2834" s="36"/>
      <c r="AR2834" s="186" t="s">
        <v>216</v>
      </c>
      <c r="AT2834" s="186" t="s">
        <v>195</v>
      </c>
      <c r="AU2834" s="186" t="s">
        <v>212</v>
      </c>
      <c r="AY2834" s="19" t="s">
        <v>193</v>
      </c>
      <c r="BE2834" s="187">
        <f t="shared" si="194"/>
        <v>0</v>
      </c>
      <c r="BF2834" s="187">
        <f t="shared" si="195"/>
        <v>0</v>
      </c>
      <c r="BG2834" s="187">
        <f t="shared" si="196"/>
        <v>0</v>
      </c>
      <c r="BH2834" s="187">
        <f t="shared" si="197"/>
        <v>0</v>
      </c>
      <c r="BI2834" s="187">
        <f t="shared" si="198"/>
        <v>0</v>
      </c>
      <c r="BJ2834" s="19" t="s">
        <v>78</v>
      </c>
      <c r="BK2834" s="187">
        <f t="shared" si="199"/>
        <v>0</v>
      </c>
      <c r="BL2834" s="19" t="s">
        <v>216</v>
      </c>
      <c r="BM2834" s="186" t="s">
        <v>4807</v>
      </c>
    </row>
    <row r="2835" spans="1:65" s="2" customFormat="1" ht="24.2" customHeight="1">
      <c r="A2835" s="36"/>
      <c r="B2835" s="37"/>
      <c r="C2835" s="175" t="s">
        <v>4808</v>
      </c>
      <c r="D2835" s="175" t="s">
        <v>195</v>
      </c>
      <c r="E2835" s="176" t="s">
        <v>4809</v>
      </c>
      <c r="F2835" s="177" t="s">
        <v>4810</v>
      </c>
      <c r="G2835" s="178" t="s">
        <v>702</v>
      </c>
      <c r="H2835" s="179">
        <v>8</v>
      </c>
      <c r="I2835" s="180"/>
      <c r="J2835" s="181">
        <f t="shared" si="190"/>
        <v>0</v>
      </c>
      <c r="K2835" s="177" t="s">
        <v>477</v>
      </c>
      <c r="L2835" s="41"/>
      <c r="M2835" s="182" t="s">
        <v>19</v>
      </c>
      <c r="N2835" s="183" t="s">
        <v>41</v>
      </c>
      <c r="O2835" s="66"/>
      <c r="P2835" s="184">
        <f t="shared" si="191"/>
        <v>0</v>
      </c>
      <c r="Q2835" s="184">
        <v>0</v>
      </c>
      <c r="R2835" s="184">
        <f t="shared" si="192"/>
        <v>0</v>
      </c>
      <c r="S2835" s="184">
        <v>0</v>
      </c>
      <c r="T2835" s="185">
        <f t="shared" si="193"/>
        <v>0</v>
      </c>
      <c r="U2835" s="36"/>
      <c r="V2835" s="36"/>
      <c r="W2835" s="36"/>
      <c r="X2835" s="36"/>
      <c r="Y2835" s="36"/>
      <c r="Z2835" s="36"/>
      <c r="AA2835" s="36"/>
      <c r="AB2835" s="36"/>
      <c r="AC2835" s="36"/>
      <c r="AD2835" s="36"/>
      <c r="AE2835" s="36"/>
      <c r="AR2835" s="186" t="s">
        <v>216</v>
      </c>
      <c r="AT2835" s="186" t="s">
        <v>195</v>
      </c>
      <c r="AU2835" s="186" t="s">
        <v>212</v>
      </c>
      <c r="AY2835" s="19" t="s">
        <v>193</v>
      </c>
      <c r="BE2835" s="187">
        <f t="shared" si="194"/>
        <v>0</v>
      </c>
      <c r="BF2835" s="187">
        <f t="shared" si="195"/>
        <v>0</v>
      </c>
      <c r="BG2835" s="187">
        <f t="shared" si="196"/>
        <v>0</v>
      </c>
      <c r="BH2835" s="187">
        <f t="shared" si="197"/>
        <v>0</v>
      </c>
      <c r="BI2835" s="187">
        <f t="shared" si="198"/>
        <v>0</v>
      </c>
      <c r="BJ2835" s="19" t="s">
        <v>78</v>
      </c>
      <c r="BK2835" s="187">
        <f t="shared" si="199"/>
        <v>0</v>
      </c>
      <c r="BL2835" s="19" t="s">
        <v>216</v>
      </c>
      <c r="BM2835" s="186" t="s">
        <v>4811</v>
      </c>
    </row>
    <row r="2836" spans="1:65" s="2" customFormat="1" ht="37.9" customHeight="1">
      <c r="A2836" s="36"/>
      <c r="B2836" s="37"/>
      <c r="C2836" s="175" t="s">
        <v>4812</v>
      </c>
      <c r="D2836" s="175" t="s">
        <v>195</v>
      </c>
      <c r="E2836" s="176" t="s">
        <v>4813</v>
      </c>
      <c r="F2836" s="177" t="s">
        <v>4814</v>
      </c>
      <c r="G2836" s="178" t="s">
        <v>702</v>
      </c>
      <c r="H2836" s="179">
        <v>1</v>
      </c>
      <c r="I2836" s="180"/>
      <c r="J2836" s="181">
        <f t="shared" si="190"/>
        <v>0</v>
      </c>
      <c r="K2836" s="177" t="s">
        <v>477</v>
      </c>
      <c r="L2836" s="41"/>
      <c r="M2836" s="182" t="s">
        <v>19</v>
      </c>
      <c r="N2836" s="183" t="s">
        <v>41</v>
      </c>
      <c r="O2836" s="66"/>
      <c r="P2836" s="184">
        <f t="shared" si="191"/>
        <v>0</v>
      </c>
      <c r="Q2836" s="184">
        <v>0</v>
      </c>
      <c r="R2836" s="184">
        <f t="shared" si="192"/>
        <v>0</v>
      </c>
      <c r="S2836" s="184">
        <v>0</v>
      </c>
      <c r="T2836" s="185">
        <f t="shared" si="193"/>
        <v>0</v>
      </c>
      <c r="U2836" s="36"/>
      <c r="V2836" s="36"/>
      <c r="W2836" s="36"/>
      <c r="X2836" s="36"/>
      <c r="Y2836" s="36"/>
      <c r="Z2836" s="36"/>
      <c r="AA2836" s="36"/>
      <c r="AB2836" s="36"/>
      <c r="AC2836" s="36"/>
      <c r="AD2836" s="36"/>
      <c r="AE2836" s="36"/>
      <c r="AR2836" s="186" t="s">
        <v>216</v>
      </c>
      <c r="AT2836" s="186" t="s">
        <v>195</v>
      </c>
      <c r="AU2836" s="186" t="s">
        <v>212</v>
      </c>
      <c r="AY2836" s="19" t="s">
        <v>193</v>
      </c>
      <c r="BE2836" s="187">
        <f t="shared" si="194"/>
        <v>0</v>
      </c>
      <c r="BF2836" s="187">
        <f t="shared" si="195"/>
        <v>0</v>
      </c>
      <c r="BG2836" s="187">
        <f t="shared" si="196"/>
        <v>0</v>
      </c>
      <c r="BH2836" s="187">
        <f t="shared" si="197"/>
        <v>0</v>
      </c>
      <c r="BI2836" s="187">
        <f t="shared" si="198"/>
        <v>0</v>
      </c>
      <c r="BJ2836" s="19" t="s">
        <v>78</v>
      </c>
      <c r="BK2836" s="187">
        <f t="shared" si="199"/>
        <v>0</v>
      </c>
      <c r="BL2836" s="19" t="s">
        <v>216</v>
      </c>
      <c r="BM2836" s="186" t="s">
        <v>4815</v>
      </c>
    </row>
    <row r="2837" spans="1:65" s="2" customFormat="1" ht="24.2" customHeight="1">
      <c r="A2837" s="36"/>
      <c r="B2837" s="37"/>
      <c r="C2837" s="175" t="s">
        <v>4816</v>
      </c>
      <c r="D2837" s="175" t="s">
        <v>195</v>
      </c>
      <c r="E2837" s="176" t="s">
        <v>4817</v>
      </c>
      <c r="F2837" s="177" t="s">
        <v>4818</v>
      </c>
      <c r="G2837" s="178" t="s">
        <v>702</v>
      </c>
      <c r="H2837" s="179">
        <v>1</v>
      </c>
      <c r="I2837" s="180"/>
      <c r="J2837" s="181">
        <f t="shared" si="190"/>
        <v>0</v>
      </c>
      <c r="K2837" s="177" t="s">
        <v>477</v>
      </c>
      <c r="L2837" s="41"/>
      <c r="M2837" s="182" t="s">
        <v>19</v>
      </c>
      <c r="N2837" s="183" t="s">
        <v>41</v>
      </c>
      <c r="O2837" s="66"/>
      <c r="P2837" s="184">
        <f t="shared" si="191"/>
        <v>0</v>
      </c>
      <c r="Q2837" s="184">
        <v>0</v>
      </c>
      <c r="R2837" s="184">
        <f t="shared" si="192"/>
        <v>0</v>
      </c>
      <c r="S2837" s="184">
        <v>0</v>
      </c>
      <c r="T2837" s="185">
        <f t="shared" si="193"/>
        <v>0</v>
      </c>
      <c r="U2837" s="36"/>
      <c r="V2837" s="36"/>
      <c r="W2837" s="36"/>
      <c r="X2837" s="36"/>
      <c r="Y2837" s="36"/>
      <c r="Z2837" s="36"/>
      <c r="AA2837" s="36"/>
      <c r="AB2837" s="36"/>
      <c r="AC2837" s="36"/>
      <c r="AD2837" s="36"/>
      <c r="AE2837" s="36"/>
      <c r="AR2837" s="186" t="s">
        <v>216</v>
      </c>
      <c r="AT2837" s="186" t="s">
        <v>195</v>
      </c>
      <c r="AU2837" s="186" t="s">
        <v>212</v>
      </c>
      <c r="AY2837" s="19" t="s">
        <v>193</v>
      </c>
      <c r="BE2837" s="187">
        <f t="shared" si="194"/>
        <v>0</v>
      </c>
      <c r="BF2837" s="187">
        <f t="shared" si="195"/>
        <v>0</v>
      </c>
      <c r="BG2837" s="187">
        <f t="shared" si="196"/>
        <v>0</v>
      </c>
      <c r="BH2837" s="187">
        <f t="shared" si="197"/>
        <v>0</v>
      </c>
      <c r="BI2837" s="187">
        <f t="shared" si="198"/>
        <v>0</v>
      </c>
      <c r="BJ2837" s="19" t="s">
        <v>78</v>
      </c>
      <c r="BK2837" s="187">
        <f t="shared" si="199"/>
        <v>0</v>
      </c>
      <c r="BL2837" s="19" t="s">
        <v>216</v>
      </c>
      <c r="BM2837" s="186" t="s">
        <v>4819</v>
      </c>
    </row>
    <row r="2838" spans="1:65" s="2" customFormat="1" ht="101.25" customHeight="1">
      <c r="A2838" s="36"/>
      <c r="B2838" s="37"/>
      <c r="C2838" s="175" t="s">
        <v>4820</v>
      </c>
      <c r="D2838" s="175" t="s">
        <v>195</v>
      </c>
      <c r="E2838" s="176" t="s">
        <v>4821</v>
      </c>
      <c r="F2838" s="177" t="s">
        <v>4822</v>
      </c>
      <c r="G2838" s="178" t="s">
        <v>3092</v>
      </c>
      <c r="H2838" s="179">
        <v>1</v>
      </c>
      <c r="I2838" s="180"/>
      <c r="J2838" s="181">
        <f t="shared" si="190"/>
        <v>0</v>
      </c>
      <c r="K2838" s="177" t="s">
        <v>477</v>
      </c>
      <c r="L2838" s="41"/>
      <c r="M2838" s="182" t="s">
        <v>19</v>
      </c>
      <c r="N2838" s="183" t="s">
        <v>41</v>
      </c>
      <c r="O2838" s="66"/>
      <c r="P2838" s="184">
        <f t="shared" si="191"/>
        <v>0</v>
      </c>
      <c r="Q2838" s="184">
        <v>0</v>
      </c>
      <c r="R2838" s="184">
        <f t="shared" si="192"/>
        <v>0</v>
      </c>
      <c r="S2838" s="184">
        <v>0</v>
      </c>
      <c r="T2838" s="185">
        <f t="shared" si="193"/>
        <v>0</v>
      </c>
      <c r="U2838" s="36"/>
      <c r="V2838" s="36"/>
      <c r="W2838" s="36"/>
      <c r="X2838" s="36"/>
      <c r="Y2838" s="36"/>
      <c r="Z2838" s="36"/>
      <c r="AA2838" s="36"/>
      <c r="AB2838" s="36"/>
      <c r="AC2838" s="36"/>
      <c r="AD2838" s="36"/>
      <c r="AE2838" s="36"/>
      <c r="AR2838" s="186" t="s">
        <v>216</v>
      </c>
      <c r="AT2838" s="186" t="s">
        <v>195</v>
      </c>
      <c r="AU2838" s="186" t="s">
        <v>212</v>
      </c>
      <c r="AY2838" s="19" t="s">
        <v>193</v>
      </c>
      <c r="BE2838" s="187">
        <f t="shared" si="194"/>
        <v>0</v>
      </c>
      <c r="BF2838" s="187">
        <f t="shared" si="195"/>
        <v>0</v>
      </c>
      <c r="BG2838" s="187">
        <f t="shared" si="196"/>
        <v>0</v>
      </c>
      <c r="BH2838" s="187">
        <f t="shared" si="197"/>
        <v>0</v>
      </c>
      <c r="BI2838" s="187">
        <f t="shared" si="198"/>
        <v>0</v>
      </c>
      <c r="BJ2838" s="19" t="s">
        <v>78</v>
      </c>
      <c r="BK2838" s="187">
        <f t="shared" si="199"/>
        <v>0</v>
      </c>
      <c r="BL2838" s="19" t="s">
        <v>216</v>
      </c>
      <c r="BM2838" s="186" t="s">
        <v>4823</v>
      </c>
    </row>
    <row r="2839" spans="1:65" s="2" customFormat="1" ht="24.2" customHeight="1">
      <c r="A2839" s="36"/>
      <c r="B2839" s="37"/>
      <c r="C2839" s="175" t="s">
        <v>4824</v>
      </c>
      <c r="D2839" s="175" t="s">
        <v>195</v>
      </c>
      <c r="E2839" s="176" t="s">
        <v>4825</v>
      </c>
      <c r="F2839" s="177" t="s">
        <v>4826</v>
      </c>
      <c r="G2839" s="178" t="s">
        <v>702</v>
      </c>
      <c r="H2839" s="179">
        <v>24</v>
      </c>
      <c r="I2839" s="180"/>
      <c r="J2839" s="181">
        <f t="shared" si="190"/>
        <v>0</v>
      </c>
      <c r="K2839" s="177" t="s">
        <v>477</v>
      </c>
      <c r="L2839" s="41"/>
      <c r="M2839" s="182" t="s">
        <v>19</v>
      </c>
      <c r="N2839" s="183" t="s">
        <v>41</v>
      </c>
      <c r="O2839" s="66"/>
      <c r="P2839" s="184">
        <f t="shared" si="191"/>
        <v>0</v>
      </c>
      <c r="Q2839" s="184">
        <v>0</v>
      </c>
      <c r="R2839" s="184">
        <f t="shared" si="192"/>
        <v>0</v>
      </c>
      <c r="S2839" s="184">
        <v>0</v>
      </c>
      <c r="T2839" s="185">
        <f t="shared" si="193"/>
        <v>0</v>
      </c>
      <c r="U2839" s="36"/>
      <c r="V2839" s="36"/>
      <c r="W2839" s="36"/>
      <c r="X2839" s="36"/>
      <c r="Y2839" s="36"/>
      <c r="Z2839" s="36"/>
      <c r="AA2839" s="36"/>
      <c r="AB2839" s="36"/>
      <c r="AC2839" s="36"/>
      <c r="AD2839" s="36"/>
      <c r="AE2839" s="36"/>
      <c r="AR2839" s="186" t="s">
        <v>216</v>
      </c>
      <c r="AT2839" s="186" t="s">
        <v>195</v>
      </c>
      <c r="AU2839" s="186" t="s">
        <v>212</v>
      </c>
      <c r="AY2839" s="19" t="s">
        <v>193</v>
      </c>
      <c r="BE2839" s="187">
        <f t="shared" si="194"/>
        <v>0</v>
      </c>
      <c r="BF2839" s="187">
        <f t="shared" si="195"/>
        <v>0</v>
      </c>
      <c r="BG2839" s="187">
        <f t="shared" si="196"/>
        <v>0</v>
      </c>
      <c r="BH2839" s="187">
        <f t="shared" si="197"/>
        <v>0</v>
      </c>
      <c r="BI2839" s="187">
        <f t="shared" si="198"/>
        <v>0</v>
      </c>
      <c r="BJ2839" s="19" t="s">
        <v>78</v>
      </c>
      <c r="BK2839" s="187">
        <f t="shared" si="199"/>
        <v>0</v>
      </c>
      <c r="BL2839" s="19" t="s">
        <v>216</v>
      </c>
      <c r="BM2839" s="186" t="s">
        <v>4827</v>
      </c>
    </row>
    <row r="2840" spans="1:65" s="2" customFormat="1" ht="24.2" customHeight="1">
      <c r="A2840" s="36"/>
      <c r="B2840" s="37"/>
      <c r="C2840" s="175" t="s">
        <v>4828</v>
      </c>
      <c r="D2840" s="175" t="s">
        <v>195</v>
      </c>
      <c r="E2840" s="176" t="s">
        <v>4829</v>
      </c>
      <c r="F2840" s="177" t="s">
        <v>4830</v>
      </c>
      <c r="G2840" s="178" t="s">
        <v>702</v>
      </c>
      <c r="H2840" s="179">
        <v>5</v>
      </c>
      <c r="I2840" s="180"/>
      <c r="J2840" s="181">
        <f t="shared" si="190"/>
        <v>0</v>
      </c>
      <c r="K2840" s="177" t="s">
        <v>477</v>
      </c>
      <c r="L2840" s="41"/>
      <c r="M2840" s="182" t="s">
        <v>19</v>
      </c>
      <c r="N2840" s="183" t="s">
        <v>41</v>
      </c>
      <c r="O2840" s="66"/>
      <c r="P2840" s="184">
        <f t="shared" si="191"/>
        <v>0</v>
      </c>
      <c r="Q2840" s="184">
        <v>0</v>
      </c>
      <c r="R2840" s="184">
        <f t="shared" si="192"/>
        <v>0</v>
      </c>
      <c r="S2840" s="184">
        <v>0</v>
      </c>
      <c r="T2840" s="185">
        <f t="shared" si="193"/>
        <v>0</v>
      </c>
      <c r="U2840" s="36"/>
      <c r="V2840" s="36"/>
      <c r="W2840" s="36"/>
      <c r="X2840" s="36"/>
      <c r="Y2840" s="36"/>
      <c r="Z2840" s="36"/>
      <c r="AA2840" s="36"/>
      <c r="AB2840" s="36"/>
      <c r="AC2840" s="36"/>
      <c r="AD2840" s="36"/>
      <c r="AE2840" s="36"/>
      <c r="AR2840" s="186" t="s">
        <v>216</v>
      </c>
      <c r="AT2840" s="186" t="s">
        <v>195</v>
      </c>
      <c r="AU2840" s="186" t="s">
        <v>212</v>
      </c>
      <c r="AY2840" s="19" t="s">
        <v>193</v>
      </c>
      <c r="BE2840" s="187">
        <f t="shared" si="194"/>
        <v>0</v>
      </c>
      <c r="BF2840" s="187">
        <f t="shared" si="195"/>
        <v>0</v>
      </c>
      <c r="BG2840" s="187">
        <f t="shared" si="196"/>
        <v>0</v>
      </c>
      <c r="BH2840" s="187">
        <f t="shared" si="197"/>
        <v>0</v>
      </c>
      <c r="BI2840" s="187">
        <f t="shared" si="198"/>
        <v>0</v>
      </c>
      <c r="BJ2840" s="19" t="s">
        <v>78</v>
      </c>
      <c r="BK2840" s="187">
        <f t="shared" si="199"/>
        <v>0</v>
      </c>
      <c r="BL2840" s="19" t="s">
        <v>216</v>
      </c>
      <c r="BM2840" s="186" t="s">
        <v>4831</v>
      </c>
    </row>
    <row r="2841" spans="1:65" s="2" customFormat="1" ht="37.9" customHeight="1">
      <c r="A2841" s="36"/>
      <c r="B2841" s="37"/>
      <c r="C2841" s="175" t="s">
        <v>4832</v>
      </c>
      <c r="D2841" s="175" t="s">
        <v>195</v>
      </c>
      <c r="E2841" s="176" t="s">
        <v>4833</v>
      </c>
      <c r="F2841" s="177" t="s">
        <v>4834</v>
      </c>
      <c r="G2841" s="178" t="s">
        <v>702</v>
      </c>
      <c r="H2841" s="179">
        <v>1</v>
      </c>
      <c r="I2841" s="180"/>
      <c r="J2841" s="181">
        <f t="shared" si="190"/>
        <v>0</v>
      </c>
      <c r="K2841" s="177" t="s">
        <v>477</v>
      </c>
      <c r="L2841" s="41"/>
      <c r="M2841" s="182" t="s">
        <v>19</v>
      </c>
      <c r="N2841" s="183" t="s">
        <v>41</v>
      </c>
      <c r="O2841" s="66"/>
      <c r="P2841" s="184">
        <f t="shared" si="191"/>
        <v>0</v>
      </c>
      <c r="Q2841" s="184">
        <v>0</v>
      </c>
      <c r="R2841" s="184">
        <f t="shared" si="192"/>
        <v>0</v>
      </c>
      <c r="S2841" s="184">
        <v>0</v>
      </c>
      <c r="T2841" s="185">
        <f t="shared" si="193"/>
        <v>0</v>
      </c>
      <c r="U2841" s="36"/>
      <c r="V2841" s="36"/>
      <c r="W2841" s="36"/>
      <c r="X2841" s="36"/>
      <c r="Y2841" s="36"/>
      <c r="Z2841" s="36"/>
      <c r="AA2841" s="36"/>
      <c r="AB2841" s="36"/>
      <c r="AC2841" s="36"/>
      <c r="AD2841" s="36"/>
      <c r="AE2841" s="36"/>
      <c r="AR2841" s="186" t="s">
        <v>216</v>
      </c>
      <c r="AT2841" s="186" t="s">
        <v>195</v>
      </c>
      <c r="AU2841" s="186" t="s">
        <v>212</v>
      </c>
      <c r="AY2841" s="19" t="s">
        <v>193</v>
      </c>
      <c r="BE2841" s="187">
        <f t="shared" si="194"/>
        <v>0</v>
      </c>
      <c r="BF2841" s="187">
        <f t="shared" si="195"/>
        <v>0</v>
      </c>
      <c r="BG2841" s="187">
        <f t="shared" si="196"/>
        <v>0</v>
      </c>
      <c r="BH2841" s="187">
        <f t="shared" si="197"/>
        <v>0</v>
      </c>
      <c r="BI2841" s="187">
        <f t="shared" si="198"/>
        <v>0</v>
      </c>
      <c r="BJ2841" s="19" t="s">
        <v>78</v>
      </c>
      <c r="BK2841" s="187">
        <f t="shared" si="199"/>
        <v>0</v>
      </c>
      <c r="BL2841" s="19" t="s">
        <v>216</v>
      </c>
      <c r="BM2841" s="186" t="s">
        <v>4835</v>
      </c>
    </row>
    <row r="2842" spans="1:65" s="2" customFormat="1" ht="24.2" customHeight="1">
      <c r="A2842" s="36"/>
      <c r="B2842" s="37"/>
      <c r="C2842" s="175" t="s">
        <v>4836</v>
      </c>
      <c r="D2842" s="175" t="s">
        <v>195</v>
      </c>
      <c r="E2842" s="176" t="s">
        <v>4837</v>
      </c>
      <c r="F2842" s="177" t="s">
        <v>4838</v>
      </c>
      <c r="G2842" s="178" t="s">
        <v>702</v>
      </c>
      <c r="H2842" s="179">
        <v>1</v>
      </c>
      <c r="I2842" s="180"/>
      <c r="J2842" s="181">
        <f t="shared" si="190"/>
        <v>0</v>
      </c>
      <c r="K2842" s="177" t="s">
        <v>477</v>
      </c>
      <c r="L2842" s="41"/>
      <c r="M2842" s="182" t="s">
        <v>19</v>
      </c>
      <c r="N2842" s="183" t="s">
        <v>41</v>
      </c>
      <c r="O2842" s="66"/>
      <c r="P2842" s="184">
        <f t="shared" si="191"/>
        <v>0</v>
      </c>
      <c r="Q2842" s="184">
        <v>0</v>
      </c>
      <c r="R2842" s="184">
        <f t="shared" si="192"/>
        <v>0</v>
      </c>
      <c r="S2842" s="184">
        <v>0</v>
      </c>
      <c r="T2842" s="185">
        <f t="shared" si="193"/>
        <v>0</v>
      </c>
      <c r="U2842" s="36"/>
      <c r="V2842" s="36"/>
      <c r="W2842" s="36"/>
      <c r="X2842" s="36"/>
      <c r="Y2842" s="36"/>
      <c r="Z2842" s="36"/>
      <c r="AA2842" s="36"/>
      <c r="AB2842" s="36"/>
      <c r="AC2842" s="36"/>
      <c r="AD2842" s="36"/>
      <c r="AE2842" s="36"/>
      <c r="AR2842" s="186" t="s">
        <v>216</v>
      </c>
      <c r="AT2842" s="186" t="s">
        <v>195</v>
      </c>
      <c r="AU2842" s="186" t="s">
        <v>212</v>
      </c>
      <c r="AY2842" s="19" t="s">
        <v>193</v>
      </c>
      <c r="BE2842" s="187">
        <f t="shared" si="194"/>
        <v>0</v>
      </c>
      <c r="BF2842" s="187">
        <f t="shared" si="195"/>
        <v>0</v>
      </c>
      <c r="BG2842" s="187">
        <f t="shared" si="196"/>
        <v>0</v>
      </c>
      <c r="BH2842" s="187">
        <f t="shared" si="197"/>
        <v>0</v>
      </c>
      <c r="BI2842" s="187">
        <f t="shared" si="198"/>
        <v>0</v>
      </c>
      <c r="BJ2842" s="19" t="s">
        <v>78</v>
      </c>
      <c r="BK2842" s="187">
        <f t="shared" si="199"/>
        <v>0</v>
      </c>
      <c r="BL2842" s="19" t="s">
        <v>216</v>
      </c>
      <c r="BM2842" s="186" t="s">
        <v>4839</v>
      </c>
    </row>
    <row r="2843" spans="1:65" s="12" customFormat="1" ht="20.85" customHeight="1">
      <c r="B2843" s="159"/>
      <c r="C2843" s="160"/>
      <c r="D2843" s="161" t="s">
        <v>69</v>
      </c>
      <c r="E2843" s="173" t="s">
        <v>2656</v>
      </c>
      <c r="F2843" s="173" t="s">
        <v>4840</v>
      </c>
      <c r="G2843" s="160"/>
      <c r="H2843" s="160"/>
      <c r="I2843" s="163"/>
      <c r="J2843" s="174">
        <f>BK2843</f>
        <v>0</v>
      </c>
      <c r="K2843" s="160"/>
      <c r="L2843" s="165"/>
      <c r="M2843" s="166"/>
      <c r="N2843" s="167"/>
      <c r="O2843" s="167"/>
      <c r="P2843" s="168">
        <f>SUM(P2844:P2855)</f>
        <v>0</v>
      </c>
      <c r="Q2843" s="167"/>
      <c r="R2843" s="168">
        <f>SUM(R2844:R2855)</f>
        <v>0</v>
      </c>
      <c r="S2843" s="167"/>
      <c r="T2843" s="169">
        <f>SUM(T2844:T2855)</f>
        <v>0</v>
      </c>
      <c r="AR2843" s="170" t="s">
        <v>78</v>
      </c>
      <c r="AT2843" s="171" t="s">
        <v>69</v>
      </c>
      <c r="AU2843" s="171" t="s">
        <v>80</v>
      </c>
      <c r="AY2843" s="170" t="s">
        <v>193</v>
      </c>
      <c r="BK2843" s="172">
        <f>SUM(BK2844:BK2855)</f>
        <v>0</v>
      </c>
    </row>
    <row r="2844" spans="1:65" s="2" customFormat="1" ht="24.2" customHeight="1">
      <c r="A2844" s="36"/>
      <c r="B2844" s="37"/>
      <c r="C2844" s="175" t="s">
        <v>4841</v>
      </c>
      <c r="D2844" s="175" t="s">
        <v>195</v>
      </c>
      <c r="E2844" s="176" t="s">
        <v>4842</v>
      </c>
      <c r="F2844" s="177" t="s">
        <v>3709</v>
      </c>
      <c r="G2844" s="178" t="s">
        <v>702</v>
      </c>
      <c r="H2844" s="179">
        <v>5</v>
      </c>
      <c r="I2844" s="180"/>
      <c r="J2844" s="181">
        <f t="shared" ref="J2844:J2855" si="200">ROUND(I2844*H2844,2)</f>
        <v>0</v>
      </c>
      <c r="K2844" s="177" t="s">
        <v>477</v>
      </c>
      <c r="L2844" s="41"/>
      <c r="M2844" s="182" t="s">
        <v>19</v>
      </c>
      <c r="N2844" s="183" t="s">
        <v>41</v>
      </c>
      <c r="O2844" s="66"/>
      <c r="P2844" s="184">
        <f t="shared" ref="P2844:P2855" si="201">O2844*H2844</f>
        <v>0</v>
      </c>
      <c r="Q2844" s="184">
        <v>0</v>
      </c>
      <c r="R2844" s="184">
        <f t="shared" ref="R2844:R2855" si="202">Q2844*H2844</f>
        <v>0</v>
      </c>
      <c r="S2844" s="184">
        <v>0</v>
      </c>
      <c r="T2844" s="185">
        <f t="shared" ref="T2844:T2855" si="203">S2844*H2844</f>
        <v>0</v>
      </c>
      <c r="U2844" s="36"/>
      <c r="V2844" s="36"/>
      <c r="W2844" s="36"/>
      <c r="X2844" s="36"/>
      <c r="Y2844" s="36"/>
      <c r="Z2844" s="36"/>
      <c r="AA2844" s="36"/>
      <c r="AB2844" s="36"/>
      <c r="AC2844" s="36"/>
      <c r="AD2844" s="36"/>
      <c r="AE2844" s="36"/>
      <c r="AR2844" s="186" t="s">
        <v>200</v>
      </c>
      <c r="AT2844" s="186" t="s">
        <v>195</v>
      </c>
      <c r="AU2844" s="186" t="s">
        <v>212</v>
      </c>
      <c r="AY2844" s="19" t="s">
        <v>193</v>
      </c>
      <c r="BE2844" s="187">
        <f t="shared" ref="BE2844:BE2855" si="204">IF(N2844="základní",J2844,0)</f>
        <v>0</v>
      </c>
      <c r="BF2844" s="187">
        <f t="shared" ref="BF2844:BF2855" si="205">IF(N2844="snížená",J2844,0)</f>
        <v>0</v>
      </c>
      <c r="BG2844" s="187">
        <f t="shared" ref="BG2844:BG2855" si="206">IF(N2844="zákl. přenesená",J2844,0)</f>
        <v>0</v>
      </c>
      <c r="BH2844" s="187">
        <f t="shared" ref="BH2844:BH2855" si="207">IF(N2844="sníž. přenesená",J2844,0)</f>
        <v>0</v>
      </c>
      <c r="BI2844" s="187">
        <f t="shared" ref="BI2844:BI2855" si="208">IF(N2844="nulová",J2844,0)</f>
        <v>0</v>
      </c>
      <c r="BJ2844" s="19" t="s">
        <v>78</v>
      </c>
      <c r="BK2844" s="187">
        <f t="shared" ref="BK2844:BK2855" si="209">ROUND(I2844*H2844,2)</f>
        <v>0</v>
      </c>
      <c r="BL2844" s="19" t="s">
        <v>200</v>
      </c>
      <c r="BM2844" s="186" t="s">
        <v>4843</v>
      </c>
    </row>
    <row r="2845" spans="1:65" s="2" customFormat="1" ht="16.5" customHeight="1">
      <c r="A2845" s="36"/>
      <c r="B2845" s="37"/>
      <c r="C2845" s="175" t="s">
        <v>4844</v>
      </c>
      <c r="D2845" s="175" t="s">
        <v>195</v>
      </c>
      <c r="E2845" s="176" t="s">
        <v>4845</v>
      </c>
      <c r="F2845" s="177" t="s">
        <v>3691</v>
      </c>
      <c r="G2845" s="178" t="s">
        <v>702</v>
      </c>
      <c r="H2845" s="179">
        <v>5</v>
      </c>
      <c r="I2845" s="180"/>
      <c r="J2845" s="181">
        <f t="shared" si="200"/>
        <v>0</v>
      </c>
      <c r="K2845" s="177" t="s">
        <v>477</v>
      </c>
      <c r="L2845" s="41"/>
      <c r="M2845" s="182" t="s">
        <v>19</v>
      </c>
      <c r="N2845" s="183" t="s">
        <v>41</v>
      </c>
      <c r="O2845" s="66"/>
      <c r="P2845" s="184">
        <f t="shared" si="201"/>
        <v>0</v>
      </c>
      <c r="Q2845" s="184">
        <v>0</v>
      </c>
      <c r="R2845" s="184">
        <f t="shared" si="202"/>
        <v>0</v>
      </c>
      <c r="S2845" s="184">
        <v>0</v>
      </c>
      <c r="T2845" s="185">
        <f t="shared" si="203"/>
        <v>0</v>
      </c>
      <c r="U2845" s="36"/>
      <c r="V2845" s="36"/>
      <c r="W2845" s="36"/>
      <c r="X2845" s="36"/>
      <c r="Y2845" s="36"/>
      <c r="Z2845" s="36"/>
      <c r="AA2845" s="36"/>
      <c r="AB2845" s="36"/>
      <c r="AC2845" s="36"/>
      <c r="AD2845" s="36"/>
      <c r="AE2845" s="36"/>
      <c r="AR2845" s="186" t="s">
        <v>200</v>
      </c>
      <c r="AT2845" s="186" t="s">
        <v>195</v>
      </c>
      <c r="AU2845" s="186" t="s">
        <v>212</v>
      </c>
      <c r="AY2845" s="19" t="s">
        <v>193</v>
      </c>
      <c r="BE2845" s="187">
        <f t="shared" si="204"/>
        <v>0</v>
      </c>
      <c r="BF2845" s="187">
        <f t="shared" si="205"/>
        <v>0</v>
      </c>
      <c r="BG2845" s="187">
        <f t="shared" si="206"/>
        <v>0</v>
      </c>
      <c r="BH2845" s="187">
        <f t="shared" si="207"/>
        <v>0</v>
      </c>
      <c r="BI2845" s="187">
        <f t="shared" si="208"/>
        <v>0</v>
      </c>
      <c r="BJ2845" s="19" t="s">
        <v>78</v>
      </c>
      <c r="BK2845" s="187">
        <f t="shared" si="209"/>
        <v>0</v>
      </c>
      <c r="BL2845" s="19" t="s">
        <v>200</v>
      </c>
      <c r="BM2845" s="186" t="s">
        <v>4846</v>
      </c>
    </row>
    <row r="2846" spans="1:65" s="2" customFormat="1" ht="16.5" customHeight="1">
      <c r="A2846" s="36"/>
      <c r="B2846" s="37"/>
      <c r="C2846" s="175" t="s">
        <v>4847</v>
      </c>
      <c r="D2846" s="175" t="s">
        <v>195</v>
      </c>
      <c r="E2846" s="176" t="s">
        <v>4848</v>
      </c>
      <c r="F2846" s="177" t="s">
        <v>3698</v>
      </c>
      <c r="G2846" s="178" t="s">
        <v>702</v>
      </c>
      <c r="H2846" s="179">
        <v>10</v>
      </c>
      <c r="I2846" s="180"/>
      <c r="J2846" s="181">
        <f t="shared" si="200"/>
        <v>0</v>
      </c>
      <c r="K2846" s="177" t="s">
        <v>477</v>
      </c>
      <c r="L2846" s="41"/>
      <c r="M2846" s="182" t="s">
        <v>19</v>
      </c>
      <c r="N2846" s="183" t="s">
        <v>41</v>
      </c>
      <c r="O2846" s="66"/>
      <c r="P2846" s="184">
        <f t="shared" si="201"/>
        <v>0</v>
      </c>
      <c r="Q2846" s="184">
        <v>0</v>
      </c>
      <c r="R2846" s="184">
        <f t="shared" si="202"/>
        <v>0</v>
      </c>
      <c r="S2846" s="184">
        <v>0</v>
      </c>
      <c r="T2846" s="185">
        <f t="shared" si="203"/>
        <v>0</v>
      </c>
      <c r="U2846" s="36"/>
      <c r="V2846" s="36"/>
      <c r="W2846" s="36"/>
      <c r="X2846" s="36"/>
      <c r="Y2846" s="36"/>
      <c r="Z2846" s="36"/>
      <c r="AA2846" s="36"/>
      <c r="AB2846" s="36"/>
      <c r="AC2846" s="36"/>
      <c r="AD2846" s="36"/>
      <c r="AE2846" s="36"/>
      <c r="AR2846" s="186" t="s">
        <v>200</v>
      </c>
      <c r="AT2846" s="186" t="s">
        <v>195</v>
      </c>
      <c r="AU2846" s="186" t="s">
        <v>212</v>
      </c>
      <c r="AY2846" s="19" t="s">
        <v>193</v>
      </c>
      <c r="BE2846" s="187">
        <f t="shared" si="204"/>
        <v>0</v>
      </c>
      <c r="BF2846" s="187">
        <f t="shared" si="205"/>
        <v>0</v>
      </c>
      <c r="BG2846" s="187">
        <f t="shared" si="206"/>
        <v>0</v>
      </c>
      <c r="BH2846" s="187">
        <f t="shared" si="207"/>
        <v>0</v>
      </c>
      <c r="BI2846" s="187">
        <f t="shared" si="208"/>
        <v>0</v>
      </c>
      <c r="BJ2846" s="19" t="s">
        <v>78</v>
      </c>
      <c r="BK2846" s="187">
        <f t="shared" si="209"/>
        <v>0</v>
      </c>
      <c r="BL2846" s="19" t="s">
        <v>200</v>
      </c>
      <c r="BM2846" s="186" t="s">
        <v>4849</v>
      </c>
    </row>
    <row r="2847" spans="1:65" s="2" customFormat="1" ht="16.5" customHeight="1">
      <c r="A2847" s="36"/>
      <c r="B2847" s="37"/>
      <c r="C2847" s="175" t="s">
        <v>4850</v>
      </c>
      <c r="D2847" s="175" t="s">
        <v>195</v>
      </c>
      <c r="E2847" s="176" t="s">
        <v>4851</v>
      </c>
      <c r="F2847" s="177" t="s">
        <v>4852</v>
      </c>
      <c r="G2847" s="178" t="s">
        <v>702</v>
      </c>
      <c r="H2847" s="179">
        <v>5</v>
      </c>
      <c r="I2847" s="180"/>
      <c r="J2847" s="181">
        <f t="shared" si="200"/>
        <v>0</v>
      </c>
      <c r="K2847" s="177" t="s">
        <v>477</v>
      </c>
      <c r="L2847" s="41"/>
      <c r="M2847" s="182" t="s">
        <v>19</v>
      </c>
      <c r="N2847" s="183" t="s">
        <v>41</v>
      </c>
      <c r="O2847" s="66"/>
      <c r="P2847" s="184">
        <f t="shared" si="201"/>
        <v>0</v>
      </c>
      <c r="Q2847" s="184">
        <v>0</v>
      </c>
      <c r="R2847" s="184">
        <f t="shared" si="202"/>
        <v>0</v>
      </c>
      <c r="S2847" s="184">
        <v>0</v>
      </c>
      <c r="T2847" s="185">
        <f t="shared" si="203"/>
        <v>0</v>
      </c>
      <c r="U2847" s="36"/>
      <c r="V2847" s="36"/>
      <c r="W2847" s="36"/>
      <c r="X2847" s="36"/>
      <c r="Y2847" s="36"/>
      <c r="Z2847" s="36"/>
      <c r="AA2847" s="36"/>
      <c r="AB2847" s="36"/>
      <c r="AC2847" s="36"/>
      <c r="AD2847" s="36"/>
      <c r="AE2847" s="36"/>
      <c r="AR2847" s="186" t="s">
        <v>200</v>
      </c>
      <c r="AT2847" s="186" t="s">
        <v>195</v>
      </c>
      <c r="AU2847" s="186" t="s">
        <v>212</v>
      </c>
      <c r="AY2847" s="19" t="s">
        <v>193</v>
      </c>
      <c r="BE2847" s="187">
        <f t="shared" si="204"/>
        <v>0</v>
      </c>
      <c r="BF2847" s="187">
        <f t="shared" si="205"/>
        <v>0</v>
      </c>
      <c r="BG2847" s="187">
        <f t="shared" si="206"/>
        <v>0</v>
      </c>
      <c r="BH2847" s="187">
        <f t="shared" si="207"/>
        <v>0</v>
      </c>
      <c r="BI2847" s="187">
        <f t="shared" si="208"/>
        <v>0</v>
      </c>
      <c r="BJ2847" s="19" t="s">
        <v>78</v>
      </c>
      <c r="BK2847" s="187">
        <f t="shared" si="209"/>
        <v>0</v>
      </c>
      <c r="BL2847" s="19" t="s">
        <v>200</v>
      </c>
      <c r="BM2847" s="186" t="s">
        <v>4853</v>
      </c>
    </row>
    <row r="2848" spans="1:65" s="2" customFormat="1" ht="16.5" customHeight="1">
      <c r="A2848" s="36"/>
      <c r="B2848" s="37"/>
      <c r="C2848" s="175" t="s">
        <v>4854</v>
      </c>
      <c r="D2848" s="175" t="s">
        <v>195</v>
      </c>
      <c r="E2848" s="176" t="s">
        <v>4855</v>
      </c>
      <c r="F2848" s="177" t="s">
        <v>4856</v>
      </c>
      <c r="G2848" s="178" t="s">
        <v>702</v>
      </c>
      <c r="H2848" s="179">
        <v>5</v>
      </c>
      <c r="I2848" s="180"/>
      <c r="J2848" s="181">
        <f t="shared" si="200"/>
        <v>0</v>
      </c>
      <c r="K2848" s="177" t="s">
        <v>477</v>
      </c>
      <c r="L2848" s="41"/>
      <c r="M2848" s="182" t="s">
        <v>19</v>
      </c>
      <c r="N2848" s="183" t="s">
        <v>41</v>
      </c>
      <c r="O2848" s="66"/>
      <c r="P2848" s="184">
        <f t="shared" si="201"/>
        <v>0</v>
      </c>
      <c r="Q2848" s="184">
        <v>0</v>
      </c>
      <c r="R2848" s="184">
        <f t="shared" si="202"/>
        <v>0</v>
      </c>
      <c r="S2848" s="184">
        <v>0</v>
      </c>
      <c r="T2848" s="185">
        <f t="shared" si="203"/>
        <v>0</v>
      </c>
      <c r="U2848" s="36"/>
      <c r="V2848" s="36"/>
      <c r="W2848" s="36"/>
      <c r="X2848" s="36"/>
      <c r="Y2848" s="36"/>
      <c r="Z2848" s="36"/>
      <c r="AA2848" s="36"/>
      <c r="AB2848" s="36"/>
      <c r="AC2848" s="36"/>
      <c r="AD2848" s="36"/>
      <c r="AE2848" s="36"/>
      <c r="AR2848" s="186" t="s">
        <v>200</v>
      </c>
      <c r="AT2848" s="186" t="s">
        <v>195</v>
      </c>
      <c r="AU2848" s="186" t="s">
        <v>212</v>
      </c>
      <c r="AY2848" s="19" t="s">
        <v>193</v>
      </c>
      <c r="BE2848" s="187">
        <f t="shared" si="204"/>
        <v>0</v>
      </c>
      <c r="BF2848" s="187">
        <f t="shared" si="205"/>
        <v>0</v>
      </c>
      <c r="BG2848" s="187">
        <f t="shared" si="206"/>
        <v>0</v>
      </c>
      <c r="BH2848" s="187">
        <f t="shared" si="207"/>
        <v>0</v>
      </c>
      <c r="BI2848" s="187">
        <f t="shared" si="208"/>
        <v>0</v>
      </c>
      <c r="BJ2848" s="19" t="s">
        <v>78</v>
      </c>
      <c r="BK2848" s="187">
        <f t="shared" si="209"/>
        <v>0</v>
      </c>
      <c r="BL2848" s="19" t="s">
        <v>200</v>
      </c>
      <c r="BM2848" s="186" t="s">
        <v>4857</v>
      </c>
    </row>
    <row r="2849" spans="1:65" s="2" customFormat="1" ht="16.5" customHeight="1">
      <c r="A2849" s="36"/>
      <c r="B2849" s="37"/>
      <c r="C2849" s="175" t="s">
        <v>4858</v>
      </c>
      <c r="D2849" s="175" t="s">
        <v>195</v>
      </c>
      <c r="E2849" s="176" t="s">
        <v>4859</v>
      </c>
      <c r="F2849" s="177" t="s">
        <v>4860</v>
      </c>
      <c r="G2849" s="178" t="s">
        <v>702</v>
      </c>
      <c r="H2849" s="179">
        <v>10</v>
      </c>
      <c r="I2849" s="180"/>
      <c r="J2849" s="181">
        <f t="shared" si="200"/>
        <v>0</v>
      </c>
      <c r="K2849" s="177" t="s">
        <v>477</v>
      </c>
      <c r="L2849" s="41"/>
      <c r="M2849" s="182" t="s">
        <v>19</v>
      </c>
      <c r="N2849" s="183" t="s">
        <v>41</v>
      </c>
      <c r="O2849" s="66"/>
      <c r="P2849" s="184">
        <f t="shared" si="201"/>
        <v>0</v>
      </c>
      <c r="Q2849" s="184">
        <v>0</v>
      </c>
      <c r="R2849" s="184">
        <f t="shared" si="202"/>
        <v>0</v>
      </c>
      <c r="S2849" s="184">
        <v>0</v>
      </c>
      <c r="T2849" s="185">
        <f t="shared" si="203"/>
        <v>0</v>
      </c>
      <c r="U2849" s="36"/>
      <c r="V2849" s="36"/>
      <c r="W2849" s="36"/>
      <c r="X2849" s="36"/>
      <c r="Y2849" s="36"/>
      <c r="Z2849" s="36"/>
      <c r="AA2849" s="36"/>
      <c r="AB2849" s="36"/>
      <c r="AC2849" s="36"/>
      <c r="AD2849" s="36"/>
      <c r="AE2849" s="36"/>
      <c r="AR2849" s="186" t="s">
        <v>200</v>
      </c>
      <c r="AT2849" s="186" t="s">
        <v>195</v>
      </c>
      <c r="AU2849" s="186" t="s">
        <v>212</v>
      </c>
      <c r="AY2849" s="19" t="s">
        <v>193</v>
      </c>
      <c r="BE2849" s="187">
        <f t="shared" si="204"/>
        <v>0</v>
      </c>
      <c r="BF2849" s="187">
        <f t="shared" si="205"/>
        <v>0</v>
      </c>
      <c r="BG2849" s="187">
        <f t="shared" si="206"/>
        <v>0</v>
      </c>
      <c r="BH2849" s="187">
        <f t="shared" si="207"/>
        <v>0</v>
      </c>
      <c r="BI2849" s="187">
        <f t="shared" si="208"/>
        <v>0</v>
      </c>
      <c r="BJ2849" s="19" t="s">
        <v>78</v>
      </c>
      <c r="BK2849" s="187">
        <f t="shared" si="209"/>
        <v>0</v>
      </c>
      <c r="BL2849" s="19" t="s">
        <v>200</v>
      </c>
      <c r="BM2849" s="186" t="s">
        <v>4861</v>
      </c>
    </row>
    <row r="2850" spans="1:65" s="2" customFormat="1" ht="16.5" customHeight="1">
      <c r="A2850" s="36"/>
      <c r="B2850" s="37"/>
      <c r="C2850" s="175" t="s">
        <v>4862</v>
      </c>
      <c r="D2850" s="175" t="s">
        <v>195</v>
      </c>
      <c r="E2850" s="176" t="s">
        <v>4863</v>
      </c>
      <c r="F2850" s="177" t="s">
        <v>4864</v>
      </c>
      <c r="G2850" s="178" t="s">
        <v>702</v>
      </c>
      <c r="H2850" s="179">
        <v>5</v>
      </c>
      <c r="I2850" s="180"/>
      <c r="J2850" s="181">
        <f t="shared" si="200"/>
        <v>0</v>
      </c>
      <c r="K2850" s="177" t="s">
        <v>477</v>
      </c>
      <c r="L2850" s="41"/>
      <c r="M2850" s="182" t="s">
        <v>19</v>
      </c>
      <c r="N2850" s="183" t="s">
        <v>41</v>
      </c>
      <c r="O2850" s="66"/>
      <c r="P2850" s="184">
        <f t="shared" si="201"/>
        <v>0</v>
      </c>
      <c r="Q2850" s="184">
        <v>0</v>
      </c>
      <c r="R2850" s="184">
        <f t="shared" si="202"/>
        <v>0</v>
      </c>
      <c r="S2850" s="184">
        <v>0</v>
      </c>
      <c r="T2850" s="185">
        <f t="shared" si="203"/>
        <v>0</v>
      </c>
      <c r="U2850" s="36"/>
      <c r="V2850" s="36"/>
      <c r="W2850" s="36"/>
      <c r="X2850" s="36"/>
      <c r="Y2850" s="36"/>
      <c r="Z2850" s="36"/>
      <c r="AA2850" s="36"/>
      <c r="AB2850" s="36"/>
      <c r="AC2850" s="36"/>
      <c r="AD2850" s="36"/>
      <c r="AE2850" s="36"/>
      <c r="AR2850" s="186" t="s">
        <v>200</v>
      </c>
      <c r="AT2850" s="186" t="s">
        <v>195</v>
      </c>
      <c r="AU2850" s="186" t="s">
        <v>212</v>
      </c>
      <c r="AY2850" s="19" t="s">
        <v>193</v>
      </c>
      <c r="BE2850" s="187">
        <f t="shared" si="204"/>
        <v>0</v>
      </c>
      <c r="BF2850" s="187">
        <f t="shared" si="205"/>
        <v>0</v>
      </c>
      <c r="BG2850" s="187">
        <f t="shared" si="206"/>
        <v>0</v>
      </c>
      <c r="BH2850" s="187">
        <f t="shared" si="207"/>
        <v>0</v>
      </c>
      <c r="BI2850" s="187">
        <f t="shared" si="208"/>
        <v>0</v>
      </c>
      <c r="BJ2850" s="19" t="s">
        <v>78</v>
      </c>
      <c r="BK2850" s="187">
        <f t="shared" si="209"/>
        <v>0</v>
      </c>
      <c r="BL2850" s="19" t="s">
        <v>200</v>
      </c>
      <c r="BM2850" s="186" t="s">
        <v>4865</v>
      </c>
    </row>
    <row r="2851" spans="1:65" s="2" customFormat="1" ht="37.9" customHeight="1">
      <c r="A2851" s="36"/>
      <c r="B2851" s="37"/>
      <c r="C2851" s="175" t="s">
        <v>4866</v>
      </c>
      <c r="D2851" s="175" t="s">
        <v>195</v>
      </c>
      <c r="E2851" s="176" t="s">
        <v>4867</v>
      </c>
      <c r="F2851" s="177" t="s">
        <v>4868</v>
      </c>
      <c r="G2851" s="178" t="s">
        <v>702</v>
      </c>
      <c r="H2851" s="179">
        <v>5</v>
      </c>
      <c r="I2851" s="180"/>
      <c r="J2851" s="181">
        <f t="shared" si="200"/>
        <v>0</v>
      </c>
      <c r="K2851" s="177" t="s">
        <v>477</v>
      </c>
      <c r="L2851" s="41"/>
      <c r="M2851" s="182" t="s">
        <v>19</v>
      </c>
      <c r="N2851" s="183" t="s">
        <v>41</v>
      </c>
      <c r="O2851" s="66"/>
      <c r="P2851" s="184">
        <f t="shared" si="201"/>
        <v>0</v>
      </c>
      <c r="Q2851" s="184">
        <v>0</v>
      </c>
      <c r="R2851" s="184">
        <f t="shared" si="202"/>
        <v>0</v>
      </c>
      <c r="S2851" s="184">
        <v>0</v>
      </c>
      <c r="T2851" s="185">
        <f t="shared" si="203"/>
        <v>0</v>
      </c>
      <c r="U2851" s="36"/>
      <c r="V2851" s="36"/>
      <c r="W2851" s="36"/>
      <c r="X2851" s="36"/>
      <c r="Y2851" s="36"/>
      <c r="Z2851" s="36"/>
      <c r="AA2851" s="36"/>
      <c r="AB2851" s="36"/>
      <c r="AC2851" s="36"/>
      <c r="AD2851" s="36"/>
      <c r="AE2851" s="36"/>
      <c r="AR2851" s="186" t="s">
        <v>200</v>
      </c>
      <c r="AT2851" s="186" t="s">
        <v>195</v>
      </c>
      <c r="AU2851" s="186" t="s">
        <v>212</v>
      </c>
      <c r="AY2851" s="19" t="s">
        <v>193</v>
      </c>
      <c r="BE2851" s="187">
        <f t="shared" si="204"/>
        <v>0</v>
      </c>
      <c r="BF2851" s="187">
        <f t="shared" si="205"/>
        <v>0</v>
      </c>
      <c r="BG2851" s="187">
        <f t="shared" si="206"/>
        <v>0</v>
      </c>
      <c r="BH2851" s="187">
        <f t="shared" si="207"/>
        <v>0</v>
      </c>
      <c r="BI2851" s="187">
        <f t="shared" si="208"/>
        <v>0</v>
      </c>
      <c r="BJ2851" s="19" t="s">
        <v>78</v>
      </c>
      <c r="BK2851" s="187">
        <f t="shared" si="209"/>
        <v>0</v>
      </c>
      <c r="BL2851" s="19" t="s">
        <v>200</v>
      </c>
      <c r="BM2851" s="186" t="s">
        <v>4869</v>
      </c>
    </row>
    <row r="2852" spans="1:65" s="2" customFormat="1" ht="21.75" customHeight="1">
      <c r="A2852" s="36"/>
      <c r="B2852" s="37"/>
      <c r="C2852" s="175" t="s">
        <v>4870</v>
      </c>
      <c r="D2852" s="175" t="s">
        <v>195</v>
      </c>
      <c r="E2852" s="176" t="s">
        <v>4871</v>
      </c>
      <c r="F2852" s="177" t="s">
        <v>4872</v>
      </c>
      <c r="G2852" s="178" t="s">
        <v>702</v>
      </c>
      <c r="H2852" s="179">
        <v>1</v>
      </c>
      <c r="I2852" s="180"/>
      <c r="J2852" s="181">
        <f t="shared" si="200"/>
        <v>0</v>
      </c>
      <c r="K2852" s="177" t="s">
        <v>477</v>
      </c>
      <c r="L2852" s="41"/>
      <c r="M2852" s="182" t="s">
        <v>19</v>
      </c>
      <c r="N2852" s="183" t="s">
        <v>41</v>
      </c>
      <c r="O2852" s="66"/>
      <c r="P2852" s="184">
        <f t="shared" si="201"/>
        <v>0</v>
      </c>
      <c r="Q2852" s="184">
        <v>0</v>
      </c>
      <c r="R2852" s="184">
        <f t="shared" si="202"/>
        <v>0</v>
      </c>
      <c r="S2852" s="184">
        <v>0</v>
      </c>
      <c r="T2852" s="185">
        <f t="shared" si="203"/>
        <v>0</v>
      </c>
      <c r="U2852" s="36"/>
      <c r="V2852" s="36"/>
      <c r="W2852" s="36"/>
      <c r="X2852" s="36"/>
      <c r="Y2852" s="36"/>
      <c r="Z2852" s="36"/>
      <c r="AA2852" s="36"/>
      <c r="AB2852" s="36"/>
      <c r="AC2852" s="36"/>
      <c r="AD2852" s="36"/>
      <c r="AE2852" s="36"/>
      <c r="AR2852" s="186" t="s">
        <v>200</v>
      </c>
      <c r="AT2852" s="186" t="s">
        <v>195</v>
      </c>
      <c r="AU2852" s="186" t="s">
        <v>212</v>
      </c>
      <c r="AY2852" s="19" t="s">
        <v>193</v>
      </c>
      <c r="BE2852" s="187">
        <f t="shared" si="204"/>
        <v>0</v>
      </c>
      <c r="BF2852" s="187">
        <f t="shared" si="205"/>
        <v>0</v>
      </c>
      <c r="BG2852" s="187">
        <f t="shared" si="206"/>
        <v>0</v>
      </c>
      <c r="BH2852" s="187">
        <f t="shared" si="207"/>
        <v>0</v>
      </c>
      <c r="BI2852" s="187">
        <f t="shared" si="208"/>
        <v>0</v>
      </c>
      <c r="BJ2852" s="19" t="s">
        <v>78</v>
      </c>
      <c r="BK2852" s="187">
        <f t="shared" si="209"/>
        <v>0</v>
      </c>
      <c r="BL2852" s="19" t="s">
        <v>200</v>
      </c>
      <c r="BM2852" s="186" t="s">
        <v>4873</v>
      </c>
    </row>
    <row r="2853" spans="1:65" s="2" customFormat="1" ht="16.5" customHeight="1">
      <c r="A2853" s="36"/>
      <c r="B2853" s="37"/>
      <c r="C2853" s="175" t="s">
        <v>4874</v>
      </c>
      <c r="D2853" s="175" t="s">
        <v>195</v>
      </c>
      <c r="E2853" s="176" t="s">
        <v>4875</v>
      </c>
      <c r="F2853" s="177" t="s">
        <v>4876</v>
      </c>
      <c r="G2853" s="178" t="s">
        <v>702</v>
      </c>
      <c r="H2853" s="179">
        <v>4</v>
      </c>
      <c r="I2853" s="180"/>
      <c r="J2853" s="181">
        <f t="shared" si="200"/>
        <v>0</v>
      </c>
      <c r="K2853" s="177" t="s">
        <v>477</v>
      </c>
      <c r="L2853" s="41"/>
      <c r="M2853" s="182" t="s">
        <v>19</v>
      </c>
      <c r="N2853" s="183" t="s">
        <v>41</v>
      </c>
      <c r="O2853" s="66"/>
      <c r="P2853" s="184">
        <f t="shared" si="201"/>
        <v>0</v>
      </c>
      <c r="Q2853" s="184">
        <v>0</v>
      </c>
      <c r="R2853" s="184">
        <f t="shared" si="202"/>
        <v>0</v>
      </c>
      <c r="S2853" s="184">
        <v>0</v>
      </c>
      <c r="T2853" s="185">
        <f t="shared" si="203"/>
        <v>0</v>
      </c>
      <c r="U2853" s="36"/>
      <c r="V2853" s="36"/>
      <c r="W2853" s="36"/>
      <c r="X2853" s="36"/>
      <c r="Y2853" s="36"/>
      <c r="Z2853" s="36"/>
      <c r="AA2853" s="36"/>
      <c r="AB2853" s="36"/>
      <c r="AC2853" s="36"/>
      <c r="AD2853" s="36"/>
      <c r="AE2853" s="36"/>
      <c r="AR2853" s="186" t="s">
        <v>200</v>
      </c>
      <c r="AT2853" s="186" t="s">
        <v>195</v>
      </c>
      <c r="AU2853" s="186" t="s">
        <v>212</v>
      </c>
      <c r="AY2853" s="19" t="s">
        <v>193</v>
      </c>
      <c r="BE2853" s="187">
        <f t="shared" si="204"/>
        <v>0</v>
      </c>
      <c r="BF2853" s="187">
        <f t="shared" si="205"/>
        <v>0</v>
      </c>
      <c r="BG2853" s="187">
        <f t="shared" si="206"/>
        <v>0</v>
      </c>
      <c r="BH2853" s="187">
        <f t="shared" si="207"/>
        <v>0</v>
      </c>
      <c r="BI2853" s="187">
        <f t="shared" si="208"/>
        <v>0</v>
      </c>
      <c r="BJ2853" s="19" t="s">
        <v>78</v>
      </c>
      <c r="BK2853" s="187">
        <f t="shared" si="209"/>
        <v>0</v>
      </c>
      <c r="BL2853" s="19" t="s">
        <v>200</v>
      </c>
      <c r="BM2853" s="186" t="s">
        <v>4877</v>
      </c>
    </row>
    <row r="2854" spans="1:65" s="2" customFormat="1" ht="16.5" customHeight="1">
      <c r="A2854" s="36"/>
      <c r="B2854" s="37"/>
      <c r="C2854" s="175" t="s">
        <v>4878</v>
      </c>
      <c r="D2854" s="175" t="s">
        <v>195</v>
      </c>
      <c r="E2854" s="176" t="s">
        <v>4879</v>
      </c>
      <c r="F2854" s="177" t="s">
        <v>3713</v>
      </c>
      <c r="G2854" s="178" t="s">
        <v>702</v>
      </c>
      <c r="H2854" s="179">
        <v>1</v>
      </c>
      <c r="I2854" s="180"/>
      <c r="J2854" s="181">
        <f t="shared" si="200"/>
        <v>0</v>
      </c>
      <c r="K2854" s="177" t="s">
        <v>477</v>
      </c>
      <c r="L2854" s="41"/>
      <c r="M2854" s="182" t="s">
        <v>19</v>
      </c>
      <c r="N2854" s="183" t="s">
        <v>41</v>
      </c>
      <c r="O2854" s="66"/>
      <c r="P2854" s="184">
        <f t="shared" si="201"/>
        <v>0</v>
      </c>
      <c r="Q2854" s="184">
        <v>0</v>
      </c>
      <c r="R2854" s="184">
        <f t="shared" si="202"/>
        <v>0</v>
      </c>
      <c r="S2854" s="184">
        <v>0</v>
      </c>
      <c r="T2854" s="185">
        <f t="shared" si="203"/>
        <v>0</v>
      </c>
      <c r="U2854" s="36"/>
      <c r="V2854" s="36"/>
      <c r="W2854" s="36"/>
      <c r="X2854" s="36"/>
      <c r="Y2854" s="36"/>
      <c r="Z2854" s="36"/>
      <c r="AA2854" s="36"/>
      <c r="AB2854" s="36"/>
      <c r="AC2854" s="36"/>
      <c r="AD2854" s="36"/>
      <c r="AE2854" s="36"/>
      <c r="AR2854" s="186" t="s">
        <v>200</v>
      </c>
      <c r="AT2854" s="186" t="s">
        <v>195</v>
      </c>
      <c r="AU2854" s="186" t="s">
        <v>212</v>
      </c>
      <c r="AY2854" s="19" t="s">
        <v>193</v>
      </c>
      <c r="BE2854" s="187">
        <f t="shared" si="204"/>
        <v>0</v>
      </c>
      <c r="BF2854" s="187">
        <f t="shared" si="205"/>
        <v>0</v>
      </c>
      <c r="BG2854" s="187">
        <f t="shared" si="206"/>
        <v>0</v>
      </c>
      <c r="BH2854" s="187">
        <f t="shared" si="207"/>
        <v>0</v>
      </c>
      <c r="BI2854" s="187">
        <f t="shared" si="208"/>
        <v>0</v>
      </c>
      <c r="BJ2854" s="19" t="s">
        <v>78</v>
      </c>
      <c r="BK2854" s="187">
        <f t="shared" si="209"/>
        <v>0</v>
      </c>
      <c r="BL2854" s="19" t="s">
        <v>200</v>
      </c>
      <c r="BM2854" s="186" t="s">
        <v>4880</v>
      </c>
    </row>
    <row r="2855" spans="1:65" s="2" customFormat="1" ht="16.5" customHeight="1">
      <c r="A2855" s="36"/>
      <c r="B2855" s="37"/>
      <c r="C2855" s="175" t="s">
        <v>4881</v>
      </c>
      <c r="D2855" s="175" t="s">
        <v>195</v>
      </c>
      <c r="E2855" s="176" t="s">
        <v>4882</v>
      </c>
      <c r="F2855" s="177" t="s">
        <v>3713</v>
      </c>
      <c r="G2855" s="178" t="s">
        <v>702</v>
      </c>
      <c r="H2855" s="179">
        <v>4</v>
      </c>
      <c r="I2855" s="180"/>
      <c r="J2855" s="181">
        <f t="shared" si="200"/>
        <v>0</v>
      </c>
      <c r="K2855" s="177" t="s">
        <v>477</v>
      </c>
      <c r="L2855" s="41"/>
      <c r="M2855" s="182" t="s">
        <v>19</v>
      </c>
      <c r="N2855" s="183" t="s">
        <v>41</v>
      </c>
      <c r="O2855" s="66"/>
      <c r="P2855" s="184">
        <f t="shared" si="201"/>
        <v>0</v>
      </c>
      <c r="Q2855" s="184">
        <v>0</v>
      </c>
      <c r="R2855" s="184">
        <f t="shared" si="202"/>
        <v>0</v>
      </c>
      <c r="S2855" s="184">
        <v>0</v>
      </c>
      <c r="T2855" s="185">
        <f t="shared" si="203"/>
        <v>0</v>
      </c>
      <c r="U2855" s="36"/>
      <c r="V2855" s="36"/>
      <c r="W2855" s="36"/>
      <c r="X2855" s="36"/>
      <c r="Y2855" s="36"/>
      <c r="Z2855" s="36"/>
      <c r="AA2855" s="36"/>
      <c r="AB2855" s="36"/>
      <c r="AC2855" s="36"/>
      <c r="AD2855" s="36"/>
      <c r="AE2855" s="36"/>
      <c r="AR2855" s="186" t="s">
        <v>200</v>
      </c>
      <c r="AT2855" s="186" t="s">
        <v>195</v>
      </c>
      <c r="AU2855" s="186" t="s">
        <v>212</v>
      </c>
      <c r="AY2855" s="19" t="s">
        <v>193</v>
      </c>
      <c r="BE2855" s="187">
        <f t="shared" si="204"/>
        <v>0</v>
      </c>
      <c r="BF2855" s="187">
        <f t="shared" si="205"/>
        <v>0</v>
      </c>
      <c r="BG2855" s="187">
        <f t="shared" si="206"/>
        <v>0</v>
      </c>
      <c r="BH2855" s="187">
        <f t="shared" si="207"/>
        <v>0</v>
      </c>
      <c r="BI2855" s="187">
        <f t="shared" si="208"/>
        <v>0</v>
      </c>
      <c r="BJ2855" s="19" t="s">
        <v>78</v>
      </c>
      <c r="BK2855" s="187">
        <f t="shared" si="209"/>
        <v>0</v>
      </c>
      <c r="BL2855" s="19" t="s">
        <v>200</v>
      </c>
      <c r="BM2855" s="186" t="s">
        <v>4883</v>
      </c>
    </row>
    <row r="2856" spans="1:65" s="12" customFormat="1" ht="20.85" customHeight="1">
      <c r="B2856" s="159"/>
      <c r="C2856" s="160"/>
      <c r="D2856" s="161" t="s">
        <v>69</v>
      </c>
      <c r="E2856" s="173" t="s">
        <v>4042</v>
      </c>
      <c r="F2856" s="173" t="s">
        <v>4884</v>
      </c>
      <c r="G2856" s="160"/>
      <c r="H2856" s="160"/>
      <c r="I2856" s="163"/>
      <c r="J2856" s="174">
        <f>BK2856</f>
        <v>0</v>
      </c>
      <c r="K2856" s="160"/>
      <c r="L2856" s="165"/>
      <c r="M2856" s="166"/>
      <c r="N2856" s="167"/>
      <c r="O2856" s="167"/>
      <c r="P2856" s="168">
        <f>SUM(P2857:P2866)</f>
        <v>0</v>
      </c>
      <c r="Q2856" s="167"/>
      <c r="R2856" s="168">
        <f>SUM(R2857:R2866)</f>
        <v>0</v>
      </c>
      <c r="S2856" s="167"/>
      <c r="T2856" s="169">
        <f>SUM(T2857:T2866)</f>
        <v>0</v>
      </c>
      <c r="AR2856" s="170" t="s">
        <v>78</v>
      </c>
      <c r="AT2856" s="171" t="s">
        <v>69</v>
      </c>
      <c r="AU2856" s="171" t="s">
        <v>80</v>
      </c>
      <c r="AY2856" s="170" t="s">
        <v>193</v>
      </c>
      <c r="BK2856" s="172">
        <f>SUM(BK2857:BK2866)</f>
        <v>0</v>
      </c>
    </row>
    <row r="2857" spans="1:65" s="2" customFormat="1" ht="33" customHeight="1">
      <c r="A2857" s="36"/>
      <c r="B2857" s="37"/>
      <c r="C2857" s="175" t="s">
        <v>3114</v>
      </c>
      <c r="D2857" s="175" t="s">
        <v>195</v>
      </c>
      <c r="E2857" s="176" t="s">
        <v>4885</v>
      </c>
      <c r="F2857" s="177" t="s">
        <v>4886</v>
      </c>
      <c r="G2857" s="178" t="s">
        <v>3092</v>
      </c>
      <c r="H2857" s="179">
        <v>1</v>
      </c>
      <c r="I2857" s="180"/>
      <c r="J2857" s="181">
        <f t="shared" ref="J2857:J2866" si="210">ROUND(I2857*H2857,2)</f>
        <v>0</v>
      </c>
      <c r="K2857" s="177" t="s">
        <v>477</v>
      </c>
      <c r="L2857" s="41"/>
      <c r="M2857" s="182" t="s">
        <v>19</v>
      </c>
      <c r="N2857" s="183" t="s">
        <v>41</v>
      </c>
      <c r="O2857" s="66"/>
      <c r="P2857" s="184">
        <f t="shared" ref="P2857:P2866" si="211">O2857*H2857</f>
        <v>0</v>
      </c>
      <c r="Q2857" s="184">
        <v>0</v>
      </c>
      <c r="R2857" s="184">
        <f t="shared" ref="R2857:R2866" si="212">Q2857*H2857</f>
        <v>0</v>
      </c>
      <c r="S2857" s="184">
        <v>0</v>
      </c>
      <c r="T2857" s="185">
        <f t="shared" ref="T2857:T2866" si="213">S2857*H2857</f>
        <v>0</v>
      </c>
      <c r="U2857" s="36"/>
      <c r="V2857" s="36"/>
      <c r="W2857" s="36"/>
      <c r="X2857" s="36"/>
      <c r="Y2857" s="36"/>
      <c r="Z2857" s="36"/>
      <c r="AA2857" s="36"/>
      <c r="AB2857" s="36"/>
      <c r="AC2857" s="36"/>
      <c r="AD2857" s="36"/>
      <c r="AE2857" s="36"/>
      <c r="AR2857" s="186" t="s">
        <v>200</v>
      </c>
      <c r="AT2857" s="186" t="s">
        <v>195</v>
      </c>
      <c r="AU2857" s="186" t="s">
        <v>212</v>
      </c>
      <c r="AY2857" s="19" t="s">
        <v>193</v>
      </c>
      <c r="BE2857" s="187">
        <f t="shared" ref="BE2857:BE2866" si="214">IF(N2857="základní",J2857,0)</f>
        <v>0</v>
      </c>
      <c r="BF2857" s="187">
        <f t="shared" ref="BF2857:BF2866" si="215">IF(N2857="snížená",J2857,0)</f>
        <v>0</v>
      </c>
      <c r="BG2857" s="187">
        <f t="shared" ref="BG2857:BG2866" si="216">IF(N2857="zákl. přenesená",J2857,0)</f>
        <v>0</v>
      </c>
      <c r="BH2857" s="187">
        <f t="shared" ref="BH2857:BH2866" si="217">IF(N2857="sníž. přenesená",J2857,0)</f>
        <v>0</v>
      </c>
      <c r="BI2857" s="187">
        <f t="shared" ref="BI2857:BI2866" si="218">IF(N2857="nulová",J2857,0)</f>
        <v>0</v>
      </c>
      <c r="BJ2857" s="19" t="s">
        <v>78</v>
      </c>
      <c r="BK2857" s="187">
        <f t="shared" ref="BK2857:BK2866" si="219">ROUND(I2857*H2857,2)</f>
        <v>0</v>
      </c>
      <c r="BL2857" s="19" t="s">
        <v>200</v>
      </c>
      <c r="BM2857" s="186" t="s">
        <v>4887</v>
      </c>
    </row>
    <row r="2858" spans="1:65" s="2" customFormat="1" ht="33" customHeight="1">
      <c r="A2858" s="36"/>
      <c r="B2858" s="37"/>
      <c r="C2858" s="175" t="s">
        <v>4888</v>
      </c>
      <c r="D2858" s="175" t="s">
        <v>195</v>
      </c>
      <c r="E2858" s="176" t="s">
        <v>4889</v>
      </c>
      <c r="F2858" s="177" t="s">
        <v>4890</v>
      </c>
      <c r="G2858" s="178" t="s">
        <v>3092</v>
      </c>
      <c r="H2858" s="179">
        <v>1</v>
      </c>
      <c r="I2858" s="180"/>
      <c r="J2858" s="181">
        <f t="shared" si="210"/>
        <v>0</v>
      </c>
      <c r="K2858" s="177" t="s">
        <v>477</v>
      </c>
      <c r="L2858" s="41"/>
      <c r="M2858" s="182" t="s">
        <v>19</v>
      </c>
      <c r="N2858" s="183" t="s">
        <v>41</v>
      </c>
      <c r="O2858" s="66"/>
      <c r="P2858" s="184">
        <f t="shared" si="211"/>
        <v>0</v>
      </c>
      <c r="Q2858" s="184">
        <v>0</v>
      </c>
      <c r="R2858" s="184">
        <f t="shared" si="212"/>
        <v>0</v>
      </c>
      <c r="S2858" s="184">
        <v>0</v>
      </c>
      <c r="T2858" s="185">
        <f t="shared" si="213"/>
        <v>0</v>
      </c>
      <c r="U2858" s="36"/>
      <c r="V2858" s="36"/>
      <c r="W2858" s="36"/>
      <c r="X2858" s="36"/>
      <c r="Y2858" s="36"/>
      <c r="Z2858" s="36"/>
      <c r="AA2858" s="36"/>
      <c r="AB2858" s="36"/>
      <c r="AC2858" s="36"/>
      <c r="AD2858" s="36"/>
      <c r="AE2858" s="36"/>
      <c r="AR2858" s="186" t="s">
        <v>200</v>
      </c>
      <c r="AT2858" s="186" t="s">
        <v>195</v>
      </c>
      <c r="AU2858" s="186" t="s">
        <v>212</v>
      </c>
      <c r="AY2858" s="19" t="s">
        <v>193</v>
      </c>
      <c r="BE2858" s="187">
        <f t="shared" si="214"/>
        <v>0</v>
      </c>
      <c r="BF2858" s="187">
        <f t="shared" si="215"/>
        <v>0</v>
      </c>
      <c r="BG2858" s="187">
        <f t="shared" si="216"/>
        <v>0</v>
      </c>
      <c r="BH2858" s="187">
        <f t="shared" si="217"/>
        <v>0</v>
      </c>
      <c r="BI2858" s="187">
        <f t="shared" si="218"/>
        <v>0</v>
      </c>
      <c r="BJ2858" s="19" t="s">
        <v>78</v>
      </c>
      <c r="BK2858" s="187">
        <f t="shared" si="219"/>
        <v>0</v>
      </c>
      <c r="BL2858" s="19" t="s">
        <v>200</v>
      </c>
      <c r="BM2858" s="186" t="s">
        <v>4891</v>
      </c>
    </row>
    <row r="2859" spans="1:65" s="2" customFormat="1" ht="33" customHeight="1">
      <c r="A2859" s="36"/>
      <c r="B2859" s="37"/>
      <c r="C2859" s="175" t="s">
        <v>4892</v>
      </c>
      <c r="D2859" s="175" t="s">
        <v>195</v>
      </c>
      <c r="E2859" s="176" t="s">
        <v>4893</v>
      </c>
      <c r="F2859" s="177" t="s">
        <v>4894</v>
      </c>
      <c r="G2859" s="178" t="s">
        <v>3092</v>
      </c>
      <c r="H2859" s="179">
        <v>1</v>
      </c>
      <c r="I2859" s="180"/>
      <c r="J2859" s="181">
        <f t="shared" si="210"/>
        <v>0</v>
      </c>
      <c r="K2859" s="177" t="s">
        <v>477</v>
      </c>
      <c r="L2859" s="41"/>
      <c r="M2859" s="182" t="s">
        <v>19</v>
      </c>
      <c r="N2859" s="183" t="s">
        <v>41</v>
      </c>
      <c r="O2859" s="66"/>
      <c r="P2859" s="184">
        <f t="shared" si="211"/>
        <v>0</v>
      </c>
      <c r="Q2859" s="184">
        <v>0</v>
      </c>
      <c r="R2859" s="184">
        <f t="shared" si="212"/>
        <v>0</v>
      </c>
      <c r="S2859" s="184">
        <v>0</v>
      </c>
      <c r="T2859" s="185">
        <f t="shared" si="213"/>
        <v>0</v>
      </c>
      <c r="U2859" s="36"/>
      <c r="V2859" s="36"/>
      <c r="W2859" s="36"/>
      <c r="X2859" s="36"/>
      <c r="Y2859" s="36"/>
      <c r="Z2859" s="36"/>
      <c r="AA2859" s="36"/>
      <c r="AB2859" s="36"/>
      <c r="AC2859" s="36"/>
      <c r="AD2859" s="36"/>
      <c r="AE2859" s="36"/>
      <c r="AR2859" s="186" t="s">
        <v>200</v>
      </c>
      <c r="AT2859" s="186" t="s">
        <v>195</v>
      </c>
      <c r="AU2859" s="186" t="s">
        <v>212</v>
      </c>
      <c r="AY2859" s="19" t="s">
        <v>193</v>
      </c>
      <c r="BE2859" s="187">
        <f t="shared" si="214"/>
        <v>0</v>
      </c>
      <c r="BF2859" s="187">
        <f t="shared" si="215"/>
        <v>0</v>
      </c>
      <c r="BG2859" s="187">
        <f t="shared" si="216"/>
        <v>0</v>
      </c>
      <c r="BH2859" s="187">
        <f t="shared" si="217"/>
        <v>0</v>
      </c>
      <c r="BI2859" s="187">
        <f t="shared" si="218"/>
        <v>0</v>
      </c>
      <c r="BJ2859" s="19" t="s">
        <v>78</v>
      </c>
      <c r="BK2859" s="187">
        <f t="shared" si="219"/>
        <v>0</v>
      </c>
      <c r="BL2859" s="19" t="s">
        <v>200</v>
      </c>
      <c r="BM2859" s="186" t="s">
        <v>4895</v>
      </c>
    </row>
    <row r="2860" spans="1:65" s="2" customFormat="1" ht="24.2" customHeight="1">
      <c r="A2860" s="36"/>
      <c r="B2860" s="37"/>
      <c r="C2860" s="175" t="s">
        <v>4896</v>
      </c>
      <c r="D2860" s="175" t="s">
        <v>195</v>
      </c>
      <c r="E2860" s="176" t="s">
        <v>4897</v>
      </c>
      <c r="F2860" s="177" t="s">
        <v>4898</v>
      </c>
      <c r="G2860" s="178" t="s">
        <v>3092</v>
      </c>
      <c r="H2860" s="179">
        <v>1</v>
      </c>
      <c r="I2860" s="180"/>
      <c r="J2860" s="181">
        <f t="shared" si="210"/>
        <v>0</v>
      </c>
      <c r="K2860" s="177" t="s">
        <v>477</v>
      </c>
      <c r="L2860" s="41"/>
      <c r="M2860" s="182" t="s">
        <v>19</v>
      </c>
      <c r="N2860" s="183" t="s">
        <v>41</v>
      </c>
      <c r="O2860" s="66"/>
      <c r="P2860" s="184">
        <f t="shared" si="211"/>
        <v>0</v>
      </c>
      <c r="Q2860" s="184">
        <v>0</v>
      </c>
      <c r="R2860" s="184">
        <f t="shared" si="212"/>
        <v>0</v>
      </c>
      <c r="S2860" s="184">
        <v>0</v>
      </c>
      <c r="T2860" s="185">
        <f t="shared" si="213"/>
        <v>0</v>
      </c>
      <c r="U2860" s="36"/>
      <c r="V2860" s="36"/>
      <c r="W2860" s="36"/>
      <c r="X2860" s="36"/>
      <c r="Y2860" s="36"/>
      <c r="Z2860" s="36"/>
      <c r="AA2860" s="36"/>
      <c r="AB2860" s="36"/>
      <c r="AC2860" s="36"/>
      <c r="AD2860" s="36"/>
      <c r="AE2860" s="36"/>
      <c r="AR2860" s="186" t="s">
        <v>200</v>
      </c>
      <c r="AT2860" s="186" t="s">
        <v>195</v>
      </c>
      <c r="AU2860" s="186" t="s">
        <v>212</v>
      </c>
      <c r="AY2860" s="19" t="s">
        <v>193</v>
      </c>
      <c r="BE2860" s="187">
        <f t="shared" si="214"/>
        <v>0</v>
      </c>
      <c r="BF2860" s="187">
        <f t="shared" si="215"/>
        <v>0</v>
      </c>
      <c r="BG2860" s="187">
        <f t="shared" si="216"/>
        <v>0</v>
      </c>
      <c r="BH2860" s="187">
        <f t="shared" si="217"/>
        <v>0</v>
      </c>
      <c r="BI2860" s="187">
        <f t="shared" si="218"/>
        <v>0</v>
      </c>
      <c r="BJ2860" s="19" t="s">
        <v>78</v>
      </c>
      <c r="BK2860" s="187">
        <f t="shared" si="219"/>
        <v>0</v>
      </c>
      <c r="BL2860" s="19" t="s">
        <v>200</v>
      </c>
      <c r="BM2860" s="186" t="s">
        <v>4899</v>
      </c>
    </row>
    <row r="2861" spans="1:65" s="2" customFormat="1" ht="21.75" customHeight="1">
      <c r="A2861" s="36"/>
      <c r="B2861" s="37"/>
      <c r="C2861" s="175" t="s">
        <v>4900</v>
      </c>
      <c r="D2861" s="175" t="s">
        <v>195</v>
      </c>
      <c r="E2861" s="176" t="s">
        <v>4901</v>
      </c>
      <c r="F2861" s="177" t="s">
        <v>4902</v>
      </c>
      <c r="G2861" s="178" t="s">
        <v>198</v>
      </c>
      <c r="H2861" s="179">
        <v>50</v>
      </c>
      <c r="I2861" s="180"/>
      <c r="J2861" s="181">
        <f t="shared" si="210"/>
        <v>0</v>
      </c>
      <c r="K2861" s="177" t="s">
        <v>477</v>
      </c>
      <c r="L2861" s="41"/>
      <c r="M2861" s="182" t="s">
        <v>19</v>
      </c>
      <c r="N2861" s="183" t="s">
        <v>41</v>
      </c>
      <c r="O2861" s="66"/>
      <c r="P2861" s="184">
        <f t="shared" si="211"/>
        <v>0</v>
      </c>
      <c r="Q2861" s="184">
        <v>0</v>
      </c>
      <c r="R2861" s="184">
        <f t="shared" si="212"/>
        <v>0</v>
      </c>
      <c r="S2861" s="184">
        <v>0</v>
      </c>
      <c r="T2861" s="185">
        <f t="shared" si="213"/>
        <v>0</v>
      </c>
      <c r="U2861" s="36"/>
      <c r="V2861" s="36"/>
      <c r="W2861" s="36"/>
      <c r="X2861" s="36"/>
      <c r="Y2861" s="36"/>
      <c r="Z2861" s="36"/>
      <c r="AA2861" s="36"/>
      <c r="AB2861" s="36"/>
      <c r="AC2861" s="36"/>
      <c r="AD2861" s="36"/>
      <c r="AE2861" s="36"/>
      <c r="AR2861" s="186" t="s">
        <v>200</v>
      </c>
      <c r="AT2861" s="186" t="s">
        <v>195</v>
      </c>
      <c r="AU2861" s="186" t="s">
        <v>212</v>
      </c>
      <c r="AY2861" s="19" t="s">
        <v>193</v>
      </c>
      <c r="BE2861" s="187">
        <f t="shared" si="214"/>
        <v>0</v>
      </c>
      <c r="BF2861" s="187">
        <f t="shared" si="215"/>
        <v>0</v>
      </c>
      <c r="BG2861" s="187">
        <f t="shared" si="216"/>
        <v>0</v>
      </c>
      <c r="BH2861" s="187">
        <f t="shared" si="217"/>
        <v>0</v>
      </c>
      <c r="BI2861" s="187">
        <f t="shared" si="218"/>
        <v>0</v>
      </c>
      <c r="BJ2861" s="19" t="s">
        <v>78</v>
      </c>
      <c r="BK2861" s="187">
        <f t="shared" si="219"/>
        <v>0</v>
      </c>
      <c r="BL2861" s="19" t="s">
        <v>200</v>
      </c>
      <c r="BM2861" s="186" t="s">
        <v>4903</v>
      </c>
    </row>
    <row r="2862" spans="1:65" s="2" customFormat="1" ht="16.5" customHeight="1">
      <c r="A2862" s="36"/>
      <c r="B2862" s="37"/>
      <c r="C2862" s="175" t="s">
        <v>4904</v>
      </c>
      <c r="D2862" s="175" t="s">
        <v>195</v>
      </c>
      <c r="E2862" s="176" t="s">
        <v>4905</v>
      </c>
      <c r="F2862" s="177" t="s">
        <v>4906</v>
      </c>
      <c r="G2862" s="178" t="s">
        <v>3092</v>
      </c>
      <c r="H2862" s="179">
        <v>1</v>
      </c>
      <c r="I2862" s="180"/>
      <c r="J2862" s="181">
        <f t="shared" si="210"/>
        <v>0</v>
      </c>
      <c r="K2862" s="177" t="s">
        <v>477</v>
      </c>
      <c r="L2862" s="41"/>
      <c r="M2862" s="182" t="s">
        <v>19</v>
      </c>
      <c r="N2862" s="183" t="s">
        <v>41</v>
      </c>
      <c r="O2862" s="66"/>
      <c r="P2862" s="184">
        <f t="shared" si="211"/>
        <v>0</v>
      </c>
      <c r="Q2862" s="184">
        <v>0</v>
      </c>
      <c r="R2862" s="184">
        <f t="shared" si="212"/>
        <v>0</v>
      </c>
      <c r="S2862" s="184">
        <v>0</v>
      </c>
      <c r="T2862" s="185">
        <f t="shared" si="213"/>
        <v>0</v>
      </c>
      <c r="U2862" s="36"/>
      <c r="V2862" s="36"/>
      <c r="W2862" s="36"/>
      <c r="X2862" s="36"/>
      <c r="Y2862" s="36"/>
      <c r="Z2862" s="36"/>
      <c r="AA2862" s="36"/>
      <c r="AB2862" s="36"/>
      <c r="AC2862" s="36"/>
      <c r="AD2862" s="36"/>
      <c r="AE2862" s="36"/>
      <c r="AR2862" s="186" t="s">
        <v>200</v>
      </c>
      <c r="AT2862" s="186" t="s">
        <v>195</v>
      </c>
      <c r="AU2862" s="186" t="s">
        <v>212</v>
      </c>
      <c r="AY2862" s="19" t="s">
        <v>193</v>
      </c>
      <c r="BE2862" s="187">
        <f t="shared" si="214"/>
        <v>0</v>
      </c>
      <c r="BF2862" s="187">
        <f t="shared" si="215"/>
        <v>0</v>
      </c>
      <c r="BG2862" s="187">
        <f t="shared" si="216"/>
        <v>0</v>
      </c>
      <c r="BH2862" s="187">
        <f t="shared" si="217"/>
        <v>0</v>
      </c>
      <c r="BI2862" s="187">
        <f t="shared" si="218"/>
        <v>0</v>
      </c>
      <c r="BJ2862" s="19" t="s">
        <v>78</v>
      </c>
      <c r="BK2862" s="187">
        <f t="shared" si="219"/>
        <v>0</v>
      </c>
      <c r="BL2862" s="19" t="s">
        <v>200</v>
      </c>
      <c r="BM2862" s="186" t="s">
        <v>4907</v>
      </c>
    </row>
    <row r="2863" spans="1:65" s="2" customFormat="1" ht="24.2" customHeight="1">
      <c r="A2863" s="36"/>
      <c r="B2863" s="37"/>
      <c r="C2863" s="175" t="s">
        <v>4908</v>
      </c>
      <c r="D2863" s="175" t="s">
        <v>195</v>
      </c>
      <c r="E2863" s="176" t="s">
        <v>4909</v>
      </c>
      <c r="F2863" s="177" t="s">
        <v>4910</v>
      </c>
      <c r="G2863" s="178" t="s">
        <v>3092</v>
      </c>
      <c r="H2863" s="179">
        <v>1</v>
      </c>
      <c r="I2863" s="180"/>
      <c r="J2863" s="181">
        <f t="shared" si="210"/>
        <v>0</v>
      </c>
      <c r="K2863" s="177" t="s">
        <v>477</v>
      </c>
      <c r="L2863" s="41"/>
      <c r="M2863" s="182" t="s">
        <v>19</v>
      </c>
      <c r="N2863" s="183" t="s">
        <v>41</v>
      </c>
      <c r="O2863" s="66"/>
      <c r="P2863" s="184">
        <f t="shared" si="211"/>
        <v>0</v>
      </c>
      <c r="Q2863" s="184">
        <v>0</v>
      </c>
      <c r="R2863" s="184">
        <f t="shared" si="212"/>
        <v>0</v>
      </c>
      <c r="S2863" s="184">
        <v>0</v>
      </c>
      <c r="T2863" s="185">
        <f t="shared" si="213"/>
        <v>0</v>
      </c>
      <c r="U2863" s="36"/>
      <c r="V2863" s="36"/>
      <c r="W2863" s="36"/>
      <c r="X2863" s="36"/>
      <c r="Y2863" s="36"/>
      <c r="Z2863" s="36"/>
      <c r="AA2863" s="36"/>
      <c r="AB2863" s="36"/>
      <c r="AC2863" s="36"/>
      <c r="AD2863" s="36"/>
      <c r="AE2863" s="36"/>
      <c r="AR2863" s="186" t="s">
        <v>200</v>
      </c>
      <c r="AT2863" s="186" t="s">
        <v>195</v>
      </c>
      <c r="AU2863" s="186" t="s">
        <v>212</v>
      </c>
      <c r="AY2863" s="19" t="s">
        <v>193</v>
      </c>
      <c r="BE2863" s="187">
        <f t="shared" si="214"/>
        <v>0</v>
      </c>
      <c r="BF2863" s="187">
        <f t="shared" si="215"/>
        <v>0</v>
      </c>
      <c r="BG2863" s="187">
        <f t="shared" si="216"/>
        <v>0</v>
      </c>
      <c r="BH2863" s="187">
        <f t="shared" si="217"/>
        <v>0</v>
      </c>
      <c r="BI2863" s="187">
        <f t="shared" si="218"/>
        <v>0</v>
      </c>
      <c r="BJ2863" s="19" t="s">
        <v>78</v>
      </c>
      <c r="BK2863" s="187">
        <f t="shared" si="219"/>
        <v>0</v>
      </c>
      <c r="BL2863" s="19" t="s">
        <v>200</v>
      </c>
      <c r="BM2863" s="186" t="s">
        <v>4911</v>
      </c>
    </row>
    <row r="2864" spans="1:65" s="2" customFormat="1" ht="16.5" customHeight="1">
      <c r="A2864" s="36"/>
      <c r="B2864" s="37"/>
      <c r="C2864" s="175" t="s">
        <v>4912</v>
      </c>
      <c r="D2864" s="175" t="s">
        <v>195</v>
      </c>
      <c r="E2864" s="176" t="s">
        <v>4913</v>
      </c>
      <c r="F2864" s="177" t="s">
        <v>4914</v>
      </c>
      <c r="G2864" s="178" t="s">
        <v>3092</v>
      </c>
      <c r="H2864" s="179">
        <v>1</v>
      </c>
      <c r="I2864" s="180"/>
      <c r="J2864" s="181">
        <f t="shared" si="210"/>
        <v>0</v>
      </c>
      <c r="K2864" s="177" t="s">
        <v>477</v>
      </c>
      <c r="L2864" s="41"/>
      <c r="M2864" s="182" t="s">
        <v>19</v>
      </c>
      <c r="N2864" s="183" t="s">
        <v>41</v>
      </c>
      <c r="O2864" s="66"/>
      <c r="P2864" s="184">
        <f t="shared" si="211"/>
        <v>0</v>
      </c>
      <c r="Q2864" s="184">
        <v>0</v>
      </c>
      <c r="R2864" s="184">
        <f t="shared" si="212"/>
        <v>0</v>
      </c>
      <c r="S2864" s="184">
        <v>0</v>
      </c>
      <c r="T2864" s="185">
        <f t="shared" si="213"/>
        <v>0</v>
      </c>
      <c r="U2864" s="36"/>
      <c r="V2864" s="36"/>
      <c r="W2864" s="36"/>
      <c r="X2864" s="36"/>
      <c r="Y2864" s="36"/>
      <c r="Z2864" s="36"/>
      <c r="AA2864" s="36"/>
      <c r="AB2864" s="36"/>
      <c r="AC2864" s="36"/>
      <c r="AD2864" s="36"/>
      <c r="AE2864" s="36"/>
      <c r="AR2864" s="186" t="s">
        <v>200</v>
      </c>
      <c r="AT2864" s="186" t="s">
        <v>195</v>
      </c>
      <c r="AU2864" s="186" t="s">
        <v>212</v>
      </c>
      <c r="AY2864" s="19" t="s">
        <v>193</v>
      </c>
      <c r="BE2864" s="187">
        <f t="shared" si="214"/>
        <v>0</v>
      </c>
      <c r="BF2864" s="187">
        <f t="shared" si="215"/>
        <v>0</v>
      </c>
      <c r="BG2864" s="187">
        <f t="shared" si="216"/>
        <v>0</v>
      </c>
      <c r="BH2864" s="187">
        <f t="shared" si="217"/>
        <v>0</v>
      </c>
      <c r="BI2864" s="187">
        <f t="shared" si="218"/>
        <v>0</v>
      </c>
      <c r="BJ2864" s="19" t="s">
        <v>78</v>
      </c>
      <c r="BK2864" s="187">
        <f t="shared" si="219"/>
        <v>0</v>
      </c>
      <c r="BL2864" s="19" t="s">
        <v>200</v>
      </c>
      <c r="BM2864" s="186" t="s">
        <v>4915</v>
      </c>
    </row>
    <row r="2865" spans="1:65" s="2" customFormat="1" ht="16.5" customHeight="1">
      <c r="A2865" s="36"/>
      <c r="B2865" s="37"/>
      <c r="C2865" s="175" t="s">
        <v>4916</v>
      </c>
      <c r="D2865" s="175" t="s">
        <v>195</v>
      </c>
      <c r="E2865" s="176" t="s">
        <v>4917</v>
      </c>
      <c r="F2865" s="177" t="s">
        <v>4918</v>
      </c>
      <c r="G2865" s="178" t="s">
        <v>3092</v>
      </c>
      <c r="H2865" s="179">
        <v>1</v>
      </c>
      <c r="I2865" s="180"/>
      <c r="J2865" s="181">
        <f t="shared" si="210"/>
        <v>0</v>
      </c>
      <c r="K2865" s="177" t="s">
        <v>477</v>
      </c>
      <c r="L2865" s="41"/>
      <c r="M2865" s="182" t="s">
        <v>19</v>
      </c>
      <c r="N2865" s="183" t="s">
        <v>41</v>
      </c>
      <c r="O2865" s="66"/>
      <c r="P2865" s="184">
        <f t="shared" si="211"/>
        <v>0</v>
      </c>
      <c r="Q2865" s="184">
        <v>0</v>
      </c>
      <c r="R2865" s="184">
        <f t="shared" si="212"/>
        <v>0</v>
      </c>
      <c r="S2865" s="184">
        <v>0</v>
      </c>
      <c r="T2865" s="185">
        <f t="shared" si="213"/>
        <v>0</v>
      </c>
      <c r="U2865" s="36"/>
      <c r="V2865" s="36"/>
      <c r="W2865" s="36"/>
      <c r="X2865" s="36"/>
      <c r="Y2865" s="36"/>
      <c r="Z2865" s="36"/>
      <c r="AA2865" s="36"/>
      <c r="AB2865" s="36"/>
      <c r="AC2865" s="36"/>
      <c r="AD2865" s="36"/>
      <c r="AE2865" s="36"/>
      <c r="AR2865" s="186" t="s">
        <v>200</v>
      </c>
      <c r="AT2865" s="186" t="s">
        <v>195</v>
      </c>
      <c r="AU2865" s="186" t="s">
        <v>212</v>
      </c>
      <c r="AY2865" s="19" t="s">
        <v>193</v>
      </c>
      <c r="BE2865" s="187">
        <f t="shared" si="214"/>
        <v>0</v>
      </c>
      <c r="BF2865" s="187">
        <f t="shared" si="215"/>
        <v>0</v>
      </c>
      <c r="BG2865" s="187">
        <f t="shared" si="216"/>
        <v>0</v>
      </c>
      <c r="BH2865" s="187">
        <f t="shared" si="217"/>
        <v>0</v>
      </c>
      <c r="BI2865" s="187">
        <f t="shared" si="218"/>
        <v>0</v>
      </c>
      <c r="BJ2865" s="19" t="s">
        <v>78</v>
      </c>
      <c r="BK2865" s="187">
        <f t="shared" si="219"/>
        <v>0</v>
      </c>
      <c r="BL2865" s="19" t="s">
        <v>200</v>
      </c>
      <c r="BM2865" s="186" t="s">
        <v>4919</v>
      </c>
    </row>
    <row r="2866" spans="1:65" s="2" customFormat="1" ht="16.5" customHeight="1">
      <c r="A2866" s="36"/>
      <c r="B2866" s="37"/>
      <c r="C2866" s="175" t="s">
        <v>4920</v>
      </c>
      <c r="D2866" s="175" t="s">
        <v>195</v>
      </c>
      <c r="E2866" s="176" t="s">
        <v>4921</v>
      </c>
      <c r="F2866" s="177" t="s">
        <v>4922</v>
      </c>
      <c r="G2866" s="178" t="s">
        <v>3092</v>
      </c>
      <c r="H2866" s="179">
        <v>1</v>
      </c>
      <c r="I2866" s="180"/>
      <c r="J2866" s="181">
        <f t="shared" si="210"/>
        <v>0</v>
      </c>
      <c r="K2866" s="177" t="s">
        <v>477</v>
      </c>
      <c r="L2866" s="41"/>
      <c r="M2866" s="182" t="s">
        <v>19</v>
      </c>
      <c r="N2866" s="183" t="s">
        <v>41</v>
      </c>
      <c r="O2866" s="66"/>
      <c r="P2866" s="184">
        <f t="shared" si="211"/>
        <v>0</v>
      </c>
      <c r="Q2866" s="184">
        <v>0</v>
      </c>
      <c r="R2866" s="184">
        <f t="shared" si="212"/>
        <v>0</v>
      </c>
      <c r="S2866" s="184">
        <v>0</v>
      </c>
      <c r="T2866" s="185">
        <f t="shared" si="213"/>
        <v>0</v>
      </c>
      <c r="U2866" s="36"/>
      <c r="V2866" s="36"/>
      <c r="W2866" s="36"/>
      <c r="X2866" s="36"/>
      <c r="Y2866" s="36"/>
      <c r="Z2866" s="36"/>
      <c r="AA2866" s="36"/>
      <c r="AB2866" s="36"/>
      <c r="AC2866" s="36"/>
      <c r="AD2866" s="36"/>
      <c r="AE2866" s="36"/>
      <c r="AR2866" s="186" t="s">
        <v>200</v>
      </c>
      <c r="AT2866" s="186" t="s">
        <v>195</v>
      </c>
      <c r="AU2866" s="186" t="s">
        <v>212</v>
      </c>
      <c r="AY2866" s="19" t="s">
        <v>193</v>
      </c>
      <c r="BE2866" s="187">
        <f t="shared" si="214"/>
        <v>0</v>
      </c>
      <c r="BF2866" s="187">
        <f t="shared" si="215"/>
        <v>0</v>
      </c>
      <c r="BG2866" s="187">
        <f t="shared" si="216"/>
        <v>0</v>
      </c>
      <c r="BH2866" s="187">
        <f t="shared" si="217"/>
        <v>0</v>
      </c>
      <c r="BI2866" s="187">
        <f t="shared" si="218"/>
        <v>0</v>
      </c>
      <c r="BJ2866" s="19" t="s">
        <v>78</v>
      </c>
      <c r="BK2866" s="187">
        <f t="shared" si="219"/>
        <v>0</v>
      </c>
      <c r="BL2866" s="19" t="s">
        <v>200</v>
      </c>
      <c r="BM2866" s="186" t="s">
        <v>4923</v>
      </c>
    </row>
    <row r="2867" spans="1:65" s="12" customFormat="1" ht="22.9" customHeight="1">
      <c r="B2867" s="159"/>
      <c r="C2867" s="160"/>
      <c r="D2867" s="161" t="s">
        <v>69</v>
      </c>
      <c r="E2867" s="173" t="s">
        <v>4056</v>
      </c>
      <c r="F2867" s="173" t="s">
        <v>4924</v>
      </c>
      <c r="G2867" s="160"/>
      <c r="H2867" s="160"/>
      <c r="I2867" s="163"/>
      <c r="J2867" s="174">
        <f>BK2867</f>
        <v>0</v>
      </c>
      <c r="K2867" s="160"/>
      <c r="L2867" s="165"/>
      <c r="M2867" s="166"/>
      <c r="N2867" s="167"/>
      <c r="O2867" s="167"/>
      <c r="P2867" s="168">
        <f>P2868+P3034+P3059+P3081</f>
        <v>0</v>
      </c>
      <c r="Q2867" s="167"/>
      <c r="R2867" s="168">
        <f>R2868+R3034+R3059+R3081</f>
        <v>0</v>
      </c>
      <c r="S2867" s="167"/>
      <c r="T2867" s="169">
        <f>T2868+T3034+T3059+T3081</f>
        <v>0</v>
      </c>
      <c r="AR2867" s="170" t="s">
        <v>80</v>
      </c>
      <c r="AT2867" s="171" t="s">
        <v>69</v>
      </c>
      <c r="AU2867" s="171" t="s">
        <v>78</v>
      </c>
      <c r="AY2867" s="170" t="s">
        <v>193</v>
      </c>
      <c r="BK2867" s="172">
        <f>BK2868+BK3034+BK3059+BK3081</f>
        <v>0</v>
      </c>
    </row>
    <row r="2868" spans="1:65" s="12" customFormat="1" ht="20.85" customHeight="1">
      <c r="B2868" s="159"/>
      <c r="C2868" s="160"/>
      <c r="D2868" s="161" t="s">
        <v>69</v>
      </c>
      <c r="E2868" s="173" t="s">
        <v>4925</v>
      </c>
      <c r="F2868" s="173" t="s">
        <v>4926</v>
      </c>
      <c r="G2868" s="160"/>
      <c r="H2868" s="160"/>
      <c r="I2868" s="163"/>
      <c r="J2868" s="174">
        <f>BK2868</f>
        <v>0</v>
      </c>
      <c r="K2868" s="160"/>
      <c r="L2868" s="165"/>
      <c r="M2868" s="166"/>
      <c r="N2868" s="167"/>
      <c r="O2868" s="167"/>
      <c r="P2868" s="168">
        <f>SUM(P2869:P3033)</f>
        <v>0</v>
      </c>
      <c r="Q2868" s="167"/>
      <c r="R2868" s="168">
        <f>SUM(R2869:R3033)</f>
        <v>0</v>
      </c>
      <c r="S2868" s="167"/>
      <c r="T2868" s="169">
        <f>SUM(T2869:T3033)</f>
        <v>0</v>
      </c>
      <c r="AR2868" s="170" t="s">
        <v>78</v>
      </c>
      <c r="AT2868" s="171" t="s">
        <v>69</v>
      </c>
      <c r="AU2868" s="171" t="s">
        <v>80</v>
      </c>
      <c r="AY2868" s="170" t="s">
        <v>193</v>
      </c>
      <c r="BK2868" s="172">
        <f>SUM(BK2869:BK3033)</f>
        <v>0</v>
      </c>
    </row>
    <row r="2869" spans="1:65" s="2" customFormat="1" ht="16.5" customHeight="1">
      <c r="A2869" s="36"/>
      <c r="B2869" s="37"/>
      <c r="C2869" s="175" t="s">
        <v>4927</v>
      </c>
      <c r="D2869" s="175" t="s">
        <v>195</v>
      </c>
      <c r="E2869" s="176" t="s">
        <v>4928</v>
      </c>
      <c r="F2869" s="177" t="s">
        <v>4929</v>
      </c>
      <c r="G2869" s="178" t="s">
        <v>702</v>
      </c>
      <c r="H2869" s="179">
        <v>515</v>
      </c>
      <c r="I2869" s="180"/>
      <c r="J2869" s="181">
        <f t="shared" ref="J2869:J2900" si="220">ROUND(I2869*H2869,2)</f>
        <v>0</v>
      </c>
      <c r="K2869" s="177" t="s">
        <v>477</v>
      </c>
      <c r="L2869" s="41"/>
      <c r="M2869" s="182" t="s">
        <v>19</v>
      </c>
      <c r="N2869" s="183" t="s">
        <v>41</v>
      </c>
      <c r="O2869" s="66"/>
      <c r="P2869" s="184">
        <f t="shared" ref="P2869:P2900" si="221">O2869*H2869</f>
        <v>0</v>
      </c>
      <c r="Q2869" s="184">
        <v>0</v>
      </c>
      <c r="R2869" s="184">
        <f t="shared" ref="R2869:R2900" si="222">Q2869*H2869</f>
        <v>0</v>
      </c>
      <c r="S2869" s="184">
        <v>0</v>
      </c>
      <c r="T2869" s="185">
        <f t="shared" ref="T2869:T2900" si="223">S2869*H2869</f>
        <v>0</v>
      </c>
      <c r="U2869" s="36"/>
      <c r="V2869" s="36"/>
      <c r="W2869" s="36"/>
      <c r="X2869" s="36"/>
      <c r="Y2869" s="36"/>
      <c r="Z2869" s="36"/>
      <c r="AA2869" s="36"/>
      <c r="AB2869" s="36"/>
      <c r="AC2869" s="36"/>
      <c r="AD2869" s="36"/>
      <c r="AE2869" s="36"/>
      <c r="AR2869" s="186" t="s">
        <v>200</v>
      </c>
      <c r="AT2869" s="186" t="s">
        <v>195</v>
      </c>
      <c r="AU2869" s="186" t="s">
        <v>212</v>
      </c>
      <c r="AY2869" s="19" t="s">
        <v>193</v>
      </c>
      <c r="BE2869" s="187">
        <f t="shared" ref="BE2869:BE2900" si="224">IF(N2869="základní",J2869,0)</f>
        <v>0</v>
      </c>
      <c r="BF2869" s="187">
        <f t="shared" ref="BF2869:BF2900" si="225">IF(N2869="snížená",J2869,0)</f>
        <v>0</v>
      </c>
      <c r="BG2869" s="187">
        <f t="shared" ref="BG2869:BG2900" si="226">IF(N2869="zákl. přenesená",J2869,0)</f>
        <v>0</v>
      </c>
      <c r="BH2869" s="187">
        <f t="shared" ref="BH2869:BH2900" si="227">IF(N2869="sníž. přenesená",J2869,0)</f>
        <v>0</v>
      </c>
      <c r="BI2869" s="187">
        <f t="shared" ref="BI2869:BI2900" si="228">IF(N2869="nulová",J2869,0)</f>
        <v>0</v>
      </c>
      <c r="BJ2869" s="19" t="s">
        <v>78</v>
      </c>
      <c r="BK2869" s="187">
        <f t="shared" ref="BK2869:BK2900" si="229">ROUND(I2869*H2869,2)</f>
        <v>0</v>
      </c>
      <c r="BL2869" s="19" t="s">
        <v>200</v>
      </c>
      <c r="BM2869" s="186" t="s">
        <v>4930</v>
      </c>
    </row>
    <row r="2870" spans="1:65" s="2" customFormat="1" ht="16.5" customHeight="1">
      <c r="A2870" s="36"/>
      <c r="B2870" s="37"/>
      <c r="C2870" s="175" t="s">
        <v>4931</v>
      </c>
      <c r="D2870" s="175" t="s">
        <v>195</v>
      </c>
      <c r="E2870" s="176" t="s">
        <v>4932</v>
      </c>
      <c r="F2870" s="177" t="s">
        <v>4933</v>
      </c>
      <c r="G2870" s="178" t="s">
        <v>702</v>
      </c>
      <c r="H2870" s="179">
        <v>4</v>
      </c>
      <c r="I2870" s="180"/>
      <c r="J2870" s="181">
        <f t="shared" si="220"/>
        <v>0</v>
      </c>
      <c r="K2870" s="177" t="s">
        <v>477</v>
      </c>
      <c r="L2870" s="41"/>
      <c r="M2870" s="182" t="s">
        <v>19</v>
      </c>
      <c r="N2870" s="183" t="s">
        <v>41</v>
      </c>
      <c r="O2870" s="66"/>
      <c r="P2870" s="184">
        <f t="shared" si="221"/>
        <v>0</v>
      </c>
      <c r="Q2870" s="184">
        <v>0</v>
      </c>
      <c r="R2870" s="184">
        <f t="shared" si="222"/>
        <v>0</v>
      </c>
      <c r="S2870" s="184">
        <v>0</v>
      </c>
      <c r="T2870" s="185">
        <f t="shared" si="223"/>
        <v>0</v>
      </c>
      <c r="U2870" s="36"/>
      <c r="V2870" s="36"/>
      <c r="W2870" s="36"/>
      <c r="X2870" s="36"/>
      <c r="Y2870" s="36"/>
      <c r="Z2870" s="36"/>
      <c r="AA2870" s="36"/>
      <c r="AB2870" s="36"/>
      <c r="AC2870" s="36"/>
      <c r="AD2870" s="36"/>
      <c r="AE2870" s="36"/>
      <c r="AR2870" s="186" t="s">
        <v>200</v>
      </c>
      <c r="AT2870" s="186" t="s">
        <v>195</v>
      </c>
      <c r="AU2870" s="186" t="s">
        <v>212</v>
      </c>
      <c r="AY2870" s="19" t="s">
        <v>193</v>
      </c>
      <c r="BE2870" s="187">
        <f t="shared" si="224"/>
        <v>0</v>
      </c>
      <c r="BF2870" s="187">
        <f t="shared" si="225"/>
        <v>0</v>
      </c>
      <c r="BG2870" s="187">
        <f t="shared" si="226"/>
        <v>0</v>
      </c>
      <c r="BH2870" s="187">
        <f t="shared" si="227"/>
        <v>0</v>
      </c>
      <c r="BI2870" s="187">
        <f t="shared" si="228"/>
        <v>0</v>
      </c>
      <c r="BJ2870" s="19" t="s">
        <v>78</v>
      </c>
      <c r="BK2870" s="187">
        <f t="shared" si="229"/>
        <v>0</v>
      </c>
      <c r="BL2870" s="19" t="s">
        <v>200</v>
      </c>
      <c r="BM2870" s="186" t="s">
        <v>4934</v>
      </c>
    </row>
    <row r="2871" spans="1:65" s="2" customFormat="1" ht="16.5" customHeight="1">
      <c r="A2871" s="36"/>
      <c r="B2871" s="37"/>
      <c r="C2871" s="175" t="s">
        <v>4935</v>
      </c>
      <c r="D2871" s="175" t="s">
        <v>195</v>
      </c>
      <c r="E2871" s="176" t="s">
        <v>4936</v>
      </c>
      <c r="F2871" s="177" t="s">
        <v>4937</v>
      </c>
      <c r="G2871" s="178" t="s">
        <v>702</v>
      </c>
      <c r="H2871" s="179">
        <v>184</v>
      </c>
      <c r="I2871" s="180"/>
      <c r="J2871" s="181">
        <f t="shared" si="220"/>
        <v>0</v>
      </c>
      <c r="K2871" s="177" t="s">
        <v>477</v>
      </c>
      <c r="L2871" s="41"/>
      <c r="M2871" s="182" t="s">
        <v>19</v>
      </c>
      <c r="N2871" s="183" t="s">
        <v>41</v>
      </c>
      <c r="O2871" s="66"/>
      <c r="P2871" s="184">
        <f t="shared" si="221"/>
        <v>0</v>
      </c>
      <c r="Q2871" s="184">
        <v>0</v>
      </c>
      <c r="R2871" s="184">
        <f t="shared" si="222"/>
        <v>0</v>
      </c>
      <c r="S2871" s="184">
        <v>0</v>
      </c>
      <c r="T2871" s="185">
        <f t="shared" si="223"/>
        <v>0</v>
      </c>
      <c r="U2871" s="36"/>
      <c r="V2871" s="36"/>
      <c r="W2871" s="36"/>
      <c r="X2871" s="36"/>
      <c r="Y2871" s="36"/>
      <c r="Z2871" s="36"/>
      <c r="AA2871" s="36"/>
      <c r="AB2871" s="36"/>
      <c r="AC2871" s="36"/>
      <c r="AD2871" s="36"/>
      <c r="AE2871" s="36"/>
      <c r="AR2871" s="186" t="s">
        <v>200</v>
      </c>
      <c r="AT2871" s="186" t="s">
        <v>195</v>
      </c>
      <c r="AU2871" s="186" t="s">
        <v>212</v>
      </c>
      <c r="AY2871" s="19" t="s">
        <v>193</v>
      </c>
      <c r="BE2871" s="187">
        <f t="shared" si="224"/>
        <v>0</v>
      </c>
      <c r="BF2871" s="187">
        <f t="shared" si="225"/>
        <v>0</v>
      </c>
      <c r="BG2871" s="187">
        <f t="shared" si="226"/>
        <v>0</v>
      </c>
      <c r="BH2871" s="187">
        <f t="shared" si="227"/>
        <v>0</v>
      </c>
      <c r="BI2871" s="187">
        <f t="shared" si="228"/>
        <v>0</v>
      </c>
      <c r="BJ2871" s="19" t="s">
        <v>78</v>
      </c>
      <c r="BK2871" s="187">
        <f t="shared" si="229"/>
        <v>0</v>
      </c>
      <c r="BL2871" s="19" t="s">
        <v>200</v>
      </c>
      <c r="BM2871" s="186" t="s">
        <v>4938</v>
      </c>
    </row>
    <row r="2872" spans="1:65" s="2" customFormat="1" ht="16.5" customHeight="1">
      <c r="A2872" s="36"/>
      <c r="B2872" s="37"/>
      <c r="C2872" s="175" t="s">
        <v>4939</v>
      </c>
      <c r="D2872" s="175" t="s">
        <v>195</v>
      </c>
      <c r="E2872" s="176" t="s">
        <v>4940</v>
      </c>
      <c r="F2872" s="177" t="s">
        <v>4941</v>
      </c>
      <c r="G2872" s="178" t="s">
        <v>702</v>
      </c>
      <c r="H2872" s="179">
        <v>221</v>
      </c>
      <c r="I2872" s="180"/>
      <c r="J2872" s="181">
        <f t="shared" si="220"/>
        <v>0</v>
      </c>
      <c r="K2872" s="177" t="s">
        <v>477</v>
      </c>
      <c r="L2872" s="41"/>
      <c r="M2872" s="182" t="s">
        <v>19</v>
      </c>
      <c r="N2872" s="183" t="s">
        <v>41</v>
      </c>
      <c r="O2872" s="66"/>
      <c r="P2872" s="184">
        <f t="shared" si="221"/>
        <v>0</v>
      </c>
      <c r="Q2872" s="184">
        <v>0</v>
      </c>
      <c r="R2872" s="184">
        <f t="shared" si="222"/>
        <v>0</v>
      </c>
      <c r="S2872" s="184">
        <v>0</v>
      </c>
      <c r="T2872" s="185">
        <f t="shared" si="223"/>
        <v>0</v>
      </c>
      <c r="U2872" s="36"/>
      <c r="V2872" s="36"/>
      <c r="W2872" s="36"/>
      <c r="X2872" s="36"/>
      <c r="Y2872" s="36"/>
      <c r="Z2872" s="36"/>
      <c r="AA2872" s="36"/>
      <c r="AB2872" s="36"/>
      <c r="AC2872" s="36"/>
      <c r="AD2872" s="36"/>
      <c r="AE2872" s="36"/>
      <c r="AR2872" s="186" t="s">
        <v>200</v>
      </c>
      <c r="AT2872" s="186" t="s">
        <v>195</v>
      </c>
      <c r="AU2872" s="186" t="s">
        <v>212</v>
      </c>
      <c r="AY2872" s="19" t="s">
        <v>193</v>
      </c>
      <c r="BE2872" s="187">
        <f t="shared" si="224"/>
        <v>0</v>
      </c>
      <c r="BF2872" s="187">
        <f t="shared" si="225"/>
        <v>0</v>
      </c>
      <c r="BG2872" s="187">
        <f t="shared" si="226"/>
        <v>0</v>
      </c>
      <c r="BH2872" s="187">
        <f t="shared" si="227"/>
        <v>0</v>
      </c>
      <c r="BI2872" s="187">
        <f t="shared" si="228"/>
        <v>0</v>
      </c>
      <c r="BJ2872" s="19" t="s">
        <v>78</v>
      </c>
      <c r="BK2872" s="187">
        <f t="shared" si="229"/>
        <v>0</v>
      </c>
      <c r="BL2872" s="19" t="s">
        <v>200</v>
      </c>
      <c r="BM2872" s="186" t="s">
        <v>4942</v>
      </c>
    </row>
    <row r="2873" spans="1:65" s="2" customFormat="1" ht="21.75" customHeight="1">
      <c r="A2873" s="36"/>
      <c r="B2873" s="37"/>
      <c r="C2873" s="175" t="s">
        <v>4943</v>
      </c>
      <c r="D2873" s="175" t="s">
        <v>195</v>
      </c>
      <c r="E2873" s="176" t="s">
        <v>4944</v>
      </c>
      <c r="F2873" s="177" t="s">
        <v>4945</v>
      </c>
      <c r="G2873" s="178" t="s">
        <v>702</v>
      </c>
      <c r="H2873" s="179">
        <v>22</v>
      </c>
      <c r="I2873" s="180"/>
      <c r="J2873" s="181">
        <f t="shared" si="220"/>
        <v>0</v>
      </c>
      <c r="K2873" s="177" t="s">
        <v>477</v>
      </c>
      <c r="L2873" s="41"/>
      <c r="M2873" s="182" t="s">
        <v>19</v>
      </c>
      <c r="N2873" s="183" t="s">
        <v>41</v>
      </c>
      <c r="O2873" s="66"/>
      <c r="P2873" s="184">
        <f t="shared" si="221"/>
        <v>0</v>
      </c>
      <c r="Q2873" s="184">
        <v>0</v>
      </c>
      <c r="R2873" s="184">
        <f t="shared" si="222"/>
        <v>0</v>
      </c>
      <c r="S2873" s="184">
        <v>0</v>
      </c>
      <c r="T2873" s="185">
        <f t="shared" si="223"/>
        <v>0</v>
      </c>
      <c r="U2873" s="36"/>
      <c r="V2873" s="36"/>
      <c r="W2873" s="36"/>
      <c r="X2873" s="36"/>
      <c r="Y2873" s="36"/>
      <c r="Z2873" s="36"/>
      <c r="AA2873" s="36"/>
      <c r="AB2873" s="36"/>
      <c r="AC2873" s="36"/>
      <c r="AD2873" s="36"/>
      <c r="AE2873" s="36"/>
      <c r="AR2873" s="186" t="s">
        <v>200</v>
      </c>
      <c r="AT2873" s="186" t="s">
        <v>195</v>
      </c>
      <c r="AU2873" s="186" t="s">
        <v>212</v>
      </c>
      <c r="AY2873" s="19" t="s">
        <v>193</v>
      </c>
      <c r="BE2873" s="187">
        <f t="shared" si="224"/>
        <v>0</v>
      </c>
      <c r="BF2873" s="187">
        <f t="shared" si="225"/>
        <v>0</v>
      </c>
      <c r="BG2873" s="187">
        <f t="shared" si="226"/>
        <v>0</v>
      </c>
      <c r="BH2873" s="187">
        <f t="shared" si="227"/>
        <v>0</v>
      </c>
      <c r="BI2873" s="187">
        <f t="shared" si="228"/>
        <v>0</v>
      </c>
      <c r="BJ2873" s="19" t="s">
        <v>78</v>
      </c>
      <c r="BK2873" s="187">
        <f t="shared" si="229"/>
        <v>0</v>
      </c>
      <c r="BL2873" s="19" t="s">
        <v>200</v>
      </c>
      <c r="BM2873" s="186" t="s">
        <v>4946</v>
      </c>
    </row>
    <row r="2874" spans="1:65" s="2" customFormat="1" ht="16.5" customHeight="1">
      <c r="A2874" s="36"/>
      <c r="B2874" s="37"/>
      <c r="C2874" s="175" t="s">
        <v>4947</v>
      </c>
      <c r="D2874" s="175" t="s">
        <v>195</v>
      </c>
      <c r="E2874" s="176" t="s">
        <v>4948</v>
      </c>
      <c r="F2874" s="177" t="s">
        <v>4949</v>
      </c>
      <c r="G2874" s="178" t="s">
        <v>702</v>
      </c>
      <c r="H2874" s="179">
        <v>12</v>
      </c>
      <c r="I2874" s="180"/>
      <c r="J2874" s="181">
        <f t="shared" si="220"/>
        <v>0</v>
      </c>
      <c r="K2874" s="177" t="s">
        <v>477</v>
      </c>
      <c r="L2874" s="41"/>
      <c r="M2874" s="182" t="s">
        <v>19</v>
      </c>
      <c r="N2874" s="183" t="s">
        <v>41</v>
      </c>
      <c r="O2874" s="66"/>
      <c r="P2874" s="184">
        <f t="shared" si="221"/>
        <v>0</v>
      </c>
      <c r="Q2874" s="184">
        <v>0</v>
      </c>
      <c r="R2874" s="184">
        <f t="shared" si="222"/>
        <v>0</v>
      </c>
      <c r="S2874" s="184">
        <v>0</v>
      </c>
      <c r="T2874" s="185">
        <f t="shared" si="223"/>
        <v>0</v>
      </c>
      <c r="U2874" s="36"/>
      <c r="V2874" s="36"/>
      <c r="W2874" s="36"/>
      <c r="X2874" s="36"/>
      <c r="Y2874" s="36"/>
      <c r="Z2874" s="36"/>
      <c r="AA2874" s="36"/>
      <c r="AB2874" s="36"/>
      <c r="AC2874" s="36"/>
      <c r="AD2874" s="36"/>
      <c r="AE2874" s="36"/>
      <c r="AR2874" s="186" t="s">
        <v>200</v>
      </c>
      <c r="AT2874" s="186" t="s">
        <v>195</v>
      </c>
      <c r="AU2874" s="186" t="s">
        <v>212</v>
      </c>
      <c r="AY2874" s="19" t="s">
        <v>193</v>
      </c>
      <c r="BE2874" s="187">
        <f t="shared" si="224"/>
        <v>0</v>
      </c>
      <c r="BF2874" s="187">
        <f t="shared" si="225"/>
        <v>0</v>
      </c>
      <c r="BG2874" s="187">
        <f t="shared" si="226"/>
        <v>0</v>
      </c>
      <c r="BH2874" s="187">
        <f t="shared" si="227"/>
        <v>0</v>
      </c>
      <c r="BI2874" s="187">
        <f t="shared" si="228"/>
        <v>0</v>
      </c>
      <c r="BJ2874" s="19" t="s">
        <v>78</v>
      </c>
      <c r="BK2874" s="187">
        <f t="shared" si="229"/>
        <v>0</v>
      </c>
      <c r="BL2874" s="19" t="s">
        <v>200</v>
      </c>
      <c r="BM2874" s="186" t="s">
        <v>4950</v>
      </c>
    </row>
    <row r="2875" spans="1:65" s="2" customFormat="1" ht="16.5" customHeight="1">
      <c r="A2875" s="36"/>
      <c r="B2875" s="37"/>
      <c r="C2875" s="175" t="s">
        <v>4951</v>
      </c>
      <c r="D2875" s="175" t="s">
        <v>195</v>
      </c>
      <c r="E2875" s="176" t="s">
        <v>4952</v>
      </c>
      <c r="F2875" s="177" t="s">
        <v>4953</v>
      </c>
      <c r="G2875" s="178" t="s">
        <v>702</v>
      </c>
      <c r="H2875" s="179">
        <v>67</v>
      </c>
      <c r="I2875" s="180"/>
      <c r="J2875" s="181">
        <f t="shared" si="220"/>
        <v>0</v>
      </c>
      <c r="K2875" s="177" t="s">
        <v>477</v>
      </c>
      <c r="L2875" s="41"/>
      <c r="M2875" s="182" t="s">
        <v>19</v>
      </c>
      <c r="N2875" s="183" t="s">
        <v>41</v>
      </c>
      <c r="O2875" s="66"/>
      <c r="P2875" s="184">
        <f t="shared" si="221"/>
        <v>0</v>
      </c>
      <c r="Q2875" s="184">
        <v>0</v>
      </c>
      <c r="R2875" s="184">
        <f t="shared" si="222"/>
        <v>0</v>
      </c>
      <c r="S2875" s="184">
        <v>0</v>
      </c>
      <c r="T2875" s="185">
        <f t="shared" si="223"/>
        <v>0</v>
      </c>
      <c r="U2875" s="36"/>
      <c r="V2875" s="36"/>
      <c r="W2875" s="36"/>
      <c r="X2875" s="36"/>
      <c r="Y2875" s="36"/>
      <c r="Z2875" s="36"/>
      <c r="AA2875" s="36"/>
      <c r="AB2875" s="36"/>
      <c r="AC2875" s="36"/>
      <c r="AD2875" s="36"/>
      <c r="AE2875" s="36"/>
      <c r="AR2875" s="186" t="s">
        <v>200</v>
      </c>
      <c r="AT2875" s="186" t="s">
        <v>195</v>
      </c>
      <c r="AU2875" s="186" t="s">
        <v>212</v>
      </c>
      <c r="AY2875" s="19" t="s">
        <v>193</v>
      </c>
      <c r="BE2875" s="187">
        <f t="shared" si="224"/>
        <v>0</v>
      </c>
      <c r="BF2875" s="187">
        <f t="shared" si="225"/>
        <v>0</v>
      </c>
      <c r="BG2875" s="187">
        <f t="shared" si="226"/>
        <v>0</v>
      </c>
      <c r="BH2875" s="187">
        <f t="shared" si="227"/>
        <v>0</v>
      </c>
      <c r="BI2875" s="187">
        <f t="shared" si="228"/>
        <v>0</v>
      </c>
      <c r="BJ2875" s="19" t="s">
        <v>78</v>
      </c>
      <c r="BK2875" s="187">
        <f t="shared" si="229"/>
        <v>0</v>
      </c>
      <c r="BL2875" s="19" t="s">
        <v>200</v>
      </c>
      <c r="BM2875" s="186" t="s">
        <v>4954</v>
      </c>
    </row>
    <row r="2876" spans="1:65" s="2" customFormat="1" ht="33" customHeight="1">
      <c r="A2876" s="36"/>
      <c r="B2876" s="37"/>
      <c r="C2876" s="175" t="s">
        <v>4955</v>
      </c>
      <c r="D2876" s="175" t="s">
        <v>195</v>
      </c>
      <c r="E2876" s="176" t="s">
        <v>4956</v>
      </c>
      <c r="F2876" s="177" t="s">
        <v>4957</v>
      </c>
      <c r="G2876" s="178" t="s">
        <v>702</v>
      </c>
      <c r="H2876" s="179">
        <v>47</v>
      </c>
      <c r="I2876" s="180"/>
      <c r="J2876" s="181">
        <f t="shared" si="220"/>
        <v>0</v>
      </c>
      <c r="K2876" s="177" t="s">
        <v>477</v>
      </c>
      <c r="L2876" s="41"/>
      <c r="M2876" s="182" t="s">
        <v>19</v>
      </c>
      <c r="N2876" s="183" t="s">
        <v>41</v>
      </c>
      <c r="O2876" s="66"/>
      <c r="P2876" s="184">
        <f t="shared" si="221"/>
        <v>0</v>
      </c>
      <c r="Q2876" s="184">
        <v>0</v>
      </c>
      <c r="R2876" s="184">
        <f t="shared" si="222"/>
        <v>0</v>
      </c>
      <c r="S2876" s="184">
        <v>0</v>
      </c>
      <c r="T2876" s="185">
        <f t="shared" si="223"/>
        <v>0</v>
      </c>
      <c r="U2876" s="36"/>
      <c r="V2876" s="36"/>
      <c r="W2876" s="36"/>
      <c r="X2876" s="36"/>
      <c r="Y2876" s="36"/>
      <c r="Z2876" s="36"/>
      <c r="AA2876" s="36"/>
      <c r="AB2876" s="36"/>
      <c r="AC2876" s="36"/>
      <c r="AD2876" s="36"/>
      <c r="AE2876" s="36"/>
      <c r="AR2876" s="186" t="s">
        <v>200</v>
      </c>
      <c r="AT2876" s="186" t="s">
        <v>195</v>
      </c>
      <c r="AU2876" s="186" t="s">
        <v>212</v>
      </c>
      <c r="AY2876" s="19" t="s">
        <v>193</v>
      </c>
      <c r="BE2876" s="187">
        <f t="shared" si="224"/>
        <v>0</v>
      </c>
      <c r="BF2876" s="187">
        <f t="shared" si="225"/>
        <v>0</v>
      </c>
      <c r="BG2876" s="187">
        <f t="shared" si="226"/>
        <v>0</v>
      </c>
      <c r="BH2876" s="187">
        <f t="shared" si="227"/>
        <v>0</v>
      </c>
      <c r="BI2876" s="187">
        <f t="shared" si="228"/>
        <v>0</v>
      </c>
      <c r="BJ2876" s="19" t="s">
        <v>78</v>
      </c>
      <c r="BK2876" s="187">
        <f t="shared" si="229"/>
        <v>0</v>
      </c>
      <c r="BL2876" s="19" t="s">
        <v>200</v>
      </c>
      <c r="BM2876" s="186" t="s">
        <v>4958</v>
      </c>
    </row>
    <row r="2877" spans="1:65" s="2" customFormat="1" ht="21.75" customHeight="1">
      <c r="A2877" s="36"/>
      <c r="B2877" s="37"/>
      <c r="C2877" s="175" t="s">
        <v>4959</v>
      </c>
      <c r="D2877" s="175" t="s">
        <v>195</v>
      </c>
      <c r="E2877" s="176" t="s">
        <v>4960</v>
      </c>
      <c r="F2877" s="177" t="s">
        <v>4961</v>
      </c>
      <c r="G2877" s="178" t="s">
        <v>702</v>
      </c>
      <c r="H2877" s="179">
        <v>5</v>
      </c>
      <c r="I2877" s="180"/>
      <c r="J2877" s="181">
        <f t="shared" si="220"/>
        <v>0</v>
      </c>
      <c r="K2877" s="177" t="s">
        <v>477</v>
      </c>
      <c r="L2877" s="41"/>
      <c r="M2877" s="182" t="s">
        <v>19</v>
      </c>
      <c r="N2877" s="183" t="s">
        <v>41</v>
      </c>
      <c r="O2877" s="66"/>
      <c r="P2877" s="184">
        <f t="shared" si="221"/>
        <v>0</v>
      </c>
      <c r="Q2877" s="184">
        <v>0</v>
      </c>
      <c r="R2877" s="184">
        <f t="shared" si="222"/>
        <v>0</v>
      </c>
      <c r="S2877" s="184">
        <v>0</v>
      </c>
      <c r="T2877" s="185">
        <f t="shared" si="223"/>
        <v>0</v>
      </c>
      <c r="U2877" s="36"/>
      <c r="V2877" s="36"/>
      <c r="W2877" s="36"/>
      <c r="X2877" s="36"/>
      <c r="Y2877" s="36"/>
      <c r="Z2877" s="36"/>
      <c r="AA2877" s="36"/>
      <c r="AB2877" s="36"/>
      <c r="AC2877" s="36"/>
      <c r="AD2877" s="36"/>
      <c r="AE2877" s="36"/>
      <c r="AR2877" s="186" t="s">
        <v>200</v>
      </c>
      <c r="AT2877" s="186" t="s">
        <v>195</v>
      </c>
      <c r="AU2877" s="186" t="s">
        <v>212</v>
      </c>
      <c r="AY2877" s="19" t="s">
        <v>193</v>
      </c>
      <c r="BE2877" s="187">
        <f t="shared" si="224"/>
        <v>0</v>
      </c>
      <c r="BF2877" s="187">
        <f t="shared" si="225"/>
        <v>0</v>
      </c>
      <c r="BG2877" s="187">
        <f t="shared" si="226"/>
        <v>0</v>
      </c>
      <c r="BH2877" s="187">
        <f t="shared" si="227"/>
        <v>0</v>
      </c>
      <c r="BI2877" s="187">
        <f t="shared" si="228"/>
        <v>0</v>
      </c>
      <c r="BJ2877" s="19" t="s">
        <v>78</v>
      </c>
      <c r="BK2877" s="187">
        <f t="shared" si="229"/>
        <v>0</v>
      </c>
      <c r="BL2877" s="19" t="s">
        <v>200</v>
      </c>
      <c r="BM2877" s="186" t="s">
        <v>4962</v>
      </c>
    </row>
    <row r="2878" spans="1:65" s="2" customFormat="1" ht="21.75" customHeight="1">
      <c r="A2878" s="36"/>
      <c r="B2878" s="37"/>
      <c r="C2878" s="175" t="s">
        <v>4963</v>
      </c>
      <c r="D2878" s="175" t="s">
        <v>195</v>
      </c>
      <c r="E2878" s="176" t="s">
        <v>4964</v>
      </c>
      <c r="F2878" s="177" t="s">
        <v>4965</v>
      </c>
      <c r="G2878" s="178" t="s">
        <v>702</v>
      </c>
      <c r="H2878" s="179">
        <v>140</v>
      </c>
      <c r="I2878" s="180"/>
      <c r="J2878" s="181">
        <f t="shared" si="220"/>
        <v>0</v>
      </c>
      <c r="K2878" s="177" t="s">
        <v>477</v>
      </c>
      <c r="L2878" s="41"/>
      <c r="M2878" s="182" t="s">
        <v>19</v>
      </c>
      <c r="N2878" s="183" t="s">
        <v>41</v>
      </c>
      <c r="O2878" s="66"/>
      <c r="P2878" s="184">
        <f t="shared" si="221"/>
        <v>0</v>
      </c>
      <c r="Q2878" s="184">
        <v>0</v>
      </c>
      <c r="R2878" s="184">
        <f t="shared" si="222"/>
        <v>0</v>
      </c>
      <c r="S2878" s="184">
        <v>0</v>
      </c>
      <c r="T2878" s="185">
        <f t="shared" si="223"/>
        <v>0</v>
      </c>
      <c r="U2878" s="36"/>
      <c r="V2878" s="36"/>
      <c r="W2878" s="36"/>
      <c r="X2878" s="36"/>
      <c r="Y2878" s="36"/>
      <c r="Z2878" s="36"/>
      <c r="AA2878" s="36"/>
      <c r="AB2878" s="36"/>
      <c r="AC2878" s="36"/>
      <c r="AD2878" s="36"/>
      <c r="AE2878" s="36"/>
      <c r="AR2878" s="186" t="s">
        <v>200</v>
      </c>
      <c r="AT2878" s="186" t="s">
        <v>195</v>
      </c>
      <c r="AU2878" s="186" t="s">
        <v>212</v>
      </c>
      <c r="AY2878" s="19" t="s">
        <v>193</v>
      </c>
      <c r="BE2878" s="187">
        <f t="shared" si="224"/>
        <v>0</v>
      </c>
      <c r="BF2878" s="187">
        <f t="shared" si="225"/>
        <v>0</v>
      </c>
      <c r="BG2878" s="187">
        <f t="shared" si="226"/>
        <v>0</v>
      </c>
      <c r="BH2878" s="187">
        <f t="shared" si="227"/>
        <v>0</v>
      </c>
      <c r="BI2878" s="187">
        <f t="shared" si="228"/>
        <v>0</v>
      </c>
      <c r="BJ2878" s="19" t="s">
        <v>78</v>
      </c>
      <c r="BK2878" s="187">
        <f t="shared" si="229"/>
        <v>0</v>
      </c>
      <c r="BL2878" s="19" t="s">
        <v>200</v>
      </c>
      <c r="BM2878" s="186" t="s">
        <v>4966</v>
      </c>
    </row>
    <row r="2879" spans="1:65" s="2" customFormat="1" ht="24.2" customHeight="1">
      <c r="A2879" s="36"/>
      <c r="B2879" s="37"/>
      <c r="C2879" s="175" t="s">
        <v>4967</v>
      </c>
      <c r="D2879" s="175" t="s">
        <v>195</v>
      </c>
      <c r="E2879" s="176" t="s">
        <v>4968</v>
      </c>
      <c r="F2879" s="177" t="s">
        <v>4969</v>
      </c>
      <c r="G2879" s="178" t="s">
        <v>702</v>
      </c>
      <c r="H2879" s="179">
        <v>103</v>
      </c>
      <c r="I2879" s="180"/>
      <c r="J2879" s="181">
        <f t="shared" si="220"/>
        <v>0</v>
      </c>
      <c r="K2879" s="177" t="s">
        <v>477</v>
      </c>
      <c r="L2879" s="41"/>
      <c r="M2879" s="182" t="s">
        <v>19</v>
      </c>
      <c r="N2879" s="183" t="s">
        <v>41</v>
      </c>
      <c r="O2879" s="66"/>
      <c r="P2879" s="184">
        <f t="shared" si="221"/>
        <v>0</v>
      </c>
      <c r="Q2879" s="184">
        <v>0</v>
      </c>
      <c r="R2879" s="184">
        <f t="shared" si="222"/>
        <v>0</v>
      </c>
      <c r="S2879" s="184">
        <v>0</v>
      </c>
      <c r="T2879" s="185">
        <f t="shared" si="223"/>
        <v>0</v>
      </c>
      <c r="U2879" s="36"/>
      <c r="V2879" s="36"/>
      <c r="W2879" s="36"/>
      <c r="X2879" s="36"/>
      <c r="Y2879" s="36"/>
      <c r="Z2879" s="36"/>
      <c r="AA2879" s="36"/>
      <c r="AB2879" s="36"/>
      <c r="AC2879" s="36"/>
      <c r="AD2879" s="36"/>
      <c r="AE2879" s="36"/>
      <c r="AR2879" s="186" t="s">
        <v>200</v>
      </c>
      <c r="AT2879" s="186" t="s">
        <v>195</v>
      </c>
      <c r="AU2879" s="186" t="s">
        <v>212</v>
      </c>
      <c r="AY2879" s="19" t="s">
        <v>193</v>
      </c>
      <c r="BE2879" s="187">
        <f t="shared" si="224"/>
        <v>0</v>
      </c>
      <c r="BF2879" s="187">
        <f t="shared" si="225"/>
        <v>0</v>
      </c>
      <c r="BG2879" s="187">
        <f t="shared" si="226"/>
        <v>0</v>
      </c>
      <c r="BH2879" s="187">
        <f t="shared" si="227"/>
        <v>0</v>
      </c>
      <c r="BI2879" s="187">
        <f t="shared" si="228"/>
        <v>0</v>
      </c>
      <c r="BJ2879" s="19" t="s">
        <v>78</v>
      </c>
      <c r="BK2879" s="187">
        <f t="shared" si="229"/>
        <v>0</v>
      </c>
      <c r="BL2879" s="19" t="s">
        <v>200</v>
      </c>
      <c r="BM2879" s="186" t="s">
        <v>4970</v>
      </c>
    </row>
    <row r="2880" spans="1:65" s="2" customFormat="1" ht="24.2" customHeight="1">
      <c r="A2880" s="36"/>
      <c r="B2880" s="37"/>
      <c r="C2880" s="175" t="s">
        <v>4971</v>
      </c>
      <c r="D2880" s="175" t="s">
        <v>195</v>
      </c>
      <c r="E2880" s="176" t="s">
        <v>4972</v>
      </c>
      <c r="F2880" s="177" t="s">
        <v>4973</v>
      </c>
      <c r="G2880" s="178" t="s">
        <v>702</v>
      </c>
      <c r="H2880" s="179">
        <v>2357</v>
      </c>
      <c r="I2880" s="180"/>
      <c r="J2880" s="181">
        <f t="shared" si="220"/>
        <v>0</v>
      </c>
      <c r="K2880" s="177" t="s">
        <v>477</v>
      </c>
      <c r="L2880" s="41"/>
      <c r="M2880" s="182" t="s">
        <v>19</v>
      </c>
      <c r="N2880" s="183" t="s">
        <v>41</v>
      </c>
      <c r="O2880" s="66"/>
      <c r="P2880" s="184">
        <f t="shared" si="221"/>
        <v>0</v>
      </c>
      <c r="Q2880" s="184">
        <v>0</v>
      </c>
      <c r="R2880" s="184">
        <f t="shared" si="222"/>
        <v>0</v>
      </c>
      <c r="S2880" s="184">
        <v>0</v>
      </c>
      <c r="T2880" s="185">
        <f t="shared" si="223"/>
        <v>0</v>
      </c>
      <c r="U2880" s="36"/>
      <c r="V2880" s="36"/>
      <c r="W2880" s="36"/>
      <c r="X2880" s="36"/>
      <c r="Y2880" s="36"/>
      <c r="Z2880" s="36"/>
      <c r="AA2880" s="36"/>
      <c r="AB2880" s="36"/>
      <c r="AC2880" s="36"/>
      <c r="AD2880" s="36"/>
      <c r="AE2880" s="36"/>
      <c r="AR2880" s="186" t="s">
        <v>200</v>
      </c>
      <c r="AT2880" s="186" t="s">
        <v>195</v>
      </c>
      <c r="AU2880" s="186" t="s">
        <v>212</v>
      </c>
      <c r="AY2880" s="19" t="s">
        <v>193</v>
      </c>
      <c r="BE2880" s="187">
        <f t="shared" si="224"/>
        <v>0</v>
      </c>
      <c r="BF2880" s="187">
        <f t="shared" si="225"/>
        <v>0</v>
      </c>
      <c r="BG2880" s="187">
        <f t="shared" si="226"/>
        <v>0</v>
      </c>
      <c r="BH2880" s="187">
        <f t="shared" si="227"/>
        <v>0</v>
      </c>
      <c r="BI2880" s="187">
        <f t="shared" si="228"/>
        <v>0</v>
      </c>
      <c r="BJ2880" s="19" t="s">
        <v>78</v>
      </c>
      <c r="BK2880" s="187">
        <f t="shared" si="229"/>
        <v>0</v>
      </c>
      <c r="BL2880" s="19" t="s">
        <v>200</v>
      </c>
      <c r="BM2880" s="186" t="s">
        <v>4974</v>
      </c>
    </row>
    <row r="2881" spans="1:65" s="2" customFormat="1" ht="24.2" customHeight="1">
      <c r="A2881" s="36"/>
      <c r="B2881" s="37"/>
      <c r="C2881" s="175" t="s">
        <v>4975</v>
      </c>
      <c r="D2881" s="175" t="s">
        <v>195</v>
      </c>
      <c r="E2881" s="176" t="s">
        <v>4976</v>
      </c>
      <c r="F2881" s="177" t="s">
        <v>4977</v>
      </c>
      <c r="G2881" s="178" t="s">
        <v>702</v>
      </c>
      <c r="H2881" s="179">
        <v>8</v>
      </c>
      <c r="I2881" s="180"/>
      <c r="J2881" s="181">
        <f t="shared" si="220"/>
        <v>0</v>
      </c>
      <c r="K2881" s="177" t="s">
        <v>477</v>
      </c>
      <c r="L2881" s="41"/>
      <c r="M2881" s="182" t="s">
        <v>19</v>
      </c>
      <c r="N2881" s="183" t="s">
        <v>41</v>
      </c>
      <c r="O2881" s="66"/>
      <c r="P2881" s="184">
        <f t="shared" si="221"/>
        <v>0</v>
      </c>
      <c r="Q2881" s="184">
        <v>0</v>
      </c>
      <c r="R2881" s="184">
        <f t="shared" si="222"/>
        <v>0</v>
      </c>
      <c r="S2881" s="184">
        <v>0</v>
      </c>
      <c r="T2881" s="185">
        <f t="shared" si="223"/>
        <v>0</v>
      </c>
      <c r="U2881" s="36"/>
      <c r="V2881" s="36"/>
      <c r="W2881" s="36"/>
      <c r="X2881" s="36"/>
      <c r="Y2881" s="36"/>
      <c r="Z2881" s="36"/>
      <c r="AA2881" s="36"/>
      <c r="AB2881" s="36"/>
      <c r="AC2881" s="36"/>
      <c r="AD2881" s="36"/>
      <c r="AE2881" s="36"/>
      <c r="AR2881" s="186" t="s">
        <v>200</v>
      </c>
      <c r="AT2881" s="186" t="s">
        <v>195</v>
      </c>
      <c r="AU2881" s="186" t="s">
        <v>212</v>
      </c>
      <c r="AY2881" s="19" t="s">
        <v>193</v>
      </c>
      <c r="BE2881" s="187">
        <f t="shared" si="224"/>
        <v>0</v>
      </c>
      <c r="BF2881" s="187">
        <f t="shared" si="225"/>
        <v>0</v>
      </c>
      <c r="BG2881" s="187">
        <f t="shared" si="226"/>
        <v>0</v>
      </c>
      <c r="BH2881" s="187">
        <f t="shared" si="227"/>
        <v>0</v>
      </c>
      <c r="BI2881" s="187">
        <f t="shared" si="228"/>
        <v>0</v>
      </c>
      <c r="BJ2881" s="19" t="s">
        <v>78</v>
      </c>
      <c r="BK2881" s="187">
        <f t="shared" si="229"/>
        <v>0</v>
      </c>
      <c r="BL2881" s="19" t="s">
        <v>200</v>
      </c>
      <c r="BM2881" s="186" t="s">
        <v>4978</v>
      </c>
    </row>
    <row r="2882" spans="1:65" s="2" customFormat="1" ht="16.5" customHeight="1">
      <c r="A2882" s="36"/>
      <c r="B2882" s="37"/>
      <c r="C2882" s="175" t="s">
        <v>4979</v>
      </c>
      <c r="D2882" s="175" t="s">
        <v>195</v>
      </c>
      <c r="E2882" s="176" t="s">
        <v>4980</v>
      </c>
      <c r="F2882" s="177" t="s">
        <v>4981</v>
      </c>
      <c r="G2882" s="178" t="s">
        <v>702</v>
      </c>
      <c r="H2882" s="179">
        <v>3</v>
      </c>
      <c r="I2882" s="180"/>
      <c r="J2882" s="181">
        <f t="shared" si="220"/>
        <v>0</v>
      </c>
      <c r="K2882" s="177" t="s">
        <v>477</v>
      </c>
      <c r="L2882" s="41"/>
      <c r="M2882" s="182" t="s">
        <v>19</v>
      </c>
      <c r="N2882" s="183" t="s">
        <v>41</v>
      </c>
      <c r="O2882" s="66"/>
      <c r="P2882" s="184">
        <f t="shared" si="221"/>
        <v>0</v>
      </c>
      <c r="Q2882" s="184">
        <v>0</v>
      </c>
      <c r="R2882" s="184">
        <f t="shared" si="222"/>
        <v>0</v>
      </c>
      <c r="S2882" s="184">
        <v>0</v>
      </c>
      <c r="T2882" s="185">
        <f t="shared" si="223"/>
        <v>0</v>
      </c>
      <c r="U2882" s="36"/>
      <c r="V2882" s="36"/>
      <c r="W2882" s="36"/>
      <c r="X2882" s="36"/>
      <c r="Y2882" s="36"/>
      <c r="Z2882" s="36"/>
      <c r="AA2882" s="36"/>
      <c r="AB2882" s="36"/>
      <c r="AC2882" s="36"/>
      <c r="AD2882" s="36"/>
      <c r="AE2882" s="36"/>
      <c r="AR2882" s="186" t="s">
        <v>200</v>
      </c>
      <c r="AT2882" s="186" t="s">
        <v>195</v>
      </c>
      <c r="AU2882" s="186" t="s">
        <v>212</v>
      </c>
      <c r="AY2882" s="19" t="s">
        <v>193</v>
      </c>
      <c r="BE2882" s="187">
        <f t="shared" si="224"/>
        <v>0</v>
      </c>
      <c r="BF2882" s="187">
        <f t="shared" si="225"/>
        <v>0</v>
      </c>
      <c r="BG2882" s="187">
        <f t="shared" si="226"/>
        <v>0</v>
      </c>
      <c r="BH2882" s="187">
        <f t="shared" si="227"/>
        <v>0</v>
      </c>
      <c r="BI2882" s="187">
        <f t="shared" si="228"/>
        <v>0</v>
      </c>
      <c r="BJ2882" s="19" t="s">
        <v>78</v>
      </c>
      <c r="BK2882" s="187">
        <f t="shared" si="229"/>
        <v>0</v>
      </c>
      <c r="BL2882" s="19" t="s">
        <v>200</v>
      </c>
      <c r="BM2882" s="186" t="s">
        <v>4982</v>
      </c>
    </row>
    <row r="2883" spans="1:65" s="2" customFormat="1" ht="16.5" customHeight="1">
      <c r="A2883" s="36"/>
      <c r="B2883" s="37"/>
      <c r="C2883" s="175" t="s">
        <v>4983</v>
      </c>
      <c r="D2883" s="175" t="s">
        <v>195</v>
      </c>
      <c r="E2883" s="176" t="s">
        <v>4984</v>
      </c>
      <c r="F2883" s="177" t="s">
        <v>4985</v>
      </c>
      <c r="G2883" s="178" t="s">
        <v>702</v>
      </c>
      <c r="H2883" s="179">
        <v>5</v>
      </c>
      <c r="I2883" s="180"/>
      <c r="J2883" s="181">
        <f t="shared" si="220"/>
        <v>0</v>
      </c>
      <c r="K2883" s="177" t="s">
        <v>477</v>
      </c>
      <c r="L2883" s="41"/>
      <c r="M2883" s="182" t="s">
        <v>19</v>
      </c>
      <c r="N2883" s="183" t="s">
        <v>41</v>
      </c>
      <c r="O2883" s="66"/>
      <c r="P2883" s="184">
        <f t="shared" si="221"/>
        <v>0</v>
      </c>
      <c r="Q2883" s="184">
        <v>0</v>
      </c>
      <c r="R2883" s="184">
        <f t="shared" si="222"/>
        <v>0</v>
      </c>
      <c r="S2883" s="184">
        <v>0</v>
      </c>
      <c r="T2883" s="185">
        <f t="shared" si="223"/>
        <v>0</v>
      </c>
      <c r="U2883" s="36"/>
      <c r="V2883" s="36"/>
      <c r="W2883" s="36"/>
      <c r="X2883" s="36"/>
      <c r="Y2883" s="36"/>
      <c r="Z2883" s="36"/>
      <c r="AA2883" s="36"/>
      <c r="AB2883" s="36"/>
      <c r="AC2883" s="36"/>
      <c r="AD2883" s="36"/>
      <c r="AE2883" s="36"/>
      <c r="AR2883" s="186" t="s">
        <v>200</v>
      </c>
      <c r="AT2883" s="186" t="s">
        <v>195</v>
      </c>
      <c r="AU2883" s="186" t="s">
        <v>212</v>
      </c>
      <c r="AY2883" s="19" t="s">
        <v>193</v>
      </c>
      <c r="BE2883" s="187">
        <f t="shared" si="224"/>
        <v>0</v>
      </c>
      <c r="BF2883" s="187">
        <f t="shared" si="225"/>
        <v>0</v>
      </c>
      <c r="BG2883" s="187">
        <f t="shared" si="226"/>
        <v>0</v>
      </c>
      <c r="BH2883" s="187">
        <f t="shared" si="227"/>
        <v>0</v>
      </c>
      <c r="BI2883" s="187">
        <f t="shared" si="228"/>
        <v>0</v>
      </c>
      <c r="BJ2883" s="19" t="s">
        <v>78</v>
      </c>
      <c r="BK2883" s="187">
        <f t="shared" si="229"/>
        <v>0</v>
      </c>
      <c r="BL2883" s="19" t="s">
        <v>200</v>
      </c>
      <c r="BM2883" s="186" t="s">
        <v>4986</v>
      </c>
    </row>
    <row r="2884" spans="1:65" s="2" customFormat="1" ht="16.5" customHeight="1">
      <c r="A2884" s="36"/>
      <c r="B2884" s="37"/>
      <c r="C2884" s="175" t="s">
        <v>4987</v>
      </c>
      <c r="D2884" s="175" t="s">
        <v>195</v>
      </c>
      <c r="E2884" s="176" t="s">
        <v>4988</v>
      </c>
      <c r="F2884" s="177" t="s">
        <v>4989</v>
      </c>
      <c r="G2884" s="178" t="s">
        <v>702</v>
      </c>
      <c r="H2884" s="179">
        <v>26</v>
      </c>
      <c r="I2884" s="180"/>
      <c r="J2884" s="181">
        <f t="shared" si="220"/>
        <v>0</v>
      </c>
      <c r="K2884" s="177" t="s">
        <v>477</v>
      </c>
      <c r="L2884" s="41"/>
      <c r="M2884" s="182" t="s">
        <v>19</v>
      </c>
      <c r="N2884" s="183" t="s">
        <v>41</v>
      </c>
      <c r="O2884" s="66"/>
      <c r="P2884" s="184">
        <f t="shared" si="221"/>
        <v>0</v>
      </c>
      <c r="Q2884" s="184">
        <v>0</v>
      </c>
      <c r="R2884" s="184">
        <f t="shared" si="222"/>
        <v>0</v>
      </c>
      <c r="S2884" s="184">
        <v>0</v>
      </c>
      <c r="T2884" s="185">
        <f t="shared" si="223"/>
        <v>0</v>
      </c>
      <c r="U2884" s="36"/>
      <c r="V2884" s="36"/>
      <c r="W2884" s="36"/>
      <c r="X2884" s="36"/>
      <c r="Y2884" s="36"/>
      <c r="Z2884" s="36"/>
      <c r="AA2884" s="36"/>
      <c r="AB2884" s="36"/>
      <c r="AC2884" s="36"/>
      <c r="AD2884" s="36"/>
      <c r="AE2884" s="36"/>
      <c r="AR2884" s="186" t="s">
        <v>200</v>
      </c>
      <c r="AT2884" s="186" t="s">
        <v>195</v>
      </c>
      <c r="AU2884" s="186" t="s">
        <v>212</v>
      </c>
      <c r="AY2884" s="19" t="s">
        <v>193</v>
      </c>
      <c r="BE2884" s="187">
        <f t="shared" si="224"/>
        <v>0</v>
      </c>
      <c r="BF2884" s="187">
        <f t="shared" si="225"/>
        <v>0</v>
      </c>
      <c r="BG2884" s="187">
        <f t="shared" si="226"/>
        <v>0</v>
      </c>
      <c r="BH2884" s="187">
        <f t="shared" si="227"/>
        <v>0</v>
      </c>
      <c r="BI2884" s="187">
        <f t="shared" si="228"/>
        <v>0</v>
      </c>
      <c r="BJ2884" s="19" t="s">
        <v>78</v>
      </c>
      <c r="BK2884" s="187">
        <f t="shared" si="229"/>
        <v>0</v>
      </c>
      <c r="BL2884" s="19" t="s">
        <v>200</v>
      </c>
      <c r="BM2884" s="186" t="s">
        <v>4990</v>
      </c>
    </row>
    <row r="2885" spans="1:65" s="2" customFormat="1" ht="24.2" customHeight="1">
      <c r="A2885" s="36"/>
      <c r="B2885" s="37"/>
      <c r="C2885" s="175" t="s">
        <v>4991</v>
      </c>
      <c r="D2885" s="175" t="s">
        <v>195</v>
      </c>
      <c r="E2885" s="176" t="s">
        <v>4992</v>
      </c>
      <c r="F2885" s="177" t="s">
        <v>4993</v>
      </c>
      <c r="G2885" s="178" t="s">
        <v>702</v>
      </c>
      <c r="H2885" s="179">
        <v>15</v>
      </c>
      <c r="I2885" s="180"/>
      <c r="J2885" s="181">
        <f t="shared" si="220"/>
        <v>0</v>
      </c>
      <c r="K2885" s="177" t="s">
        <v>477</v>
      </c>
      <c r="L2885" s="41"/>
      <c r="M2885" s="182" t="s">
        <v>19</v>
      </c>
      <c r="N2885" s="183" t="s">
        <v>41</v>
      </c>
      <c r="O2885" s="66"/>
      <c r="P2885" s="184">
        <f t="shared" si="221"/>
        <v>0</v>
      </c>
      <c r="Q2885" s="184">
        <v>0</v>
      </c>
      <c r="R2885" s="184">
        <f t="shared" si="222"/>
        <v>0</v>
      </c>
      <c r="S2885" s="184">
        <v>0</v>
      </c>
      <c r="T2885" s="185">
        <f t="shared" si="223"/>
        <v>0</v>
      </c>
      <c r="U2885" s="36"/>
      <c r="V2885" s="36"/>
      <c r="W2885" s="36"/>
      <c r="X2885" s="36"/>
      <c r="Y2885" s="36"/>
      <c r="Z2885" s="36"/>
      <c r="AA2885" s="36"/>
      <c r="AB2885" s="36"/>
      <c r="AC2885" s="36"/>
      <c r="AD2885" s="36"/>
      <c r="AE2885" s="36"/>
      <c r="AR2885" s="186" t="s">
        <v>200</v>
      </c>
      <c r="AT2885" s="186" t="s">
        <v>195</v>
      </c>
      <c r="AU2885" s="186" t="s">
        <v>212</v>
      </c>
      <c r="AY2885" s="19" t="s">
        <v>193</v>
      </c>
      <c r="BE2885" s="187">
        <f t="shared" si="224"/>
        <v>0</v>
      </c>
      <c r="BF2885" s="187">
        <f t="shared" si="225"/>
        <v>0</v>
      </c>
      <c r="BG2885" s="187">
        <f t="shared" si="226"/>
        <v>0</v>
      </c>
      <c r="BH2885" s="187">
        <f t="shared" si="227"/>
        <v>0</v>
      </c>
      <c r="BI2885" s="187">
        <f t="shared" si="228"/>
        <v>0</v>
      </c>
      <c r="BJ2885" s="19" t="s">
        <v>78</v>
      </c>
      <c r="BK2885" s="187">
        <f t="shared" si="229"/>
        <v>0</v>
      </c>
      <c r="BL2885" s="19" t="s">
        <v>200</v>
      </c>
      <c r="BM2885" s="186" t="s">
        <v>4994</v>
      </c>
    </row>
    <row r="2886" spans="1:65" s="2" customFormat="1" ht="24.2" customHeight="1">
      <c r="A2886" s="36"/>
      <c r="B2886" s="37"/>
      <c r="C2886" s="175" t="s">
        <v>4995</v>
      </c>
      <c r="D2886" s="175" t="s">
        <v>195</v>
      </c>
      <c r="E2886" s="176" t="s">
        <v>4996</v>
      </c>
      <c r="F2886" s="177" t="s">
        <v>4993</v>
      </c>
      <c r="G2886" s="178" t="s">
        <v>702</v>
      </c>
      <c r="H2886" s="179">
        <v>45</v>
      </c>
      <c r="I2886" s="180"/>
      <c r="J2886" s="181">
        <f t="shared" si="220"/>
        <v>0</v>
      </c>
      <c r="K2886" s="177" t="s">
        <v>477</v>
      </c>
      <c r="L2886" s="41"/>
      <c r="M2886" s="182" t="s">
        <v>19</v>
      </c>
      <c r="N2886" s="183" t="s">
        <v>41</v>
      </c>
      <c r="O2886" s="66"/>
      <c r="P2886" s="184">
        <f t="shared" si="221"/>
        <v>0</v>
      </c>
      <c r="Q2886" s="184">
        <v>0</v>
      </c>
      <c r="R2886" s="184">
        <f t="shared" si="222"/>
        <v>0</v>
      </c>
      <c r="S2886" s="184">
        <v>0</v>
      </c>
      <c r="T2886" s="185">
        <f t="shared" si="223"/>
        <v>0</v>
      </c>
      <c r="U2886" s="36"/>
      <c r="V2886" s="36"/>
      <c r="W2886" s="36"/>
      <c r="X2886" s="36"/>
      <c r="Y2886" s="36"/>
      <c r="Z2886" s="36"/>
      <c r="AA2886" s="36"/>
      <c r="AB2886" s="36"/>
      <c r="AC2886" s="36"/>
      <c r="AD2886" s="36"/>
      <c r="AE2886" s="36"/>
      <c r="AR2886" s="186" t="s">
        <v>200</v>
      </c>
      <c r="AT2886" s="186" t="s">
        <v>195</v>
      </c>
      <c r="AU2886" s="186" t="s">
        <v>212</v>
      </c>
      <c r="AY2886" s="19" t="s">
        <v>193</v>
      </c>
      <c r="BE2886" s="187">
        <f t="shared" si="224"/>
        <v>0</v>
      </c>
      <c r="BF2886" s="187">
        <f t="shared" si="225"/>
        <v>0</v>
      </c>
      <c r="BG2886" s="187">
        <f t="shared" si="226"/>
        <v>0</v>
      </c>
      <c r="BH2886" s="187">
        <f t="shared" si="227"/>
        <v>0</v>
      </c>
      <c r="BI2886" s="187">
        <f t="shared" si="228"/>
        <v>0</v>
      </c>
      <c r="BJ2886" s="19" t="s">
        <v>78</v>
      </c>
      <c r="BK2886" s="187">
        <f t="shared" si="229"/>
        <v>0</v>
      </c>
      <c r="BL2886" s="19" t="s">
        <v>200</v>
      </c>
      <c r="BM2886" s="186" t="s">
        <v>4997</v>
      </c>
    </row>
    <row r="2887" spans="1:65" s="2" customFormat="1" ht="16.5" customHeight="1">
      <c r="A2887" s="36"/>
      <c r="B2887" s="37"/>
      <c r="C2887" s="175" t="s">
        <v>4998</v>
      </c>
      <c r="D2887" s="175" t="s">
        <v>195</v>
      </c>
      <c r="E2887" s="176" t="s">
        <v>4999</v>
      </c>
      <c r="F2887" s="177" t="s">
        <v>5000</v>
      </c>
      <c r="G2887" s="178" t="s">
        <v>702</v>
      </c>
      <c r="H2887" s="179">
        <v>2</v>
      </c>
      <c r="I2887" s="180"/>
      <c r="J2887" s="181">
        <f t="shared" si="220"/>
        <v>0</v>
      </c>
      <c r="K2887" s="177" t="s">
        <v>477</v>
      </c>
      <c r="L2887" s="41"/>
      <c r="M2887" s="182" t="s">
        <v>19</v>
      </c>
      <c r="N2887" s="183" t="s">
        <v>41</v>
      </c>
      <c r="O2887" s="66"/>
      <c r="P2887" s="184">
        <f t="shared" si="221"/>
        <v>0</v>
      </c>
      <c r="Q2887" s="184">
        <v>0</v>
      </c>
      <c r="R2887" s="184">
        <f t="shared" si="222"/>
        <v>0</v>
      </c>
      <c r="S2887" s="184">
        <v>0</v>
      </c>
      <c r="T2887" s="185">
        <f t="shared" si="223"/>
        <v>0</v>
      </c>
      <c r="U2887" s="36"/>
      <c r="V2887" s="36"/>
      <c r="W2887" s="36"/>
      <c r="X2887" s="36"/>
      <c r="Y2887" s="36"/>
      <c r="Z2887" s="36"/>
      <c r="AA2887" s="36"/>
      <c r="AB2887" s="36"/>
      <c r="AC2887" s="36"/>
      <c r="AD2887" s="36"/>
      <c r="AE2887" s="36"/>
      <c r="AR2887" s="186" t="s">
        <v>200</v>
      </c>
      <c r="AT2887" s="186" t="s">
        <v>195</v>
      </c>
      <c r="AU2887" s="186" t="s">
        <v>212</v>
      </c>
      <c r="AY2887" s="19" t="s">
        <v>193</v>
      </c>
      <c r="BE2887" s="187">
        <f t="shared" si="224"/>
        <v>0</v>
      </c>
      <c r="BF2887" s="187">
        <f t="shared" si="225"/>
        <v>0</v>
      </c>
      <c r="BG2887" s="187">
        <f t="shared" si="226"/>
        <v>0</v>
      </c>
      <c r="BH2887" s="187">
        <f t="shared" si="227"/>
        <v>0</v>
      </c>
      <c r="BI2887" s="187">
        <f t="shared" si="228"/>
        <v>0</v>
      </c>
      <c r="BJ2887" s="19" t="s">
        <v>78</v>
      </c>
      <c r="BK2887" s="187">
        <f t="shared" si="229"/>
        <v>0</v>
      </c>
      <c r="BL2887" s="19" t="s">
        <v>200</v>
      </c>
      <c r="BM2887" s="186" t="s">
        <v>5001</v>
      </c>
    </row>
    <row r="2888" spans="1:65" s="2" customFormat="1" ht="16.5" customHeight="1">
      <c r="A2888" s="36"/>
      <c r="B2888" s="37"/>
      <c r="C2888" s="175" t="s">
        <v>5002</v>
      </c>
      <c r="D2888" s="175" t="s">
        <v>195</v>
      </c>
      <c r="E2888" s="176" t="s">
        <v>5003</v>
      </c>
      <c r="F2888" s="177" t="s">
        <v>5004</v>
      </c>
      <c r="G2888" s="178" t="s">
        <v>702</v>
      </c>
      <c r="H2888" s="179">
        <v>15</v>
      </c>
      <c r="I2888" s="180"/>
      <c r="J2888" s="181">
        <f t="shared" si="220"/>
        <v>0</v>
      </c>
      <c r="K2888" s="177" t="s">
        <v>477</v>
      </c>
      <c r="L2888" s="41"/>
      <c r="M2888" s="182" t="s">
        <v>19</v>
      </c>
      <c r="N2888" s="183" t="s">
        <v>41</v>
      </c>
      <c r="O2888" s="66"/>
      <c r="P2888" s="184">
        <f t="shared" si="221"/>
        <v>0</v>
      </c>
      <c r="Q2888" s="184">
        <v>0</v>
      </c>
      <c r="R2888" s="184">
        <f t="shared" si="222"/>
        <v>0</v>
      </c>
      <c r="S2888" s="184">
        <v>0</v>
      </c>
      <c r="T2888" s="185">
        <f t="shared" si="223"/>
        <v>0</v>
      </c>
      <c r="U2888" s="36"/>
      <c r="V2888" s="36"/>
      <c r="W2888" s="36"/>
      <c r="X2888" s="36"/>
      <c r="Y2888" s="36"/>
      <c r="Z2888" s="36"/>
      <c r="AA2888" s="36"/>
      <c r="AB2888" s="36"/>
      <c r="AC2888" s="36"/>
      <c r="AD2888" s="36"/>
      <c r="AE2888" s="36"/>
      <c r="AR2888" s="186" t="s">
        <v>200</v>
      </c>
      <c r="AT2888" s="186" t="s">
        <v>195</v>
      </c>
      <c r="AU2888" s="186" t="s">
        <v>212</v>
      </c>
      <c r="AY2888" s="19" t="s">
        <v>193</v>
      </c>
      <c r="BE2888" s="187">
        <f t="shared" si="224"/>
        <v>0</v>
      </c>
      <c r="BF2888" s="187">
        <f t="shared" si="225"/>
        <v>0</v>
      </c>
      <c r="BG2888" s="187">
        <f t="shared" si="226"/>
        <v>0</v>
      </c>
      <c r="BH2888" s="187">
        <f t="shared" si="227"/>
        <v>0</v>
      </c>
      <c r="BI2888" s="187">
        <f t="shared" si="228"/>
        <v>0</v>
      </c>
      <c r="BJ2888" s="19" t="s">
        <v>78</v>
      </c>
      <c r="BK2888" s="187">
        <f t="shared" si="229"/>
        <v>0</v>
      </c>
      <c r="BL2888" s="19" t="s">
        <v>200</v>
      </c>
      <c r="BM2888" s="186" t="s">
        <v>5005</v>
      </c>
    </row>
    <row r="2889" spans="1:65" s="2" customFormat="1" ht="16.5" customHeight="1">
      <c r="A2889" s="36"/>
      <c r="B2889" s="37"/>
      <c r="C2889" s="175" t="s">
        <v>5006</v>
      </c>
      <c r="D2889" s="175" t="s">
        <v>195</v>
      </c>
      <c r="E2889" s="176" t="s">
        <v>5007</v>
      </c>
      <c r="F2889" s="177" t="s">
        <v>5008</v>
      </c>
      <c r="G2889" s="178" t="s">
        <v>702</v>
      </c>
      <c r="H2889" s="179">
        <v>14</v>
      </c>
      <c r="I2889" s="180"/>
      <c r="J2889" s="181">
        <f t="shared" si="220"/>
        <v>0</v>
      </c>
      <c r="K2889" s="177" t="s">
        <v>477</v>
      </c>
      <c r="L2889" s="41"/>
      <c r="M2889" s="182" t="s">
        <v>19</v>
      </c>
      <c r="N2889" s="183" t="s">
        <v>41</v>
      </c>
      <c r="O2889" s="66"/>
      <c r="P2889" s="184">
        <f t="shared" si="221"/>
        <v>0</v>
      </c>
      <c r="Q2889" s="184">
        <v>0</v>
      </c>
      <c r="R2889" s="184">
        <f t="shared" si="222"/>
        <v>0</v>
      </c>
      <c r="S2889" s="184">
        <v>0</v>
      </c>
      <c r="T2889" s="185">
        <f t="shared" si="223"/>
        <v>0</v>
      </c>
      <c r="U2889" s="36"/>
      <c r="V2889" s="36"/>
      <c r="W2889" s="36"/>
      <c r="X2889" s="36"/>
      <c r="Y2889" s="36"/>
      <c r="Z2889" s="36"/>
      <c r="AA2889" s="36"/>
      <c r="AB2889" s="36"/>
      <c r="AC2889" s="36"/>
      <c r="AD2889" s="36"/>
      <c r="AE2889" s="36"/>
      <c r="AR2889" s="186" t="s">
        <v>200</v>
      </c>
      <c r="AT2889" s="186" t="s">
        <v>195</v>
      </c>
      <c r="AU2889" s="186" t="s">
        <v>212</v>
      </c>
      <c r="AY2889" s="19" t="s">
        <v>193</v>
      </c>
      <c r="BE2889" s="187">
        <f t="shared" si="224"/>
        <v>0</v>
      </c>
      <c r="BF2889" s="187">
        <f t="shared" si="225"/>
        <v>0</v>
      </c>
      <c r="BG2889" s="187">
        <f t="shared" si="226"/>
        <v>0</v>
      </c>
      <c r="BH2889" s="187">
        <f t="shared" si="227"/>
        <v>0</v>
      </c>
      <c r="BI2889" s="187">
        <f t="shared" si="228"/>
        <v>0</v>
      </c>
      <c r="BJ2889" s="19" t="s">
        <v>78</v>
      </c>
      <c r="BK2889" s="187">
        <f t="shared" si="229"/>
        <v>0</v>
      </c>
      <c r="BL2889" s="19" t="s">
        <v>200</v>
      </c>
      <c r="BM2889" s="186" t="s">
        <v>5009</v>
      </c>
    </row>
    <row r="2890" spans="1:65" s="2" customFormat="1" ht="16.5" customHeight="1">
      <c r="A2890" s="36"/>
      <c r="B2890" s="37"/>
      <c r="C2890" s="175" t="s">
        <v>5010</v>
      </c>
      <c r="D2890" s="175" t="s">
        <v>195</v>
      </c>
      <c r="E2890" s="176" t="s">
        <v>5011</v>
      </c>
      <c r="F2890" s="177" t="s">
        <v>5012</v>
      </c>
      <c r="G2890" s="178" t="s">
        <v>702</v>
      </c>
      <c r="H2890" s="179">
        <v>2</v>
      </c>
      <c r="I2890" s="180"/>
      <c r="J2890" s="181">
        <f t="shared" si="220"/>
        <v>0</v>
      </c>
      <c r="K2890" s="177" t="s">
        <v>477</v>
      </c>
      <c r="L2890" s="41"/>
      <c r="M2890" s="182" t="s">
        <v>19</v>
      </c>
      <c r="N2890" s="183" t="s">
        <v>41</v>
      </c>
      <c r="O2890" s="66"/>
      <c r="P2890" s="184">
        <f t="shared" si="221"/>
        <v>0</v>
      </c>
      <c r="Q2890" s="184">
        <v>0</v>
      </c>
      <c r="R2890" s="184">
        <f t="shared" si="222"/>
        <v>0</v>
      </c>
      <c r="S2890" s="184">
        <v>0</v>
      </c>
      <c r="T2890" s="185">
        <f t="shared" si="223"/>
        <v>0</v>
      </c>
      <c r="U2890" s="36"/>
      <c r="V2890" s="36"/>
      <c r="W2890" s="36"/>
      <c r="X2890" s="36"/>
      <c r="Y2890" s="36"/>
      <c r="Z2890" s="36"/>
      <c r="AA2890" s="36"/>
      <c r="AB2890" s="36"/>
      <c r="AC2890" s="36"/>
      <c r="AD2890" s="36"/>
      <c r="AE2890" s="36"/>
      <c r="AR2890" s="186" t="s">
        <v>200</v>
      </c>
      <c r="AT2890" s="186" t="s">
        <v>195</v>
      </c>
      <c r="AU2890" s="186" t="s">
        <v>212</v>
      </c>
      <c r="AY2890" s="19" t="s">
        <v>193</v>
      </c>
      <c r="BE2890" s="187">
        <f t="shared" si="224"/>
        <v>0</v>
      </c>
      <c r="BF2890" s="187">
        <f t="shared" si="225"/>
        <v>0</v>
      </c>
      <c r="BG2890" s="187">
        <f t="shared" si="226"/>
        <v>0</v>
      </c>
      <c r="BH2890" s="187">
        <f t="shared" si="227"/>
        <v>0</v>
      </c>
      <c r="BI2890" s="187">
        <f t="shared" si="228"/>
        <v>0</v>
      </c>
      <c r="BJ2890" s="19" t="s">
        <v>78</v>
      </c>
      <c r="BK2890" s="187">
        <f t="shared" si="229"/>
        <v>0</v>
      </c>
      <c r="BL2890" s="19" t="s">
        <v>200</v>
      </c>
      <c r="BM2890" s="186" t="s">
        <v>5013</v>
      </c>
    </row>
    <row r="2891" spans="1:65" s="2" customFormat="1" ht="16.5" customHeight="1">
      <c r="A2891" s="36"/>
      <c r="B2891" s="37"/>
      <c r="C2891" s="175" t="s">
        <v>5014</v>
      </c>
      <c r="D2891" s="175" t="s">
        <v>195</v>
      </c>
      <c r="E2891" s="176" t="s">
        <v>5015</v>
      </c>
      <c r="F2891" s="177" t="s">
        <v>5016</v>
      </c>
      <c r="G2891" s="178" t="s">
        <v>702</v>
      </c>
      <c r="H2891" s="179">
        <v>1</v>
      </c>
      <c r="I2891" s="180"/>
      <c r="J2891" s="181">
        <f t="shared" si="220"/>
        <v>0</v>
      </c>
      <c r="K2891" s="177" t="s">
        <v>477</v>
      </c>
      <c r="L2891" s="41"/>
      <c r="M2891" s="182" t="s">
        <v>19</v>
      </c>
      <c r="N2891" s="183" t="s">
        <v>41</v>
      </c>
      <c r="O2891" s="66"/>
      <c r="P2891" s="184">
        <f t="shared" si="221"/>
        <v>0</v>
      </c>
      <c r="Q2891" s="184">
        <v>0</v>
      </c>
      <c r="R2891" s="184">
        <f t="shared" si="222"/>
        <v>0</v>
      </c>
      <c r="S2891" s="184">
        <v>0</v>
      </c>
      <c r="T2891" s="185">
        <f t="shared" si="223"/>
        <v>0</v>
      </c>
      <c r="U2891" s="36"/>
      <c r="V2891" s="36"/>
      <c r="W2891" s="36"/>
      <c r="X2891" s="36"/>
      <c r="Y2891" s="36"/>
      <c r="Z2891" s="36"/>
      <c r="AA2891" s="36"/>
      <c r="AB2891" s="36"/>
      <c r="AC2891" s="36"/>
      <c r="AD2891" s="36"/>
      <c r="AE2891" s="36"/>
      <c r="AR2891" s="186" t="s">
        <v>200</v>
      </c>
      <c r="AT2891" s="186" t="s">
        <v>195</v>
      </c>
      <c r="AU2891" s="186" t="s">
        <v>212</v>
      </c>
      <c r="AY2891" s="19" t="s">
        <v>193</v>
      </c>
      <c r="BE2891" s="187">
        <f t="shared" si="224"/>
        <v>0</v>
      </c>
      <c r="BF2891" s="187">
        <f t="shared" si="225"/>
        <v>0</v>
      </c>
      <c r="BG2891" s="187">
        <f t="shared" si="226"/>
        <v>0</v>
      </c>
      <c r="BH2891" s="187">
        <f t="shared" si="227"/>
        <v>0</v>
      </c>
      <c r="BI2891" s="187">
        <f t="shared" si="228"/>
        <v>0</v>
      </c>
      <c r="BJ2891" s="19" t="s">
        <v>78</v>
      </c>
      <c r="BK2891" s="187">
        <f t="shared" si="229"/>
        <v>0</v>
      </c>
      <c r="BL2891" s="19" t="s">
        <v>200</v>
      </c>
      <c r="BM2891" s="186" t="s">
        <v>5017</v>
      </c>
    </row>
    <row r="2892" spans="1:65" s="2" customFormat="1" ht="24.2" customHeight="1">
      <c r="A2892" s="36"/>
      <c r="B2892" s="37"/>
      <c r="C2892" s="175" t="s">
        <v>5018</v>
      </c>
      <c r="D2892" s="175" t="s">
        <v>195</v>
      </c>
      <c r="E2892" s="176" t="s">
        <v>5019</v>
      </c>
      <c r="F2892" s="177" t="s">
        <v>5020</v>
      </c>
      <c r="G2892" s="178" t="s">
        <v>702</v>
      </c>
      <c r="H2892" s="179">
        <v>12</v>
      </c>
      <c r="I2892" s="180"/>
      <c r="J2892" s="181">
        <f t="shared" si="220"/>
        <v>0</v>
      </c>
      <c r="K2892" s="177" t="s">
        <v>477</v>
      </c>
      <c r="L2892" s="41"/>
      <c r="M2892" s="182" t="s">
        <v>19</v>
      </c>
      <c r="N2892" s="183" t="s">
        <v>41</v>
      </c>
      <c r="O2892" s="66"/>
      <c r="P2892" s="184">
        <f t="shared" si="221"/>
        <v>0</v>
      </c>
      <c r="Q2892" s="184">
        <v>0</v>
      </c>
      <c r="R2892" s="184">
        <f t="shared" si="222"/>
        <v>0</v>
      </c>
      <c r="S2892" s="184">
        <v>0</v>
      </c>
      <c r="T2892" s="185">
        <f t="shared" si="223"/>
        <v>0</v>
      </c>
      <c r="U2892" s="36"/>
      <c r="V2892" s="36"/>
      <c r="W2892" s="36"/>
      <c r="X2892" s="36"/>
      <c r="Y2892" s="36"/>
      <c r="Z2892" s="36"/>
      <c r="AA2892" s="36"/>
      <c r="AB2892" s="36"/>
      <c r="AC2892" s="36"/>
      <c r="AD2892" s="36"/>
      <c r="AE2892" s="36"/>
      <c r="AR2892" s="186" t="s">
        <v>200</v>
      </c>
      <c r="AT2892" s="186" t="s">
        <v>195</v>
      </c>
      <c r="AU2892" s="186" t="s">
        <v>212</v>
      </c>
      <c r="AY2892" s="19" t="s">
        <v>193</v>
      </c>
      <c r="BE2892" s="187">
        <f t="shared" si="224"/>
        <v>0</v>
      </c>
      <c r="BF2892" s="187">
        <f t="shared" si="225"/>
        <v>0</v>
      </c>
      <c r="BG2892" s="187">
        <f t="shared" si="226"/>
        <v>0</v>
      </c>
      <c r="BH2892" s="187">
        <f t="shared" si="227"/>
        <v>0</v>
      </c>
      <c r="BI2892" s="187">
        <f t="shared" si="228"/>
        <v>0</v>
      </c>
      <c r="BJ2892" s="19" t="s">
        <v>78</v>
      </c>
      <c r="BK2892" s="187">
        <f t="shared" si="229"/>
        <v>0</v>
      </c>
      <c r="BL2892" s="19" t="s">
        <v>200</v>
      </c>
      <c r="BM2892" s="186" t="s">
        <v>5021</v>
      </c>
    </row>
    <row r="2893" spans="1:65" s="2" customFormat="1" ht="24.2" customHeight="1">
      <c r="A2893" s="36"/>
      <c r="B2893" s="37"/>
      <c r="C2893" s="175" t="s">
        <v>5022</v>
      </c>
      <c r="D2893" s="175" t="s">
        <v>195</v>
      </c>
      <c r="E2893" s="176" t="s">
        <v>5023</v>
      </c>
      <c r="F2893" s="177" t="s">
        <v>5024</v>
      </c>
      <c r="G2893" s="178" t="s">
        <v>702</v>
      </c>
      <c r="H2893" s="179">
        <v>1</v>
      </c>
      <c r="I2893" s="180"/>
      <c r="J2893" s="181">
        <f t="shared" si="220"/>
        <v>0</v>
      </c>
      <c r="K2893" s="177" t="s">
        <v>477</v>
      </c>
      <c r="L2893" s="41"/>
      <c r="M2893" s="182" t="s">
        <v>19</v>
      </c>
      <c r="N2893" s="183" t="s">
        <v>41</v>
      </c>
      <c r="O2893" s="66"/>
      <c r="P2893" s="184">
        <f t="shared" si="221"/>
        <v>0</v>
      </c>
      <c r="Q2893" s="184">
        <v>0</v>
      </c>
      <c r="R2893" s="184">
        <f t="shared" si="222"/>
        <v>0</v>
      </c>
      <c r="S2893" s="184">
        <v>0</v>
      </c>
      <c r="T2893" s="185">
        <f t="shared" si="223"/>
        <v>0</v>
      </c>
      <c r="U2893" s="36"/>
      <c r="V2893" s="36"/>
      <c r="W2893" s="36"/>
      <c r="X2893" s="36"/>
      <c r="Y2893" s="36"/>
      <c r="Z2893" s="36"/>
      <c r="AA2893" s="36"/>
      <c r="AB2893" s="36"/>
      <c r="AC2893" s="36"/>
      <c r="AD2893" s="36"/>
      <c r="AE2893" s="36"/>
      <c r="AR2893" s="186" t="s">
        <v>200</v>
      </c>
      <c r="AT2893" s="186" t="s">
        <v>195</v>
      </c>
      <c r="AU2893" s="186" t="s">
        <v>212</v>
      </c>
      <c r="AY2893" s="19" t="s">
        <v>193</v>
      </c>
      <c r="BE2893" s="187">
        <f t="shared" si="224"/>
        <v>0</v>
      </c>
      <c r="BF2893" s="187">
        <f t="shared" si="225"/>
        <v>0</v>
      </c>
      <c r="BG2893" s="187">
        <f t="shared" si="226"/>
        <v>0</v>
      </c>
      <c r="BH2893" s="187">
        <f t="shared" si="227"/>
        <v>0</v>
      </c>
      <c r="BI2893" s="187">
        <f t="shared" si="228"/>
        <v>0</v>
      </c>
      <c r="BJ2893" s="19" t="s">
        <v>78</v>
      </c>
      <c r="BK2893" s="187">
        <f t="shared" si="229"/>
        <v>0</v>
      </c>
      <c r="BL2893" s="19" t="s">
        <v>200</v>
      </c>
      <c r="BM2893" s="186" t="s">
        <v>5025</v>
      </c>
    </row>
    <row r="2894" spans="1:65" s="2" customFormat="1" ht="21.75" customHeight="1">
      <c r="A2894" s="36"/>
      <c r="B2894" s="37"/>
      <c r="C2894" s="175" t="s">
        <v>5026</v>
      </c>
      <c r="D2894" s="175" t="s">
        <v>195</v>
      </c>
      <c r="E2894" s="176" t="s">
        <v>5027</v>
      </c>
      <c r="F2894" s="177" t="s">
        <v>5028</v>
      </c>
      <c r="G2894" s="178" t="s">
        <v>273</v>
      </c>
      <c r="H2894" s="179">
        <v>2050</v>
      </c>
      <c r="I2894" s="180"/>
      <c r="J2894" s="181">
        <f t="shared" si="220"/>
        <v>0</v>
      </c>
      <c r="K2894" s="177" t="s">
        <v>477</v>
      </c>
      <c r="L2894" s="41"/>
      <c r="M2894" s="182" t="s">
        <v>19</v>
      </c>
      <c r="N2894" s="183" t="s">
        <v>41</v>
      </c>
      <c r="O2894" s="66"/>
      <c r="P2894" s="184">
        <f t="shared" si="221"/>
        <v>0</v>
      </c>
      <c r="Q2894" s="184">
        <v>0</v>
      </c>
      <c r="R2894" s="184">
        <f t="shared" si="222"/>
        <v>0</v>
      </c>
      <c r="S2894" s="184">
        <v>0</v>
      </c>
      <c r="T2894" s="185">
        <f t="shared" si="223"/>
        <v>0</v>
      </c>
      <c r="U2894" s="36"/>
      <c r="V2894" s="36"/>
      <c r="W2894" s="36"/>
      <c r="X2894" s="36"/>
      <c r="Y2894" s="36"/>
      <c r="Z2894" s="36"/>
      <c r="AA2894" s="36"/>
      <c r="AB2894" s="36"/>
      <c r="AC2894" s="36"/>
      <c r="AD2894" s="36"/>
      <c r="AE2894" s="36"/>
      <c r="AR2894" s="186" t="s">
        <v>200</v>
      </c>
      <c r="AT2894" s="186" t="s">
        <v>195</v>
      </c>
      <c r="AU2894" s="186" t="s">
        <v>212</v>
      </c>
      <c r="AY2894" s="19" t="s">
        <v>193</v>
      </c>
      <c r="BE2894" s="187">
        <f t="shared" si="224"/>
        <v>0</v>
      </c>
      <c r="BF2894" s="187">
        <f t="shared" si="225"/>
        <v>0</v>
      </c>
      <c r="BG2894" s="187">
        <f t="shared" si="226"/>
        <v>0</v>
      </c>
      <c r="BH2894" s="187">
        <f t="shared" si="227"/>
        <v>0</v>
      </c>
      <c r="BI2894" s="187">
        <f t="shared" si="228"/>
        <v>0</v>
      </c>
      <c r="BJ2894" s="19" t="s">
        <v>78</v>
      </c>
      <c r="BK2894" s="187">
        <f t="shared" si="229"/>
        <v>0</v>
      </c>
      <c r="BL2894" s="19" t="s">
        <v>200</v>
      </c>
      <c r="BM2894" s="186" t="s">
        <v>5029</v>
      </c>
    </row>
    <row r="2895" spans="1:65" s="2" customFormat="1" ht="16.5" customHeight="1">
      <c r="A2895" s="36"/>
      <c r="B2895" s="37"/>
      <c r="C2895" s="175" t="s">
        <v>5030</v>
      </c>
      <c r="D2895" s="175" t="s">
        <v>195</v>
      </c>
      <c r="E2895" s="176" t="s">
        <v>5031</v>
      </c>
      <c r="F2895" s="177" t="s">
        <v>5032</v>
      </c>
      <c r="G2895" s="178" t="s">
        <v>702</v>
      </c>
      <c r="H2895" s="179">
        <v>4100</v>
      </c>
      <c r="I2895" s="180"/>
      <c r="J2895" s="181">
        <f t="shared" si="220"/>
        <v>0</v>
      </c>
      <c r="K2895" s="177" t="s">
        <v>477</v>
      </c>
      <c r="L2895" s="41"/>
      <c r="M2895" s="182" t="s">
        <v>19</v>
      </c>
      <c r="N2895" s="183" t="s">
        <v>41</v>
      </c>
      <c r="O2895" s="66"/>
      <c r="P2895" s="184">
        <f t="shared" si="221"/>
        <v>0</v>
      </c>
      <c r="Q2895" s="184">
        <v>0</v>
      </c>
      <c r="R2895" s="184">
        <f t="shared" si="222"/>
        <v>0</v>
      </c>
      <c r="S2895" s="184">
        <v>0</v>
      </c>
      <c r="T2895" s="185">
        <f t="shared" si="223"/>
        <v>0</v>
      </c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R2895" s="186" t="s">
        <v>200</v>
      </c>
      <c r="AT2895" s="186" t="s">
        <v>195</v>
      </c>
      <c r="AU2895" s="186" t="s">
        <v>212</v>
      </c>
      <c r="AY2895" s="19" t="s">
        <v>193</v>
      </c>
      <c r="BE2895" s="187">
        <f t="shared" si="224"/>
        <v>0</v>
      </c>
      <c r="BF2895" s="187">
        <f t="shared" si="225"/>
        <v>0</v>
      </c>
      <c r="BG2895" s="187">
        <f t="shared" si="226"/>
        <v>0</v>
      </c>
      <c r="BH2895" s="187">
        <f t="shared" si="227"/>
        <v>0</v>
      </c>
      <c r="BI2895" s="187">
        <f t="shared" si="228"/>
        <v>0</v>
      </c>
      <c r="BJ2895" s="19" t="s">
        <v>78</v>
      </c>
      <c r="BK2895" s="187">
        <f t="shared" si="229"/>
        <v>0</v>
      </c>
      <c r="BL2895" s="19" t="s">
        <v>200</v>
      </c>
      <c r="BM2895" s="186" t="s">
        <v>5033</v>
      </c>
    </row>
    <row r="2896" spans="1:65" s="2" customFormat="1" ht="16.5" customHeight="1">
      <c r="A2896" s="36"/>
      <c r="B2896" s="37"/>
      <c r="C2896" s="175" t="s">
        <v>5034</v>
      </c>
      <c r="D2896" s="175" t="s">
        <v>195</v>
      </c>
      <c r="E2896" s="176" t="s">
        <v>5035</v>
      </c>
      <c r="F2896" s="177" t="s">
        <v>5036</v>
      </c>
      <c r="G2896" s="178" t="s">
        <v>702</v>
      </c>
      <c r="H2896" s="179">
        <v>1025</v>
      </c>
      <c r="I2896" s="180"/>
      <c r="J2896" s="181">
        <f t="shared" si="220"/>
        <v>0</v>
      </c>
      <c r="K2896" s="177" t="s">
        <v>477</v>
      </c>
      <c r="L2896" s="41"/>
      <c r="M2896" s="182" t="s">
        <v>19</v>
      </c>
      <c r="N2896" s="183" t="s">
        <v>41</v>
      </c>
      <c r="O2896" s="66"/>
      <c r="P2896" s="184">
        <f t="shared" si="221"/>
        <v>0</v>
      </c>
      <c r="Q2896" s="184">
        <v>0</v>
      </c>
      <c r="R2896" s="184">
        <f t="shared" si="222"/>
        <v>0</v>
      </c>
      <c r="S2896" s="184">
        <v>0</v>
      </c>
      <c r="T2896" s="185">
        <f t="shared" si="223"/>
        <v>0</v>
      </c>
      <c r="U2896" s="36"/>
      <c r="V2896" s="36"/>
      <c r="W2896" s="36"/>
      <c r="X2896" s="36"/>
      <c r="Y2896" s="36"/>
      <c r="Z2896" s="36"/>
      <c r="AA2896" s="36"/>
      <c r="AB2896" s="36"/>
      <c r="AC2896" s="36"/>
      <c r="AD2896" s="36"/>
      <c r="AE2896" s="36"/>
      <c r="AR2896" s="186" t="s">
        <v>200</v>
      </c>
      <c r="AT2896" s="186" t="s">
        <v>195</v>
      </c>
      <c r="AU2896" s="186" t="s">
        <v>212</v>
      </c>
      <c r="AY2896" s="19" t="s">
        <v>193</v>
      </c>
      <c r="BE2896" s="187">
        <f t="shared" si="224"/>
        <v>0</v>
      </c>
      <c r="BF2896" s="187">
        <f t="shared" si="225"/>
        <v>0</v>
      </c>
      <c r="BG2896" s="187">
        <f t="shared" si="226"/>
        <v>0</v>
      </c>
      <c r="BH2896" s="187">
        <f t="shared" si="227"/>
        <v>0</v>
      </c>
      <c r="BI2896" s="187">
        <f t="shared" si="228"/>
        <v>0</v>
      </c>
      <c r="BJ2896" s="19" t="s">
        <v>78</v>
      </c>
      <c r="BK2896" s="187">
        <f t="shared" si="229"/>
        <v>0</v>
      </c>
      <c r="BL2896" s="19" t="s">
        <v>200</v>
      </c>
      <c r="BM2896" s="186" t="s">
        <v>5037</v>
      </c>
    </row>
    <row r="2897" spans="1:65" s="2" customFormat="1" ht="21.75" customHeight="1">
      <c r="A2897" s="36"/>
      <c r="B2897" s="37"/>
      <c r="C2897" s="175" t="s">
        <v>5038</v>
      </c>
      <c r="D2897" s="175" t="s">
        <v>195</v>
      </c>
      <c r="E2897" s="176" t="s">
        <v>5039</v>
      </c>
      <c r="F2897" s="177" t="s">
        <v>5040</v>
      </c>
      <c r="G2897" s="178" t="s">
        <v>273</v>
      </c>
      <c r="H2897" s="179">
        <v>2520</v>
      </c>
      <c r="I2897" s="180"/>
      <c r="J2897" s="181">
        <f t="shared" si="220"/>
        <v>0</v>
      </c>
      <c r="K2897" s="177" t="s">
        <v>477</v>
      </c>
      <c r="L2897" s="41"/>
      <c r="M2897" s="182" t="s">
        <v>19</v>
      </c>
      <c r="N2897" s="183" t="s">
        <v>41</v>
      </c>
      <c r="O2897" s="66"/>
      <c r="P2897" s="184">
        <f t="shared" si="221"/>
        <v>0</v>
      </c>
      <c r="Q2897" s="184">
        <v>0</v>
      </c>
      <c r="R2897" s="184">
        <f t="shared" si="222"/>
        <v>0</v>
      </c>
      <c r="S2897" s="184">
        <v>0</v>
      </c>
      <c r="T2897" s="185">
        <f t="shared" si="223"/>
        <v>0</v>
      </c>
      <c r="U2897" s="36"/>
      <c r="V2897" s="36"/>
      <c r="W2897" s="36"/>
      <c r="X2897" s="36"/>
      <c r="Y2897" s="36"/>
      <c r="Z2897" s="36"/>
      <c r="AA2897" s="36"/>
      <c r="AB2897" s="36"/>
      <c r="AC2897" s="36"/>
      <c r="AD2897" s="36"/>
      <c r="AE2897" s="36"/>
      <c r="AR2897" s="186" t="s">
        <v>200</v>
      </c>
      <c r="AT2897" s="186" t="s">
        <v>195</v>
      </c>
      <c r="AU2897" s="186" t="s">
        <v>212</v>
      </c>
      <c r="AY2897" s="19" t="s">
        <v>193</v>
      </c>
      <c r="BE2897" s="187">
        <f t="shared" si="224"/>
        <v>0</v>
      </c>
      <c r="BF2897" s="187">
        <f t="shared" si="225"/>
        <v>0</v>
      </c>
      <c r="BG2897" s="187">
        <f t="shared" si="226"/>
        <v>0</v>
      </c>
      <c r="BH2897" s="187">
        <f t="shared" si="227"/>
        <v>0</v>
      </c>
      <c r="BI2897" s="187">
        <f t="shared" si="228"/>
        <v>0</v>
      </c>
      <c r="BJ2897" s="19" t="s">
        <v>78</v>
      </c>
      <c r="BK2897" s="187">
        <f t="shared" si="229"/>
        <v>0</v>
      </c>
      <c r="BL2897" s="19" t="s">
        <v>200</v>
      </c>
      <c r="BM2897" s="186" t="s">
        <v>5041</v>
      </c>
    </row>
    <row r="2898" spans="1:65" s="2" customFormat="1" ht="16.5" customHeight="1">
      <c r="A2898" s="36"/>
      <c r="B2898" s="37"/>
      <c r="C2898" s="175" t="s">
        <v>5042</v>
      </c>
      <c r="D2898" s="175" t="s">
        <v>195</v>
      </c>
      <c r="E2898" s="176" t="s">
        <v>5043</v>
      </c>
      <c r="F2898" s="177" t="s">
        <v>5044</v>
      </c>
      <c r="G2898" s="178" t="s">
        <v>702</v>
      </c>
      <c r="H2898" s="179">
        <v>5040</v>
      </c>
      <c r="I2898" s="180"/>
      <c r="J2898" s="181">
        <f t="shared" si="220"/>
        <v>0</v>
      </c>
      <c r="K2898" s="177" t="s">
        <v>477</v>
      </c>
      <c r="L2898" s="41"/>
      <c r="M2898" s="182" t="s">
        <v>19</v>
      </c>
      <c r="N2898" s="183" t="s">
        <v>41</v>
      </c>
      <c r="O2898" s="66"/>
      <c r="P2898" s="184">
        <f t="shared" si="221"/>
        <v>0</v>
      </c>
      <c r="Q2898" s="184">
        <v>0</v>
      </c>
      <c r="R2898" s="184">
        <f t="shared" si="222"/>
        <v>0</v>
      </c>
      <c r="S2898" s="184">
        <v>0</v>
      </c>
      <c r="T2898" s="185">
        <f t="shared" si="223"/>
        <v>0</v>
      </c>
      <c r="U2898" s="36"/>
      <c r="V2898" s="36"/>
      <c r="W2898" s="36"/>
      <c r="X2898" s="36"/>
      <c r="Y2898" s="36"/>
      <c r="Z2898" s="36"/>
      <c r="AA2898" s="36"/>
      <c r="AB2898" s="36"/>
      <c r="AC2898" s="36"/>
      <c r="AD2898" s="36"/>
      <c r="AE2898" s="36"/>
      <c r="AR2898" s="186" t="s">
        <v>200</v>
      </c>
      <c r="AT2898" s="186" t="s">
        <v>195</v>
      </c>
      <c r="AU2898" s="186" t="s">
        <v>212</v>
      </c>
      <c r="AY2898" s="19" t="s">
        <v>193</v>
      </c>
      <c r="BE2898" s="187">
        <f t="shared" si="224"/>
        <v>0</v>
      </c>
      <c r="BF2898" s="187">
        <f t="shared" si="225"/>
        <v>0</v>
      </c>
      <c r="BG2898" s="187">
        <f t="shared" si="226"/>
        <v>0</v>
      </c>
      <c r="BH2898" s="187">
        <f t="shared" si="227"/>
        <v>0</v>
      </c>
      <c r="BI2898" s="187">
        <f t="shared" si="228"/>
        <v>0</v>
      </c>
      <c r="BJ2898" s="19" t="s">
        <v>78</v>
      </c>
      <c r="BK2898" s="187">
        <f t="shared" si="229"/>
        <v>0</v>
      </c>
      <c r="BL2898" s="19" t="s">
        <v>200</v>
      </c>
      <c r="BM2898" s="186" t="s">
        <v>5045</v>
      </c>
    </row>
    <row r="2899" spans="1:65" s="2" customFormat="1" ht="16.5" customHeight="1">
      <c r="A2899" s="36"/>
      <c r="B2899" s="37"/>
      <c r="C2899" s="175" t="s">
        <v>5046</v>
      </c>
      <c r="D2899" s="175" t="s">
        <v>195</v>
      </c>
      <c r="E2899" s="176" t="s">
        <v>5047</v>
      </c>
      <c r="F2899" s="177" t="s">
        <v>5048</v>
      </c>
      <c r="G2899" s="178" t="s">
        <v>702</v>
      </c>
      <c r="H2899" s="179">
        <v>1260</v>
      </c>
      <c r="I2899" s="180"/>
      <c r="J2899" s="181">
        <f t="shared" si="220"/>
        <v>0</v>
      </c>
      <c r="K2899" s="177" t="s">
        <v>477</v>
      </c>
      <c r="L2899" s="41"/>
      <c r="M2899" s="182" t="s">
        <v>19</v>
      </c>
      <c r="N2899" s="183" t="s">
        <v>41</v>
      </c>
      <c r="O2899" s="66"/>
      <c r="P2899" s="184">
        <f t="shared" si="221"/>
        <v>0</v>
      </c>
      <c r="Q2899" s="184">
        <v>0</v>
      </c>
      <c r="R2899" s="184">
        <f t="shared" si="222"/>
        <v>0</v>
      </c>
      <c r="S2899" s="184">
        <v>0</v>
      </c>
      <c r="T2899" s="185">
        <f t="shared" si="223"/>
        <v>0</v>
      </c>
      <c r="U2899" s="36"/>
      <c r="V2899" s="36"/>
      <c r="W2899" s="36"/>
      <c r="X2899" s="36"/>
      <c r="Y2899" s="36"/>
      <c r="Z2899" s="36"/>
      <c r="AA2899" s="36"/>
      <c r="AB2899" s="36"/>
      <c r="AC2899" s="36"/>
      <c r="AD2899" s="36"/>
      <c r="AE2899" s="36"/>
      <c r="AR2899" s="186" t="s">
        <v>200</v>
      </c>
      <c r="AT2899" s="186" t="s">
        <v>195</v>
      </c>
      <c r="AU2899" s="186" t="s">
        <v>212</v>
      </c>
      <c r="AY2899" s="19" t="s">
        <v>193</v>
      </c>
      <c r="BE2899" s="187">
        <f t="shared" si="224"/>
        <v>0</v>
      </c>
      <c r="BF2899" s="187">
        <f t="shared" si="225"/>
        <v>0</v>
      </c>
      <c r="BG2899" s="187">
        <f t="shared" si="226"/>
        <v>0</v>
      </c>
      <c r="BH2899" s="187">
        <f t="shared" si="227"/>
        <v>0</v>
      </c>
      <c r="BI2899" s="187">
        <f t="shared" si="228"/>
        <v>0</v>
      </c>
      <c r="BJ2899" s="19" t="s">
        <v>78</v>
      </c>
      <c r="BK2899" s="187">
        <f t="shared" si="229"/>
        <v>0</v>
      </c>
      <c r="BL2899" s="19" t="s">
        <v>200</v>
      </c>
      <c r="BM2899" s="186" t="s">
        <v>5049</v>
      </c>
    </row>
    <row r="2900" spans="1:65" s="2" customFormat="1" ht="21.75" customHeight="1">
      <c r="A2900" s="36"/>
      <c r="B2900" s="37"/>
      <c r="C2900" s="175" t="s">
        <v>2445</v>
      </c>
      <c r="D2900" s="175" t="s">
        <v>195</v>
      </c>
      <c r="E2900" s="176" t="s">
        <v>5050</v>
      </c>
      <c r="F2900" s="177" t="s">
        <v>5051</v>
      </c>
      <c r="G2900" s="178" t="s">
        <v>273</v>
      </c>
      <c r="H2900" s="179">
        <v>420</v>
      </c>
      <c r="I2900" s="180"/>
      <c r="J2900" s="181">
        <f t="shared" si="220"/>
        <v>0</v>
      </c>
      <c r="K2900" s="177" t="s">
        <v>477</v>
      </c>
      <c r="L2900" s="41"/>
      <c r="M2900" s="182" t="s">
        <v>19</v>
      </c>
      <c r="N2900" s="183" t="s">
        <v>41</v>
      </c>
      <c r="O2900" s="66"/>
      <c r="P2900" s="184">
        <f t="shared" si="221"/>
        <v>0</v>
      </c>
      <c r="Q2900" s="184">
        <v>0</v>
      </c>
      <c r="R2900" s="184">
        <f t="shared" si="222"/>
        <v>0</v>
      </c>
      <c r="S2900" s="184">
        <v>0</v>
      </c>
      <c r="T2900" s="185">
        <f t="shared" si="223"/>
        <v>0</v>
      </c>
      <c r="U2900" s="36"/>
      <c r="V2900" s="36"/>
      <c r="W2900" s="36"/>
      <c r="X2900" s="36"/>
      <c r="Y2900" s="36"/>
      <c r="Z2900" s="36"/>
      <c r="AA2900" s="36"/>
      <c r="AB2900" s="36"/>
      <c r="AC2900" s="36"/>
      <c r="AD2900" s="36"/>
      <c r="AE2900" s="36"/>
      <c r="AR2900" s="186" t="s">
        <v>200</v>
      </c>
      <c r="AT2900" s="186" t="s">
        <v>195</v>
      </c>
      <c r="AU2900" s="186" t="s">
        <v>212</v>
      </c>
      <c r="AY2900" s="19" t="s">
        <v>193</v>
      </c>
      <c r="BE2900" s="187">
        <f t="shared" si="224"/>
        <v>0</v>
      </c>
      <c r="BF2900" s="187">
        <f t="shared" si="225"/>
        <v>0</v>
      </c>
      <c r="BG2900" s="187">
        <f t="shared" si="226"/>
        <v>0</v>
      </c>
      <c r="BH2900" s="187">
        <f t="shared" si="227"/>
        <v>0</v>
      </c>
      <c r="BI2900" s="187">
        <f t="shared" si="228"/>
        <v>0</v>
      </c>
      <c r="BJ2900" s="19" t="s">
        <v>78</v>
      </c>
      <c r="BK2900" s="187">
        <f t="shared" si="229"/>
        <v>0</v>
      </c>
      <c r="BL2900" s="19" t="s">
        <v>200</v>
      </c>
      <c r="BM2900" s="186" t="s">
        <v>5052</v>
      </c>
    </row>
    <row r="2901" spans="1:65" s="2" customFormat="1" ht="16.5" customHeight="1">
      <c r="A2901" s="36"/>
      <c r="B2901" s="37"/>
      <c r="C2901" s="175" t="s">
        <v>2478</v>
      </c>
      <c r="D2901" s="175" t="s">
        <v>195</v>
      </c>
      <c r="E2901" s="176" t="s">
        <v>5053</v>
      </c>
      <c r="F2901" s="177" t="s">
        <v>5054</v>
      </c>
      <c r="G2901" s="178" t="s">
        <v>702</v>
      </c>
      <c r="H2901" s="179">
        <v>840</v>
      </c>
      <c r="I2901" s="180"/>
      <c r="J2901" s="181">
        <f t="shared" ref="J2901:J2932" si="230">ROUND(I2901*H2901,2)</f>
        <v>0</v>
      </c>
      <c r="K2901" s="177" t="s">
        <v>477</v>
      </c>
      <c r="L2901" s="41"/>
      <c r="M2901" s="182" t="s">
        <v>19</v>
      </c>
      <c r="N2901" s="183" t="s">
        <v>41</v>
      </c>
      <c r="O2901" s="66"/>
      <c r="P2901" s="184">
        <f t="shared" ref="P2901:P2932" si="231">O2901*H2901</f>
        <v>0</v>
      </c>
      <c r="Q2901" s="184">
        <v>0</v>
      </c>
      <c r="R2901" s="184">
        <f t="shared" ref="R2901:R2932" si="232">Q2901*H2901</f>
        <v>0</v>
      </c>
      <c r="S2901" s="184">
        <v>0</v>
      </c>
      <c r="T2901" s="185">
        <f t="shared" ref="T2901:T2932" si="233">S2901*H2901</f>
        <v>0</v>
      </c>
      <c r="U2901" s="36"/>
      <c r="V2901" s="36"/>
      <c r="W2901" s="36"/>
      <c r="X2901" s="36"/>
      <c r="Y2901" s="36"/>
      <c r="Z2901" s="36"/>
      <c r="AA2901" s="36"/>
      <c r="AB2901" s="36"/>
      <c r="AC2901" s="36"/>
      <c r="AD2901" s="36"/>
      <c r="AE2901" s="36"/>
      <c r="AR2901" s="186" t="s">
        <v>200</v>
      </c>
      <c r="AT2901" s="186" t="s">
        <v>195</v>
      </c>
      <c r="AU2901" s="186" t="s">
        <v>212</v>
      </c>
      <c r="AY2901" s="19" t="s">
        <v>193</v>
      </c>
      <c r="BE2901" s="187">
        <f t="shared" ref="BE2901:BE2932" si="234">IF(N2901="základní",J2901,0)</f>
        <v>0</v>
      </c>
      <c r="BF2901" s="187">
        <f t="shared" ref="BF2901:BF2932" si="235">IF(N2901="snížená",J2901,0)</f>
        <v>0</v>
      </c>
      <c r="BG2901" s="187">
        <f t="shared" ref="BG2901:BG2932" si="236">IF(N2901="zákl. přenesená",J2901,0)</f>
        <v>0</v>
      </c>
      <c r="BH2901" s="187">
        <f t="shared" ref="BH2901:BH2932" si="237">IF(N2901="sníž. přenesená",J2901,0)</f>
        <v>0</v>
      </c>
      <c r="BI2901" s="187">
        <f t="shared" ref="BI2901:BI2932" si="238">IF(N2901="nulová",J2901,0)</f>
        <v>0</v>
      </c>
      <c r="BJ2901" s="19" t="s">
        <v>78</v>
      </c>
      <c r="BK2901" s="187">
        <f t="shared" ref="BK2901:BK2932" si="239">ROUND(I2901*H2901,2)</f>
        <v>0</v>
      </c>
      <c r="BL2901" s="19" t="s">
        <v>200</v>
      </c>
      <c r="BM2901" s="186" t="s">
        <v>5055</v>
      </c>
    </row>
    <row r="2902" spans="1:65" s="2" customFormat="1" ht="16.5" customHeight="1">
      <c r="A2902" s="36"/>
      <c r="B2902" s="37"/>
      <c r="C2902" s="175" t="s">
        <v>5056</v>
      </c>
      <c r="D2902" s="175" t="s">
        <v>195</v>
      </c>
      <c r="E2902" s="176" t="s">
        <v>5057</v>
      </c>
      <c r="F2902" s="177" t="s">
        <v>5058</v>
      </c>
      <c r="G2902" s="178" t="s">
        <v>702</v>
      </c>
      <c r="H2902" s="179">
        <v>210</v>
      </c>
      <c r="I2902" s="180"/>
      <c r="J2902" s="181">
        <f t="shared" si="230"/>
        <v>0</v>
      </c>
      <c r="K2902" s="177" t="s">
        <v>477</v>
      </c>
      <c r="L2902" s="41"/>
      <c r="M2902" s="182" t="s">
        <v>19</v>
      </c>
      <c r="N2902" s="183" t="s">
        <v>41</v>
      </c>
      <c r="O2902" s="66"/>
      <c r="P2902" s="184">
        <f t="shared" si="231"/>
        <v>0</v>
      </c>
      <c r="Q2902" s="184">
        <v>0</v>
      </c>
      <c r="R2902" s="184">
        <f t="shared" si="232"/>
        <v>0</v>
      </c>
      <c r="S2902" s="184">
        <v>0</v>
      </c>
      <c r="T2902" s="185">
        <f t="shared" si="233"/>
        <v>0</v>
      </c>
      <c r="U2902" s="36"/>
      <c r="V2902" s="36"/>
      <c r="W2902" s="36"/>
      <c r="X2902" s="36"/>
      <c r="Y2902" s="36"/>
      <c r="Z2902" s="36"/>
      <c r="AA2902" s="36"/>
      <c r="AB2902" s="36"/>
      <c r="AC2902" s="36"/>
      <c r="AD2902" s="36"/>
      <c r="AE2902" s="36"/>
      <c r="AR2902" s="186" t="s">
        <v>200</v>
      </c>
      <c r="AT2902" s="186" t="s">
        <v>195</v>
      </c>
      <c r="AU2902" s="186" t="s">
        <v>212</v>
      </c>
      <c r="AY2902" s="19" t="s">
        <v>193</v>
      </c>
      <c r="BE2902" s="187">
        <f t="shared" si="234"/>
        <v>0</v>
      </c>
      <c r="BF2902" s="187">
        <f t="shared" si="235"/>
        <v>0</v>
      </c>
      <c r="BG2902" s="187">
        <f t="shared" si="236"/>
        <v>0</v>
      </c>
      <c r="BH2902" s="187">
        <f t="shared" si="237"/>
        <v>0</v>
      </c>
      <c r="BI2902" s="187">
        <f t="shared" si="238"/>
        <v>0</v>
      </c>
      <c r="BJ2902" s="19" t="s">
        <v>78</v>
      </c>
      <c r="BK2902" s="187">
        <f t="shared" si="239"/>
        <v>0</v>
      </c>
      <c r="BL2902" s="19" t="s">
        <v>200</v>
      </c>
      <c r="BM2902" s="186" t="s">
        <v>5059</v>
      </c>
    </row>
    <row r="2903" spans="1:65" s="2" customFormat="1" ht="33" customHeight="1">
      <c r="A2903" s="36"/>
      <c r="B2903" s="37"/>
      <c r="C2903" s="175" t="s">
        <v>5060</v>
      </c>
      <c r="D2903" s="175" t="s">
        <v>195</v>
      </c>
      <c r="E2903" s="176" t="s">
        <v>5061</v>
      </c>
      <c r="F2903" s="177" t="s">
        <v>5062</v>
      </c>
      <c r="G2903" s="178" t="s">
        <v>273</v>
      </c>
      <c r="H2903" s="179">
        <v>1030</v>
      </c>
      <c r="I2903" s="180"/>
      <c r="J2903" s="181">
        <f t="shared" si="230"/>
        <v>0</v>
      </c>
      <c r="K2903" s="177" t="s">
        <v>477</v>
      </c>
      <c r="L2903" s="41"/>
      <c r="M2903" s="182" t="s">
        <v>19</v>
      </c>
      <c r="N2903" s="183" t="s">
        <v>41</v>
      </c>
      <c r="O2903" s="66"/>
      <c r="P2903" s="184">
        <f t="shared" si="231"/>
        <v>0</v>
      </c>
      <c r="Q2903" s="184">
        <v>0</v>
      </c>
      <c r="R2903" s="184">
        <f t="shared" si="232"/>
        <v>0</v>
      </c>
      <c r="S2903" s="184">
        <v>0</v>
      </c>
      <c r="T2903" s="185">
        <f t="shared" si="233"/>
        <v>0</v>
      </c>
      <c r="U2903" s="36"/>
      <c r="V2903" s="36"/>
      <c r="W2903" s="36"/>
      <c r="X2903" s="36"/>
      <c r="Y2903" s="36"/>
      <c r="Z2903" s="36"/>
      <c r="AA2903" s="36"/>
      <c r="AB2903" s="36"/>
      <c r="AC2903" s="36"/>
      <c r="AD2903" s="36"/>
      <c r="AE2903" s="36"/>
      <c r="AR2903" s="186" t="s">
        <v>200</v>
      </c>
      <c r="AT2903" s="186" t="s">
        <v>195</v>
      </c>
      <c r="AU2903" s="186" t="s">
        <v>212</v>
      </c>
      <c r="AY2903" s="19" t="s">
        <v>193</v>
      </c>
      <c r="BE2903" s="187">
        <f t="shared" si="234"/>
        <v>0</v>
      </c>
      <c r="BF2903" s="187">
        <f t="shared" si="235"/>
        <v>0</v>
      </c>
      <c r="BG2903" s="187">
        <f t="shared" si="236"/>
        <v>0</v>
      </c>
      <c r="BH2903" s="187">
        <f t="shared" si="237"/>
        <v>0</v>
      </c>
      <c r="BI2903" s="187">
        <f t="shared" si="238"/>
        <v>0</v>
      </c>
      <c r="BJ2903" s="19" t="s">
        <v>78</v>
      </c>
      <c r="BK2903" s="187">
        <f t="shared" si="239"/>
        <v>0</v>
      </c>
      <c r="BL2903" s="19" t="s">
        <v>200</v>
      </c>
      <c r="BM2903" s="186" t="s">
        <v>5063</v>
      </c>
    </row>
    <row r="2904" spans="1:65" s="2" customFormat="1" ht="33" customHeight="1">
      <c r="A2904" s="36"/>
      <c r="B2904" s="37"/>
      <c r="C2904" s="175" t="s">
        <v>5064</v>
      </c>
      <c r="D2904" s="175" t="s">
        <v>195</v>
      </c>
      <c r="E2904" s="176" t="s">
        <v>5065</v>
      </c>
      <c r="F2904" s="177" t="s">
        <v>5066</v>
      </c>
      <c r="G2904" s="178" t="s">
        <v>273</v>
      </c>
      <c r="H2904" s="179">
        <v>480</v>
      </c>
      <c r="I2904" s="180"/>
      <c r="J2904" s="181">
        <f t="shared" si="230"/>
        <v>0</v>
      </c>
      <c r="K2904" s="177" t="s">
        <v>477</v>
      </c>
      <c r="L2904" s="41"/>
      <c r="M2904" s="182" t="s">
        <v>19</v>
      </c>
      <c r="N2904" s="183" t="s">
        <v>41</v>
      </c>
      <c r="O2904" s="66"/>
      <c r="P2904" s="184">
        <f t="shared" si="231"/>
        <v>0</v>
      </c>
      <c r="Q2904" s="184">
        <v>0</v>
      </c>
      <c r="R2904" s="184">
        <f t="shared" si="232"/>
        <v>0</v>
      </c>
      <c r="S2904" s="184">
        <v>0</v>
      </c>
      <c r="T2904" s="185">
        <f t="shared" si="233"/>
        <v>0</v>
      </c>
      <c r="U2904" s="36"/>
      <c r="V2904" s="36"/>
      <c r="W2904" s="36"/>
      <c r="X2904" s="36"/>
      <c r="Y2904" s="36"/>
      <c r="Z2904" s="36"/>
      <c r="AA2904" s="36"/>
      <c r="AB2904" s="36"/>
      <c r="AC2904" s="36"/>
      <c r="AD2904" s="36"/>
      <c r="AE2904" s="36"/>
      <c r="AR2904" s="186" t="s">
        <v>200</v>
      </c>
      <c r="AT2904" s="186" t="s">
        <v>195</v>
      </c>
      <c r="AU2904" s="186" t="s">
        <v>212</v>
      </c>
      <c r="AY2904" s="19" t="s">
        <v>193</v>
      </c>
      <c r="BE2904" s="187">
        <f t="shared" si="234"/>
        <v>0</v>
      </c>
      <c r="BF2904" s="187">
        <f t="shared" si="235"/>
        <v>0</v>
      </c>
      <c r="BG2904" s="187">
        <f t="shared" si="236"/>
        <v>0</v>
      </c>
      <c r="BH2904" s="187">
        <f t="shared" si="237"/>
        <v>0</v>
      </c>
      <c r="BI2904" s="187">
        <f t="shared" si="238"/>
        <v>0</v>
      </c>
      <c r="BJ2904" s="19" t="s">
        <v>78</v>
      </c>
      <c r="BK2904" s="187">
        <f t="shared" si="239"/>
        <v>0</v>
      </c>
      <c r="BL2904" s="19" t="s">
        <v>200</v>
      </c>
      <c r="BM2904" s="186" t="s">
        <v>5067</v>
      </c>
    </row>
    <row r="2905" spans="1:65" s="2" customFormat="1" ht="33" customHeight="1">
      <c r="A2905" s="36"/>
      <c r="B2905" s="37"/>
      <c r="C2905" s="175" t="s">
        <v>5068</v>
      </c>
      <c r="D2905" s="175" t="s">
        <v>195</v>
      </c>
      <c r="E2905" s="176" t="s">
        <v>5069</v>
      </c>
      <c r="F2905" s="177" t="s">
        <v>5070</v>
      </c>
      <c r="G2905" s="178" t="s">
        <v>273</v>
      </c>
      <c r="H2905" s="179">
        <v>360</v>
      </c>
      <c r="I2905" s="180"/>
      <c r="J2905" s="181">
        <f t="shared" si="230"/>
        <v>0</v>
      </c>
      <c r="K2905" s="177" t="s">
        <v>477</v>
      </c>
      <c r="L2905" s="41"/>
      <c r="M2905" s="182" t="s">
        <v>19</v>
      </c>
      <c r="N2905" s="183" t="s">
        <v>41</v>
      </c>
      <c r="O2905" s="66"/>
      <c r="P2905" s="184">
        <f t="shared" si="231"/>
        <v>0</v>
      </c>
      <c r="Q2905" s="184">
        <v>0</v>
      </c>
      <c r="R2905" s="184">
        <f t="shared" si="232"/>
        <v>0</v>
      </c>
      <c r="S2905" s="184">
        <v>0</v>
      </c>
      <c r="T2905" s="185">
        <f t="shared" si="233"/>
        <v>0</v>
      </c>
      <c r="U2905" s="36"/>
      <c r="V2905" s="36"/>
      <c r="W2905" s="36"/>
      <c r="X2905" s="36"/>
      <c r="Y2905" s="36"/>
      <c r="Z2905" s="36"/>
      <c r="AA2905" s="36"/>
      <c r="AB2905" s="36"/>
      <c r="AC2905" s="36"/>
      <c r="AD2905" s="36"/>
      <c r="AE2905" s="36"/>
      <c r="AR2905" s="186" t="s">
        <v>200</v>
      </c>
      <c r="AT2905" s="186" t="s">
        <v>195</v>
      </c>
      <c r="AU2905" s="186" t="s">
        <v>212</v>
      </c>
      <c r="AY2905" s="19" t="s">
        <v>193</v>
      </c>
      <c r="BE2905" s="187">
        <f t="shared" si="234"/>
        <v>0</v>
      </c>
      <c r="BF2905" s="187">
        <f t="shared" si="235"/>
        <v>0</v>
      </c>
      <c r="BG2905" s="187">
        <f t="shared" si="236"/>
        <v>0</v>
      </c>
      <c r="BH2905" s="187">
        <f t="shared" si="237"/>
        <v>0</v>
      </c>
      <c r="BI2905" s="187">
        <f t="shared" si="238"/>
        <v>0</v>
      </c>
      <c r="BJ2905" s="19" t="s">
        <v>78</v>
      </c>
      <c r="BK2905" s="187">
        <f t="shared" si="239"/>
        <v>0</v>
      </c>
      <c r="BL2905" s="19" t="s">
        <v>200</v>
      </c>
      <c r="BM2905" s="186" t="s">
        <v>5071</v>
      </c>
    </row>
    <row r="2906" spans="1:65" s="2" customFormat="1" ht="24.2" customHeight="1">
      <c r="A2906" s="36"/>
      <c r="B2906" s="37"/>
      <c r="C2906" s="175" t="s">
        <v>5072</v>
      </c>
      <c r="D2906" s="175" t="s">
        <v>195</v>
      </c>
      <c r="E2906" s="176" t="s">
        <v>5073</v>
      </c>
      <c r="F2906" s="177" t="s">
        <v>5074</v>
      </c>
      <c r="G2906" s="178" t="s">
        <v>273</v>
      </c>
      <c r="H2906" s="179">
        <v>290</v>
      </c>
      <c r="I2906" s="180"/>
      <c r="J2906" s="181">
        <f t="shared" si="230"/>
        <v>0</v>
      </c>
      <c r="K2906" s="177" t="s">
        <v>477</v>
      </c>
      <c r="L2906" s="41"/>
      <c r="M2906" s="182" t="s">
        <v>19</v>
      </c>
      <c r="N2906" s="183" t="s">
        <v>41</v>
      </c>
      <c r="O2906" s="66"/>
      <c r="P2906" s="184">
        <f t="shared" si="231"/>
        <v>0</v>
      </c>
      <c r="Q2906" s="184">
        <v>0</v>
      </c>
      <c r="R2906" s="184">
        <f t="shared" si="232"/>
        <v>0</v>
      </c>
      <c r="S2906" s="184">
        <v>0</v>
      </c>
      <c r="T2906" s="185">
        <f t="shared" si="233"/>
        <v>0</v>
      </c>
      <c r="U2906" s="36"/>
      <c r="V2906" s="36"/>
      <c r="W2906" s="36"/>
      <c r="X2906" s="36"/>
      <c r="Y2906" s="36"/>
      <c r="Z2906" s="36"/>
      <c r="AA2906" s="36"/>
      <c r="AB2906" s="36"/>
      <c r="AC2906" s="36"/>
      <c r="AD2906" s="36"/>
      <c r="AE2906" s="36"/>
      <c r="AR2906" s="186" t="s">
        <v>200</v>
      </c>
      <c r="AT2906" s="186" t="s">
        <v>195</v>
      </c>
      <c r="AU2906" s="186" t="s">
        <v>212</v>
      </c>
      <c r="AY2906" s="19" t="s">
        <v>193</v>
      </c>
      <c r="BE2906" s="187">
        <f t="shared" si="234"/>
        <v>0</v>
      </c>
      <c r="BF2906" s="187">
        <f t="shared" si="235"/>
        <v>0</v>
      </c>
      <c r="BG2906" s="187">
        <f t="shared" si="236"/>
        <v>0</v>
      </c>
      <c r="BH2906" s="187">
        <f t="shared" si="237"/>
        <v>0</v>
      </c>
      <c r="BI2906" s="187">
        <f t="shared" si="238"/>
        <v>0</v>
      </c>
      <c r="BJ2906" s="19" t="s">
        <v>78</v>
      </c>
      <c r="BK2906" s="187">
        <f t="shared" si="239"/>
        <v>0</v>
      </c>
      <c r="BL2906" s="19" t="s">
        <v>200</v>
      </c>
      <c r="BM2906" s="186" t="s">
        <v>5075</v>
      </c>
    </row>
    <row r="2907" spans="1:65" s="2" customFormat="1" ht="24.2" customHeight="1">
      <c r="A2907" s="36"/>
      <c r="B2907" s="37"/>
      <c r="C2907" s="175" t="s">
        <v>5076</v>
      </c>
      <c r="D2907" s="175" t="s">
        <v>195</v>
      </c>
      <c r="E2907" s="176" t="s">
        <v>5077</v>
      </c>
      <c r="F2907" s="177" t="s">
        <v>5078</v>
      </c>
      <c r="G2907" s="178" t="s">
        <v>273</v>
      </c>
      <c r="H2907" s="179">
        <v>160</v>
      </c>
      <c r="I2907" s="180"/>
      <c r="J2907" s="181">
        <f t="shared" si="230"/>
        <v>0</v>
      </c>
      <c r="K2907" s="177" t="s">
        <v>477</v>
      </c>
      <c r="L2907" s="41"/>
      <c r="M2907" s="182" t="s">
        <v>19</v>
      </c>
      <c r="N2907" s="183" t="s">
        <v>41</v>
      </c>
      <c r="O2907" s="66"/>
      <c r="P2907" s="184">
        <f t="shared" si="231"/>
        <v>0</v>
      </c>
      <c r="Q2907" s="184">
        <v>0</v>
      </c>
      <c r="R2907" s="184">
        <f t="shared" si="232"/>
        <v>0</v>
      </c>
      <c r="S2907" s="184">
        <v>0</v>
      </c>
      <c r="T2907" s="185">
        <f t="shared" si="233"/>
        <v>0</v>
      </c>
      <c r="U2907" s="36"/>
      <c r="V2907" s="36"/>
      <c r="W2907" s="36"/>
      <c r="X2907" s="36"/>
      <c r="Y2907" s="36"/>
      <c r="Z2907" s="36"/>
      <c r="AA2907" s="36"/>
      <c r="AB2907" s="36"/>
      <c r="AC2907" s="36"/>
      <c r="AD2907" s="36"/>
      <c r="AE2907" s="36"/>
      <c r="AR2907" s="186" t="s">
        <v>200</v>
      </c>
      <c r="AT2907" s="186" t="s">
        <v>195</v>
      </c>
      <c r="AU2907" s="186" t="s">
        <v>212</v>
      </c>
      <c r="AY2907" s="19" t="s">
        <v>193</v>
      </c>
      <c r="BE2907" s="187">
        <f t="shared" si="234"/>
        <v>0</v>
      </c>
      <c r="BF2907" s="187">
        <f t="shared" si="235"/>
        <v>0</v>
      </c>
      <c r="BG2907" s="187">
        <f t="shared" si="236"/>
        <v>0</v>
      </c>
      <c r="BH2907" s="187">
        <f t="shared" si="237"/>
        <v>0</v>
      </c>
      <c r="BI2907" s="187">
        <f t="shared" si="238"/>
        <v>0</v>
      </c>
      <c r="BJ2907" s="19" t="s">
        <v>78</v>
      </c>
      <c r="BK2907" s="187">
        <f t="shared" si="239"/>
        <v>0</v>
      </c>
      <c r="BL2907" s="19" t="s">
        <v>200</v>
      </c>
      <c r="BM2907" s="186" t="s">
        <v>5079</v>
      </c>
    </row>
    <row r="2908" spans="1:65" s="2" customFormat="1" ht="24.2" customHeight="1">
      <c r="A2908" s="36"/>
      <c r="B2908" s="37"/>
      <c r="C2908" s="175" t="s">
        <v>5080</v>
      </c>
      <c r="D2908" s="175" t="s">
        <v>195</v>
      </c>
      <c r="E2908" s="176" t="s">
        <v>5081</v>
      </c>
      <c r="F2908" s="177" t="s">
        <v>5082</v>
      </c>
      <c r="G2908" s="178" t="s">
        <v>273</v>
      </c>
      <c r="H2908" s="179">
        <v>110</v>
      </c>
      <c r="I2908" s="180"/>
      <c r="J2908" s="181">
        <f t="shared" si="230"/>
        <v>0</v>
      </c>
      <c r="K2908" s="177" t="s">
        <v>477</v>
      </c>
      <c r="L2908" s="41"/>
      <c r="M2908" s="182" t="s">
        <v>19</v>
      </c>
      <c r="N2908" s="183" t="s">
        <v>41</v>
      </c>
      <c r="O2908" s="66"/>
      <c r="P2908" s="184">
        <f t="shared" si="231"/>
        <v>0</v>
      </c>
      <c r="Q2908" s="184">
        <v>0</v>
      </c>
      <c r="R2908" s="184">
        <f t="shared" si="232"/>
        <v>0</v>
      </c>
      <c r="S2908" s="184">
        <v>0</v>
      </c>
      <c r="T2908" s="185">
        <f t="shared" si="233"/>
        <v>0</v>
      </c>
      <c r="U2908" s="36"/>
      <c r="V2908" s="36"/>
      <c r="W2908" s="36"/>
      <c r="X2908" s="36"/>
      <c r="Y2908" s="36"/>
      <c r="Z2908" s="36"/>
      <c r="AA2908" s="36"/>
      <c r="AB2908" s="36"/>
      <c r="AC2908" s="36"/>
      <c r="AD2908" s="36"/>
      <c r="AE2908" s="36"/>
      <c r="AR2908" s="186" t="s">
        <v>200</v>
      </c>
      <c r="AT2908" s="186" t="s">
        <v>195</v>
      </c>
      <c r="AU2908" s="186" t="s">
        <v>212</v>
      </c>
      <c r="AY2908" s="19" t="s">
        <v>193</v>
      </c>
      <c r="BE2908" s="187">
        <f t="shared" si="234"/>
        <v>0</v>
      </c>
      <c r="BF2908" s="187">
        <f t="shared" si="235"/>
        <v>0</v>
      </c>
      <c r="BG2908" s="187">
        <f t="shared" si="236"/>
        <v>0</v>
      </c>
      <c r="BH2908" s="187">
        <f t="shared" si="237"/>
        <v>0</v>
      </c>
      <c r="BI2908" s="187">
        <f t="shared" si="238"/>
        <v>0</v>
      </c>
      <c r="BJ2908" s="19" t="s">
        <v>78</v>
      </c>
      <c r="BK2908" s="187">
        <f t="shared" si="239"/>
        <v>0</v>
      </c>
      <c r="BL2908" s="19" t="s">
        <v>200</v>
      </c>
      <c r="BM2908" s="186" t="s">
        <v>5083</v>
      </c>
    </row>
    <row r="2909" spans="1:65" s="2" customFormat="1" ht="33" customHeight="1">
      <c r="A2909" s="36"/>
      <c r="B2909" s="37"/>
      <c r="C2909" s="175" t="s">
        <v>5084</v>
      </c>
      <c r="D2909" s="175" t="s">
        <v>195</v>
      </c>
      <c r="E2909" s="176" t="s">
        <v>5085</v>
      </c>
      <c r="F2909" s="177" t="s">
        <v>5086</v>
      </c>
      <c r="G2909" s="178" t="s">
        <v>273</v>
      </c>
      <c r="H2909" s="179">
        <v>350</v>
      </c>
      <c r="I2909" s="180"/>
      <c r="J2909" s="181">
        <f t="shared" si="230"/>
        <v>0</v>
      </c>
      <c r="K2909" s="177" t="s">
        <v>477</v>
      </c>
      <c r="L2909" s="41"/>
      <c r="M2909" s="182" t="s">
        <v>19</v>
      </c>
      <c r="N2909" s="183" t="s">
        <v>41</v>
      </c>
      <c r="O2909" s="66"/>
      <c r="P2909" s="184">
        <f t="shared" si="231"/>
        <v>0</v>
      </c>
      <c r="Q2909" s="184">
        <v>0</v>
      </c>
      <c r="R2909" s="184">
        <f t="shared" si="232"/>
        <v>0</v>
      </c>
      <c r="S2909" s="184">
        <v>0</v>
      </c>
      <c r="T2909" s="185">
        <f t="shared" si="233"/>
        <v>0</v>
      </c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R2909" s="186" t="s">
        <v>200</v>
      </c>
      <c r="AT2909" s="186" t="s">
        <v>195</v>
      </c>
      <c r="AU2909" s="186" t="s">
        <v>212</v>
      </c>
      <c r="AY2909" s="19" t="s">
        <v>193</v>
      </c>
      <c r="BE2909" s="187">
        <f t="shared" si="234"/>
        <v>0</v>
      </c>
      <c r="BF2909" s="187">
        <f t="shared" si="235"/>
        <v>0</v>
      </c>
      <c r="BG2909" s="187">
        <f t="shared" si="236"/>
        <v>0</v>
      </c>
      <c r="BH2909" s="187">
        <f t="shared" si="237"/>
        <v>0</v>
      </c>
      <c r="BI2909" s="187">
        <f t="shared" si="238"/>
        <v>0</v>
      </c>
      <c r="BJ2909" s="19" t="s">
        <v>78</v>
      </c>
      <c r="BK2909" s="187">
        <f t="shared" si="239"/>
        <v>0</v>
      </c>
      <c r="BL2909" s="19" t="s">
        <v>200</v>
      </c>
      <c r="BM2909" s="186" t="s">
        <v>5087</v>
      </c>
    </row>
    <row r="2910" spans="1:65" s="2" customFormat="1" ht="16.5" customHeight="1">
      <c r="A2910" s="36"/>
      <c r="B2910" s="37"/>
      <c r="C2910" s="175" t="s">
        <v>5088</v>
      </c>
      <c r="D2910" s="175" t="s">
        <v>195</v>
      </c>
      <c r="E2910" s="176" t="s">
        <v>5089</v>
      </c>
      <c r="F2910" s="177" t="s">
        <v>5090</v>
      </c>
      <c r="G2910" s="178" t="s">
        <v>273</v>
      </c>
      <c r="H2910" s="179">
        <v>350</v>
      </c>
      <c r="I2910" s="180"/>
      <c r="J2910" s="181">
        <f t="shared" si="230"/>
        <v>0</v>
      </c>
      <c r="K2910" s="177" t="s">
        <v>477</v>
      </c>
      <c r="L2910" s="41"/>
      <c r="M2910" s="182" t="s">
        <v>19</v>
      </c>
      <c r="N2910" s="183" t="s">
        <v>41</v>
      </c>
      <c r="O2910" s="66"/>
      <c r="P2910" s="184">
        <f t="shared" si="231"/>
        <v>0</v>
      </c>
      <c r="Q2910" s="184">
        <v>0</v>
      </c>
      <c r="R2910" s="184">
        <f t="shared" si="232"/>
        <v>0</v>
      </c>
      <c r="S2910" s="184">
        <v>0</v>
      </c>
      <c r="T2910" s="185">
        <f t="shared" si="233"/>
        <v>0</v>
      </c>
      <c r="U2910" s="36"/>
      <c r="V2910" s="36"/>
      <c r="W2910" s="36"/>
      <c r="X2910" s="36"/>
      <c r="Y2910" s="36"/>
      <c r="Z2910" s="36"/>
      <c r="AA2910" s="36"/>
      <c r="AB2910" s="36"/>
      <c r="AC2910" s="36"/>
      <c r="AD2910" s="36"/>
      <c r="AE2910" s="36"/>
      <c r="AR2910" s="186" t="s">
        <v>200</v>
      </c>
      <c r="AT2910" s="186" t="s">
        <v>195</v>
      </c>
      <c r="AU2910" s="186" t="s">
        <v>212</v>
      </c>
      <c r="AY2910" s="19" t="s">
        <v>193</v>
      </c>
      <c r="BE2910" s="187">
        <f t="shared" si="234"/>
        <v>0</v>
      </c>
      <c r="BF2910" s="187">
        <f t="shared" si="235"/>
        <v>0</v>
      </c>
      <c r="BG2910" s="187">
        <f t="shared" si="236"/>
        <v>0</v>
      </c>
      <c r="BH2910" s="187">
        <f t="shared" si="237"/>
        <v>0</v>
      </c>
      <c r="BI2910" s="187">
        <f t="shared" si="238"/>
        <v>0</v>
      </c>
      <c r="BJ2910" s="19" t="s">
        <v>78</v>
      </c>
      <c r="BK2910" s="187">
        <f t="shared" si="239"/>
        <v>0</v>
      </c>
      <c r="BL2910" s="19" t="s">
        <v>200</v>
      </c>
      <c r="BM2910" s="186" t="s">
        <v>5091</v>
      </c>
    </row>
    <row r="2911" spans="1:65" s="2" customFormat="1" ht="33" customHeight="1">
      <c r="A2911" s="36"/>
      <c r="B2911" s="37"/>
      <c r="C2911" s="175" t="s">
        <v>5092</v>
      </c>
      <c r="D2911" s="175" t="s">
        <v>195</v>
      </c>
      <c r="E2911" s="176" t="s">
        <v>5093</v>
      </c>
      <c r="F2911" s="177" t="s">
        <v>5094</v>
      </c>
      <c r="G2911" s="178" t="s">
        <v>273</v>
      </c>
      <c r="H2911" s="179">
        <v>510</v>
      </c>
      <c r="I2911" s="180"/>
      <c r="J2911" s="181">
        <f t="shared" si="230"/>
        <v>0</v>
      </c>
      <c r="K2911" s="177" t="s">
        <v>477</v>
      </c>
      <c r="L2911" s="41"/>
      <c r="M2911" s="182" t="s">
        <v>19</v>
      </c>
      <c r="N2911" s="183" t="s">
        <v>41</v>
      </c>
      <c r="O2911" s="66"/>
      <c r="P2911" s="184">
        <f t="shared" si="231"/>
        <v>0</v>
      </c>
      <c r="Q2911" s="184">
        <v>0</v>
      </c>
      <c r="R2911" s="184">
        <f t="shared" si="232"/>
        <v>0</v>
      </c>
      <c r="S2911" s="184">
        <v>0</v>
      </c>
      <c r="T2911" s="185">
        <f t="shared" si="233"/>
        <v>0</v>
      </c>
      <c r="U2911" s="36"/>
      <c r="V2911" s="36"/>
      <c r="W2911" s="36"/>
      <c r="X2911" s="36"/>
      <c r="Y2911" s="36"/>
      <c r="Z2911" s="36"/>
      <c r="AA2911" s="36"/>
      <c r="AB2911" s="36"/>
      <c r="AC2911" s="36"/>
      <c r="AD2911" s="36"/>
      <c r="AE2911" s="36"/>
      <c r="AR2911" s="186" t="s">
        <v>200</v>
      </c>
      <c r="AT2911" s="186" t="s">
        <v>195</v>
      </c>
      <c r="AU2911" s="186" t="s">
        <v>212</v>
      </c>
      <c r="AY2911" s="19" t="s">
        <v>193</v>
      </c>
      <c r="BE2911" s="187">
        <f t="shared" si="234"/>
        <v>0</v>
      </c>
      <c r="BF2911" s="187">
        <f t="shared" si="235"/>
        <v>0</v>
      </c>
      <c r="BG2911" s="187">
        <f t="shared" si="236"/>
        <v>0</v>
      </c>
      <c r="BH2911" s="187">
        <f t="shared" si="237"/>
        <v>0</v>
      </c>
      <c r="BI2911" s="187">
        <f t="shared" si="238"/>
        <v>0</v>
      </c>
      <c r="BJ2911" s="19" t="s">
        <v>78</v>
      </c>
      <c r="BK2911" s="187">
        <f t="shared" si="239"/>
        <v>0</v>
      </c>
      <c r="BL2911" s="19" t="s">
        <v>200</v>
      </c>
      <c r="BM2911" s="186" t="s">
        <v>5095</v>
      </c>
    </row>
    <row r="2912" spans="1:65" s="2" customFormat="1" ht="16.5" customHeight="1">
      <c r="A2912" s="36"/>
      <c r="B2912" s="37"/>
      <c r="C2912" s="175" t="s">
        <v>5096</v>
      </c>
      <c r="D2912" s="175" t="s">
        <v>195</v>
      </c>
      <c r="E2912" s="176" t="s">
        <v>5097</v>
      </c>
      <c r="F2912" s="177" t="s">
        <v>5098</v>
      </c>
      <c r="G2912" s="178" t="s">
        <v>273</v>
      </c>
      <c r="H2912" s="179">
        <v>510</v>
      </c>
      <c r="I2912" s="180"/>
      <c r="J2912" s="181">
        <f t="shared" si="230"/>
        <v>0</v>
      </c>
      <c r="K2912" s="177" t="s">
        <v>477</v>
      </c>
      <c r="L2912" s="41"/>
      <c r="M2912" s="182" t="s">
        <v>19</v>
      </c>
      <c r="N2912" s="183" t="s">
        <v>41</v>
      </c>
      <c r="O2912" s="66"/>
      <c r="P2912" s="184">
        <f t="shared" si="231"/>
        <v>0</v>
      </c>
      <c r="Q2912" s="184">
        <v>0</v>
      </c>
      <c r="R2912" s="184">
        <f t="shared" si="232"/>
        <v>0</v>
      </c>
      <c r="S2912" s="184">
        <v>0</v>
      </c>
      <c r="T2912" s="185">
        <f t="shared" si="233"/>
        <v>0</v>
      </c>
      <c r="U2912" s="36"/>
      <c r="V2912" s="36"/>
      <c r="W2912" s="36"/>
      <c r="X2912" s="36"/>
      <c r="Y2912" s="36"/>
      <c r="Z2912" s="36"/>
      <c r="AA2912" s="36"/>
      <c r="AB2912" s="36"/>
      <c r="AC2912" s="36"/>
      <c r="AD2912" s="36"/>
      <c r="AE2912" s="36"/>
      <c r="AR2912" s="186" t="s">
        <v>200</v>
      </c>
      <c r="AT2912" s="186" t="s">
        <v>195</v>
      </c>
      <c r="AU2912" s="186" t="s">
        <v>212</v>
      </c>
      <c r="AY2912" s="19" t="s">
        <v>193</v>
      </c>
      <c r="BE2912" s="187">
        <f t="shared" si="234"/>
        <v>0</v>
      </c>
      <c r="BF2912" s="187">
        <f t="shared" si="235"/>
        <v>0</v>
      </c>
      <c r="BG2912" s="187">
        <f t="shared" si="236"/>
        <v>0</v>
      </c>
      <c r="BH2912" s="187">
        <f t="shared" si="237"/>
        <v>0</v>
      </c>
      <c r="BI2912" s="187">
        <f t="shared" si="238"/>
        <v>0</v>
      </c>
      <c r="BJ2912" s="19" t="s">
        <v>78</v>
      </c>
      <c r="BK2912" s="187">
        <f t="shared" si="239"/>
        <v>0</v>
      </c>
      <c r="BL2912" s="19" t="s">
        <v>200</v>
      </c>
      <c r="BM2912" s="186" t="s">
        <v>5099</v>
      </c>
    </row>
    <row r="2913" spans="1:65" s="2" customFormat="1" ht="33" customHeight="1">
      <c r="A2913" s="36"/>
      <c r="B2913" s="37"/>
      <c r="C2913" s="175" t="s">
        <v>5100</v>
      </c>
      <c r="D2913" s="175" t="s">
        <v>195</v>
      </c>
      <c r="E2913" s="176" t="s">
        <v>5101</v>
      </c>
      <c r="F2913" s="177" t="s">
        <v>5102</v>
      </c>
      <c r="G2913" s="178" t="s">
        <v>273</v>
      </c>
      <c r="H2913" s="179">
        <v>370</v>
      </c>
      <c r="I2913" s="180"/>
      <c r="J2913" s="181">
        <f t="shared" si="230"/>
        <v>0</v>
      </c>
      <c r="K2913" s="177" t="s">
        <v>477</v>
      </c>
      <c r="L2913" s="41"/>
      <c r="M2913" s="182" t="s">
        <v>19</v>
      </c>
      <c r="N2913" s="183" t="s">
        <v>41</v>
      </c>
      <c r="O2913" s="66"/>
      <c r="P2913" s="184">
        <f t="shared" si="231"/>
        <v>0</v>
      </c>
      <c r="Q2913" s="184">
        <v>0</v>
      </c>
      <c r="R2913" s="184">
        <f t="shared" si="232"/>
        <v>0</v>
      </c>
      <c r="S2913" s="184">
        <v>0</v>
      </c>
      <c r="T2913" s="185">
        <f t="shared" si="233"/>
        <v>0</v>
      </c>
      <c r="U2913" s="36"/>
      <c r="V2913" s="36"/>
      <c r="W2913" s="36"/>
      <c r="X2913" s="36"/>
      <c r="Y2913" s="36"/>
      <c r="Z2913" s="36"/>
      <c r="AA2913" s="36"/>
      <c r="AB2913" s="36"/>
      <c r="AC2913" s="36"/>
      <c r="AD2913" s="36"/>
      <c r="AE2913" s="36"/>
      <c r="AR2913" s="186" t="s">
        <v>200</v>
      </c>
      <c r="AT2913" s="186" t="s">
        <v>195</v>
      </c>
      <c r="AU2913" s="186" t="s">
        <v>212</v>
      </c>
      <c r="AY2913" s="19" t="s">
        <v>193</v>
      </c>
      <c r="BE2913" s="187">
        <f t="shared" si="234"/>
        <v>0</v>
      </c>
      <c r="BF2913" s="187">
        <f t="shared" si="235"/>
        <v>0</v>
      </c>
      <c r="BG2913" s="187">
        <f t="shared" si="236"/>
        <v>0</v>
      </c>
      <c r="BH2913" s="187">
        <f t="shared" si="237"/>
        <v>0</v>
      </c>
      <c r="BI2913" s="187">
        <f t="shared" si="238"/>
        <v>0</v>
      </c>
      <c r="BJ2913" s="19" t="s">
        <v>78</v>
      </c>
      <c r="BK2913" s="187">
        <f t="shared" si="239"/>
        <v>0</v>
      </c>
      <c r="BL2913" s="19" t="s">
        <v>200</v>
      </c>
      <c r="BM2913" s="186" t="s">
        <v>5103</v>
      </c>
    </row>
    <row r="2914" spans="1:65" s="2" customFormat="1" ht="16.5" customHeight="1">
      <c r="A2914" s="36"/>
      <c r="B2914" s="37"/>
      <c r="C2914" s="175" t="s">
        <v>5104</v>
      </c>
      <c r="D2914" s="175" t="s">
        <v>195</v>
      </c>
      <c r="E2914" s="176" t="s">
        <v>5105</v>
      </c>
      <c r="F2914" s="177" t="s">
        <v>5098</v>
      </c>
      <c r="G2914" s="178" t="s">
        <v>273</v>
      </c>
      <c r="H2914" s="179">
        <v>370</v>
      </c>
      <c r="I2914" s="180"/>
      <c r="J2914" s="181">
        <f t="shared" si="230"/>
        <v>0</v>
      </c>
      <c r="K2914" s="177" t="s">
        <v>477</v>
      </c>
      <c r="L2914" s="41"/>
      <c r="M2914" s="182" t="s">
        <v>19</v>
      </c>
      <c r="N2914" s="183" t="s">
        <v>41</v>
      </c>
      <c r="O2914" s="66"/>
      <c r="P2914" s="184">
        <f t="shared" si="231"/>
        <v>0</v>
      </c>
      <c r="Q2914" s="184">
        <v>0</v>
      </c>
      <c r="R2914" s="184">
        <f t="shared" si="232"/>
        <v>0</v>
      </c>
      <c r="S2914" s="184">
        <v>0</v>
      </c>
      <c r="T2914" s="185">
        <f t="shared" si="233"/>
        <v>0</v>
      </c>
      <c r="U2914" s="36"/>
      <c r="V2914" s="36"/>
      <c r="W2914" s="36"/>
      <c r="X2914" s="36"/>
      <c r="Y2914" s="36"/>
      <c r="Z2914" s="36"/>
      <c r="AA2914" s="36"/>
      <c r="AB2914" s="36"/>
      <c r="AC2914" s="36"/>
      <c r="AD2914" s="36"/>
      <c r="AE2914" s="36"/>
      <c r="AR2914" s="186" t="s">
        <v>200</v>
      </c>
      <c r="AT2914" s="186" t="s">
        <v>195</v>
      </c>
      <c r="AU2914" s="186" t="s">
        <v>212</v>
      </c>
      <c r="AY2914" s="19" t="s">
        <v>193</v>
      </c>
      <c r="BE2914" s="187">
        <f t="shared" si="234"/>
        <v>0</v>
      </c>
      <c r="BF2914" s="187">
        <f t="shared" si="235"/>
        <v>0</v>
      </c>
      <c r="BG2914" s="187">
        <f t="shared" si="236"/>
        <v>0</v>
      </c>
      <c r="BH2914" s="187">
        <f t="shared" si="237"/>
        <v>0</v>
      </c>
      <c r="BI2914" s="187">
        <f t="shared" si="238"/>
        <v>0</v>
      </c>
      <c r="BJ2914" s="19" t="s">
        <v>78</v>
      </c>
      <c r="BK2914" s="187">
        <f t="shared" si="239"/>
        <v>0</v>
      </c>
      <c r="BL2914" s="19" t="s">
        <v>200</v>
      </c>
      <c r="BM2914" s="186" t="s">
        <v>5106</v>
      </c>
    </row>
    <row r="2915" spans="1:65" s="2" customFormat="1" ht="33" customHeight="1">
      <c r="A2915" s="36"/>
      <c r="B2915" s="37"/>
      <c r="C2915" s="175" t="s">
        <v>5107</v>
      </c>
      <c r="D2915" s="175" t="s">
        <v>195</v>
      </c>
      <c r="E2915" s="176" t="s">
        <v>5108</v>
      </c>
      <c r="F2915" s="177" t="s">
        <v>5109</v>
      </c>
      <c r="G2915" s="178" t="s">
        <v>273</v>
      </c>
      <c r="H2915" s="179">
        <v>320</v>
      </c>
      <c r="I2915" s="180"/>
      <c r="J2915" s="181">
        <f t="shared" si="230"/>
        <v>0</v>
      </c>
      <c r="K2915" s="177" t="s">
        <v>477</v>
      </c>
      <c r="L2915" s="41"/>
      <c r="M2915" s="182" t="s">
        <v>19</v>
      </c>
      <c r="N2915" s="183" t="s">
        <v>41</v>
      </c>
      <c r="O2915" s="66"/>
      <c r="P2915" s="184">
        <f t="shared" si="231"/>
        <v>0</v>
      </c>
      <c r="Q2915" s="184">
        <v>0</v>
      </c>
      <c r="R2915" s="184">
        <f t="shared" si="232"/>
        <v>0</v>
      </c>
      <c r="S2915" s="184">
        <v>0</v>
      </c>
      <c r="T2915" s="185">
        <f t="shared" si="233"/>
        <v>0</v>
      </c>
      <c r="U2915" s="36"/>
      <c r="V2915" s="36"/>
      <c r="W2915" s="36"/>
      <c r="X2915" s="36"/>
      <c r="Y2915" s="36"/>
      <c r="Z2915" s="36"/>
      <c r="AA2915" s="36"/>
      <c r="AB2915" s="36"/>
      <c r="AC2915" s="36"/>
      <c r="AD2915" s="36"/>
      <c r="AE2915" s="36"/>
      <c r="AR2915" s="186" t="s">
        <v>200</v>
      </c>
      <c r="AT2915" s="186" t="s">
        <v>195</v>
      </c>
      <c r="AU2915" s="186" t="s">
        <v>212</v>
      </c>
      <c r="AY2915" s="19" t="s">
        <v>193</v>
      </c>
      <c r="BE2915" s="187">
        <f t="shared" si="234"/>
        <v>0</v>
      </c>
      <c r="BF2915" s="187">
        <f t="shared" si="235"/>
        <v>0</v>
      </c>
      <c r="BG2915" s="187">
        <f t="shared" si="236"/>
        <v>0</v>
      </c>
      <c r="BH2915" s="187">
        <f t="shared" si="237"/>
        <v>0</v>
      </c>
      <c r="BI2915" s="187">
        <f t="shared" si="238"/>
        <v>0</v>
      </c>
      <c r="BJ2915" s="19" t="s">
        <v>78</v>
      </c>
      <c r="BK2915" s="187">
        <f t="shared" si="239"/>
        <v>0</v>
      </c>
      <c r="BL2915" s="19" t="s">
        <v>200</v>
      </c>
      <c r="BM2915" s="186" t="s">
        <v>5110</v>
      </c>
    </row>
    <row r="2916" spans="1:65" s="2" customFormat="1" ht="16.5" customHeight="1">
      <c r="A2916" s="36"/>
      <c r="B2916" s="37"/>
      <c r="C2916" s="175" t="s">
        <v>5111</v>
      </c>
      <c r="D2916" s="175" t="s">
        <v>195</v>
      </c>
      <c r="E2916" s="176" t="s">
        <v>5112</v>
      </c>
      <c r="F2916" s="177" t="s">
        <v>5113</v>
      </c>
      <c r="G2916" s="178" t="s">
        <v>273</v>
      </c>
      <c r="H2916" s="179">
        <v>320</v>
      </c>
      <c r="I2916" s="180"/>
      <c r="J2916" s="181">
        <f t="shared" si="230"/>
        <v>0</v>
      </c>
      <c r="K2916" s="177" t="s">
        <v>477</v>
      </c>
      <c r="L2916" s="41"/>
      <c r="M2916" s="182" t="s">
        <v>19</v>
      </c>
      <c r="N2916" s="183" t="s">
        <v>41</v>
      </c>
      <c r="O2916" s="66"/>
      <c r="P2916" s="184">
        <f t="shared" si="231"/>
        <v>0</v>
      </c>
      <c r="Q2916" s="184">
        <v>0</v>
      </c>
      <c r="R2916" s="184">
        <f t="shared" si="232"/>
        <v>0</v>
      </c>
      <c r="S2916" s="184">
        <v>0</v>
      </c>
      <c r="T2916" s="185">
        <f t="shared" si="233"/>
        <v>0</v>
      </c>
      <c r="U2916" s="36"/>
      <c r="V2916" s="36"/>
      <c r="W2916" s="36"/>
      <c r="X2916" s="36"/>
      <c r="Y2916" s="36"/>
      <c r="Z2916" s="36"/>
      <c r="AA2916" s="36"/>
      <c r="AB2916" s="36"/>
      <c r="AC2916" s="36"/>
      <c r="AD2916" s="36"/>
      <c r="AE2916" s="36"/>
      <c r="AR2916" s="186" t="s">
        <v>200</v>
      </c>
      <c r="AT2916" s="186" t="s">
        <v>195</v>
      </c>
      <c r="AU2916" s="186" t="s">
        <v>212</v>
      </c>
      <c r="AY2916" s="19" t="s">
        <v>193</v>
      </c>
      <c r="BE2916" s="187">
        <f t="shared" si="234"/>
        <v>0</v>
      </c>
      <c r="BF2916" s="187">
        <f t="shared" si="235"/>
        <v>0</v>
      </c>
      <c r="BG2916" s="187">
        <f t="shared" si="236"/>
        <v>0</v>
      </c>
      <c r="BH2916" s="187">
        <f t="shared" si="237"/>
        <v>0</v>
      </c>
      <c r="BI2916" s="187">
        <f t="shared" si="238"/>
        <v>0</v>
      </c>
      <c r="BJ2916" s="19" t="s">
        <v>78</v>
      </c>
      <c r="BK2916" s="187">
        <f t="shared" si="239"/>
        <v>0</v>
      </c>
      <c r="BL2916" s="19" t="s">
        <v>200</v>
      </c>
      <c r="BM2916" s="186" t="s">
        <v>5114</v>
      </c>
    </row>
    <row r="2917" spans="1:65" s="2" customFormat="1" ht="24.2" customHeight="1">
      <c r="A2917" s="36"/>
      <c r="B2917" s="37"/>
      <c r="C2917" s="175" t="s">
        <v>5115</v>
      </c>
      <c r="D2917" s="175" t="s">
        <v>195</v>
      </c>
      <c r="E2917" s="176" t="s">
        <v>5116</v>
      </c>
      <c r="F2917" s="177" t="s">
        <v>5117</v>
      </c>
      <c r="G2917" s="178" t="s">
        <v>273</v>
      </c>
      <c r="H2917" s="179">
        <v>720</v>
      </c>
      <c r="I2917" s="180"/>
      <c r="J2917" s="181">
        <f t="shared" si="230"/>
        <v>0</v>
      </c>
      <c r="K2917" s="177" t="s">
        <v>477</v>
      </c>
      <c r="L2917" s="41"/>
      <c r="M2917" s="182" t="s">
        <v>19</v>
      </c>
      <c r="N2917" s="183" t="s">
        <v>41</v>
      </c>
      <c r="O2917" s="66"/>
      <c r="P2917" s="184">
        <f t="shared" si="231"/>
        <v>0</v>
      </c>
      <c r="Q2917" s="184">
        <v>0</v>
      </c>
      <c r="R2917" s="184">
        <f t="shared" si="232"/>
        <v>0</v>
      </c>
      <c r="S2917" s="184">
        <v>0</v>
      </c>
      <c r="T2917" s="185">
        <f t="shared" si="233"/>
        <v>0</v>
      </c>
      <c r="U2917" s="36"/>
      <c r="V2917" s="36"/>
      <c r="W2917" s="36"/>
      <c r="X2917" s="36"/>
      <c r="Y2917" s="36"/>
      <c r="Z2917" s="36"/>
      <c r="AA2917" s="36"/>
      <c r="AB2917" s="36"/>
      <c r="AC2917" s="36"/>
      <c r="AD2917" s="36"/>
      <c r="AE2917" s="36"/>
      <c r="AR2917" s="186" t="s">
        <v>200</v>
      </c>
      <c r="AT2917" s="186" t="s">
        <v>195</v>
      </c>
      <c r="AU2917" s="186" t="s">
        <v>212</v>
      </c>
      <c r="AY2917" s="19" t="s">
        <v>193</v>
      </c>
      <c r="BE2917" s="187">
        <f t="shared" si="234"/>
        <v>0</v>
      </c>
      <c r="BF2917" s="187">
        <f t="shared" si="235"/>
        <v>0</v>
      </c>
      <c r="BG2917" s="187">
        <f t="shared" si="236"/>
        <v>0</v>
      </c>
      <c r="BH2917" s="187">
        <f t="shared" si="237"/>
        <v>0</v>
      </c>
      <c r="BI2917" s="187">
        <f t="shared" si="238"/>
        <v>0</v>
      </c>
      <c r="BJ2917" s="19" t="s">
        <v>78</v>
      </c>
      <c r="BK2917" s="187">
        <f t="shared" si="239"/>
        <v>0</v>
      </c>
      <c r="BL2917" s="19" t="s">
        <v>200</v>
      </c>
      <c r="BM2917" s="186" t="s">
        <v>5118</v>
      </c>
    </row>
    <row r="2918" spans="1:65" s="2" customFormat="1" ht="24.2" customHeight="1">
      <c r="A2918" s="36"/>
      <c r="B2918" s="37"/>
      <c r="C2918" s="175" t="s">
        <v>5119</v>
      </c>
      <c r="D2918" s="175" t="s">
        <v>195</v>
      </c>
      <c r="E2918" s="176" t="s">
        <v>5120</v>
      </c>
      <c r="F2918" s="177" t="s">
        <v>5121</v>
      </c>
      <c r="G2918" s="178" t="s">
        <v>273</v>
      </c>
      <c r="H2918" s="179">
        <v>520</v>
      </c>
      <c r="I2918" s="180"/>
      <c r="J2918" s="181">
        <f t="shared" si="230"/>
        <v>0</v>
      </c>
      <c r="K2918" s="177" t="s">
        <v>477</v>
      </c>
      <c r="L2918" s="41"/>
      <c r="M2918" s="182" t="s">
        <v>19</v>
      </c>
      <c r="N2918" s="183" t="s">
        <v>41</v>
      </c>
      <c r="O2918" s="66"/>
      <c r="P2918" s="184">
        <f t="shared" si="231"/>
        <v>0</v>
      </c>
      <c r="Q2918" s="184">
        <v>0</v>
      </c>
      <c r="R2918" s="184">
        <f t="shared" si="232"/>
        <v>0</v>
      </c>
      <c r="S2918" s="184">
        <v>0</v>
      </c>
      <c r="T2918" s="185">
        <f t="shared" si="233"/>
        <v>0</v>
      </c>
      <c r="U2918" s="36"/>
      <c r="V2918" s="36"/>
      <c r="W2918" s="36"/>
      <c r="X2918" s="36"/>
      <c r="Y2918" s="36"/>
      <c r="Z2918" s="36"/>
      <c r="AA2918" s="36"/>
      <c r="AB2918" s="36"/>
      <c r="AC2918" s="36"/>
      <c r="AD2918" s="36"/>
      <c r="AE2918" s="36"/>
      <c r="AR2918" s="186" t="s">
        <v>200</v>
      </c>
      <c r="AT2918" s="186" t="s">
        <v>195</v>
      </c>
      <c r="AU2918" s="186" t="s">
        <v>212</v>
      </c>
      <c r="AY2918" s="19" t="s">
        <v>193</v>
      </c>
      <c r="BE2918" s="187">
        <f t="shared" si="234"/>
        <v>0</v>
      </c>
      <c r="BF2918" s="187">
        <f t="shared" si="235"/>
        <v>0</v>
      </c>
      <c r="BG2918" s="187">
        <f t="shared" si="236"/>
        <v>0</v>
      </c>
      <c r="BH2918" s="187">
        <f t="shared" si="237"/>
        <v>0</v>
      </c>
      <c r="BI2918" s="187">
        <f t="shared" si="238"/>
        <v>0</v>
      </c>
      <c r="BJ2918" s="19" t="s">
        <v>78</v>
      </c>
      <c r="BK2918" s="187">
        <f t="shared" si="239"/>
        <v>0</v>
      </c>
      <c r="BL2918" s="19" t="s">
        <v>200</v>
      </c>
      <c r="BM2918" s="186" t="s">
        <v>5122</v>
      </c>
    </row>
    <row r="2919" spans="1:65" s="2" customFormat="1" ht="21.75" customHeight="1">
      <c r="A2919" s="36"/>
      <c r="B2919" s="37"/>
      <c r="C2919" s="175" t="s">
        <v>5123</v>
      </c>
      <c r="D2919" s="175" t="s">
        <v>195</v>
      </c>
      <c r="E2919" s="176" t="s">
        <v>5124</v>
      </c>
      <c r="F2919" s="177" t="s">
        <v>5125</v>
      </c>
      <c r="G2919" s="178" t="s">
        <v>3113</v>
      </c>
      <c r="H2919" s="248"/>
      <c r="I2919" s="180"/>
      <c r="J2919" s="181">
        <f t="shared" si="230"/>
        <v>0</v>
      </c>
      <c r="K2919" s="177" t="s">
        <v>477</v>
      </c>
      <c r="L2919" s="41"/>
      <c r="M2919" s="182" t="s">
        <v>19</v>
      </c>
      <c r="N2919" s="183" t="s">
        <v>41</v>
      </c>
      <c r="O2919" s="66"/>
      <c r="P2919" s="184">
        <f t="shared" si="231"/>
        <v>0</v>
      </c>
      <c r="Q2919" s="184">
        <v>0</v>
      </c>
      <c r="R2919" s="184">
        <f t="shared" si="232"/>
        <v>0</v>
      </c>
      <c r="S2919" s="184">
        <v>0</v>
      </c>
      <c r="T2919" s="185">
        <f t="shared" si="233"/>
        <v>0</v>
      </c>
      <c r="U2919" s="36"/>
      <c r="V2919" s="36"/>
      <c r="W2919" s="36"/>
      <c r="X2919" s="36"/>
      <c r="Y2919" s="36"/>
      <c r="Z2919" s="36"/>
      <c r="AA2919" s="36"/>
      <c r="AB2919" s="36"/>
      <c r="AC2919" s="36"/>
      <c r="AD2919" s="36"/>
      <c r="AE2919" s="36"/>
      <c r="AR2919" s="186" t="s">
        <v>200</v>
      </c>
      <c r="AT2919" s="186" t="s">
        <v>195</v>
      </c>
      <c r="AU2919" s="186" t="s">
        <v>212</v>
      </c>
      <c r="AY2919" s="19" t="s">
        <v>193</v>
      </c>
      <c r="BE2919" s="187">
        <f t="shared" si="234"/>
        <v>0</v>
      </c>
      <c r="BF2919" s="187">
        <f t="shared" si="235"/>
        <v>0</v>
      </c>
      <c r="BG2919" s="187">
        <f t="shared" si="236"/>
        <v>0</v>
      </c>
      <c r="BH2919" s="187">
        <f t="shared" si="237"/>
        <v>0</v>
      </c>
      <c r="BI2919" s="187">
        <f t="shared" si="238"/>
        <v>0</v>
      </c>
      <c r="BJ2919" s="19" t="s">
        <v>78</v>
      </c>
      <c r="BK2919" s="187">
        <f t="shared" si="239"/>
        <v>0</v>
      </c>
      <c r="BL2919" s="19" t="s">
        <v>200</v>
      </c>
      <c r="BM2919" s="186" t="s">
        <v>5126</v>
      </c>
    </row>
    <row r="2920" spans="1:65" s="2" customFormat="1" ht="21.75" customHeight="1">
      <c r="A2920" s="36"/>
      <c r="B2920" s="37"/>
      <c r="C2920" s="175" t="s">
        <v>5127</v>
      </c>
      <c r="D2920" s="175" t="s">
        <v>195</v>
      </c>
      <c r="E2920" s="176" t="s">
        <v>5128</v>
      </c>
      <c r="F2920" s="177" t="s">
        <v>5129</v>
      </c>
      <c r="G2920" s="178" t="s">
        <v>702</v>
      </c>
      <c r="H2920" s="179">
        <v>670</v>
      </c>
      <c r="I2920" s="180"/>
      <c r="J2920" s="181">
        <f t="shared" si="230"/>
        <v>0</v>
      </c>
      <c r="K2920" s="177" t="s">
        <v>477</v>
      </c>
      <c r="L2920" s="41"/>
      <c r="M2920" s="182" t="s">
        <v>19</v>
      </c>
      <c r="N2920" s="183" t="s">
        <v>41</v>
      </c>
      <c r="O2920" s="66"/>
      <c r="P2920" s="184">
        <f t="shared" si="231"/>
        <v>0</v>
      </c>
      <c r="Q2920" s="184">
        <v>0</v>
      </c>
      <c r="R2920" s="184">
        <f t="shared" si="232"/>
        <v>0</v>
      </c>
      <c r="S2920" s="184">
        <v>0</v>
      </c>
      <c r="T2920" s="185">
        <f t="shared" si="233"/>
        <v>0</v>
      </c>
      <c r="U2920" s="36"/>
      <c r="V2920" s="36"/>
      <c r="W2920" s="36"/>
      <c r="X2920" s="36"/>
      <c r="Y2920" s="36"/>
      <c r="Z2920" s="36"/>
      <c r="AA2920" s="36"/>
      <c r="AB2920" s="36"/>
      <c r="AC2920" s="36"/>
      <c r="AD2920" s="36"/>
      <c r="AE2920" s="36"/>
      <c r="AR2920" s="186" t="s">
        <v>200</v>
      </c>
      <c r="AT2920" s="186" t="s">
        <v>195</v>
      </c>
      <c r="AU2920" s="186" t="s">
        <v>212</v>
      </c>
      <c r="AY2920" s="19" t="s">
        <v>193</v>
      </c>
      <c r="BE2920" s="187">
        <f t="shared" si="234"/>
        <v>0</v>
      </c>
      <c r="BF2920" s="187">
        <f t="shared" si="235"/>
        <v>0</v>
      </c>
      <c r="BG2920" s="187">
        <f t="shared" si="236"/>
        <v>0</v>
      </c>
      <c r="BH2920" s="187">
        <f t="shared" si="237"/>
        <v>0</v>
      </c>
      <c r="BI2920" s="187">
        <f t="shared" si="238"/>
        <v>0</v>
      </c>
      <c r="BJ2920" s="19" t="s">
        <v>78</v>
      </c>
      <c r="BK2920" s="187">
        <f t="shared" si="239"/>
        <v>0</v>
      </c>
      <c r="BL2920" s="19" t="s">
        <v>200</v>
      </c>
      <c r="BM2920" s="186" t="s">
        <v>5130</v>
      </c>
    </row>
    <row r="2921" spans="1:65" s="2" customFormat="1" ht="21.75" customHeight="1">
      <c r="A2921" s="36"/>
      <c r="B2921" s="37"/>
      <c r="C2921" s="175" t="s">
        <v>5131</v>
      </c>
      <c r="D2921" s="175" t="s">
        <v>195</v>
      </c>
      <c r="E2921" s="176" t="s">
        <v>5132</v>
      </c>
      <c r="F2921" s="177" t="s">
        <v>5133</v>
      </c>
      <c r="G2921" s="178" t="s">
        <v>702</v>
      </c>
      <c r="H2921" s="179">
        <v>480</v>
      </c>
      <c r="I2921" s="180"/>
      <c r="J2921" s="181">
        <f t="shared" si="230"/>
        <v>0</v>
      </c>
      <c r="K2921" s="177" t="s">
        <v>477</v>
      </c>
      <c r="L2921" s="41"/>
      <c r="M2921" s="182" t="s">
        <v>19</v>
      </c>
      <c r="N2921" s="183" t="s">
        <v>41</v>
      </c>
      <c r="O2921" s="66"/>
      <c r="P2921" s="184">
        <f t="shared" si="231"/>
        <v>0</v>
      </c>
      <c r="Q2921" s="184">
        <v>0</v>
      </c>
      <c r="R2921" s="184">
        <f t="shared" si="232"/>
        <v>0</v>
      </c>
      <c r="S2921" s="184">
        <v>0</v>
      </c>
      <c r="T2921" s="185">
        <f t="shared" si="233"/>
        <v>0</v>
      </c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R2921" s="186" t="s">
        <v>200</v>
      </c>
      <c r="AT2921" s="186" t="s">
        <v>195</v>
      </c>
      <c r="AU2921" s="186" t="s">
        <v>212</v>
      </c>
      <c r="AY2921" s="19" t="s">
        <v>193</v>
      </c>
      <c r="BE2921" s="187">
        <f t="shared" si="234"/>
        <v>0</v>
      </c>
      <c r="BF2921" s="187">
        <f t="shared" si="235"/>
        <v>0</v>
      </c>
      <c r="BG2921" s="187">
        <f t="shared" si="236"/>
        <v>0</v>
      </c>
      <c r="BH2921" s="187">
        <f t="shared" si="237"/>
        <v>0</v>
      </c>
      <c r="BI2921" s="187">
        <f t="shared" si="238"/>
        <v>0</v>
      </c>
      <c r="BJ2921" s="19" t="s">
        <v>78</v>
      </c>
      <c r="BK2921" s="187">
        <f t="shared" si="239"/>
        <v>0</v>
      </c>
      <c r="BL2921" s="19" t="s">
        <v>200</v>
      </c>
      <c r="BM2921" s="186" t="s">
        <v>5134</v>
      </c>
    </row>
    <row r="2922" spans="1:65" s="2" customFormat="1" ht="21.75" customHeight="1">
      <c r="A2922" s="36"/>
      <c r="B2922" s="37"/>
      <c r="C2922" s="175" t="s">
        <v>5135</v>
      </c>
      <c r="D2922" s="175" t="s">
        <v>195</v>
      </c>
      <c r="E2922" s="176" t="s">
        <v>5136</v>
      </c>
      <c r="F2922" s="177" t="s">
        <v>5137</v>
      </c>
      <c r="G2922" s="178" t="s">
        <v>702</v>
      </c>
      <c r="H2922" s="179">
        <v>210</v>
      </c>
      <c r="I2922" s="180"/>
      <c r="J2922" s="181">
        <f t="shared" si="230"/>
        <v>0</v>
      </c>
      <c r="K2922" s="177" t="s">
        <v>477</v>
      </c>
      <c r="L2922" s="41"/>
      <c r="M2922" s="182" t="s">
        <v>19</v>
      </c>
      <c r="N2922" s="183" t="s">
        <v>41</v>
      </c>
      <c r="O2922" s="66"/>
      <c r="P2922" s="184">
        <f t="shared" si="231"/>
        <v>0</v>
      </c>
      <c r="Q2922" s="184">
        <v>0</v>
      </c>
      <c r="R2922" s="184">
        <f t="shared" si="232"/>
        <v>0</v>
      </c>
      <c r="S2922" s="184">
        <v>0</v>
      </c>
      <c r="T2922" s="185">
        <f t="shared" si="233"/>
        <v>0</v>
      </c>
      <c r="U2922" s="36"/>
      <c r="V2922" s="36"/>
      <c r="W2922" s="36"/>
      <c r="X2922" s="36"/>
      <c r="Y2922" s="36"/>
      <c r="Z2922" s="36"/>
      <c r="AA2922" s="36"/>
      <c r="AB2922" s="36"/>
      <c r="AC2922" s="36"/>
      <c r="AD2922" s="36"/>
      <c r="AE2922" s="36"/>
      <c r="AR2922" s="186" t="s">
        <v>200</v>
      </c>
      <c r="AT2922" s="186" t="s">
        <v>195</v>
      </c>
      <c r="AU2922" s="186" t="s">
        <v>212</v>
      </c>
      <c r="AY2922" s="19" t="s">
        <v>193</v>
      </c>
      <c r="BE2922" s="187">
        <f t="shared" si="234"/>
        <v>0</v>
      </c>
      <c r="BF2922" s="187">
        <f t="shared" si="235"/>
        <v>0</v>
      </c>
      <c r="BG2922" s="187">
        <f t="shared" si="236"/>
        <v>0</v>
      </c>
      <c r="BH2922" s="187">
        <f t="shared" si="237"/>
        <v>0</v>
      </c>
      <c r="BI2922" s="187">
        <f t="shared" si="238"/>
        <v>0</v>
      </c>
      <c r="BJ2922" s="19" t="s">
        <v>78</v>
      </c>
      <c r="BK2922" s="187">
        <f t="shared" si="239"/>
        <v>0</v>
      </c>
      <c r="BL2922" s="19" t="s">
        <v>200</v>
      </c>
      <c r="BM2922" s="186" t="s">
        <v>5138</v>
      </c>
    </row>
    <row r="2923" spans="1:65" s="2" customFormat="1" ht="21.75" customHeight="1">
      <c r="A2923" s="36"/>
      <c r="B2923" s="37"/>
      <c r="C2923" s="175" t="s">
        <v>5139</v>
      </c>
      <c r="D2923" s="175" t="s">
        <v>195</v>
      </c>
      <c r="E2923" s="176" t="s">
        <v>5140</v>
      </c>
      <c r="F2923" s="177" t="s">
        <v>5141</v>
      </c>
      <c r="G2923" s="178" t="s">
        <v>702</v>
      </c>
      <c r="H2923" s="179">
        <v>160</v>
      </c>
      <c r="I2923" s="180"/>
      <c r="J2923" s="181">
        <f t="shared" si="230"/>
        <v>0</v>
      </c>
      <c r="K2923" s="177" t="s">
        <v>477</v>
      </c>
      <c r="L2923" s="41"/>
      <c r="M2923" s="182" t="s">
        <v>19</v>
      </c>
      <c r="N2923" s="183" t="s">
        <v>41</v>
      </c>
      <c r="O2923" s="66"/>
      <c r="P2923" s="184">
        <f t="shared" si="231"/>
        <v>0</v>
      </c>
      <c r="Q2923" s="184">
        <v>0</v>
      </c>
      <c r="R2923" s="184">
        <f t="shared" si="232"/>
        <v>0</v>
      </c>
      <c r="S2923" s="184">
        <v>0</v>
      </c>
      <c r="T2923" s="185">
        <f t="shared" si="233"/>
        <v>0</v>
      </c>
      <c r="U2923" s="36"/>
      <c r="V2923" s="36"/>
      <c r="W2923" s="36"/>
      <c r="X2923" s="36"/>
      <c r="Y2923" s="36"/>
      <c r="Z2923" s="36"/>
      <c r="AA2923" s="36"/>
      <c r="AB2923" s="36"/>
      <c r="AC2923" s="36"/>
      <c r="AD2923" s="36"/>
      <c r="AE2923" s="36"/>
      <c r="AR2923" s="186" t="s">
        <v>200</v>
      </c>
      <c r="AT2923" s="186" t="s">
        <v>195</v>
      </c>
      <c r="AU2923" s="186" t="s">
        <v>212</v>
      </c>
      <c r="AY2923" s="19" t="s">
        <v>193</v>
      </c>
      <c r="BE2923" s="187">
        <f t="shared" si="234"/>
        <v>0</v>
      </c>
      <c r="BF2923" s="187">
        <f t="shared" si="235"/>
        <v>0</v>
      </c>
      <c r="BG2923" s="187">
        <f t="shared" si="236"/>
        <v>0</v>
      </c>
      <c r="BH2923" s="187">
        <f t="shared" si="237"/>
        <v>0</v>
      </c>
      <c r="BI2923" s="187">
        <f t="shared" si="238"/>
        <v>0</v>
      </c>
      <c r="BJ2923" s="19" t="s">
        <v>78</v>
      </c>
      <c r="BK2923" s="187">
        <f t="shared" si="239"/>
        <v>0</v>
      </c>
      <c r="BL2923" s="19" t="s">
        <v>200</v>
      </c>
      <c r="BM2923" s="186" t="s">
        <v>5142</v>
      </c>
    </row>
    <row r="2924" spans="1:65" s="2" customFormat="1" ht="16.5" customHeight="1">
      <c r="A2924" s="36"/>
      <c r="B2924" s="37"/>
      <c r="C2924" s="175" t="s">
        <v>5143</v>
      </c>
      <c r="D2924" s="175" t="s">
        <v>195</v>
      </c>
      <c r="E2924" s="176" t="s">
        <v>5144</v>
      </c>
      <c r="F2924" s="177" t="s">
        <v>5145</v>
      </c>
      <c r="G2924" s="178" t="s">
        <v>702</v>
      </c>
      <c r="H2924" s="179">
        <v>220</v>
      </c>
      <c r="I2924" s="180"/>
      <c r="J2924" s="181">
        <f t="shared" si="230"/>
        <v>0</v>
      </c>
      <c r="K2924" s="177" t="s">
        <v>477</v>
      </c>
      <c r="L2924" s="41"/>
      <c r="M2924" s="182" t="s">
        <v>19</v>
      </c>
      <c r="N2924" s="183" t="s">
        <v>41</v>
      </c>
      <c r="O2924" s="66"/>
      <c r="P2924" s="184">
        <f t="shared" si="231"/>
        <v>0</v>
      </c>
      <c r="Q2924" s="184">
        <v>0</v>
      </c>
      <c r="R2924" s="184">
        <f t="shared" si="232"/>
        <v>0</v>
      </c>
      <c r="S2924" s="184">
        <v>0</v>
      </c>
      <c r="T2924" s="185">
        <f t="shared" si="233"/>
        <v>0</v>
      </c>
      <c r="U2924" s="36"/>
      <c r="V2924" s="36"/>
      <c r="W2924" s="36"/>
      <c r="X2924" s="36"/>
      <c r="Y2924" s="36"/>
      <c r="Z2924" s="36"/>
      <c r="AA2924" s="36"/>
      <c r="AB2924" s="36"/>
      <c r="AC2924" s="36"/>
      <c r="AD2924" s="36"/>
      <c r="AE2924" s="36"/>
      <c r="AR2924" s="186" t="s">
        <v>200</v>
      </c>
      <c r="AT2924" s="186" t="s">
        <v>195</v>
      </c>
      <c r="AU2924" s="186" t="s">
        <v>212</v>
      </c>
      <c r="AY2924" s="19" t="s">
        <v>193</v>
      </c>
      <c r="BE2924" s="187">
        <f t="shared" si="234"/>
        <v>0</v>
      </c>
      <c r="BF2924" s="187">
        <f t="shared" si="235"/>
        <v>0</v>
      </c>
      <c r="BG2924" s="187">
        <f t="shared" si="236"/>
        <v>0</v>
      </c>
      <c r="BH2924" s="187">
        <f t="shared" si="237"/>
        <v>0</v>
      </c>
      <c r="BI2924" s="187">
        <f t="shared" si="238"/>
        <v>0</v>
      </c>
      <c r="BJ2924" s="19" t="s">
        <v>78</v>
      </c>
      <c r="BK2924" s="187">
        <f t="shared" si="239"/>
        <v>0</v>
      </c>
      <c r="BL2924" s="19" t="s">
        <v>200</v>
      </c>
      <c r="BM2924" s="186" t="s">
        <v>5146</v>
      </c>
    </row>
    <row r="2925" spans="1:65" s="2" customFormat="1" ht="16.5" customHeight="1">
      <c r="A2925" s="36"/>
      <c r="B2925" s="37"/>
      <c r="C2925" s="175" t="s">
        <v>5147</v>
      </c>
      <c r="D2925" s="175" t="s">
        <v>195</v>
      </c>
      <c r="E2925" s="176" t="s">
        <v>5148</v>
      </c>
      <c r="F2925" s="177" t="s">
        <v>5149</v>
      </c>
      <c r="G2925" s="178" t="s">
        <v>702</v>
      </c>
      <c r="H2925" s="179">
        <v>2300</v>
      </c>
      <c r="I2925" s="180"/>
      <c r="J2925" s="181">
        <f t="shared" si="230"/>
        <v>0</v>
      </c>
      <c r="K2925" s="177" t="s">
        <v>477</v>
      </c>
      <c r="L2925" s="41"/>
      <c r="M2925" s="182" t="s">
        <v>19</v>
      </c>
      <c r="N2925" s="183" t="s">
        <v>41</v>
      </c>
      <c r="O2925" s="66"/>
      <c r="P2925" s="184">
        <f t="shared" si="231"/>
        <v>0</v>
      </c>
      <c r="Q2925" s="184">
        <v>0</v>
      </c>
      <c r="R2925" s="184">
        <f t="shared" si="232"/>
        <v>0</v>
      </c>
      <c r="S2925" s="184">
        <v>0</v>
      </c>
      <c r="T2925" s="185">
        <f t="shared" si="233"/>
        <v>0</v>
      </c>
      <c r="U2925" s="36"/>
      <c r="V2925" s="36"/>
      <c r="W2925" s="36"/>
      <c r="X2925" s="36"/>
      <c r="Y2925" s="36"/>
      <c r="Z2925" s="36"/>
      <c r="AA2925" s="36"/>
      <c r="AB2925" s="36"/>
      <c r="AC2925" s="36"/>
      <c r="AD2925" s="36"/>
      <c r="AE2925" s="36"/>
      <c r="AR2925" s="186" t="s">
        <v>200</v>
      </c>
      <c r="AT2925" s="186" t="s">
        <v>195</v>
      </c>
      <c r="AU2925" s="186" t="s">
        <v>212</v>
      </c>
      <c r="AY2925" s="19" t="s">
        <v>193</v>
      </c>
      <c r="BE2925" s="187">
        <f t="shared" si="234"/>
        <v>0</v>
      </c>
      <c r="BF2925" s="187">
        <f t="shared" si="235"/>
        <v>0</v>
      </c>
      <c r="BG2925" s="187">
        <f t="shared" si="236"/>
        <v>0</v>
      </c>
      <c r="BH2925" s="187">
        <f t="shared" si="237"/>
        <v>0</v>
      </c>
      <c r="BI2925" s="187">
        <f t="shared" si="238"/>
        <v>0</v>
      </c>
      <c r="BJ2925" s="19" t="s">
        <v>78</v>
      </c>
      <c r="BK2925" s="187">
        <f t="shared" si="239"/>
        <v>0</v>
      </c>
      <c r="BL2925" s="19" t="s">
        <v>200</v>
      </c>
      <c r="BM2925" s="186" t="s">
        <v>5150</v>
      </c>
    </row>
    <row r="2926" spans="1:65" s="2" customFormat="1" ht="16.5" customHeight="1">
      <c r="A2926" s="36"/>
      <c r="B2926" s="37"/>
      <c r="C2926" s="175" t="s">
        <v>5151</v>
      </c>
      <c r="D2926" s="175" t="s">
        <v>195</v>
      </c>
      <c r="E2926" s="176" t="s">
        <v>5152</v>
      </c>
      <c r="F2926" s="177" t="s">
        <v>5153</v>
      </c>
      <c r="G2926" s="178" t="s">
        <v>702</v>
      </c>
      <c r="H2926" s="179">
        <v>1</v>
      </c>
      <c r="I2926" s="180"/>
      <c r="J2926" s="181">
        <f t="shared" si="230"/>
        <v>0</v>
      </c>
      <c r="K2926" s="177" t="s">
        <v>477</v>
      </c>
      <c r="L2926" s="41"/>
      <c r="M2926" s="182" t="s">
        <v>19</v>
      </c>
      <c r="N2926" s="183" t="s">
        <v>41</v>
      </c>
      <c r="O2926" s="66"/>
      <c r="P2926" s="184">
        <f t="shared" si="231"/>
        <v>0</v>
      </c>
      <c r="Q2926" s="184">
        <v>0</v>
      </c>
      <c r="R2926" s="184">
        <f t="shared" si="232"/>
        <v>0</v>
      </c>
      <c r="S2926" s="184">
        <v>0</v>
      </c>
      <c r="T2926" s="185">
        <f t="shared" si="233"/>
        <v>0</v>
      </c>
      <c r="U2926" s="36"/>
      <c r="V2926" s="36"/>
      <c r="W2926" s="36"/>
      <c r="X2926" s="36"/>
      <c r="Y2926" s="36"/>
      <c r="Z2926" s="36"/>
      <c r="AA2926" s="36"/>
      <c r="AB2926" s="36"/>
      <c r="AC2926" s="36"/>
      <c r="AD2926" s="36"/>
      <c r="AE2926" s="36"/>
      <c r="AR2926" s="186" t="s">
        <v>200</v>
      </c>
      <c r="AT2926" s="186" t="s">
        <v>195</v>
      </c>
      <c r="AU2926" s="186" t="s">
        <v>212</v>
      </c>
      <c r="AY2926" s="19" t="s">
        <v>193</v>
      </c>
      <c r="BE2926" s="187">
        <f t="shared" si="234"/>
        <v>0</v>
      </c>
      <c r="BF2926" s="187">
        <f t="shared" si="235"/>
        <v>0</v>
      </c>
      <c r="BG2926" s="187">
        <f t="shared" si="236"/>
        <v>0</v>
      </c>
      <c r="BH2926" s="187">
        <f t="shared" si="237"/>
        <v>0</v>
      </c>
      <c r="BI2926" s="187">
        <f t="shared" si="238"/>
        <v>0</v>
      </c>
      <c r="BJ2926" s="19" t="s">
        <v>78</v>
      </c>
      <c r="BK2926" s="187">
        <f t="shared" si="239"/>
        <v>0</v>
      </c>
      <c r="BL2926" s="19" t="s">
        <v>200</v>
      </c>
      <c r="BM2926" s="186" t="s">
        <v>5154</v>
      </c>
    </row>
    <row r="2927" spans="1:65" s="2" customFormat="1" ht="21.75" customHeight="1">
      <c r="A2927" s="36"/>
      <c r="B2927" s="37"/>
      <c r="C2927" s="175" t="s">
        <v>5155</v>
      </c>
      <c r="D2927" s="175" t="s">
        <v>195</v>
      </c>
      <c r="E2927" s="176" t="s">
        <v>5156</v>
      </c>
      <c r="F2927" s="177" t="s">
        <v>5157</v>
      </c>
      <c r="G2927" s="178" t="s">
        <v>702</v>
      </c>
      <c r="H2927" s="179">
        <v>1</v>
      </c>
      <c r="I2927" s="180"/>
      <c r="J2927" s="181">
        <f t="shared" si="230"/>
        <v>0</v>
      </c>
      <c r="K2927" s="177" t="s">
        <v>477</v>
      </c>
      <c r="L2927" s="41"/>
      <c r="M2927" s="182" t="s">
        <v>19</v>
      </c>
      <c r="N2927" s="183" t="s">
        <v>41</v>
      </c>
      <c r="O2927" s="66"/>
      <c r="P2927" s="184">
        <f t="shared" si="231"/>
        <v>0</v>
      </c>
      <c r="Q2927" s="184">
        <v>0</v>
      </c>
      <c r="R2927" s="184">
        <f t="shared" si="232"/>
        <v>0</v>
      </c>
      <c r="S2927" s="184">
        <v>0</v>
      </c>
      <c r="T2927" s="185">
        <f t="shared" si="233"/>
        <v>0</v>
      </c>
      <c r="U2927" s="36"/>
      <c r="V2927" s="36"/>
      <c r="W2927" s="36"/>
      <c r="X2927" s="36"/>
      <c r="Y2927" s="36"/>
      <c r="Z2927" s="36"/>
      <c r="AA2927" s="36"/>
      <c r="AB2927" s="36"/>
      <c r="AC2927" s="36"/>
      <c r="AD2927" s="36"/>
      <c r="AE2927" s="36"/>
      <c r="AR2927" s="186" t="s">
        <v>200</v>
      </c>
      <c r="AT2927" s="186" t="s">
        <v>195</v>
      </c>
      <c r="AU2927" s="186" t="s">
        <v>212</v>
      </c>
      <c r="AY2927" s="19" t="s">
        <v>193</v>
      </c>
      <c r="BE2927" s="187">
        <f t="shared" si="234"/>
        <v>0</v>
      </c>
      <c r="BF2927" s="187">
        <f t="shared" si="235"/>
        <v>0</v>
      </c>
      <c r="BG2927" s="187">
        <f t="shared" si="236"/>
        <v>0</v>
      </c>
      <c r="BH2927" s="187">
        <f t="shared" si="237"/>
        <v>0</v>
      </c>
      <c r="BI2927" s="187">
        <f t="shared" si="238"/>
        <v>0</v>
      </c>
      <c r="BJ2927" s="19" t="s">
        <v>78</v>
      </c>
      <c r="BK2927" s="187">
        <f t="shared" si="239"/>
        <v>0</v>
      </c>
      <c r="BL2927" s="19" t="s">
        <v>200</v>
      </c>
      <c r="BM2927" s="186" t="s">
        <v>5158</v>
      </c>
    </row>
    <row r="2928" spans="1:65" s="2" customFormat="1" ht="24.2" customHeight="1">
      <c r="A2928" s="36"/>
      <c r="B2928" s="37"/>
      <c r="C2928" s="175" t="s">
        <v>5159</v>
      </c>
      <c r="D2928" s="175" t="s">
        <v>195</v>
      </c>
      <c r="E2928" s="176" t="s">
        <v>5160</v>
      </c>
      <c r="F2928" s="177" t="s">
        <v>5161</v>
      </c>
      <c r="G2928" s="178" t="s">
        <v>702</v>
      </c>
      <c r="H2928" s="179">
        <v>1</v>
      </c>
      <c r="I2928" s="180"/>
      <c r="J2928" s="181">
        <f t="shared" si="230"/>
        <v>0</v>
      </c>
      <c r="K2928" s="177" t="s">
        <v>477</v>
      </c>
      <c r="L2928" s="41"/>
      <c r="M2928" s="182" t="s">
        <v>19</v>
      </c>
      <c r="N2928" s="183" t="s">
        <v>41</v>
      </c>
      <c r="O2928" s="66"/>
      <c r="P2928" s="184">
        <f t="shared" si="231"/>
        <v>0</v>
      </c>
      <c r="Q2928" s="184">
        <v>0</v>
      </c>
      <c r="R2928" s="184">
        <f t="shared" si="232"/>
        <v>0</v>
      </c>
      <c r="S2928" s="184">
        <v>0</v>
      </c>
      <c r="T2928" s="185">
        <f t="shared" si="233"/>
        <v>0</v>
      </c>
      <c r="U2928" s="36"/>
      <c r="V2928" s="36"/>
      <c r="W2928" s="36"/>
      <c r="X2928" s="36"/>
      <c r="Y2928" s="36"/>
      <c r="Z2928" s="36"/>
      <c r="AA2928" s="36"/>
      <c r="AB2928" s="36"/>
      <c r="AC2928" s="36"/>
      <c r="AD2928" s="36"/>
      <c r="AE2928" s="36"/>
      <c r="AR2928" s="186" t="s">
        <v>200</v>
      </c>
      <c r="AT2928" s="186" t="s">
        <v>195</v>
      </c>
      <c r="AU2928" s="186" t="s">
        <v>212</v>
      </c>
      <c r="AY2928" s="19" t="s">
        <v>193</v>
      </c>
      <c r="BE2928" s="187">
        <f t="shared" si="234"/>
        <v>0</v>
      </c>
      <c r="BF2928" s="187">
        <f t="shared" si="235"/>
        <v>0</v>
      </c>
      <c r="BG2928" s="187">
        <f t="shared" si="236"/>
        <v>0</v>
      </c>
      <c r="BH2928" s="187">
        <f t="shared" si="237"/>
        <v>0</v>
      </c>
      <c r="BI2928" s="187">
        <f t="shared" si="238"/>
        <v>0</v>
      </c>
      <c r="BJ2928" s="19" t="s">
        <v>78</v>
      </c>
      <c r="BK2928" s="187">
        <f t="shared" si="239"/>
        <v>0</v>
      </c>
      <c r="BL2928" s="19" t="s">
        <v>200</v>
      </c>
      <c r="BM2928" s="186" t="s">
        <v>5162</v>
      </c>
    </row>
    <row r="2929" spans="1:65" s="2" customFormat="1" ht="24.2" customHeight="1">
      <c r="A2929" s="36"/>
      <c r="B2929" s="37"/>
      <c r="C2929" s="175" t="s">
        <v>5163</v>
      </c>
      <c r="D2929" s="175" t="s">
        <v>195</v>
      </c>
      <c r="E2929" s="176" t="s">
        <v>5164</v>
      </c>
      <c r="F2929" s="177" t="s">
        <v>5165</v>
      </c>
      <c r="G2929" s="178" t="s">
        <v>702</v>
      </c>
      <c r="H2929" s="179">
        <v>1</v>
      </c>
      <c r="I2929" s="180"/>
      <c r="J2929" s="181">
        <f t="shared" si="230"/>
        <v>0</v>
      </c>
      <c r="K2929" s="177" t="s">
        <v>477</v>
      </c>
      <c r="L2929" s="41"/>
      <c r="M2929" s="182" t="s">
        <v>19</v>
      </c>
      <c r="N2929" s="183" t="s">
        <v>41</v>
      </c>
      <c r="O2929" s="66"/>
      <c r="P2929" s="184">
        <f t="shared" si="231"/>
        <v>0</v>
      </c>
      <c r="Q2929" s="184">
        <v>0</v>
      </c>
      <c r="R2929" s="184">
        <f t="shared" si="232"/>
        <v>0</v>
      </c>
      <c r="S2929" s="184">
        <v>0</v>
      </c>
      <c r="T2929" s="185">
        <f t="shared" si="233"/>
        <v>0</v>
      </c>
      <c r="U2929" s="36"/>
      <c r="V2929" s="36"/>
      <c r="W2929" s="36"/>
      <c r="X2929" s="36"/>
      <c r="Y2929" s="36"/>
      <c r="Z2929" s="36"/>
      <c r="AA2929" s="36"/>
      <c r="AB2929" s="36"/>
      <c r="AC2929" s="36"/>
      <c r="AD2929" s="36"/>
      <c r="AE2929" s="36"/>
      <c r="AR2929" s="186" t="s">
        <v>200</v>
      </c>
      <c r="AT2929" s="186" t="s">
        <v>195</v>
      </c>
      <c r="AU2929" s="186" t="s">
        <v>212</v>
      </c>
      <c r="AY2929" s="19" t="s">
        <v>193</v>
      </c>
      <c r="BE2929" s="187">
        <f t="shared" si="234"/>
        <v>0</v>
      </c>
      <c r="BF2929" s="187">
        <f t="shared" si="235"/>
        <v>0</v>
      </c>
      <c r="BG2929" s="187">
        <f t="shared" si="236"/>
        <v>0</v>
      </c>
      <c r="BH2929" s="187">
        <f t="shared" si="237"/>
        <v>0</v>
      </c>
      <c r="BI2929" s="187">
        <f t="shared" si="238"/>
        <v>0</v>
      </c>
      <c r="BJ2929" s="19" t="s">
        <v>78</v>
      </c>
      <c r="BK2929" s="187">
        <f t="shared" si="239"/>
        <v>0</v>
      </c>
      <c r="BL2929" s="19" t="s">
        <v>200</v>
      </c>
      <c r="BM2929" s="186" t="s">
        <v>5166</v>
      </c>
    </row>
    <row r="2930" spans="1:65" s="2" customFormat="1" ht="24.2" customHeight="1">
      <c r="A2930" s="36"/>
      <c r="B2930" s="37"/>
      <c r="C2930" s="175" t="s">
        <v>5167</v>
      </c>
      <c r="D2930" s="175" t="s">
        <v>195</v>
      </c>
      <c r="E2930" s="176" t="s">
        <v>5168</v>
      </c>
      <c r="F2930" s="177" t="s">
        <v>5169</v>
      </c>
      <c r="G2930" s="178" t="s">
        <v>702</v>
      </c>
      <c r="H2930" s="179">
        <v>1</v>
      </c>
      <c r="I2930" s="180"/>
      <c r="J2930" s="181">
        <f t="shared" si="230"/>
        <v>0</v>
      </c>
      <c r="K2930" s="177" t="s">
        <v>477</v>
      </c>
      <c r="L2930" s="41"/>
      <c r="M2930" s="182" t="s">
        <v>19</v>
      </c>
      <c r="N2930" s="183" t="s">
        <v>41</v>
      </c>
      <c r="O2930" s="66"/>
      <c r="P2930" s="184">
        <f t="shared" si="231"/>
        <v>0</v>
      </c>
      <c r="Q2930" s="184">
        <v>0</v>
      </c>
      <c r="R2930" s="184">
        <f t="shared" si="232"/>
        <v>0</v>
      </c>
      <c r="S2930" s="184">
        <v>0</v>
      </c>
      <c r="T2930" s="185">
        <f t="shared" si="233"/>
        <v>0</v>
      </c>
      <c r="U2930" s="36"/>
      <c r="V2930" s="36"/>
      <c r="W2930" s="36"/>
      <c r="X2930" s="36"/>
      <c r="Y2930" s="36"/>
      <c r="Z2930" s="36"/>
      <c r="AA2930" s="36"/>
      <c r="AB2930" s="36"/>
      <c r="AC2930" s="36"/>
      <c r="AD2930" s="36"/>
      <c r="AE2930" s="36"/>
      <c r="AR2930" s="186" t="s">
        <v>200</v>
      </c>
      <c r="AT2930" s="186" t="s">
        <v>195</v>
      </c>
      <c r="AU2930" s="186" t="s">
        <v>212</v>
      </c>
      <c r="AY2930" s="19" t="s">
        <v>193</v>
      </c>
      <c r="BE2930" s="187">
        <f t="shared" si="234"/>
        <v>0</v>
      </c>
      <c r="BF2930" s="187">
        <f t="shared" si="235"/>
        <v>0</v>
      </c>
      <c r="BG2930" s="187">
        <f t="shared" si="236"/>
        <v>0</v>
      </c>
      <c r="BH2930" s="187">
        <f t="shared" si="237"/>
        <v>0</v>
      </c>
      <c r="BI2930" s="187">
        <f t="shared" si="238"/>
        <v>0</v>
      </c>
      <c r="BJ2930" s="19" t="s">
        <v>78</v>
      </c>
      <c r="BK2930" s="187">
        <f t="shared" si="239"/>
        <v>0</v>
      </c>
      <c r="BL2930" s="19" t="s">
        <v>200</v>
      </c>
      <c r="BM2930" s="186" t="s">
        <v>5170</v>
      </c>
    </row>
    <row r="2931" spans="1:65" s="2" customFormat="1" ht="24.2" customHeight="1">
      <c r="A2931" s="36"/>
      <c r="B2931" s="37"/>
      <c r="C2931" s="175" t="s">
        <v>5171</v>
      </c>
      <c r="D2931" s="175" t="s">
        <v>195</v>
      </c>
      <c r="E2931" s="176" t="s">
        <v>5172</v>
      </c>
      <c r="F2931" s="177" t="s">
        <v>5173</v>
      </c>
      <c r="G2931" s="178" t="s">
        <v>702</v>
      </c>
      <c r="H2931" s="179">
        <v>1</v>
      </c>
      <c r="I2931" s="180"/>
      <c r="J2931" s="181">
        <f t="shared" si="230"/>
        <v>0</v>
      </c>
      <c r="K2931" s="177" t="s">
        <v>477</v>
      </c>
      <c r="L2931" s="41"/>
      <c r="M2931" s="182" t="s">
        <v>19</v>
      </c>
      <c r="N2931" s="183" t="s">
        <v>41</v>
      </c>
      <c r="O2931" s="66"/>
      <c r="P2931" s="184">
        <f t="shared" si="231"/>
        <v>0</v>
      </c>
      <c r="Q2931" s="184">
        <v>0</v>
      </c>
      <c r="R2931" s="184">
        <f t="shared" si="232"/>
        <v>0</v>
      </c>
      <c r="S2931" s="184">
        <v>0</v>
      </c>
      <c r="T2931" s="185">
        <f t="shared" si="233"/>
        <v>0</v>
      </c>
      <c r="U2931" s="36"/>
      <c r="V2931" s="36"/>
      <c r="W2931" s="36"/>
      <c r="X2931" s="36"/>
      <c r="Y2931" s="36"/>
      <c r="Z2931" s="36"/>
      <c r="AA2931" s="36"/>
      <c r="AB2931" s="36"/>
      <c r="AC2931" s="36"/>
      <c r="AD2931" s="36"/>
      <c r="AE2931" s="36"/>
      <c r="AR2931" s="186" t="s">
        <v>200</v>
      </c>
      <c r="AT2931" s="186" t="s">
        <v>195</v>
      </c>
      <c r="AU2931" s="186" t="s">
        <v>212</v>
      </c>
      <c r="AY2931" s="19" t="s">
        <v>193</v>
      </c>
      <c r="BE2931" s="187">
        <f t="shared" si="234"/>
        <v>0</v>
      </c>
      <c r="BF2931" s="187">
        <f t="shared" si="235"/>
        <v>0</v>
      </c>
      <c r="BG2931" s="187">
        <f t="shared" si="236"/>
        <v>0</v>
      </c>
      <c r="BH2931" s="187">
        <f t="shared" si="237"/>
        <v>0</v>
      </c>
      <c r="BI2931" s="187">
        <f t="shared" si="238"/>
        <v>0</v>
      </c>
      <c r="BJ2931" s="19" t="s">
        <v>78</v>
      </c>
      <c r="BK2931" s="187">
        <f t="shared" si="239"/>
        <v>0</v>
      </c>
      <c r="BL2931" s="19" t="s">
        <v>200</v>
      </c>
      <c r="BM2931" s="186" t="s">
        <v>5174</v>
      </c>
    </row>
    <row r="2932" spans="1:65" s="2" customFormat="1" ht="24.2" customHeight="1">
      <c r="A2932" s="36"/>
      <c r="B2932" s="37"/>
      <c r="C2932" s="175" t="s">
        <v>5175</v>
      </c>
      <c r="D2932" s="175" t="s">
        <v>195</v>
      </c>
      <c r="E2932" s="176" t="s">
        <v>5176</v>
      </c>
      <c r="F2932" s="177" t="s">
        <v>5177</v>
      </c>
      <c r="G2932" s="178" t="s">
        <v>702</v>
      </c>
      <c r="H2932" s="179">
        <v>1</v>
      </c>
      <c r="I2932" s="180"/>
      <c r="J2932" s="181">
        <f t="shared" si="230"/>
        <v>0</v>
      </c>
      <c r="K2932" s="177" t="s">
        <v>477</v>
      </c>
      <c r="L2932" s="41"/>
      <c r="M2932" s="182" t="s">
        <v>19</v>
      </c>
      <c r="N2932" s="183" t="s">
        <v>41</v>
      </c>
      <c r="O2932" s="66"/>
      <c r="P2932" s="184">
        <f t="shared" si="231"/>
        <v>0</v>
      </c>
      <c r="Q2932" s="184">
        <v>0</v>
      </c>
      <c r="R2932" s="184">
        <f t="shared" si="232"/>
        <v>0</v>
      </c>
      <c r="S2932" s="184">
        <v>0</v>
      </c>
      <c r="T2932" s="185">
        <f t="shared" si="233"/>
        <v>0</v>
      </c>
      <c r="U2932" s="36"/>
      <c r="V2932" s="36"/>
      <c r="W2932" s="36"/>
      <c r="X2932" s="36"/>
      <c r="Y2932" s="36"/>
      <c r="Z2932" s="36"/>
      <c r="AA2932" s="36"/>
      <c r="AB2932" s="36"/>
      <c r="AC2932" s="36"/>
      <c r="AD2932" s="36"/>
      <c r="AE2932" s="36"/>
      <c r="AR2932" s="186" t="s">
        <v>200</v>
      </c>
      <c r="AT2932" s="186" t="s">
        <v>195</v>
      </c>
      <c r="AU2932" s="186" t="s">
        <v>212</v>
      </c>
      <c r="AY2932" s="19" t="s">
        <v>193</v>
      </c>
      <c r="BE2932" s="187">
        <f t="shared" si="234"/>
        <v>0</v>
      </c>
      <c r="BF2932" s="187">
        <f t="shared" si="235"/>
        <v>0</v>
      </c>
      <c r="BG2932" s="187">
        <f t="shared" si="236"/>
        <v>0</v>
      </c>
      <c r="BH2932" s="187">
        <f t="shared" si="237"/>
        <v>0</v>
      </c>
      <c r="BI2932" s="187">
        <f t="shared" si="238"/>
        <v>0</v>
      </c>
      <c r="BJ2932" s="19" t="s">
        <v>78</v>
      </c>
      <c r="BK2932" s="187">
        <f t="shared" si="239"/>
        <v>0</v>
      </c>
      <c r="BL2932" s="19" t="s">
        <v>200</v>
      </c>
      <c r="BM2932" s="186" t="s">
        <v>5178</v>
      </c>
    </row>
    <row r="2933" spans="1:65" s="2" customFormat="1" ht="24.2" customHeight="1">
      <c r="A2933" s="36"/>
      <c r="B2933" s="37"/>
      <c r="C2933" s="175" t="s">
        <v>5179</v>
      </c>
      <c r="D2933" s="175" t="s">
        <v>195</v>
      </c>
      <c r="E2933" s="176" t="s">
        <v>5180</v>
      </c>
      <c r="F2933" s="177" t="s">
        <v>5181</v>
      </c>
      <c r="G2933" s="178" t="s">
        <v>702</v>
      </c>
      <c r="H2933" s="179">
        <v>1</v>
      </c>
      <c r="I2933" s="180"/>
      <c r="J2933" s="181">
        <f t="shared" ref="J2933:J2964" si="240">ROUND(I2933*H2933,2)</f>
        <v>0</v>
      </c>
      <c r="K2933" s="177" t="s">
        <v>477</v>
      </c>
      <c r="L2933" s="41"/>
      <c r="M2933" s="182" t="s">
        <v>19</v>
      </c>
      <c r="N2933" s="183" t="s">
        <v>41</v>
      </c>
      <c r="O2933" s="66"/>
      <c r="P2933" s="184">
        <f t="shared" ref="P2933:P2964" si="241">O2933*H2933</f>
        <v>0</v>
      </c>
      <c r="Q2933" s="184">
        <v>0</v>
      </c>
      <c r="R2933" s="184">
        <f t="shared" ref="R2933:R2964" si="242">Q2933*H2933</f>
        <v>0</v>
      </c>
      <c r="S2933" s="184">
        <v>0</v>
      </c>
      <c r="T2933" s="185">
        <f t="shared" ref="T2933:T2964" si="243">S2933*H2933</f>
        <v>0</v>
      </c>
      <c r="U2933" s="36"/>
      <c r="V2933" s="36"/>
      <c r="W2933" s="36"/>
      <c r="X2933" s="36"/>
      <c r="Y2933" s="36"/>
      <c r="Z2933" s="36"/>
      <c r="AA2933" s="36"/>
      <c r="AB2933" s="36"/>
      <c r="AC2933" s="36"/>
      <c r="AD2933" s="36"/>
      <c r="AE2933" s="36"/>
      <c r="AR2933" s="186" t="s">
        <v>200</v>
      </c>
      <c r="AT2933" s="186" t="s">
        <v>195</v>
      </c>
      <c r="AU2933" s="186" t="s">
        <v>212</v>
      </c>
      <c r="AY2933" s="19" t="s">
        <v>193</v>
      </c>
      <c r="BE2933" s="187">
        <f t="shared" ref="BE2933:BE2964" si="244">IF(N2933="základní",J2933,0)</f>
        <v>0</v>
      </c>
      <c r="BF2933" s="187">
        <f t="shared" ref="BF2933:BF2964" si="245">IF(N2933="snížená",J2933,0)</f>
        <v>0</v>
      </c>
      <c r="BG2933" s="187">
        <f t="shared" ref="BG2933:BG2964" si="246">IF(N2933="zákl. přenesená",J2933,0)</f>
        <v>0</v>
      </c>
      <c r="BH2933" s="187">
        <f t="shared" ref="BH2933:BH2964" si="247">IF(N2933="sníž. přenesená",J2933,0)</f>
        <v>0</v>
      </c>
      <c r="BI2933" s="187">
        <f t="shared" ref="BI2933:BI2964" si="248">IF(N2933="nulová",J2933,0)</f>
        <v>0</v>
      </c>
      <c r="BJ2933" s="19" t="s">
        <v>78</v>
      </c>
      <c r="BK2933" s="187">
        <f t="shared" ref="BK2933:BK2964" si="249">ROUND(I2933*H2933,2)</f>
        <v>0</v>
      </c>
      <c r="BL2933" s="19" t="s">
        <v>200</v>
      </c>
      <c r="BM2933" s="186" t="s">
        <v>5182</v>
      </c>
    </row>
    <row r="2934" spans="1:65" s="2" customFormat="1" ht="24.2" customHeight="1">
      <c r="A2934" s="36"/>
      <c r="B2934" s="37"/>
      <c r="C2934" s="175" t="s">
        <v>5183</v>
      </c>
      <c r="D2934" s="175" t="s">
        <v>195</v>
      </c>
      <c r="E2934" s="176" t="s">
        <v>5184</v>
      </c>
      <c r="F2934" s="177" t="s">
        <v>5185</v>
      </c>
      <c r="G2934" s="178" t="s">
        <v>702</v>
      </c>
      <c r="H2934" s="179">
        <v>1</v>
      </c>
      <c r="I2934" s="180"/>
      <c r="J2934" s="181">
        <f t="shared" si="240"/>
        <v>0</v>
      </c>
      <c r="K2934" s="177" t="s">
        <v>477</v>
      </c>
      <c r="L2934" s="41"/>
      <c r="M2934" s="182" t="s">
        <v>19</v>
      </c>
      <c r="N2934" s="183" t="s">
        <v>41</v>
      </c>
      <c r="O2934" s="66"/>
      <c r="P2934" s="184">
        <f t="shared" si="241"/>
        <v>0</v>
      </c>
      <c r="Q2934" s="184">
        <v>0</v>
      </c>
      <c r="R2934" s="184">
        <f t="shared" si="242"/>
        <v>0</v>
      </c>
      <c r="S2934" s="184">
        <v>0</v>
      </c>
      <c r="T2934" s="185">
        <f t="shared" si="243"/>
        <v>0</v>
      </c>
      <c r="U2934" s="36"/>
      <c r="V2934" s="36"/>
      <c r="W2934" s="36"/>
      <c r="X2934" s="36"/>
      <c r="Y2934" s="36"/>
      <c r="Z2934" s="36"/>
      <c r="AA2934" s="36"/>
      <c r="AB2934" s="36"/>
      <c r="AC2934" s="36"/>
      <c r="AD2934" s="36"/>
      <c r="AE2934" s="36"/>
      <c r="AR2934" s="186" t="s">
        <v>200</v>
      </c>
      <c r="AT2934" s="186" t="s">
        <v>195</v>
      </c>
      <c r="AU2934" s="186" t="s">
        <v>212</v>
      </c>
      <c r="AY2934" s="19" t="s">
        <v>193</v>
      </c>
      <c r="BE2934" s="187">
        <f t="shared" si="244"/>
        <v>0</v>
      </c>
      <c r="BF2934" s="187">
        <f t="shared" si="245"/>
        <v>0</v>
      </c>
      <c r="BG2934" s="187">
        <f t="shared" si="246"/>
        <v>0</v>
      </c>
      <c r="BH2934" s="187">
        <f t="shared" si="247"/>
        <v>0</v>
      </c>
      <c r="BI2934" s="187">
        <f t="shared" si="248"/>
        <v>0</v>
      </c>
      <c r="BJ2934" s="19" t="s">
        <v>78</v>
      </c>
      <c r="BK2934" s="187">
        <f t="shared" si="249"/>
        <v>0</v>
      </c>
      <c r="BL2934" s="19" t="s">
        <v>200</v>
      </c>
      <c r="BM2934" s="186" t="s">
        <v>5186</v>
      </c>
    </row>
    <row r="2935" spans="1:65" s="2" customFormat="1" ht="24.2" customHeight="1">
      <c r="A2935" s="36"/>
      <c r="B2935" s="37"/>
      <c r="C2935" s="175" t="s">
        <v>5187</v>
      </c>
      <c r="D2935" s="175" t="s">
        <v>195</v>
      </c>
      <c r="E2935" s="176" t="s">
        <v>5188</v>
      </c>
      <c r="F2935" s="177" t="s">
        <v>5189</v>
      </c>
      <c r="G2935" s="178" t="s">
        <v>702</v>
      </c>
      <c r="H2935" s="179">
        <v>1</v>
      </c>
      <c r="I2935" s="180"/>
      <c r="J2935" s="181">
        <f t="shared" si="240"/>
        <v>0</v>
      </c>
      <c r="K2935" s="177" t="s">
        <v>477</v>
      </c>
      <c r="L2935" s="41"/>
      <c r="M2935" s="182" t="s">
        <v>19</v>
      </c>
      <c r="N2935" s="183" t="s">
        <v>41</v>
      </c>
      <c r="O2935" s="66"/>
      <c r="P2935" s="184">
        <f t="shared" si="241"/>
        <v>0</v>
      </c>
      <c r="Q2935" s="184">
        <v>0</v>
      </c>
      <c r="R2935" s="184">
        <f t="shared" si="242"/>
        <v>0</v>
      </c>
      <c r="S2935" s="184">
        <v>0</v>
      </c>
      <c r="T2935" s="185">
        <f t="shared" si="243"/>
        <v>0</v>
      </c>
      <c r="U2935" s="36"/>
      <c r="V2935" s="36"/>
      <c r="W2935" s="36"/>
      <c r="X2935" s="36"/>
      <c r="Y2935" s="36"/>
      <c r="Z2935" s="36"/>
      <c r="AA2935" s="36"/>
      <c r="AB2935" s="36"/>
      <c r="AC2935" s="36"/>
      <c r="AD2935" s="36"/>
      <c r="AE2935" s="36"/>
      <c r="AR2935" s="186" t="s">
        <v>200</v>
      </c>
      <c r="AT2935" s="186" t="s">
        <v>195</v>
      </c>
      <c r="AU2935" s="186" t="s">
        <v>212</v>
      </c>
      <c r="AY2935" s="19" t="s">
        <v>193</v>
      </c>
      <c r="BE2935" s="187">
        <f t="shared" si="244"/>
        <v>0</v>
      </c>
      <c r="BF2935" s="187">
        <f t="shared" si="245"/>
        <v>0</v>
      </c>
      <c r="BG2935" s="187">
        <f t="shared" si="246"/>
        <v>0</v>
      </c>
      <c r="BH2935" s="187">
        <f t="shared" si="247"/>
        <v>0</v>
      </c>
      <c r="BI2935" s="187">
        <f t="shared" si="248"/>
        <v>0</v>
      </c>
      <c r="BJ2935" s="19" t="s">
        <v>78</v>
      </c>
      <c r="BK2935" s="187">
        <f t="shared" si="249"/>
        <v>0</v>
      </c>
      <c r="BL2935" s="19" t="s">
        <v>200</v>
      </c>
      <c r="BM2935" s="186" t="s">
        <v>5190</v>
      </c>
    </row>
    <row r="2936" spans="1:65" s="2" customFormat="1" ht="24.2" customHeight="1">
      <c r="A2936" s="36"/>
      <c r="B2936" s="37"/>
      <c r="C2936" s="175" t="s">
        <v>5191</v>
      </c>
      <c r="D2936" s="175" t="s">
        <v>195</v>
      </c>
      <c r="E2936" s="176" t="s">
        <v>5192</v>
      </c>
      <c r="F2936" s="177" t="s">
        <v>5193</v>
      </c>
      <c r="G2936" s="178" t="s">
        <v>702</v>
      </c>
      <c r="H2936" s="179">
        <v>1</v>
      </c>
      <c r="I2936" s="180"/>
      <c r="J2936" s="181">
        <f t="shared" si="240"/>
        <v>0</v>
      </c>
      <c r="K2936" s="177" t="s">
        <v>477</v>
      </c>
      <c r="L2936" s="41"/>
      <c r="M2936" s="182" t="s">
        <v>19</v>
      </c>
      <c r="N2936" s="183" t="s">
        <v>41</v>
      </c>
      <c r="O2936" s="66"/>
      <c r="P2936" s="184">
        <f t="shared" si="241"/>
        <v>0</v>
      </c>
      <c r="Q2936" s="184">
        <v>0</v>
      </c>
      <c r="R2936" s="184">
        <f t="shared" si="242"/>
        <v>0</v>
      </c>
      <c r="S2936" s="184">
        <v>0</v>
      </c>
      <c r="T2936" s="185">
        <f t="shared" si="243"/>
        <v>0</v>
      </c>
      <c r="U2936" s="36"/>
      <c r="V2936" s="36"/>
      <c r="W2936" s="36"/>
      <c r="X2936" s="36"/>
      <c r="Y2936" s="36"/>
      <c r="Z2936" s="36"/>
      <c r="AA2936" s="36"/>
      <c r="AB2936" s="36"/>
      <c r="AC2936" s="36"/>
      <c r="AD2936" s="36"/>
      <c r="AE2936" s="36"/>
      <c r="AR2936" s="186" t="s">
        <v>200</v>
      </c>
      <c r="AT2936" s="186" t="s">
        <v>195</v>
      </c>
      <c r="AU2936" s="186" t="s">
        <v>212</v>
      </c>
      <c r="AY2936" s="19" t="s">
        <v>193</v>
      </c>
      <c r="BE2936" s="187">
        <f t="shared" si="244"/>
        <v>0</v>
      </c>
      <c r="BF2936" s="187">
        <f t="shared" si="245"/>
        <v>0</v>
      </c>
      <c r="BG2936" s="187">
        <f t="shared" si="246"/>
        <v>0</v>
      </c>
      <c r="BH2936" s="187">
        <f t="shared" si="247"/>
        <v>0</v>
      </c>
      <c r="BI2936" s="187">
        <f t="shared" si="248"/>
        <v>0</v>
      </c>
      <c r="BJ2936" s="19" t="s">
        <v>78</v>
      </c>
      <c r="BK2936" s="187">
        <f t="shared" si="249"/>
        <v>0</v>
      </c>
      <c r="BL2936" s="19" t="s">
        <v>200</v>
      </c>
      <c r="BM2936" s="186" t="s">
        <v>5194</v>
      </c>
    </row>
    <row r="2937" spans="1:65" s="2" customFormat="1" ht="24.2" customHeight="1">
      <c r="A2937" s="36"/>
      <c r="B2937" s="37"/>
      <c r="C2937" s="175" t="s">
        <v>5195</v>
      </c>
      <c r="D2937" s="175" t="s">
        <v>195</v>
      </c>
      <c r="E2937" s="176" t="s">
        <v>5196</v>
      </c>
      <c r="F2937" s="177" t="s">
        <v>5197</v>
      </c>
      <c r="G2937" s="178" t="s">
        <v>702</v>
      </c>
      <c r="H2937" s="179">
        <v>1</v>
      </c>
      <c r="I2937" s="180"/>
      <c r="J2937" s="181">
        <f t="shared" si="240"/>
        <v>0</v>
      </c>
      <c r="K2937" s="177" t="s">
        <v>477</v>
      </c>
      <c r="L2937" s="41"/>
      <c r="M2937" s="182" t="s">
        <v>19</v>
      </c>
      <c r="N2937" s="183" t="s">
        <v>41</v>
      </c>
      <c r="O2937" s="66"/>
      <c r="P2937" s="184">
        <f t="shared" si="241"/>
        <v>0</v>
      </c>
      <c r="Q2937" s="184">
        <v>0</v>
      </c>
      <c r="R2937" s="184">
        <f t="shared" si="242"/>
        <v>0</v>
      </c>
      <c r="S2937" s="184">
        <v>0</v>
      </c>
      <c r="T2937" s="185">
        <f t="shared" si="243"/>
        <v>0</v>
      </c>
      <c r="U2937" s="36"/>
      <c r="V2937" s="36"/>
      <c r="W2937" s="36"/>
      <c r="X2937" s="36"/>
      <c r="Y2937" s="36"/>
      <c r="Z2937" s="36"/>
      <c r="AA2937" s="36"/>
      <c r="AB2937" s="36"/>
      <c r="AC2937" s="36"/>
      <c r="AD2937" s="36"/>
      <c r="AE2937" s="36"/>
      <c r="AR2937" s="186" t="s">
        <v>200</v>
      </c>
      <c r="AT2937" s="186" t="s">
        <v>195</v>
      </c>
      <c r="AU2937" s="186" t="s">
        <v>212</v>
      </c>
      <c r="AY2937" s="19" t="s">
        <v>193</v>
      </c>
      <c r="BE2937" s="187">
        <f t="shared" si="244"/>
        <v>0</v>
      </c>
      <c r="BF2937" s="187">
        <f t="shared" si="245"/>
        <v>0</v>
      </c>
      <c r="BG2937" s="187">
        <f t="shared" si="246"/>
        <v>0</v>
      </c>
      <c r="BH2937" s="187">
        <f t="shared" si="247"/>
        <v>0</v>
      </c>
      <c r="BI2937" s="187">
        <f t="shared" si="248"/>
        <v>0</v>
      </c>
      <c r="BJ2937" s="19" t="s">
        <v>78</v>
      </c>
      <c r="BK2937" s="187">
        <f t="shared" si="249"/>
        <v>0</v>
      </c>
      <c r="BL2937" s="19" t="s">
        <v>200</v>
      </c>
      <c r="BM2937" s="186" t="s">
        <v>5198</v>
      </c>
    </row>
    <row r="2938" spans="1:65" s="2" customFormat="1" ht="24.2" customHeight="1">
      <c r="A2938" s="36"/>
      <c r="B2938" s="37"/>
      <c r="C2938" s="175" t="s">
        <v>5199</v>
      </c>
      <c r="D2938" s="175" t="s">
        <v>195</v>
      </c>
      <c r="E2938" s="176" t="s">
        <v>5200</v>
      </c>
      <c r="F2938" s="177" t="s">
        <v>5201</v>
      </c>
      <c r="G2938" s="178" t="s">
        <v>702</v>
      </c>
      <c r="H2938" s="179">
        <v>1</v>
      </c>
      <c r="I2938" s="180"/>
      <c r="J2938" s="181">
        <f t="shared" si="240"/>
        <v>0</v>
      </c>
      <c r="K2938" s="177" t="s">
        <v>477</v>
      </c>
      <c r="L2938" s="41"/>
      <c r="M2938" s="182" t="s">
        <v>19</v>
      </c>
      <c r="N2938" s="183" t="s">
        <v>41</v>
      </c>
      <c r="O2938" s="66"/>
      <c r="P2938" s="184">
        <f t="shared" si="241"/>
        <v>0</v>
      </c>
      <c r="Q2938" s="184">
        <v>0</v>
      </c>
      <c r="R2938" s="184">
        <f t="shared" si="242"/>
        <v>0</v>
      </c>
      <c r="S2938" s="184">
        <v>0</v>
      </c>
      <c r="T2938" s="185">
        <f t="shared" si="243"/>
        <v>0</v>
      </c>
      <c r="U2938" s="36"/>
      <c r="V2938" s="36"/>
      <c r="W2938" s="36"/>
      <c r="X2938" s="36"/>
      <c r="Y2938" s="36"/>
      <c r="Z2938" s="36"/>
      <c r="AA2938" s="36"/>
      <c r="AB2938" s="36"/>
      <c r="AC2938" s="36"/>
      <c r="AD2938" s="36"/>
      <c r="AE2938" s="36"/>
      <c r="AR2938" s="186" t="s">
        <v>200</v>
      </c>
      <c r="AT2938" s="186" t="s">
        <v>195</v>
      </c>
      <c r="AU2938" s="186" t="s">
        <v>212</v>
      </c>
      <c r="AY2938" s="19" t="s">
        <v>193</v>
      </c>
      <c r="BE2938" s="187">
        <f t="shared" si="244"/>
        <v>0</v>
      </c>
      <c r="BF2938" s="187">
        <f t="shared" si="245"/>
        <v>0</v>
      </c>
      <c r="BG2938" s="187">
        <f t="shared" si="246"/>
        <v>0</v>
      </c>
      <c r="BH2938" s="187">
        <f t="shared" si="247"/>
        <v>0</v>
      </c>
      <c r="BI2938" s="187">
        <f t="shared" si="248"/>
        <v>0</v>
      </c>
      <c r="BJ2938" s="19" t="s">
        <v>78</v>
      </c>
      <c r="BK2938" s="187">
        <f t="shared" si="249"/>
        <v>0</v>
      </c>
      <c r="BL2938" s="19" t="s">
        <v>200</v>
      </c>
      <c r="BM2938" s="186" t="s">
        <v>5202</v>
      </c>
    </row>
    <row r="2939" spans="1:65" s="2" customFormat="1" ht="24.2" customHeight="1">
      <c r="A2939" s="36"/>
      <c r="B2939" s="37"/>
      <c r="C2939" s="175" t="s">
        <v>5203</v>
      </c>
      <c r="D2939" s="175" t="s">
        <v>195</v>
      </c>
      <c r="E2939" s="176" t="s">
        <v>5204</v>
      </c>
      <c r="F2939" s="177" t="s">
        <v>5205</v>
      </c>
      <c r="G2939" s="178" t="s">
        <v>702</v>
      </c>
      <c r="H2939" s="179">
        <v>1</v>
      </c>
      <c r="I2939" s="180"/>
      <c r="J2939" s="181">
        <f t="shared" si="240"/>
        <v>0</v>
      </c>
      <c r="K2939" s="177" t="s">
        <v>477</v>
      </c>
      <c r="L2939" s="41"/>
      <c r="M2939" s="182" t="s">
        <v>19</v>
      </c>
      <c r="N2939" s="183" t="s">
        <v>41</v>
      </c>
      <c r="O2939" s="66"/>
      <c r="P2939" s="184">
        <f t="shared" si="241"/>
        <v>0</v>
      </c>
      <c r="Q2939" s="184">
        <v>0</v>
      </c>
      <c r="R2939" s="184">
        <f t="shared" si="242"/>
        <v>0</v>
      </c>
      <c r="S2939" s="184">
        <v>0</v>
      </c>
      <c r="T2939" s="185">
        <f t="shared" si="243"/>
        <v>0</v>
      </c>
      <c r="U2939" s="36"/>
      <c r="V2939" s="36"/>
      <c r="W2939" s="36"/>
      <c r="X2939" s="36"/>
      <c r="Y2939" s="36"/>
      <c r="Z2939" s="36"/>
      <c r="AA2939" s="36"/>
      <c r="AB2939" s="36"/>
      <c r="AC2939" s="36"/>
      <c r="AD2939" s="36"/>
      <c r="AE2939" s="36"/>
      <c r="AR2939" s="186" t="s">
        <v>200</v>
      </c>
      <c r="AT2939" s="186" t="s">
        <v>195</v>
      </c>
      <c r="AU2939" s="186" t="s">
        <v>212</v>
      </c>
      <c r="AY2939" s="19" t="s">
        <v>193</v>
      </c>
      <c r="BE2939" s="187">
        <f t="shared" si="244"/>
        <v>0</v>
      </c>
      <c r="BF2939" s="187">
        <f t="shared" si="245"/>
        <v>0</v>
      </c>
      <c r="BG2939" s="187">
        <f t="shared" si="246"/>
        <v>0</v>
      </c>
      <c r="BH2939" s="187">
        <f t="shared" si="247"/>
        <v>0</v>
      </c>
      <c r="BI2939" s="187">
        <f t="shared" si="248"/>
        <v>0</v>
      </c>
      <c r="BJ2939" s="19" t="s">
        <v>78</v>
      </c>
      <c r="BK2939" s="187">
        <f t="shared" si="249"/>
        <v>0</v>
      </c>
      <c r="BL2939" s="19" t="s">
        <v>200</v>
      </c>
      <c r="BM2939" s="186" t="s">
        <v>5206</v>
      </c>
    </row>
    <row r="2940" spans="1:65" s="2" customFormat="1" ht="24.2" customHeight="1">
      <c r="A2940" s="36"/>
      <c r="B2940" s="37"/>
      <c r="C2940" s="175" t="s">
        <v>5207</v>
      </c>
      <c r="D2940" s="175" t="s">
        <v>195</v>
      </c>
      <c r="E2940" s="176" t="s">
        <v>5208</v>
      </c>
      <c r="F2940" s="177" t="s">
        <v>5209</v>
      </c>
      <c r="G2940" s="178" t="s">
        <v>702</v>
      </c>
      <c r="H2940" s="179">
        <v>1</v>
      </c>
      <c r="I2940" s="180"/>
      <c r="J2940" s="181">
        <f t="shared" si="240"/>
        <v>0</v>
      </c>
      <c r="K2940" s="177" t="s">
        <v>477</v>
      </c>
      <c r="L2940" s="41"/>
      <c r="M2940" s="182" t="s">
        <v>19</v>
      </c>
      <c r="N2940" s="183" t="s">
        <v>41</v>
      </c>
      <c r="O2940" s="66"/>
      <c r="P2940" s="184">
        <f t="shared" si="241"/>
        <v>0</v>
      </c>
      <c r="Q2940" s="184">
        <v>0</v>
      </c>
      <c r="R2940" s="184">
        <f t="shared" si="242"/>
        <v>0</v>
      </c>
      <c r="S2940" s="184">
        <v>0</v>
      </c>
      <c r="T2940" s="185">
        <f t="shared" si="243"/>
        <v>0</v>
      </c>
      <c r="U2940" s="36"/>
      <c r="V2940" s="36"/>
      <c r="W2940" s="36"/>
      <c r="X2940" s="36"/>
      <c r="Y2940" s="36"/>
      <c r="Z2940" s="36"/>
      <c r="AA2940" s="36"/>
      <c r="AB2940" s="36"/>
      <c r="AC2940" s="36"/>
      <c r="AD2940" s="36"/>
      <c r="AE2940" s="36"/>
      <c r="AR2940" s="186" t="s">
        <v>200</v>
      </c>
      <c r="AT2940" s="186" t="s">
        <v>195</v>
      </c>
      <c r="AU2940" s="186" t="s">
        <v>212</v>
      </c>
      <c r="AY2940" s="19" t="s">
        <v>193</v>
      </c>
      <c r="BE2940" s="187">
        <f t="shared" si="244"/>
        <v>0</v>
      </c>
      <c r="BF2940" s="187">
        <f t="shared" si="245"/>
        <v>0</v>
      </c>
      <c r="BG2940" s="187">
        <f t="shared" si="246"/>
        <v>0</v>
      </c>
      <c r="BH2940" s="187">
        <f t="shared" si="247"/>
        <v>0</v>
      </c>
      <c r="BI2940" s="187">
        <f t="shared" si="248"/>
        <v>0</v>
      </c>
      <c r="BJ2940" s="19" t="s">
        <v>78</v>
      </c>
      <c r="BK2940" s="187">
        <f t="shared" si="249"/>
        <v>0</v>
      </c>
      <c r="BL2940" s="19" t="s">
        <v>200</v>
      </c>
      <c r="BM2940" s="186" t="s">
        <v>5210</v>
      </c>
    </row>
    <row r="2941" spans="1:65" s="2" customFormat="1" ht="24.2" customHeight="1">
      <c r="A2941" s="36"/>
      <c r="B2941" s="37"/>
      <c r="C2941" s="175" t="s">
        <v>5211</v>
      </c>
      <c r="D2941" s="175" t="s">
        <v>195</v>
      </c>
      <c r="E2941" s="176" t="s">
        <v>5212</v>
      </c>
      <c r="F2941" s="177" t="s">
        <v>5213</v>
      </c>
      <c r="G2941" s="178" t="s">
        <v>702</v>
      </c>
      <c r="H2941" s="179">
        <v>1</v>
      </c>
      <c r="I2941" s="180"/>
      <c r="J2941" s="181">
        <f t="shared" si="240"/>
        <v>0</v>
      </c>
      <c r="K2941" s="177" t="s">
        <v>477</v>
      </c>
      <c r="L2941" s="41"/>
      <c r="M2941" s="182" t="s">
        <v>19</v>
      </c>
      <c r="N2941" s="183" t="s">
        <v>41</v>
      </c>
      <c r="O2941" s="66"/>
      <c r="P2941" s="184">
        <f t="shared" si="241"/>
        <v>0</v>
      </c>
      <c r="Q2941" s="184">
        <v>0</v>
      </c>
      <c r="R2941" s="184">
        <f t="shared" si="242"/>
        <v>0</v>
      </c>
      <c r="S2941" s="184">
        <v>0</v>
      </c>
      <c r="T2941" s="185">
        <f t="shared" si="243"/>
        <v>0</v>
      </c>
      <c r="U2941" s="36"/>
      <c r="V2941" s="36"/>
      <c r="W2941" s="36"/>
      <c r="X2941" s="36"/>
      <c r="Y2941" s="36"/>
      <c r="Z2941" s="36"/>
      <c r="AA2941" s="36"/>
      <c r="AB2941" s="36"/>
      <c r="AC2941" s="36"/>
      <c r="AD2941" s="36"/>
      <c r="AE2941" s="36"/>
      <c r="AR2941" s="186" t="s">
        <v>200</v>
      </c>
      <c r="AT2941" s="186" t="s">
        <v>195</v>
      </c>
      <c r="AU2941" s="186" t="s">
        <v>212</v>
      </c>
      <c r="AY2941" s="19" t="s">
        <v>193</v>
      </c>
      <c r="BE2941" s="187">
        <f t="shared" si="244"/>
        <v>0</v>
      </c>
      <c r="BF2941" s="187">
        <f t="shared" si="245"/>
        <v>0</v>
      </c>
      <c r="BG2941" s="187">
        <f t="shared" si="246"/>
        <v>0</v>
      </c>
      <c r="BH2941" s="187">
        <f t="shared" si="247"/>
        <v>0</v>
      </c>
      <c r="BI2941" s="187">
        <f t="shared" si="248"/>
        <v>0</v>
      </c>
      <c r="BJ2941" s="19" t="s">
        <v>78</v>
      </c>
      <c r="BK2941" s="187">
        <f t="shared" si="249"/>
        <v>0</v>
      </c>
      <c r="BL2941" s="19" t="s">
        <v>200</v>
      </c>
      <c r="BM2941" s="186" t="s">
        <v>5214</v>
      </c>
    </row>
    <row r="2942" spans="1:65" s="2" customFormat="1" ht="24.2" customHeight="1">
      <c r="A2942" s="36"/>
      <c r="B2942" s="37"/>
      <c r="C2942" s="175" t="s">
        <v>5215</v>
      </c>
      <c r="D2942" s="175" t="s">
        <v>195</v>
      </c>
      <c r="E2942" s="176" t="s">
        <v>5216</v>
      </c>
      <c r="F2942" s="177" t="s">
        <v>5217</v>
      </c>
      <c r="G2942" s="178" t="s">
        <v>702</v>
      </c>
      <c r="H2942" s="179">
        <v>1</v>
      </c>
      <c r="I2942" s="180"/>
      <c r="J2942" s="181">
        <f t="shared" si="240"/>
        <v>0</v>
      </c>
      <c r="K2942" s="177" t="s">
        <v>477</v>
      </c>
      <c r="L2942" s="41"/>
      <c r="M2942" s="182" t="s">
        <v>19</v>
      </c>
      <c r="N2942" s="183" t="s">
        <v>41</v>
      </c>
      <c r="O2942" s="66"/>
      <c r="P2942" s="184">
        <f t="shared" si="241"/>
        <v>0</v>
      </c>
      <c r="Q2942" s="184">
        <v>0</v>
      </c>
      <c r="R2942" s="184">
        <f t="shared" si="242"/>
        <v>0</v>
      </c>
      <c r="S2942" s="184">
        <v>0</v>
      </c>
      <c r="T2942" s="185">
        <f t="shared" si="243"/>
        <v>0</v>
      </c>
      <c r="U2942" s="36"/>
      <c r="V2942" s="36"/>
      <c r="W2942" s="36"/>
      <c r="X2942" s="36"/>
      <c r="Y2942" s="36"/>
      <c r="Z2942" s="36"/>
      <c r="AA2942" s="36"/>
      <c r="AB2942" s="36"/>
      <c r="AC2942" s="36"/>
      <c r="AD2942" s="36"/>
      <c r="AE2942" s="36"/>
      <c r="AR2942" s="186" t="s">
        <v>200</v>
      </c>
      <c r="AT2942" s="186" t="s">
        <v>195</v>
      </c>
      <c r="AU2942" s="186" t="s">
        <v>212</v>
      </c>
      <c r="AY2942" s="19" t="s">
        <v>193</v>
      </c>
      <c r="BE2942" s="187">
        <f t="shared" si="244"/>
        <v>0</v>
      </c>
      <c r="BF2942" s="187">
        <f t="shared" si="245"/>
        <v>0</v>
      </c>
      <c r="BG2942" s="187">
        <f t="shared" si="246"/>
        <v>0</v>
      </c>
      <c r="BH2942" s="187">
        <f t="shared" si="247"/>
        <v>0</v>
      </c>
      <c r="BI2942" s="187">
        <f t="shared" si="248"/>
        <v>0</v>
      </c>
      <c r="BJ2942" s="19" t="s">
        <v>78</v>
      </c>
      <c r="BK2942" s="187">
        <f t="shared" si="249"/>
        <v>0</v>
      </c>
      <c r="BL2942" s="19" t="s">
        <v>200</v>
      </c>
      <c r="BM2942" s="186" t="s">
        <v>5218</v>
      </c>
    </row>
    <row r="2943" spans="1:65" s="2" customFormat="1" ht="24.2" customHeight="1">
      <c r="A2943" s="36"/>
      <c r="B2943" s="37"/>
      <c r="C2943" s="175" t="s">
        <v>5219</v>
      </c>
      <c r="D2943" s="175" t="s">
        <v>195</v>
      </c>
      <c r="E2943" s="176" t="s">
        <v>5220</v>
      </c>
      <c r="F2943" s="177" t="s">
        <v>5221</v>
      </c>
      <c r="G2943" s="178" t="s">
        <v>702</v>
      </c>
      <c r="H2943" s="179">
        <v>1</v>
      </c>
      <c r="I2943" s="180"/>
      <c r="J2943" s="181">
        <f t="shared" si="240"/>
        <v>0</v>
      </c>
      <c r="K2943" s="177" t="s">
        <v>477</v>
      </c>
      <c r="L2943" s="41"/>
      <c r="M2943" s="182" t="s">
        <v>19</v>
      </c>
      <c r="N2943" s="183" t="s">
        <v>41</v>
      </c>
      <c r="O2943" s="66"/>
      <c r="P2943" s="184">
        <f t="shared" si="241"/>
        <v>0</v>
      </c>
      <c r="Q2943" s="184">
        <v>0</v>
      </c>
      <c r="R2943" s="184">
        <f t="shared" si="242"/>
        <v>0</v>
      </c>
      <c r="S2943" s="184">
        <v>0</v>
      </c>
      <c r="T2943" s="185">
        <f t="shared" si="243"/>
        <v>0</v>
      </c>
      <c r="U2943" s="36"/>
      <c r="V2943" s="36"/>
      <c r="W2943" s="36"/>
      <c r="X2943" s="36"/>
      <c r="Y2943" s="36"/>
      <c r="Z2943" s="36"/>
      <c r="AA2943" s="36"/>
      <c r="AB2943" s="36"/>
      <c r="AC2943" s="36"/>
      <c r="AD2943" s="36"/>
      <c r="AE2943" s="36"/>
      <c r="AR2943" s="186" t="s">
        <v>200</v>
      </c>
      <c r="AT2943" s="186" t="s">
        <v>195</v>
      </c>
      <c r="AU2943" s="186" t="s">
        <v>212</v>
      </c>
      <c r="AY2943" s="19" t="s">
        <v>193</v>
      </c>
      <c r="BE2943" s="187">
        <f t="shared" si="244"/>
        <v>0</v>
      </c>
      <c r="BF2943" s="187">
        <f t="shared" si="245"/>
        <v>0</v>
      </c>
      <c r="BG2943" s="187">
        <f t="shared" si="246"/>
        <v>0</v>
      </c>
      <c r="BH2943" s="187">
        <f t="shared" si="247"/>
        <v>0</v>
      </c>
      <c r="BI2943" s="187">
        <f t="shared" si="248"/>
        <v>0</v>
      </c>
      <c r="BJ2943" s="19" t="s">
        <v>78</v>
      </c>
      <c r="BK2943" s="187">
        <f t="shared" si="249"/>
        <v>0</v>
      </c>
      <c r="BL2943" s="19" t="s">
        <v>200</v>
      </c>
      <c r="BM2943" s="186" t="s">
        <v>5222</v>
      </c>
    </row>
    <row r="2944" spans="1:65" s="2" customFormat="1" ht="24.2" customHeight="1">
      <c r="A2944" s="36"/>
      <c r="B2944" s="37"/>
      <c r="C2944" s="175" t="s">
        <v>5223</v>
      </c>
      <c r="D2944" s="175" t="s">
        <v>195</v>
      </c>
      <c r="E2944" s="176" t="s">
        <v>5224</v>
      </c>
      <c r="F2944" s="177" t="s">
        <v>5225</v>
      </c>
      <c r="G2944" s="178" t="s">
        <v>702</v>
      </c>
      <c r="H2944" s="179">
        <v>1</v>
      </c>
      <c r="I2944" s="180"/>
      <c r="J2944" s="181">
        <f t="shared" si="240"/>
        <v>0</v>
      </c>
      <c r="K2944" s="177" t="s">
        <v>477</v>
      </c>
      <c r="L2944" s="41"/>
      <c r="M2944" s="182" t="s">
        <v>19</v>
      </c>
      <c r="N2944" s="183" t="s">
        <v>41</v>
      </c>
      <c r="O2944" s="66"/>
      <c r="P2944" s="184">
        <f t="shared" si="241"/>
        <v>0</v>
      </c>
      <c r="Q2944" s="184">
        <v>0</v>
      </c>
      <c r="R2944" s="184">
        <f t="shared" si="242"/>
        <v>0</v>
      </c>
      <c r="S2944" s="184">
        <v>0</v>
      </c>
      <c r="T2944" s="185">
        <f t="shared" si="243"/>
        <v>0</v>
      </c>
      <c r="U2944" s="36"/>
      <c r="V2944" s="36"/>
      <c r="W2944" s="36"/>
      <c r="X2944" s="36"/>
      <c r="Y2944" s="36"/>
      <c r="Z2944" s="36"/>
      <c r="AA2944" s="36"/>
      <c r="AB2944" s="36"/>
      <c r="AC2944" s="36"/>
      <c r="AD2944" s="36"/>
      <c r="AE2944" s="36"/>
      <c r="AR2944" s="186" t="s">
        <v>200</v>
      </c>
      <c r="AT2944" s="186" t="s">
        <v>195</v>
      </c>
      <c r="AU2944" s="186" t="s">
        <v>212</v>
      </c>
      <c r="AY2944" s="19" t="s">
        <v>193</v>
      </c>
      <c r="BE2944" s="187">
        <f t="shared" si="244"/>
        <v>0</v>
      </c>
      <c r="BF2944" s="187">
        <f t="shared" si="245"/>
        <v>0</v>
      </c>
      <c r="BG2944" s="187">
        <f t="shared" si="246"/>
        <v>0</v>
      </c>
      <c r="BH2944" s="187">
        <f t="shared" si="247"/>
        <v>0</v>
      </c>
      <c r="BI2944" s="187">
        <f t="shared" si="248"/>
        <v>0</v>
      </c>
      <c r="BJ2944" s="19" t="s">
        <v>78</v>
      </c>
      <c r="BK2944" s="187">
        <f t="shared" si="249"/>
        <v>0</v>
      </c>
      <c r="BL2944" s="19" t="s">
        <v>200</v>
      </c>
      <c r="BM2944" s="186" t="s">
        <v>5226</v>
      </c>
    </row>
    <row r="2945" spans="1:65" s="2" customFormat="1" ht="24.2" customHeight="1">
      <c r="A2945" s="36"/>
      <c r="B2945" s="37"/>
      <c r="C2945" s="175" t="s">
        <v>5227</v>
      </c>
      <c r="D2945" s="175" t="s">
        <v>195</v>
      </c>
      <c r="E2945" s="176" t="s">
        <v>5228</v>
      </c>
      <c r="F2945" s="177" t="s">
        <v>5229</v>
      </c>
      <c r="G2945" s="178" t="s">
        <v>702</v>
      </c>
      <c r="H2945" s="179">
        <v>98</v>
      </c>
      <c r="I2945" s="180"/>
      <c r="J2945" s="181">
        <f t="shared" si="240"/>
        <v>0</v>
      </c>
      <c r="K2945" s="177" t="s">
        <v>477</v>
      </c>
      <c r="L2945" s="41"/>
      <c r="M2945" s="182" t="s">
        <v>19</v>
      </c>
      <c r="N2945" s="183" t="s">
        <v>41</v>
      </c>
      <c r="O2945" s="66"/>
      <c r="P2945" s="184">
        <f t="shared" si="241"/>
        <v>0</v>
      </c>
      <c r="Q2945" s="184">
        <v>0</v>
      </c>
      <c r="R2945" s="184">
        <f t="shared" si="242"/>
        <v>0</v>
      </c>
      <c r="S2945" s="184">
        <v>0</v>
      </c>
      <c r="T2945" s="185">
        <f t="shared" si="243"/>
        <v>0</v>
      </c>
      <c r="U2945" s="36"/>
      <c r="V2945" s="36"/>
      <c r="W2945" s="36"/>
      <c r="X2945" s="36"/>
      <c r="Y2945" s="36"/>
      <c r="Z2945" s="36"/>
      <c r="AA2945" s="36"/>
      <c r="AB2945" s="36"/>
      <c r="AC2945" s="36"/>
      <c r="AD2945" s="36"/>
      <c r="AE2945" s="36"/>
      <c r="AR2945" s="186" t="s">
        <v>200</v>
      </c>
      <c r="AT2945" s="186" t="s">
        <v>195</v>
      </c>
      <c r="AU2945" s="186" t="s">
        <v>212</v>
      </c>
      <c r="AY2945" s="19" t="s">
        <v>193</v>
      </c>
      <c r="BE2945" s="187">
        <f t="shared" si="244"/>
        <v>0</v>
      </c>
      <c r="BF2945" s="187">
        <f t="shared" si="245"/>
        <v>0</v>
      </c>
      <c r="BG2945" s="187">
        <f t="shared" si="246"/>
        <v>0</v>
      </c>
      <c r="BH2945" s="187">
        <f t="shared" si="247"/>
        <v>0</v>
      </c>
      <c r="BI2945" s="187">
        <f t="shared" si="248"/>
        <v>0</v>
      </c>
      <c r="BJ2945" s="19" t="s">
        <v>78</v>
      </c>
      <c r="BK2945" s="187">
        <f t="shared" si="249"/>
        <v>0</v>
      </c>
      <c r="BL2945" s="19" t="s">
        <v>200</v>
      </c>
      <c r="BM2945" s="186" t="s">
        <v>5230</v>
      </c>
    </row>
    <row r="2946" spans="1:65" s="2" customFormat="1" ht="24.2" customHeight="1">
      <c r="A2946" s="36"/>
      <c r="B2946" s="37"/>
      <c r="C2946" s="175" t="s">
        <v>5231</v>
      </c>
      <c r="D2946" s="175" t="s">
        <v>195</v>
      </c>
      <c r="E2946" s="176" t="s">
        <v>5232</v>
      </c>
      <c r="F2946" s="177" t="s">
        <v>5233</v>
      </c>
      <c r="G2946" s="178" t="s">
        <v>702</v>
      </c>
      <c r="H2946" s="179">
        <v>13</v>
      </c>
      <c r="I2946" s="180"/>
      <c r="J2946" s="181">
        <f t="shared" si="240"/>
        <v>0</v>
      </c>
      <c r="K2946" s="177" t="s">
        <v>477</v>
      </c>
      <c r="L2946" s="41"/>
      <c r="M2946" s="182" t="s">
        <v>19</v>
      </c>
      <c r="N2946" s="183" t="s">
        <v>41</v>
      </c>
      <c r="O2946" s="66"/>
      <c r="P2946" s="184">
        <f t="shared" si="241"/>
        <v>0</v>
      </c>
      <c r="Q2946" s="184">
        <v>0</v>
      </c>
      <c r="R2946" s="184">
        <f t="shared" si="242"/>
        <v>0</v>
      </c>
      <c r="S2946" s="184">
        <v>0</v>
      </c>
      <c r="T2946" s="185">
        <f t="shared" si="243"/>
        <v>0</v>
      </c>
      <c r="U2946" s="36"/>
      <c r="V2946" s="36"/>
      <c r="W2946" s="36"/>
      <c r="X2946" s="36"/>
      <c r="Y2946" s="36"/>
      <c r="Z2946" s="36"/>
      <c r="AA2946" s="36"/>
      <c r="AB2946" s="36"/>
      <c r="AC2946" s="36"/>
      <c r="AD2946" s="36"/>
      <c r="AE2946" s="36"/>
      <c r="AR2946" s="186" t="s">
        <v>200</v>
      </c>
      <c r="AT2946" s="186" t="s">
        <v>195</v>
      </c>
      <c r="AU2946" s="186" t="s">
        <v>212</v>
      </c>
      <c r="AY2946" s="19" t="s">
        <v>193</v>
      </c>
      <c r="BE2946" s="187">
        <f t="shared" si="244"/>
        <v>0</v>
      </c>
      <c r="BF2946" s="187">
        <f t="shared" si="245"/>
        <v>0</v>
      </c>
      <c r="BG2946" s="187">
        <f t="shared" si="246"/>
        <v>0</v>
      </c>
      <c r="BH2946" s="187">
        <f t="shared" si="247"/>
        <v>0</v>
      </c>
      <c r="BI2946" s="187">
        <f t="shared" si="248"/>
        <v>0</v>
      </c>
      <c r="BJ2946" s="19" t="s">
        <v>78</v>
      </c>
      <c r="BK2946" s="187">
        <f t="shared" si="249"/>
        <v>0</v>
      </c>
      <c r="BL2946" s="19" t="s">
        <v>200</v>
      </c>
      <c r="BM2946" s="186" t="s">
        <v>5234</v>
      </c>
    </row>
    <row r="2947" spans="1:65" s="2" customFormat="1" ht="16.5" customHeight="1">
      <c r="A2947" s="36"/>
      <c r="B2947" s="37"/>
      <c r="C2947" s="175" t="s">
        <v>5235</v>
      </c>
      <c r="D2947" s="175" t="s">
        <v>195</v>
      </c>
      <c r="E2947" s="176" t="s">
        <v>5236</v>
      </c>
      <c r="F2947" s="177" t="s">
        <v>5237</v>
      </c>
      <c r="G2947" s="178" t="s">
        <v>702</v>
      </c>
      <c r="H2947" s="179">
        <v>2</v>
      </c>
      <c r="I2947" s="180"/>
      <c r="J2947" s="181">
        <f t="shared" si="240"/>
        <v>0</v>
      </c>
      <c r="K2947" s="177" t="s">
        <v>477</v>
      </c>
      <c r="L2947" s="41"/>
      <c r="M2947" s="182" t="s">
        <v>19</v>
      </c>
      <c r="N2947" s="183" t="s">
        <v>41</v>
      </c>
      <c r="O2947" s="66"/>
      <c r="P2947" s="184">
        <f t="shared" si="241"/>
        <v>0</v>
      </c>
      <c r="Q2947" s="184">
        <v>0</v>
      </c>
      <c r="R2947" s="184">
        <f t="shared" si="242"/>
        <v>0</v>
      </c>
      <c r="S2947" s="184">
        <v>0</v>
      </c>
      <c r="T2947" s="185">
        <f t="shared" si="243"/>
        <v>0</v>
      </c>
      <c r="U2947" s="36"/>
      <c r="V2947" s="36"/>
      <c r="W2947" s="36"/>
      <c r="X2947" s="36"/>
      <c r="Y2947" s="36"/>
      <c r="Z2947" s="36"/>
      <c r="AA2947" s="36"/>
      <c r="AB2947" s="36"/>
      <c r="AC2947" s="36"/>
      <c r="AD2947" s="36"/>
      <c r="AE2947" s="36"/>
      <c r="AR2947" s="186" t="s">
        <v>200</v>
      </c>
      <c r="AT2947" s="186" t="s">
        <v>195</v>
      </c>
      <c r="AU2947" s="186" t="s">
        <v>212</v>
      </c>
      <c r="AY2947" s="19" t="s">
        <v>193</v>
      </c>
      <c r="BE2947" s="187">
        <f t="shared" si="244"/>
        <v>0</v>
      </c>
      <c r="BF2947" s="187">
        <f t="shared" si="245"/>
        <v>0</v>
      </c>
      <c r="BG2947" s="187">
        <f t="shared" si="246"/>
        <v>0</v>
      </c>
      <c r="BH2947" s="187">
        <f t="shared" si="247"/>
        <v>0</v>
      </c>
      <c r="BI2947" s="187">
        <f t="shared" si="248"/>
        <v>0</v>
      </c>
      <c r="BJ2947" s="19" t="s">
        <v>78</v>
      </c>
      <c r="BK2947" s="187">
        <f t="shared" si="249"/>
        <v>0</v>
      </c>
      <c r="BL2947" s="19" t="s">
        <v>200</v>
      </c>
      <c r="BM2947" s="186" t="s">
        <v>5238</v>
      </c>
    </row>
    <row r="2948" spans="1:65" s="2" customFormat="1" ht="24.2" customHeight="1">
      <c r="A2948" s="36"/>
      <c r="B2948" s="37"/>
      <c r="C2948" s="175" t="s">
        <v>5239</v>
      </c>
      <c r="D2948" s="175" t="s">
        <v>195</v>
      </c>
      <c r="E2948" s="176" t="s">
        <v>5240</v>
      </c>
      <c r="F2948" s="177" t="s">
        <v>5241</v>
      </c>
      <c r="G2948" s="178" t="s">
        <v>702</v>
      </c>
      <c r="H2948" s="179">
        <v>2</v>
      </c>
      <c r="I2948" s="180"/>
      <c r="J2948" s="181">
        <f t="shared" si="240"/>
        <v>0</v>
      </c>
      <c r="K2948" s="177" t="s">
        <v>477</v>
      </c>
      <c r="L2948" s="41"/>
      <c r="M2948" s="182" t="s">
        <v>19</v>
      </c>
      <c r="N2948" s="183" t="s">
        <v>41</v>
      </c>
      <c r="O2948" s="66"/>
      <c r="P2948" s="184">
        <f t="shared" si="241"/>
        <v>0</v>
      </c>
      <c r="Q2948" s="184">
        <v>0</v>
      </c>
      <c r="R2948" s="184">
        <f t="shared" si="242"/>
        <v>0</v>
      </c>
      <c r="S2948" s="184">
        <v>0</v>
      </c>
      <c r="T2948" s="185">
        <f t="shared" si="243"/>
        <v>0</v>
      </c>
      <c r="U2948" s="36"/>
      <c r="V2948" s="36"/>
      <c r="W2948" s="36"/>
      <c r="X2948" s="36"/>
      <c r="Y2948" s="36"/>
      <c r="Z2948" s="36"/>
      <c r="AA2948" s="36"/>
      <c r="AB2948" s="36"/>
      <c r="AC2948" s="36"/>
      <c r="AD2948" s="36"/>
      <c r="AE2948" s="36"/>
      <c r="AR2948" s="186" t="s">
        <v>200</v>
      </c>
      <c r="AT2948" s="186" t="s">
        <v>195</v>
      </c>
      <c r="AU2948" s="186" t="s">
        <v>212</v>
      </c>
      <c r="AY2948" s="19" t="s">
        <v>193</v>
      </c>
      <c r="BE2948" s="187">
        <f t="shared" si="244"/>
        <v>0</v>
      </c>
      <c r="BF2948" s="187">
        <f t="shared" si="245"/>
        <v>0</v>
      </c>
      <c r="BG2948" s="187">
        <f t="shared" si="246"/>
        <v>0</v>
      </c>
      <c r="BH2948" s="187">
        <f t="shared" si="247"/>
        <v>0</v>
      </c>
      <c r="BI2948" s="187">
        <f t="shared" si="248"/>
        <v>0</v>
      </c>
      <c r="BJ2948" s="19" t="s">
        <v>78</v>
      </c>
      <c r="BK2948" s="187">
        <f t="shared" si="249"/>
        <v>0</v>
      </c>
      <c r="BL2948" s="19" t="s">
        <v>200</v>
      </c>
      <c r="BM2948" s="186" t="s">
        <v>5242</v>
      </c>
    </row>
    <row r="2949" spans="1:65" s="2" customFormat="1" ht="33" customHeight="1">
      <c r="A2949" s="36"/>
      <c r="B2949" s="37"/>
      <c r="C2949" s="175" t="s">
        <v>5243</v>
      </c>
      <c r="D2949" s="175" t="s">
        <v>195</v>
      </c>
      <c r="E2949" s="176" t="s">
        <v>5244</v>
      </c>
      <c r="F2949" s="177" t="s">
        <v>5245</v>
      </c>
      <c r="G2949" s="178" t="s">
        <v>702</v>
      </c>
      <c r="H2949" s="179">
        <v>1</v>
      </c>
      <c r="I2949" s="180"/>
      <c r="J2949" s="181">
        <f t="shared" si="240"/>
        <v>0</v>
      </c>
      <c r="K2949" s="177" t="s">
        <v>477</v>
      </c>
      <c r="L2949" s="41"/>
      <c r="M2949" s="182" t="s">
        <v>19</v>
      </c>
      <c r="N2949" s="183" t="s">
        <v>41</v>
      </c>
      <c r="O2949" s="66"/>
      <c r="P2949" s="184">
        <f t="shared" si="241"/>
        <v>0</v>
      </c>
      <c r="Q2949" s="184">
        <v>0</v>
      </c>
      <c r="R2949" s="184">
        <f t="shared" si="242"/>
        <v>0</v>
      </c>
      <c r="S2949" s="184">
        <v>0</v>
      </c>
      <c r="T2949" s="185">
        <f t="shared" si="243"/>
        <v>0</v>
      </c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R2949" s="186" t="s">
        <v>200</v>
      </c>
      <c r="AT2949" s="186" t="s">
        <v>195</v>
      </c>
      <c r="AU2949" s="186" t="s">
        <v>212</v>
      </c>
      <c r="AY2949" s="19" t="s">
        <v>193</v>
      </c>
      <c r="BE2949" s="187">
        <f t="shared" si="244"/>
        <v>0</v>
      </c>
      <c r="BF2949" s="187">
        <f t="shared" si="245"/>
        <v>0</v>
      </c>
      <c r="BG2949" s="187">
        <f t="shared" si="246"/>
        <v>0</v>
      </c>
      <c r="BH2949" s="187">
        <f t="shared" si="247"/>
        <v>0</v>
      </c>
      <c r="BI2949" s="187">
        <f t="shared" si="248"/>
        <v>0</v>
      </c>
      <c r="BJ2949" s="19" t="s">
        <v>78</v>
      </c>
      <c r="BK2949" s="187">
        <f t="shared" si="249"/>
        <v>0</v>
      </c>
      <c r="BL2949" s="19" t="s">
        <v>200</v>
      </c>
      <c r="BM2949" s="186" t="s">
        <v>5246</v>
      </c>
    </row>
    <row r="2950" spans="1:65" s="2" customFormat="1" ht="24.2" customHeight="1">
      <c r="A2950" s="36"/>
      <c r="B2950" s="37"/>
      <c r="C2950" s="175" t="s">
        <v>5247</v>
      </c>
      <c r="D2950" s="175" t="s">
        <v>195</v>
      </c>
      <c r="E2950" s="176" t="s">
        <v>5248</v>
      </c>
      <c r="F2950" s="177" t="s">
        <v>5249</v>
      </c>
      <c r="G2950" s="178" t="s">
        <v>702</v>
      </c>
      <c r="H2950" s="179">
        <v>1</v>
      </c>
      <c r="I2950" s="180"/>
      <c r="J2950" s="181">
        <f t="shared" si="240"/>
        <v>0</v>
      </c>
      <c r="K2950" s="177" t="s">
        <v>477</v>
      </c>
      <c r="L2950" s="41"/>
      <c r="M2950" s="182" t="s">
        <v>19</v>
      </c>
      <c r="N2950" s="183" t="s">
        <v>41</v>
      </c>
      <c r="O2950" s="66"/>
      <c r="P2950" s="184">
        <f t="shared" si="241"/>
        <v>0</v>
      </c>
      <c r="Q2950" s="184">
        <v>0</v>
      </c>
      <c r="R2950" s="184">
        <f t="shared" si="242"/>
        <v>0</v>
      </c>
      <c r="S2950" s="184">
        <v>0</v>
      </c>
      <c r="T2950" s="185">
        <f t="shared" si="243"/>
        <v>0</v>
      </c>
      <c r="U2950" s="36"/>
      <c r="V2950" s="36"/>
      <c r="W2950" s="36"/>
      <c r="X2950" s="36"/>
      <c r="Y2950" s="36"/>
      <c r="Z2950" s="36"/>
      <c r="AA2950" s="36"/>
      <c r="AB2950" s="36"/>
      <c r="AC2950" s="36"/>
      <c r="AD2950" s="36"/>
      <c r="AE2950" s="36"/>
      <c r="AR2950" s="186" t="s">
        <v>200</v>
      </c>
      <c r="AT2950" s="186" t="s">
        <v>195</v>
      </c>
      <c r="AU2950" s="186" t="s">
        <v>212</v>
      </c>
      <c r="AY2950" s="19" t="s">
        <v>193</v>
      </c>
      <c r="BE2950" s="187">
        <f t="shared" si="244"/>
        <v>0</v>
      </c>
      <c r="BF2950" s="187">
        <f t="shared" si="245"/>
        <v>0</v>
      </c>
      <c r="BG2950" s="187">
        <f t="shared" si="246"/>
        <v>0</v>
      </c>
      <c r="BH2950" s="187">
        <f t="shared" si="247"/>
        <v>0</v>
      </c>
      <c r="BI2950" s="187">
        <f t="shared" si="248"/>
        <v>0</v>
      </c>
      <c r="BJ2950" s="19" t="s">
        <v>78</v>
      </c>
      <c r="BK2950" s="187">
        <f t="shared" si="249"/>
        <v>0</v>
      </c>
      <c r="BL2950" s="19" t="s">
        <v>200</v>
      </c>
      <c r="BM2950" s="186" t="s">
        <v>5250</v>
      </c>
    </row>
    <row r="2951" spans="1:65" s="2" customFormat="1" ht="16.5" customHeight="1">
      <c r="A2951" s="36"/>
      <c r="B2951" s="37"/>
      <c r="C2951" s="175" t="s">
        <v>5251</v>
      </c>
      <c r="D2951" s="175" t="s">
        <v>195</v>
      </c>
      <c r="E2951" s="176" t="s">
        <v>5252</v>
      </c>
      <c r="F2951" s="177" t="s">
        <v>5253</v>
      </c>
      <c r="G2951" s="178" t="s">
        <v>702</v>
      </c>
      <c r="H2951" s="179">
        <v>1</v>
      </c>
      <c r="I2951" s="180"/>
      <c r="J2951" s="181">
        <f t="shared" si="240"/>
        <v>0</v>
      </c>
      <c r="K2951" s="177" t="s">
        <v>477</v>
      </c>
      <c r="L2951" s="41"/>
      <c r="M2951" s="182" t="s">
        <v>19</v>
      </c>
      <c r="N2951" s="183" t="s">
        <v>41</v>
      </c>
      <c r="O2951" s="66"/>
      <c r="P2951" s="184">
        <f t="shared" si="241"/>
        <v>0</v>
      </c>
      <c r="Q2951" s="184">
        <v>0</v>
      </c>
      <c r="R2951" s="184">
        <f t="shared" si="242"/>
        <v>0</v>
      </c>
      <c r="S2951" s="184">
        <v>0</v>
      </c>
      <c r="T2951" s="185">
        <f t="shared" si="243"/>
        <v>0</v>
      </c>
      <c r="U2951" s="36"/>
      <c r="V2951" s="36"/>
      <c r="W2951" s="36"/>
      <c r="X2951" s="36"/>
      <c r="Y2951" s="36"/>
      <c r="Z2951" s="36"/>
      <c r="AA2951" s="36"/>
      <c r="AB2951" s="36"/>
      <c r="AC2951" s="36"/>
      <c r="AD2951" s="36"/>
      <c r="AE2951" s="36"/>
      <c r="AR2951" s="186" t="s">
        <v>200</v>
      </c>
      <c r="AT2951" s="186" t="s">
        <v>195</v>
      </c>
      <c r="AU2951" s="186" t="s">
        <v>212</v>
      </c>
      <c r="AY2951" s="19" t="s">
        <v>193</v>
      </c>
      <c r="BE2951" s="187">
        <f t="shared" si="244"/>
        <v>0</v>
      </c>
      <c r="BF2951" s="187">
        <f t="shared" si="245"/>
        <v>0</v>
      </c>
      <c r="BG2951" s="187">
        <f t="shared" si="246"/>
        <v>0</v>
      </c>
      <c r="BH2951" s="187">
        <f t="shared" si="247"/>
        <v>0</v>
      </c>
      <c r="BI2951" s="187">
        <f t="shared" si="248"/>
        <v>0</v>
      </c>
      <c r="BJ2951" s="19" t="s">
        <v>78</v>
      </c>
      <c r="BK2951" s="187">
        <f t="shared" si="249"/>
        <v>0</v>
      </c>
      <c r="BL2951" s="19" t="s">
        <v>200</v>
      </c>
      <c r="BM2951" s="186" t="s">
        <v>5254</v>
      </c>
    </row>
    <row r="2952" spans="1:65" s="2" customFormat="1" ht="24.2" customHeight="1">
      <c r="A2952" s="36"/>
      <c r="B2952" s="37"/>
      <c r="C2952" s="175" t="s">
        <v>5255</v>
      </c>
      <c r="D2952" s="175" t="s">
        <v>195</v>
      </c>
      <c r="E2952" s="176" t="s">
        <v>5256</v>
      </c>
      <c r="F2952" s="177" t="s">
        <v>5257</v>
      </c>
      <c r="G2952" s="178" t="s">
        <v>702</v>
      </c>
      <c r="H2952" s="179">
        <v>3</v>
      </c>
      <c r="I2952" s="180"/>
      <c r="J2952" s="181">
        <f t="shared" si="240"/>
        <v>0</v>
      </c>
      <c r="K2952" s="177" t="s">
        <v>477</v>
      </c>
      <c r="L2952" s="41"/>
      <c r="M2952" s="182" t="s">
        <v>19</v>
      </c>
      <c r="N2952" s="183" t="s">
        <v>41</v>
      </c>
      <c r="O2952" s="66"/>
      <c r="P2952" s="184">
        <f t="shared" si="241"/>
        <v>0</v>
      </c>
      <c r="Q2952" s="184">
        <v>0</v>
      </c>
      <c r="R2952" s="184">
        <f t="shared" si="242"/>
        <v>0</v>
      </c>
      <c r="S2952" s="184">
        <v>0</v>
      </c>
      <c r="T2952" s="185">
        <f t="shared" si="243"/>
        <v>0</v>
      </c>
      <c r="U2952" s="36"/>
      <c r="V2952" s="36"/>
      <c r="W2952" s="36"/>
      <c r="X2952" s="36"/>
      <c r="Y2952" s="36"/>
      <c r="Z2952" s="36"/>
      <c r="AA2952" s="36"/>
      <c r="AB2952" s="36"/>
      <c r="AC2952" s="36"/>
      <c r="AD2952" s="36"/>
      <c r="AE2952" s="36"/>
      <c r="AR2952" s="186" t="s">
        <v>200</v>
      </c>
      <c r="AT2952" s="186" t="s">
        <v>195</v>
      </c>
      <c r="AU2952" s="186" t="s">
        <v>212</v>
      </c>
      <c r="AY2952" s="19" t="s">
        <v>193</v>
      </c>
      <c r="BE2952" s="187">
        <f t="shared" si="244"/>
        <v>0</v>
      </c>
      <c r="BF2952" s="187">
        <f t="shared" si="245"/>
        <v>0</v>
      </c>
      <c r="BG2952" s="187">
        <f t="shared" si="246"/>
        <v>0</v>
      </c>
      <c r="BH2952" s="187">
        <f t="shared" si="247"/>
        <v>0</v>
      </c>
      <c r="BI2952" s="187">
        <f t="shared" si="248"/>
        <v>0</v>
      </c>
      <c r="BJ2952" s="19" t="s">
        <v>78</v>
      </c>
      <c r="BK2952" s="187">
        <f t="shared" si="249"/>
        <v>0</v>
      </c>
      <c r="BL2952" s="19" t="s">
        <v>200</v>
      </c>
      <c r="BM2952" s="186" t="s">
        <v>5258</v>
      </c>
    </row>
    <row r="2953" spans="1:65" s="2" customFormat="1" ht="24.2" customHeight="1">
      <c r="A2953" s="36"/>
      <c r="B2953" s="37"/>
      <c r="C2953" s="175" t="s">
        <v>5259</v>
      </c>
      <c r="D2953" s="175" t="s">
        <v>195</v>
      </c>
      <c r="E2953" s="176" t="s">
        <v>5260</v>
      </c>
      <c r="F2953" s="177" t="s">
        <v>5261</v>
      </c>
      <c r="G2953" s="178" t="s">
        <v>702</v>
      </c>
      <c r="H2953" s="179">
        <v>3</v>
      </c>
      <c r="I2953" s="180"/>
      <c r="J2953" s="181">
        <f t="shared" si="240"/>
        <v>0</v>
      </c>
      <c r="K2953" s="177" t="s">
        <v>477</v>
      </c>
      <c r="L2953" s="41"/>
      <c r="M2953" s="182" t="s">
        <v>19</v>
      </c>
      <c r="N2953" s="183" t="s">
        <v>41</v>
      </c>
      <c r="O2953" s="66"/>
      <c r="P2953" s="184">
        <f t="shared" si="241"/>
        <v>0</v>
      </c>
      <c r="Q2953" s="184">
        <v>0</v>
      </c>
      <c r="R2953" s="184">
        <f t="shared" si="242"/>
        <v>0</v>
      </c>
      <c r="S2953" s="184">
        <v>0</v>
      </c>
      <c r="T2953" s="185">
        <f t="shared" si="243"/>
        <v>0</v>
      </c>
      <c r="U2953" s="36"/>
      <c r="V2953" s="36"/>
      <c r="W2953" s="36"/>
      <c r="X2953" s="36"/>
      <c r="Y2953" s="36"/>
      <c r="Z2953" s="36"/>
      <c r="AA2953" s="36"/>
      <c r="AB2953" s="36"/>
      <c r="AC2953" s="36"/>
      <c r="AD2953" s="36"/>
      <c r="AE2953" s="36"/>
      <c r="AR2953" s="186" t="s">
        <v>200</v>
      </c>
      <c r="AT2953" s="186" t="s">
        <v>195</v>
      </c>
      <c r="AU2953" s="186" t="s">
        <v>212</v>
      </c>
      <c r="AY2953" s="19" t="s">
        <v>193</v>
      </c>
      <c r="BE2953" s="187">
        <f t="shared" si="244"/>
        <v>0</v>
      </c>
      <c r="BF2953" s="187">
        <f t="shared" si="245"/>
        <v>0</v>
      </c>
      <c r="BG2953" s="187">
        <f t="shared" si="246"/>
        <v>0</v>
      </c>
      <c r="BH2953" s="187">
        <f t="shared" si="247"/>
        <v>0</v>
      </c>
      <c r="BI2953" s="187">
        <f t="shared" si="248"/>
        <v>0</v>
      </c>
      <c r="BJ2953" s="19" t="s">
        <v>78</v>
      </c>
      <c r="BK2953" s="187">
        <f t="shared" si="249"/>
        <v>0</v>
      </c>
      <c r="BL2953" s="19" t="s">
        <v>200</v>
      </c>
      <c r="BM2953" s="186" t="s">
        <v>5262</v>
      </c>
    </row>
    <row r="2954" spans="1:65" s="2" customFormat="1" ht="16.5" customHeight="1">
      <c r="A2954" s="36"/>
      <c r="B2954" s="37"/>
      <c r="C2954" s="175" t="s">
        <v>5263</v>
      </c>
      <c r="D2954" s="175" t="s">
        <v>195</v>
      </c>
      <c r="E2954" s="176" t="s">
        <v>5264</v>
      </c>
      <c r="F2954" s="177" t="s">
        <v>5265</v>
      </c>
      <c r="G2954" s="178" t="s">
        <v>702</v>
      </c>
      <c r="H2954" s="179">
        <v>1</v>
      </c>
      <c r="I2954" s="180"/>
      <c r="J2954" s="181">
        <f t="shared" si="240"/>
        <v>0</v>
      </c>
      <c r="K2954" s="177" t="s">
        <v>477</v>
      </c>
      <c r="L2954" s="41"/>
      <c r="M2954" s="182" t="s">
        <v>19</v>
      </c>
      <c r="N2954" s="183" t="s">
        <v>41</v>
      </c>
      <c r="O2954" s="66"/>
      <c r="P2954" s="184">
        <f t="shared" si="241"/>
        <v>0</v>
      </c>
      <c r="Q2954" s="184">
        <v>0</v>
      </c>
      <c r="R2954" s="184">
        <f t="shared" si="242"/>
        <v>0</v>
      </c>
      <c r="S2954" s="184">
        <v>0</v>
      </c>
      <c r="T2954" s="185">
        <f t="shared" si="243"/>
        <v>0</v>
      </c>
      <c r="U2954" s="36"/>
      <c r="V2954" s="36"/>
      <c r="W2954" s="36"/>
      <c r="X2954" s="36"/>
      <c r="Y2954" s="36"/>
      <c r="Z2954" s="36"/>
      <c r="AA2954" s="36"/>
      <c r="AB2954" s="36"/>
      <c r="AC2954" s="36"/>
      <c r="AD2954" s="36"/>
      <c r="AE2954" s="36"/>
      <c r="AR2954" s="186" t="s">
        <v>200</v>
      </c>
      <c r="AT2954" s="186" t="s">
        <v>195</v>
      </c>
      <c r="AU2954" s="186" t="s">
        <v>212</v>
      </c>
      <c r="AY2954" s="19" t="s">
        <v>193</v>
      </c>
      <c r="BE2954" s="187">
        <f t="shared" si="244"/>
        <v>0</v>
      </c>
      <c r="BF2954" s="187">
        <f t="shared" si="245"/>
        <v>0</v>
      </c>
      <c r="BG2954" s="187">
        <f t="shared" si="246"/>
        <v>0</v>
      </c>
      <c r="BH2954" s="187">
        <f t="shared" si="247"/>
        <v>0</v>
      </c>
      <c r="BI2954" s="187">
        <f t="shared" si="248"/>
        <v>0</v>
      </c>
      <c r="BJ2954" s="19" t="s">
        <v>78</v>
      </c>
      <c r="BK2954" s="187">
        <f t="shared" si="249"/>
        <v>0</v>
      </c>
      <c r="BL2954" s="19" t="s">
        <v>200</v>
      </c>
      <c r="BM2954" s="186" t="s">
        <v>5266</v>
      </c>
    </row>
    <row r="2955" spans="1:65" s="2" customFormat="1" ht="16.5" customHeight="1">
      <c r="A2955" s="36"/>
      <c r="B2955" s="37"/>
      <c r="C2955" s="175" t="s">
        <v>5267</v>
      </c>
      <c r="D2955" s="175" t="s">
        <v>195</v>
      </c>
      <c r="E2955" s="176" t="s">
        <v>5268</v>
      </c>
      <c r="F2955" s="177" t="s">
        <v>5269</v>
      </c>
      <c r="G2955" s="178" t="s">
        <v>702</v>
      </c>
      <c r="H2955" s="179">
        <v>1</v>
      </c>
      <c r="I2955" s="180"/>
      <c r="J2955" s="181">
        <f t="shared" si="240"/>
        <v>0</v>
      </c>
      <c r="K2955" s="177" t="s">
        <v>477</v>
      </c>
      <c r="L2955" s="41"/>
      <c r="M2955" s="182" t="s">
        <v>19</v>
      </c>
      <c r="N2955" s="183" t="s">
        <v>41</v>
      </c>
      <c r="O2955" s="66"/>
      <c r="P2955" s="184">
        <f t="shared" si="241"/>
        <v>0</v>
      </c>
      <c r="Q2955" s="184">
        <v>0</v>
      </c>
      <c r="R2955" s="184">
        <f t="shared" si="242"/>
        <v>0</v>
      </c>
      <c r="S2955" s="184">
        <v>0</v>
      </c>
      <c r="T2955" s="185">
        <f t="shared" si="243"/>
        <v>0</v>
      </c>
      <c r="U2955" s="36"/>
      <c r="V2955" s="36"/>
      <c r="W2955" s="36"/>
      <c r="X2955" s="36"/>
      <c r="Y2955" s="36"/>
      <c r="Z2955" s="36"/>
      <c r="AA2955" s="36"/>
      <c r="AB2955" s="36"/>
      <c r="AC2955" s="36"/>
      <c r="AD2955" s="36"/>
      <c r="AE2955" s="36"/>
      <c r="AR2955" s="186" t="s">
        <v>200</v>
      </c>
      <c r="AT2955" s="186" t="s">
        <v>195</v>
      </c>
      <c r="AU2955" s="186" t="s">
        <v>212</v>
      </c>
      <c r="AY2955" s="19" t="s">
        <v>193</v>
      </c>
      <c r="BE2955" s="187">
        <f t="shared" si="244"/>
        <v>0</v>
      </c>
      <c r="BF2955" s="187">
        <f t="shared" si="245"/>
        <v>0</v>
      </c>
      <c r="BG2955" s="187">
        <f t="shared" si="246"/>
        <v>0</v>
      </c>
      <c r="BH2955" s="187">
        <f t="shared" si="247"/>
        <v>0</v>
      </c>
      <c r="BI2955" s="187">
        <f t="shared" si="248"/>
        <v>0</v>
      </c>
      <c r="BJ2955" s="19" t="s">
        <v>78</v>
      </c>
      <c r="BK2955" s="187">
        <f t="shared" si="249"/>
        <v>0</v>
      </c>
      <c r="BL2955" s="19" t="s">
        <v>200</v>
      </c>
      <c r="BM2955" s="186" t="s">
        <v>5270</v>
      </c>
    </row>
    <row r="2956" spans="1:65" s="2" customFormat="1" ht="16.5" customHeight="1">
      <c r="A2956" s="36"/>
      <c r="B2956" s="37"/>
      <c r="C2956" s="175" t="s">
        <v>5271</v>
      </c>
      <c r="D2956" s="175" t="s">
        <v>195</v>
      </c>
      <c r="E2956" s="176" t="s">
        <v>5272</v>
      </c>
      <c r="F2956" s="177" t="s">
        <v>5273</v>
      </c>
      <c r="G2956" s="178" t="s">
        <v>273</v>
      </c>
      <c r="H2956" s="179">
        <v>550</v>
      </c>
      <c r="I2956" s="180"/>
      <c r="J2956" s="181">
        <f t="shared" si="240"/>
        <v>0</v>
      </c>
      <c r="K2956" s="177" t="s">
        <v>477</v>
      </c>
      <c r="L2956" s="41"/>
      <c r="M2956" s="182" t="s">
        <v>19</v>
      </c>
      <c r="N2956" s="183" t="s">
        <v>41</v>
      </c>
      <c r="O2956" s="66"/>
      <c r="P2956" s="184">
        <f t="shared" si="241"/>
        <v>0</v>
      </c>
      <c r="Q2956" s="184">
        <v>0</v>
      </c>
      <c r="R2956" s="184">
        <f t="shared" si="242"/>
        <v>0</v>
      </c>
      <c r="S2956" s="184">
        <v>0</v>
      </c>
      <c r="T2956" s="185">
        <f t="shared" si="243"/>
        <v>0</v>
      </c>
      <c r="U2956" s="36"/>
      <c r="V2956" s="36"/>
      <c r="W2956" s="36"/>
      <c r="X2956" s="36"/>
      <c r="Y2956" s="36"/>
      <c r="Z2956" s="36"/>
      <c r="AA2956" s="36"/>
      <c r="AB2956" s="36"/>
      <c r="AC2956" s="36"/>
      <c r="AD2956" s="36"/>
      <c r="AE2956" s="36"/>
      <c r="AR2956" s="186" t="s">
        <v>200</v>
      </c>
      <c r="AT2956" s="186" t="s">
        <v>195</v>
      </c>
      <c r="AU2956" s="186" t="s">
        <v>212</v>
      </c>
      <c r="AY2956" s="19" t="s">
        <v>193</v>
      </c>
      <c r="BE2956" s="187">
        <f t="shared" si="244"/>
        <v>0</v>
      </c>
      <c r="BF2956" s="187">
        <f t="shared" si="245"/>
        <v>0</v>
      </c>
      <c r="BG2956" s="187">
        <f t="shared" si="246"/>
        <v>0</v>
      </c>
      <c r="BH2956" s="187">
        <f t="shared" si="247"/>
        <v>0</v>
      </c>
      <c r="BI2956" s="187">
        <f t="shared" si="248"/>
        <v>0</v>
      </c>
      <c r="BJ2956" s="19" t="s">
        <v>78</v>
      </c>
      <c r="BK2956" s="187">
        <f t="shared" si="249"/>
        <v>0</v>
      </c>
      <c r="BL2956" s="19" t="s">
        <v>200</v>
      </c>
      <c r="BM2956" s="186" t="s">
        <v>5274</v>
      </c>
    </row>
    <row r="2957" spans="1:65" s="2" customFormat="1" ht="16.5" customHeight="1">
      <c r="A2957" s="36"/>
      <c r="B2957" s="37"/>
      <c r="C2957" s="175" t="s">
        <v>5275</v>
      </c>
      <c r="D2957" s="175" t="s">
        <v>195</v>
      </c>
      <c r="E2957" s="176" t="s">
        <v>5276</v>
      </c>
      <c r="F2957" s="177" t="s">
        <v>5277</v>
      </c>
      <c r="G2957" s="178" t="s">
        <v>273</v>
      </c>
      <c r="H2957" s="179">
        <v>220</v>
      </c>
      <c r="I2957" s="180"/>
      <c r="J2957" s="181">
        <f t="shared" si="240"/>
        <v>0</v>
      </c>
      <c r="K2957" s="177" t="s">
        <v>477</v>
      </c>
      <c r="L2957" s="41"/>
      <c r="M2957" s="182" t="s">
        <v>19</v>
      </c>
      <c r="N2957" s="183" t="s">
        <v>41</v>
      </c>
      <c r="O2957" s="66"/>
      <c r="P2957" s="184">
        <f t="shared" si="241"/>
        <v>0</v>
      </c>
      <c r="Q2957" s="184">
        <v>0</v>
      </c>
      <c r="R2957" s="184">
        <f t="shared" si="242"/>
        <v>0</v>
      </c>
      <c r="S2957" s="184">
        <v>0</v>
      </c>
      <c r="T2957" s="185">
        <f t="shared" si="243"/>
        <v>0</v>
      </c>
      <c r="U2957" s="36"/>
      <c r="V2957" s="36"/>
      <c r="W2957" s="36"/>
      <c r="X2957" s="36"/>
      <c r="Y2957" s="36"/>
      <c r="Z2957" s="36"/>
      <c r="AA2957" s="36"/>
      <c r="AB2957" s="36"/>
      <c r="AC2957" s="36"/>
      <c r="AD2957" s="36"/>
      <c r="AE2957" s="36"/>
      <c r="AR2957" s="186" t="s">
        <v>200</v>
      </c>
      <c r="AT2957" s="186" t="s">
        <v>195</v>
      </c>
      <c r="AU2957" s="186" t="s">
        <v>212</v>
      </c>
      <c r="AY2957" s="19" t="s">
        <v>193</v>
      </c>
      <c r="BE2957" s="187">
        <f t="shared" si="244"/>
        <v>0</v>
      </c>
      <c r="BF2957" s="187">
        <f t="shared" si="245"/>
        <v>0</v>
      </c>
      <c r="BG2957" s="187">
        <f t="shared" si="246"/>
        <v>0</v>
      </c>
      <c r="BH2957" s="187">
        <f t="shared" si="247"/>
        <v>0</v>
      </c>
      <c r="BI2957" s="187">
        <f t="shared" si="248"/>
        <v>0</v>
      </c>
      <c r="BJ2957" s="19" t="s">
        <v>78</v>
      </c>
      <c r="BK2957" s="187">
        <f t="shared" si="249"/>
        <v>0</v>
      </c>
      <c r="BL2957" s="19" t="s">
        <v>200</v>
      </c>
      <c r="BM2957" s="186" t="s">
        <v>5278</v>
      </c>
    </row>
    <row r="2958" spans="1:65" s="2" customFormat="1" ht="16.5" customHeight="1">
      <c r="A2958" s="36"/>
      <c r="B2958" s="37"/>
      <c r="C2958" s="175" t="s">
        <v>5279</v>
      </c>
      <c r="D2958" s="175" t="s">
        <v>195</v>
      </c>
      <c r="E2958" s="176" t="s">
        <v>5280</v>
      </c>
      <c r="F2958" s="177" t="s">
        <v>5281</v>
      </c>
      <c r="G2958" s="178" t="s">
        <v>273</v>
      </c>
      <c r="H2958" s="179">
        <v>9180</v>
      </c>
      <c r="I2958" s="180"/>
      <c r="J2958" s="181">
        <f t="shared" si="240"/>
        <v>0</v>
      </c>
      <c r="K2958" s="177" t="s">
        <v>477</v>
      </c>
      <c r="L2958" s="41"/>
      <c r="M2958" s="182" t="s">
        <v>19</v>
      </c>
      <c r="N2958" s="183" t="s">
        <v>41</v>
      </c>
      <c r="O2958" s="66"/>
      <c r="P2958" s="184">
        <f t="shared" si="241"/>
        <v>0</v>
      </c>
      <c r="Q2958" s="184">
        <v>0</v>
      </c>
      <c r="R2958" s="184">
        <f t="shared" si="242"/>
        <v>0</v>
      </c>
      <c r="S2958" s="184">
        <v>0</v>
      </c>
      <c r="T2958" s="185">
        <f t="shared" si="243"/>
        <v>0</v>
      </c>
      <c r="U2958" s="36"/>
      <c r="V2958" s="36"/>
      <c r="W2958" s="36"/>
      <c r="X2958" s="36"/>
      <c r="Y2958" s="36"/>
      <c r="Z2958" s="36"/>
      <c r="AA2958" s="36"/>
      <c r="AB2958" s="36"/>
      <c r="AC2958" s="36"/>
      <c r="AD2958" s="36"/>
      <c r="AE2958" s="36"/>
      <c r="AR2958" s="186" t="s">
        <v>200</v>
      </c>
      <c r="AT2958" s="186" t="s">
        <v>195</v>
      </c>
      <c r="AU2958" s="186" t="s">
        <v>212</v>
      </c>
      <c r="AY2958" s="19" t="s">
        <v>193</v>
      </c>
      <c r="BE2958" s="187">
        <f t="shared" si="244"/>
        <v>0</v>
      </c>
      <c r="BF2958" s="187">
        <f t="shared" si="245"/>
        <v>0</v>
      </c>
      <c r="BG2958" s="187">
        <f t="shared" si="246"/>
        <v>0</v>
      </c>
      <c r="BH2958" s="187">
        <f t="shared" si="247"/>
        <v>0</v>
      </c>
      <c r="BI2958" s="187">
        <f t="shared" si="248"/>
        <v>0</v>
      </c>
      <c r="BJ2958" s="19" t="s">
        <v>78</v>
      </c>
      <c r="BK2958" s="187">
        <f t="shared" si="249"/>
        <v>0</v>
      </c>
      <c r="BL2958" s="19" t="s">
        <v>200</v>
      </c>
      <c r="BM2958" s="186" t="s">
        <v>5282</v>
      </c>
    </row>
    <row r="2959" spans="1:65" s="2" customFormat="1" ht="16.5" customHeight="1">
      <c r="A2959" s="36"/>
      <c r="B2959" s="37"/>
      <c r="C2959" s="175" t="s">
        <v>5283</v>
      </c>
      <c r="D2959" s="175" t="s">
        <v>195</v>
      </c>
      <c r="E2959" s="176" t="s">
        <v>5284</v>
      </c>
      <c r="F2959" s="177" t="s">
        <v>5285</v>
      </c>
      <c r="G2959" s="178" t="s">
        <v>273</v>
      </c>
      <c r="H2959" s="179">
        <v>11650</v>
      </c>
      <c r="I2959" s="180"/>
      <c r="J2959" s="181">
        <f t="shared" si="240"/>
        <v>0</v>
      </c>
      <c r="K2959" s="177" t="s">
        <v>477</v>
      </c>
      <c r="L2959" s="41"/>
      <c r="M2959" s="182" t="s">
        <v>19</v>
      </c>
      <c r="N2959" s="183" t="s">
        <v>41</v>
      </c>
      <c r="O2959" s="66"/>
      <c r="P2959" s="184">
        <f t="shared" si="241"/>
        <v>0</v>
      </c>
      <c r="Q2959" s="184">
        <v>0</v>
      </c>
      <c r="R2959" s="184">
        <f t="shared" si="242"/>
        <v>0</v>
      </c>
      <c r="S2959" s="184">
        <v>0</v>
      </c>
      <c r="T2959" s="185">
        <f t="shared" si="243"/>
        <v>0</v>
      </c>
      <c r="U2959" s="36"/>
      <c r="V2959" s="36"/>
      <c r="W2959" s="36"/>
      <c r="X2959" s="36"/>
      <c r="Y2959" s="36"/>
      <c r="Z2959" s="36"/>
      <c r="AA2959" s="36"/>
      <c r="AB2959" s="36"/>
      <c r="AC2959" s="36"/>
      <c r="AD2959" s="36"/>
      <c r="AE2959" s="36"/>
      <c r="AR2959" s="186" t="s">
        <v>200</v>
      </c>
      <c r="AT2959" s="186" t="s">
        <v>195</v>
      </c>
      <c r="AU2959" s="186" t="s">
        <v>212</v>
      </c>
      <c r="AY2959" s="19" t="s">
        <v>193</v>
      </c>
      <c r="BE2959" s="187">
        <f t="shared" si="244"/>
        <v>0</v>
      </c>
      <c r="BF2959" s="187">
        <f t="shared" si="245"/>
        <v>0</v>
      </c>
      <c r="BG2959" s="187">
        <f t="shared" si="246"/>
        <v>0</v>
      </c>
      <c r="BH2959" s="187">
        <f t="shared" si="247"/>
        <v>0</v>
      </c>
      <c r="BI2959" s="187">
        <f t="shared" si="248"/>
        <v>0</v>
      </c>
      <c r="BJ2959" s="19" t="s">
        <v>78</v>
      </c>
      <c r="BK2959" s="187">
        <f t="shared" si="249"/>
        <v>0</v>
      </c>
      <c r="BL2959" s="19" t="s">
        <v>200</v>
      </c>
      <c r="BM2959" s="186" t="s">
        <v>5286</v>
      </c>
    </row>
    <row r="2960" spans="1:65" s="2" customFormat="1" ht="16.5" customHeight="1">
      <c r="A2960" s="36"/>
      <c r="B2960" s="37"/>
      <c r="C2960" s="175" t="s">
        <v>5287</v>
      </c>
      <c r="D2960" s="175" t="s">
        <v>195</v>
      </c>
      <c r="E2960" s="176" t="s">
        <v>5288</v>
      </c>
      <c r="F2960" s="177" t="s">
        <v>5289</v>
      </c>
      <c r="G2960" s="178" t="s">
        <v>273</v>
      </c>
      <c r="H2960" s="179">
        <v>310</v>
      </c>
      <c r="I2960" s="180"/>
      <c r="J2960" s="181">
        <f t="shared" si="240"/>
        <v>0</v>
      </c>
      <c r="K2960" s="177" t="s">
        <v>477</v>
      </c>
      <c r="L2960" s="41"/>
      <c r="M2960" s="182" t="s">
        <v>19</v>
      </c>
      <c r="N2960" s="183" t="s">
        <v>41</v>
      </c>
      <c r="O2960" s="66"/>
      <c r="P2960" s="184">
        <f t="shared" si="241"/>
        <v>0</v>
      </c>
      <c r="Q2960" s="184">
        <v>0</v>
      </c>
      <c r="R2960" s="184">
        <f t="shared" si="242"/>
        <v>0</v>
      </c>
      <c r="S2960" s="184">
        <v>0</v>
      </c>
      <c r="T2960" s="185">
        <f t="shared" si="243"/>
        <v>0</v>
      </c>
      <c r="U2960" s="36"/>
      <c r="V2960" s="36"/>
      <c r="W2960" s="36"/>
      <c r="X2960" s="36"/>
      <c r="Y2960" s="36"/>
      <c r="Z2960" s="36"/>
      <c r="AA2960" s="36"/>
      <c r="AB2960" s="36"/>
      <c r="AC2960" s="36"/>
      <c r="AD2960" s="36"/>
      <c r="AE2960" s="36"/>
      <c r="AR2960" s="186" t="s">
        <v>200</v>
      </c>
      <c r="AT2960" s="186" t="s">
        <v>195</v>
      </c>
      <c r="AU2960" s="186" t="s">
        <v>212</v>
      </c>
      <c r="AY2960" s="19" t="s">
        <v>193</v>
      </c>
      <c r="BE2960" s="187">
        <f t="shared" si="244"/>
        <v>0</v>
      </c>
      <c r="BF2960" s="187">
        <f t="shared" si="245"/>
        <v>0</v>
      </c>
      <c r="BG2960" s="187">
        <f t="shared" si="246"/>
        <v>0</v>
      </c>
      <c r="BH2960" s="187">
        <f t="shared" si="247"/>
        <v>0</v>
      </c>
      <c r="BI2960" s="187">
        <f t="shared" si="248"/>
        <v>0</v>
      </c>
      <c r="BJ2960" s="19" t="s">
        <v>78</v>
      </c>
      <c r="BK2960" s="187">
        <f t="shared" si="249"/>
        <v>0</v>
      </c>
      <c r="BL2960" s="19" t="s">
        <v>200</v>
      </c>
      <c r="BM2960" s="186" t="s">
        <v>5290</v>
      </c>
    </row>
    <row r="2961" spans="1:65" s="2" customFormat="1" ht="16.5" customHeight="1">
      <c r="A2961" s="36"/>
      <c r="B2961" s="37"/>
      <c r="C2961" s="175" t="s">
        <v>5291</v>
      </c>
      <c r="D2961" s="175" t="s">
        <v>195</v>
      </c>
      <c r="E2961" s="176" t="s">
        <v>5292</v>
      </c>
      <c r="F2961" s="177" t="s">
        <v>5293</v>
      </c>
      <c r="G2961" s="178" t="s">
        <v>273</v>
      </c>
      <c r="H2961" s="179">
        <v>4050</v>
      </c>
      <c r="I2961" s="180"/>
      <c r="J2961" s="181">
        <f t="shared" si="240"/>
        <v>0</v>
      </c>
      <c r="K2961" s="177" t="s">
        <v>477</v>
      </c>
      <c r="L2961" s="41"/>
      <c r="M2961" s="182" t="s">
        <v>19</v>
      </c>
      <c r="N2961" s="183" t="s">
        <v>41</v>
      </c>
      <c r="O2961" s="66"/>
      <c r="P2961" s="184">
        <f t="shared" si="241"/>
        <v>0</v>
      </c>
      <c r="Q2961" s="184">
        <v>0</v>
      </c>
      <c r="R2961" s="184">
        <f t="shared" si="242"/>
        <v>0</v>
      </c>
      <c r="S2961" s="184">
        <v>0</v>
      </c>
      <c r="T2961" s="185">
        <f t="shared" si="243"/>
        <v>0</v>
      </c>
      <c r="U2961" s="36"/>
      <c r="V2961" s="36"/>
      <c r="W2961" s="36"/>
      <c r="X2961" s="36"/>
      <c r="Y2961" s="36"/>
      <c r="Z2961" s="36"/>
      <c r="AA2961" s="36"/>
      <c r="AB2961" s="36"/>
      <c r="AC2961" s="36"/>
      <c r="AD2961" s="36"/>
      <c r="AE2961" s="36"/>
      <c r="AR2961" s="186" t="s">
        <v>200</v>
      </c>
      <c r="AT2961" s="186" t="s">
        <v>195</v>
      </c>
      <c r="AU2961" s="186" t="s">
        <v>212</v>
      </c>
      <c r="AY2961" s="19" t="s">
        <v>193</v>
      </c>
      <c r="BE2961" s="187">
        <f t="shared" si="244"/>
        <v>0</v>
      </c>
      <c r="BF2961" s="187">
        <f t="shared" si="245"/>
        <v>0</v>
      </c>
      <c r="BG2961" s="187">
        <f t="shared" si="246"/>
        <v>0</v>
      </c>
      <c r="BH2961" s="187">
        <f t="shared" si="247"/>
        <v>0</v>
      </c>
      <c r="BI2961" s="187">
        <f t="shared" si="248"/>
        <v>0</v>
      </c>
      <c r="BJ2961" s="19" t="s">
        <v>78</v>
      </c>
      <c r="BK2961" s="187">
        <f t="shared" si="249"/>
        <v>0</v>
      </c>
      <c r="BL2961" s="19" t="s">
        <v>200</v>
      </c>
      <c r="BM2961" s="186" t="s">
        <v>5294</v>
      </c>
    </row>
    <row r="2962" spans="1:65" s="2" customFormat="1" ht="16.5" customHeight="1">
      <c r="A2962" s="36"/>
      <c r="B2962" s="37"/>
      <c r="C2962" s="175" t="s">
        <v>5295</v>
      </c>
      <c r="D2962" s="175" t="s">
        <v>195</v>
      </c>
      <c r="E2962" s="176" t="s">
        <v>5296</v>
      </c>
      <c r="F2962" s="177" t="s">
        <v>5297</v>
      </c>
      <c r="G2962" s="178" t="s">
        <v>273</v>
      </c>
      <c r="H2962" s="179">
        <v>90</v>
      </c>
      <c r="I2962" s="180"/>
      <c r="J2962" s="181">
        <f t="shared" si="240"/>
        <v>0</v>
      </c>
      <c r="K2962" s="177" t="s">
        <v>477</v>
      </c>
      <c r="L2962" s="41"/>
      <c r="M2962" s="182" t="s">
        <v>19</v>
      </c>
      <c r="N2962" s="183" t="s">
        <v>41</v>
      </c>
      <c r="O2962" s="66"/>
      <c r="P2962" s="184">
        <f t="shared" si="241"/>
        <v>0</v>
      </c>
      <c r="Q2962" s="184">
        <v>0</v>
      </c>
      <c r="R2962" s="184">
        <f t="shared" si="242"/>
        <v>0</v>
      </c>
      <c r="S2962" s="184">
        <v>0</v>
      </c>
      <c r="T2962" s="185">
        <f t="shared" si="243"/>
        <v>0</v>
      </c>
      <c r="U2962" s="36"/>
      <c r="V2962" s="36"/>
      <c r="W2962" s="36"/>
      <c r="X2962" s="36"/>
      <c r="Y2962" s="36"/>
      <c r="Z2962" s="36"/>
      <c r="AA2962" s="36"/>
      <c r="AB2962" s="36"/>
      <c r="AC2962" s="36"/>
      <c r="AD2962" s="36"/>
      <c r="AE2962" s="36"/>
      <c r="AR2962" s="186" t="s">
        <v>200</v>
      </c>
      <c r="AT2962" s="186" t="s">
        <v>195</v>
      </c>
      <c r="AU2962" s="186" t="s">
        <v>212</v>
      </c>
      <c r="AY2962" s="19" t="s">
        <v>193</v>
      </c>
      <c r="BE2962" s="187">
        <f t="shared" si="244"/>
        <v>0</v>
      </c>
      <c r="BF2962" s="187">
        <f t="shared" si="245"/>
        <v>0</v>
      </c>
      <c r="BG2962" s="187">
        <f t="shared" si="246"/>
        <v>0</v>
      </c>
      <c r="BH2962" s="187">
        <f t="shared" si="247"/>
        <v>0</v>
      </c>
      <c r="BI2962" s="187">
        <f t="shared" si="248"/>
        <v>0</v>
      </c>
      <c r="BJ2962" s="19" t="s">
        <v>78</v>
      </c>
      <c r="BK2962" s="187">
        <f t="shared" si="249"/>
        <v>0</v>
      </c>
      <c r="BL2962" s="19" t="s">
        <v>200</v>
      </c>
      <c r="BM2962" s="186" t="s">
        <v>5298</v>
      </c>
    </row>
    <row r="2963" spans="1:65" s="2" customFormat="1" ht="16.5" customHeight="1">
      <c r="A2963" s="36"/>
      <c r="B2963" s="37"/>
      <c r="C2963" s="175" t="s">
        <v>5299</v>
      </c>
      <c r="D2963" s="175" t="s">
        <v>195</v>
      </c>
      <c r="E2963" s="176" t="s">
        <v>5300</v>
      </c>
      <c r="F2963" s="177" t="s">
        <v>5301</v>
      </c>
      <c r="G2963" s="178" t="s">
        <v>273</v>
      </c>
      <c r="H2963" s="179">
        <v>690</v>
      </c>
      <c r="I2963" s="180"/>
      <c r="J2963" s="181">
        <f t="shared" si="240"/>
        <v>0</v>
      </c>
      <c r="K2963" s="177" t="s">
        <v>477</v>
      </c>
      <c r="L2963" s="41"/>
      <c r="M2963" s="182" t="s">
        <v>19</v>
      </c>
      <c r="N2963" s="183" t="s">
        <v>41</v>
      </c>
      <c r="O2963" s="66"/>
      <c r="P2963" s="184">
        <f t="shared" si="241"/>
        <v>0</v>
      </c>
      <c r="Q2963" s="184">
        <v>0</v>
      </c>
      <c r="R2963" s="184">
        <f t="shared" si="242"/>
        <v>0</v>
      </c>
      <c r="S2963" s="184">
        <v>0</v>
      </c>
      <c r="T2963" s="185">
        <f t="shared" si="243"/>
        <v>0</v>
      </c>
      <c r="U2963" s="36"/>
      <c r="V2963" s="36"/>
      <c r="W2963" s="36"/>
      <c r="X2963" s="36"/>
      <c r="Y2963" s="36"/>
      <c r="Z2963" s="36"/>
      <c r="AA2963" s="36"/>
      <c r="AB2963" s="36"/>
      <c r="AC2963" s="36"/>
      <c r="AD2963" s="36"/>
      <c r="AE2963" s="36"/>
      <c r="AR2963" s="186" t="s">
        <v>200</v>
      </c>
      <c r="AT2963" s="186" t="s">
        <v>195</v>
      </c>
      <c r="AU2963" s="186" t="s">
        <v>212</v>
      </c>
      <c r="AY2963" s="19" t="s">
        <v>193</v>
      </c>
      <c r="BE2963" s="187">
        <f t="shared" si="244"/>
        <v>0</v>
      </c>
      <c r="BF2963" s="187">
        <f t="shared" si="245"/>
        <v>0</v>
      </c>
      <c r="BG2963" s="187">
        <f t="shared" si="246"/>
        <v>0</v>
      </c>
      <c r="BH2963" s="187">
        <f t="shared" si="247"/>
        <v>0</v>
      </c>
      <c r="BI2963" s="187">
        <f t="shared" si="248"/>
        <v>0</v>
      </c>
      <c r="BJ2963" s="19" t="s">
        <v>78</v>
      </c>
      <c r="BK2963" s="187">
        <f t="shared" si="249"/>
        <v>0</v>
      </c>
      <c r="BL2963" s="19" t="s">
        <v>200</v>
      </c>
      <c r="BM2963" s="186" t="s">
        <v>5302</v>
      </c>
    </row>
    <row r="2964" spans="1:65" s="2" customFormat="1" ht="16.5" customHeight="1">
      <c r="A2964" s="36"/>
      <c r="B2964" s="37"/>
      <c r="C2964" s="175" t="s">
        <v>5303</v>
      </c>
      <c r="D2964" s="175" t="s">
        <v>195</v>
      </c>
      <c r="E2964" s="176" t="s">
        <v>5304</v>
      </c>
      <c r="F2964" s="177" t="s">
        <v>5305</v>
      </c>
      <c r="G2964" s="178" t="s">
        <v>273</v>
      </c>
      <c r="H2964" s="179">
        <v>900</v>
      </c>
      <c r="I2964" s="180"/>
      <c r="J2964" s="181">
        <f t="shared" si="240"/>
        <v>0</v>
      </c>
      <c r="K2964" s="177" t="s">
        <v>477</v>
      </c>
      <c r="L2964" s="41"/>
      <c r="M2964" s="182" t="s">
        <v>19</v>
      </c>
      <c r="N2964" s="183" t="s">
        <v>41</v>
      </c>
      <c r="O2964" s="66"/>
      <c r="P2964" s="184">
        <f t="shared" si="241"/>
        <v>0</v>
      </c>
      <c r="Q2964" s="184">
        <v>0</v>
      </c>
      <c r="R2964" s="184">
        <f t="shared" si="242"/>
        <v>0</v>
      </c>
      <c r="S2964" s="184">
        <v>0</v>
      </c>
      <c r="T2964" s="185">
        <f t="shared" si="243"/>
        <v>0</v>
      </c>
      <c r="U2964" s="36"/>
      <c r="V2964" s="36"/>
      <c r="W2964" s="36"/>
      <c r="X2964" s="36"/>
      <c r="Y2964" s="36"/>
      <c r="Z2964" s="36"/>
      <c r="AA2964" s="36"/>
      <c r="AB2964" s="36"/>
      <c r="AC2964" s="36"/>
      <c r="AD2964" s="36"/>
      <c r="AE2964" s="36"/>
      <c r="AR2964" s="186" t="s">
        <v>200</v>
      </c>
      <c r="AT2964" s="186" t="s">
        <v>195</v>
      </c>
      <c r="AU2964" s="186" t="s">
        <v>212</v>
      </c>
      <c r="AY2964" s="19" t="s">
        <v>193</v>
      </c>
      <c r="BE2964" s="187">
        <f t="shared" si="244"/>
        <v>0</v>
      </c>
      <c r="BF2964" s="187">
        <f t="shared" si="245"/>
        <v>0</v>
      </c>
      <c r="BG2964" s="187">
        <f t="shared" si="246"/>
        <v>0</v>
      </c>
      <c r="BH2964" s="187">
        <f t="shared" si="247"/>
        <v>0</v>
      </c>
      <c r="BI2964" s="187">
        <f t="shared" si="248"/>
        <v>0</v>
      </c>
      <c r="BJ2964" s="19" t="s">
        <v>78</v>
      </c>
      <c r="BK2964" s="187">
        <f t="shared" si="249"/>
        <v>0</v>
      </c>
      <c r="BL2964" s="19" t="s">
        <v>200</v>
      </c>
      <c r="BM2964" s="186" t="s">
        <v>5306</v>
      </c>
    </row>
    <row r="2965" spans="1:65" s="2" customFormat="1" ht="16.5" customHeight="1">
      <c r="A2965" s="36"/>
      <c r="B2965" s="37"/>
      <c r="C2965" s="175" t="s">
        <v>5307</v>
      </c>
      <c r="D2965" s="175" t="s">
        <v>195</v>
      </c>
      <c r="E2965" s="176" t="s">
        <v>5308</v>
      </c>
      <c r="F2965" s="177" t="s">
        <v>5309</v>
      </c>
      <c r="G2965" s="178" t="s">
        <v>273</v>
      </c>
      <c r="H2965" s="179">
        <v>410</v>
      </c>
      <c r="I2965" s="180"/>
      <c r="J2965" s="181">
        <f t="shared" ref="J2965:J2996" si="250">ROUND(I2965*H2965,2)</f>
        <v>0</v>
      </c>
      <c r="K2965" s="177" t="s">
        <v>477</v>
      </c>
      <c r="L2965" s="41"/>
      <c r="M2965" s="182" t="s">
        <v>19</v>
      </c>
      <c r="N2965" s="183" t="s">
        <v>41</v>
      </c>
      <c r="O2965" s="66"/>
      <c r="P2965" s="184">
        <f t="shared" ref="P2965:P2996" si="251">O2965*H2965</f>
        <v>0</v>
      </c>
      <c r="Q2965" s="184">
        <v>0</v>
      </c>
      <c r="R2965" s="184">
        <f t="shared" ref="R2965:R2996" si="252">Q2965*H2965</f>
        <v>0</v>
      </c>
      <c r="S2965" s="184">
        <v>0</v>
      </c>
      <c r="T2965" s="185">
        <f t="shared" ref="T2965:T2996" si="253">S2965*H2965</f>
        <v>0</v>
      </c>
      <c r="U2965" s="36"/>
      <c r="V2965" s="36"/>
      <c r="W2965" s="36"/>
      <c r="X2965" s="36"/>
      <c r="Y2965" s="36"/>
      <c r="Z2965" s="36"/>
      <c r="AA2965" s="36"/>
      <c r="AB2965" s="36"/>
      <c r="AC2965" s="36"/>
      <c r="AD2965" s="36"/>
      <c r="AE2965" s="36"/>
      <c r="AR2965" s="186" t="s">
        <v>200</v>
      </c>
      <c r="AT2965" s="186" t="s">
        <v>195</v>
      </c>
      <c r="AU2965" s="186" t="s">
        <v>212</v>
      </c>
      <c r="AY2965" s="19" t="s">
        <v>193</v>
      </c>
      <c r="BE2965" s="187">
        <f t="shared" ref="BE2965:BE2996" si="254">IF(N2965="základní",J2965,0)</f>
        <v>0</v>
      </c>
      <c r="BF2965" s="187">
        <f t="shared" ref="BF2965:BF2996" si="255">IF(N2965="snížená",J2965,0)</f>
        <v>0</v>
      </c>
      <c r="BG2965" s="187">
        <f t="shared" ref="BG2965:BG2996" si="256">IF(N2965="zákl. přenesená",J2965,0)</f>
        <v>0</v>
      </c>
      <c r="BH2965" s="187">
        <f t="shared" ref="BH2965:BH2996" si="257">IF(N2965="sníž. přenesená",J2965,0)</f>
        <v>0</v>
      </c>
      <c r="BI2965" s="187">
        <f t="shared" ref="BI2965:BI2996" si="258">IF(N2965="nulová",J2965,0)</f>
        <v>0</v>
      </c>
      <c r="BJ2965" s="19" t="s">
        <v>78</v>
      </c>
      <c r="BK2965" s="187">
        <f t="shared" ref="BK2965:BK2996" si="259">ROUND(I2965*H2965,2)</f>
        <v>0</v>
      </c>
      <c r="BL2965" s="19" t="s">
        <v>200</v>
      </c>
      <c r="BM2965" s="186" t="s">
        <v>5310</v>
      </c>
    </row>
    <row r="2966" spans="1:65" s="2" customFormat="1" ht="16.5" customHeight="1">
      <c r="A2966" s="36"/>
      <c r="B2966" s="37"/>
      <c r="C2966" s="175" t="s">
        <v>5311</v>
      </c>
      <c r="D2966" s="175" t="s">
        <v>195</v>
      </c>
      <c r="E2966" s="176" t="s">
        <v>5312</v>
      </c>
      <c r="F2966" s="177" t="s">
        <v>5313</v>
      </c>
      <c r="G2966" s="178" t="s">
        <v>273</v>
      </c>
      <c r="H2966" s="179">
        <v>60</v>
      </c>
      <c r="I2966" s="180"/>
      <c r="J2966" s="181">
        <f t="shared" si="250"/>
        <v>0</v>
      </c>
      <c r="K2966" s="177" t="s">
        <v>477</v>
      </c>
      <c r="L2966" s="41"/>
      <c r="M2966" s="182" t="s">
        <v>19</v>
      </c>
      <c r="N2966" s="183" t="s">
        <v>41</v>
      </c>
      <c r="O2966" s="66"/>
      <c r="P2966" s="184">
        <f t="shared" si="251"/>
        <v>0</v>
      </c>
      <c r="Q2966" s="184">
        <v>0</v>
      </c>
      <c r="R2966" s="184">
        <f t="shared" si="252"/>
        <v>0</v>
      </c>
      <c r="S2966" s="184">
        <v>0</v>
      </c>
      <c r="T2966" s="185">
        <f t="shared" si="253"/>
        <v>0</v>
      </c>
      <c r="U2966" s="36"/>
      <c r="V2966" s="36"/>
      <c r="W2966" s="36"/>
      <c r="X2966" s="36"/>
      <c r="Y2966" s="36"/>
      <c r="Z2966" s="36"/>
      <c r="AA2966" s="36"/>
      <c r="AB2966" s="36"/>
      <c r="AC2966" s="36"/>
      <c r="AD2966" s="36"/>
      <c r="AE2966" s="36"/>
      <c r="AR2966" s="186" t="s">
        <v>200</v>
      </c>
      <c r="AT2966" s="186" t="s">
        <v>195</v>
      </c>
      <c r="AU2966" s="186" t="s">
        <v>212</v>
      </c>
      <c r="AY2966" s="19" t="s">
        <v>193</v>
      </c>
      <c r="BE2966" s="187">
        <f t="shared" si="254"/>
        <v>0</v>
      </c>
      <c r="BF2966" s="187">
        <f t="shared" si="255"/>
        <v>0</v>
      </c>
      <c r="BG2966" s="187">
        <f t="shared" si="256"/>
        <v>0</v>
      </c>
      <c r="BH2966" s="187">
        <f t="shared" si="257"/>
        <v>0</v>
      </c>
      <c r="BI2966" s="187">
        <f t="shared" si="258"/>
        <v>0</v>
      </c>
      <c r="BJ2966" s="19" t="s">
        <v>78</v>
      </c>
      <c r="BK2966" s="187">
        <f t="shared" si="259"/>
        <v>0</v>
      </c>
      <c r="BL2966" s="19" t="s">
        <v>200</v>
      </c>
      <c r="BM2966" s="186" t="s">
        <v>5314</v>
      </c>
    </row>
    <row r="2967" spans="1:65" s="2" customFormat="1" ht="16.5" customHeight="1">
      <c r="A2967" s="36"/>
      <c r="B2967" s="37"/>
      <c r="C2967" s="175" t="s">
        <v>5315</v>
      </c>
      <c r="D2967" s="175" t="s">
        <v>195</v>
      </c>
      <c r="E2967" s="176" t="s">
        <v>5316</v>
      </c>
      <c r="F2967" s="177" t="s">
        <v>5317</v>
      </c>
      <c r="G2967" s="178" t="s">
        <v>273</v>
      </c>
      <c r="H2967" s="179">
        <v>90</v>
      </c>
      <c r="I2967" s="180"/>
      <c r="J2967" s="181">
        <f t="shared" si="250"/>
        <v>0</v>
      </c>
      <c r="K2967" s="177" t="s">
        <v>477</v>
      </c>
      <c r="L2967" s="41"/>
      <c r="M2967" s="182" t="s">
        <v>19</v>
      </c>
      <c r="N2967" s="183" t="s">
        <v>41</v>
      </c>
      <c r="O2967" s="66"/>
      <c r="P2967" s="184">
        <f t="shared" si="251"/>
        <v>0</v>
      </c>
      <c r="Q2967" s="184">
        <v>0</v>
      </c>
      <c r="R2967" s="184">
        <f t="shared" si="252"/>
        <v>0</v>
      </c>
      <c r="S2967" s="184">
        <v>0</v>
      </c>
      <c r="T2967" s="185">
        <f t="shared" si="253"/>
        <v>0</v>
      </c>
      <c r="U2967" s="36"/>
      <c r="V2967" s="36"/>
      <c r="W2967" s="36"/>
      <c r="X2967" s="36"/>
      <c r="Y2967" s="36"/>
      <c r="Z2967" s="36"/>
      <c r="AA2967" s="36"/>
      <c r="AB2967" s="36"/>
      <c r="AC2967" s="36"/>
      <c r="AD2967" s="36"/>
      <c r="AE2967" s="36"/>
      <c r="AR2967" s="186" t="s">
        <v>200</v>
      </c>
      <c r="AT2967" s="186" t="s">
        <v>195</v>
      </c>
      <c r="AU2967" s="186" t="s">
        <v>212</v>
      </c>
      <c r="AY2967" s="19" t="s">
        <v>193</v>
      </c>
      <c r="BE2967" s="187">
        <f t="shared" si="254"/>
        <v>0</v>
      </c>
      <c r="BF2967" s="187">
        <f t="shared" si="255"/>
        <v>0</v>
      </c>
      <c r="BG2967" s="187">
        <f t="shared" si="256"/>
        <v>0</v>
      </c>
      <c r="BH2967" s="187">
        <f t="shared" si="257"/>
        <v>0</v>
      </c>
      <c r="BI2967" s="187">
        <f t="shared" si="258"/>
        <v>0</v>
      </c>
      <c r="BJ2967" s="19" t="s">
        <v>78</v>
      </c>
      <c r="BK2967" s="187">
        <f t="shared" si="259"/>
        <v>0</v>
      </c>
      <c r="BL2967" s="19" t="s">
        <v>200</v>
      </c>
      <c r="BM2967" s="186" t="s">
        <v>5318</v>
      </c>
    </row>
    <row r="2968" spans="1:65" s="2" customFormat="1" ht="16.5" customHeight="1">
      <c r="A2968" s="36"/>
      <c r="B2968" s="37"/>
      <c r="C2968" s="175" t="s">
        <v>5319</v>
      </c>
      <c r="D2968" s="175" t="s">
        <v>195</v>
      </c>
      <c r="E2968" s="176" t="s">
        <v>5320</v>
      </c>
      <c r="F2968" s="177" t="s">
        <v>5321</v>
      </c>
      <c r="G2968" s="178" t="s">
        <v>273</v>
      </c>
      <c r="H2968" s="179">
        <v>370</v>
      </c>
      <c r="I2968" s="180"/>
      <c r="J2968" s="181">
        <f t="shared" si="250"/>
        <v>0</v>
      </c>
      <c r="K2968" s="177" t="s">
        <v>477</v>
      </c>
      <c r="L2968" s="41"/>
      <c r="M2968" s="182" t="s">
        <v>19</v>
      </c>
      <c r="N2968" s="183" t="s">
        <v>41</v>
      </c>
      <c r="O2968" s="66"/>
      <c r="P2968" s="184">
        <f t="shared" si="251"/>
        <v>0</v>
      </c>
      <c r="Q2968" s="184">
        <v>0</v>
      </c>
      <c r="R2968" s="184">
        <f t="shared" si="252"/>
        <v>0</v>
      </c>
      <c r="S2968" s="184">
        <v>0</v>
      </c>
      <c r="T2968" s="185">
        <f t="shared" si="253"/>
        <v>0</v>
      </c>
      <c r="U2968" s="36"/>
      <c r="V2968" s="36"/>
      <c r="W2968" s="36"/>
      <c r="X2968" s="36"/>
      <c r="Y2968" s="36"/>
      <c r="Z2968" s="36"/>
      <c r="AA2968" s="36"/>
      <c r="AB2968" s="36"/>
      <c r="AC2968" s="36"/>
      <c r="AD2968" s="36"/>
      <c r="AE2968" s="36"/>
      <c r="AR2968" s="186" t="s">
        <v>200</v>
      </c>
      <c r="AT2968" s="186" t="s">
        <v>195</v>
      </c>
      <c r="AU2968" s="186" t="s">
        <v>212</v>
      </c>
      <c r="AY2968" s="19" t="s">
        <v>193</v>
      </c>
      <c r="BE2968" s="187">
        <f t="shared" si="254"/>
        <v>0</v>
      </c>
      <c r="BF2968" s="187">
        <f t="shared" si="255"/>
        <v>0</v>
      </c>
      <c r="BG2968" s="187">
        <f t="shared" si="256"/>
        <v>0</v>
      </c>
      <c r="BH2968" s="187">
        <f t="shared" si="257"/>
        <v>0</v>
      </c>
      <c r="BI2968" s="187">
        <f t="shared" si="258"/>
        <v>0</v>
      </c>
      <c r="BJ2968" s="19" t="s">
        <v>78</v>
      </c>
      <c r="BK2968" s="187">
        <f t="shared" si="259"/>
        <v>0</v>
      </c>
      <c r="BL2968" s="19" t="s">
        <v>200</v>
      </c>
      <c r="BM2968" s="186" t="s">
        <v>5322</v>
      </c>
    </row>
    <row r="2969" spans="1:65" s="2" customFormat="1" ht="16.5" customHeight="1">
      <c r="A2969" s="36"/>
      <c r="B2969" s="37"/>
      <c r="C2969" s="175" t="s">
        <v>5323</v>
      </c>
      <c r="D2969" s="175" t="s">
        <v>195</v>
      </c>
      <c r="E2969" s="176" t="s">
        <v>5324</v>
      </c>
      <c r="F2969" s="177" t="s">
        <v>5325</v>
      </c>
      <c r="G2969" s="178" t="s">
        <v>273</v>
      </c>
      <c r="H2969" s="179">
        <v>100</v>
      </c>
      <c r="I2969" s="180"/>
      <c r="J2969" s="181">
        <f t="shared" si="250"/>
        <v>0</v>
      </c>
      <c r="K2969" s="177" t="s">
        <v>477</v>
      </c>
      <c r="L2969" s="41"/>
      <c r="M2969" s="182" t="s">
        <v>19</v>
      </c>
      <c r="N2969" s="183" t="s">
        <v>41</v>
      </c>
      <c r="O2969" s="66"/>
      <c r="P2969" s="184">
        <f t="shared" si="251"/>
        <v>0</v>
      </c>
      <c r="Q2969" s="184">
        <v>0</v>
      </c>
      <c r="R2969" s="184">
        <f t="shared" si="252"/>
        <v>0</v>
      </c>
      <c r="S2969" s="184">
        <v>0</v>
      </c>
      <c r="T2969" s="185">
        <f t="shared" si="253"/>
        <v>0</v>
      </c>
      <c r="U2969" s="36"/>
      <c r="V2969" s="36"/>
      <c r="W2969" s="36"/>
      <c r="X2969" s="36"/>
      <c r="Y2969" s="36"/>
      <c r="Z2969" s="36"/>
      <c r="AA2969" s="36"/>
      <c r="AB2969" s="36"/>
      <c r="AC2969" s="36"/>
      <c r="AD2969" s="36"/>
      <c r="AE2969" s="36"/>
      <c r="AR2969" s="186" t="s">
        <v>200</v>
      </c>
      <c r="AT2969" s="186" t="s">
        <v>195</v>
      </c>
      <c r="AU2969" s="186" t="s">
        <v>212</v>
      </c>
      <c r="AY2969" s="19" t="s">
        <v>193</v>
      </c>
      <c r="BE2969" s="187">
        <f t="shared" si="254"/>
        <v>0</v>
      </c>
      <c r="BF2969" s="187">
        <f t="shared" si="255"/>
        <v>0</v>
      </c>
      <c r="BG2969" s="187">
        <f t="shared" si="256"/>
        <v>0</v>
      </c>
      <c r="BH2969" s="187">
        <f t="shared" si="257"/>
        <v>0</v>
      </c>
      <c r="BI2969" s="187">
        <f t="shared" si="258"/>
        <v>0</v>
      </c>
      <c r="BJ2969" s="19" t="s">
        <v>78</v>
      </c>
      <c r="BK2969" s="187">
        <f t="shared" si="259"/>
        <v>0</v>
      </c>
      <c r="BL2969" s="19" t="s">
        <v>200</v>
      </c>
      <c r="BM2969" s="186" t="s">
        <v>5326</v>
      </c>
    </row>
    <row r="2970" spans="1:65" s="2" customFormat="1" ht="16.5" customHeight="1">
      <c r="A2970" s="36"/>
      <c r="B2970" s="37"/>
      <c r="C2970" s="175" t="s">
        <v>5327</v>
      </c>
      <c r="D2970" s="175" t="s">
        <v>195</v>
      </c>
      <c r="E2970" s="176" t="s">
        <v>5328</v>
      </c>
      <c r="F2970" s="177" t="s">
        <v>5329</v>
      </c>
      <c r="G2970" s="178" t="s">
        <v>273</v>
      </c>
      <c r="H2970" s="179">
        <v>200</v>
      </c>
      <c r="I2970" s="180"/>
      <c r="J2970" s="181">
        <f t="shared" si="250"/>
        <v>0</v>
      </c>
      <c r="K2970" s="177" t="s">
        <v>477</v>
      </c>
      <c r="L2970" s="41"/>
      <c r="M2970" s="182" t="s">
        <v>19</v>
      </c>
      <c r="N2970" s="183" t="s">
        <v>41</v>
      </c>
      <c r="O2970" s="66"/>
      <c r="P2970" s="184">
        <f t="shared" si="251"/>
        <v>0</v>
      </c>
      <c r="Q2970" s="184">
        <v>0</v>
      </c>
      <c r="R2970" s="184">
        <f t="shared" si="252"/>
        <v>0</v>
      </c>
      <c r="S2970" s="184">
        <v>0</v>
      </c>
      <c r="T2970" s="185">
        <f t="shared" si="253"/>
        <v>0</v>
      </c>
      <c r="U2970" s="36"/>
      <c r="V2970" s="36"/>
      <c r="W2970" s="36"/>
      <c r="X2970" s="36"/>
      <c r="Y2970" s="36"/>
      <c r="Z2970" s="36"/>
      <c r="AA2970" s="36"/>
      <c r="AB2970" s="36"/>
      <c r="AC2970" s="36"/>
      <c r="AD2970" s="36"/>
      <c r="AE2970" s="36"/>
      <c r="AR2970" s="186" t="s">
        <v>200</v>
      </c>
      <c r="AT2970" s="186" t="s">
        <v>195</v>
      </c>
      <c r="AU2970" s="186" t="s">
        <v>212</v>
      </c>
      <c r="AY2970" s="19" t="s">
        <v>193</v>
      </c>
      <c r="BE2970" s="187">
        <f t="shared" si="254"/>
        <v>0</v>
      </c>
      <c r="BF2970" s="187">
        <f t="shared" si="255"/>
        <v>0</v>
      </c>
      <c r="BG2970" s="187">
        <f t="shared" si="256"/>
        <v>0</v>
      </c>
      <c r="BH2970" s="187">
        <f t="shared" si="257"/>
        <v>0</v>
      </c>
      <c r="BI2970" s="187">
        <f t="shared" si="258"/>
        <v>0</v>
      </c>
      <c r="BJ2970" s="19" t="s">
        <v>78</v>
      </c>
      <c r="BK2970" s="187">
        <f t="shared" si="259"/>
        <v>0</v>
      </c>
      <c r="BL2970" s="19" t="s">
        <v>200</v>
      </c>
      <c r="BM2970" s="186" t="s">
        <v>5330</v>
      </c>
    </row>
    <row r="2971" spans="1:65" s="2" customFormat="1" ht="16.5" customHeight="1">
      <c r="A2971" s="36"/>
      <c r="B2971" s="37"/>
      <c r="C2971" s="175" t="s">
        <v>5331</v>
      </c>
      <c r="D2971" s="175" t="s">
        <v>195</v>
      </c>
      <c r="E2971" s="176" t="s">
        <v>5332</v>
      </c>
      <c r="F2971" s="177" t="s">
        <v>5333</v>
      </c>
      <c r="G2971" s="178" t="s">
        <v>273</v>
      </c>
      <c r="H2971" s="179">
        <v>90</v>
      </c>
      <c r="I2971" s="180"/>
      <c r="J2971" s="181">
        <f t="shared" si="250"/>
        <v>0</v>
      </c>
      <c r="K2971" s="177" t="s">
        <v>477</v>
      </c>
      <c r="L2971" s="41"/>
      <c r="M2971" s="182" t="s">
        <v>19</v>
      </c>
      <c r="N2971" s="183" t="s">
        <v>41</v>
      </c>
      <c r="O2971" s="66"/>
      <c r="P2971" s="184">
        <f t="shared" si="251"/>
        <v>0</v>
      </c>
      <c r="Q2971" s="184">
        <v>0</v>
      </c>
      <c r="R2971" s="184">
        <f t="shared" si="252"/>
        <v>0</v>
      </c>
      <c r="S2971" s="184">
        <v>0</v>
      </c>
      <c r="T2971" s="185">
        <f t="shared" si="253"/>
        <v>0</v>
      </c>
      <c r="U2971" s="36"/>
      <c r="V2971" s="36"/>
      <c r="W2971" s="36"/>
      <c r="X2971" s="36"/>
      <c r="Y2971" s="36"/>
      <c r="Z2971" s="36"/>
      <c r="AA2971" s="36"/>
      <c r="AB2971" s="36"/>
      <c r="AC2971" s="36"/>
      <c r="AD2971" s="36"/>
      <c r="AE2971" s="36"/>
      <c r="AR2971" s="186" t="s">
        <v>200</v>
      </c>
      <c r="AT2971" s="186" t="s">
        <v>195</v>
      </c>
      <c r="AU2971" s="186" t="s">
        <v>212</v>
      </c>
      <c r="AY2971" s="19" t="s">
        <v>193</v>
      </c>
      <c r="BE2971" s="187">
        <f t="shared" si="254"/>
        <v>0</v>
      </c>
      <c r="BF2971" s="187">
        <f t="shared" si="255"/>
        <v>0</v>
      </c>
      <c r="BG2971" s="187">
        <f t="shared" si="256"/>
        <v>0</v>
      </c>
      <c r="BH2971" s="187">
        <f t="shared" si="257"/>
        <v>0</v>
      </c>
      <c r="BI2971" s="187">
        <f t="shared" si="258"/>
        <v>0</v>
      </c>
      <c r="BJ2971" s="19" t="s">
        <v>78</v>
      </c>
      <c r="BK2971" s="187">
        <f t="shared" si="259"/>
        <v>0</v>
      </c>
      <c r="BL2971" s="19" t="s">
        <v>200</v>
      </c>
      <c r="BM2971" s="186" t="s">
        <v>5334</v>
      </c>
    </row>
    <row r="2972" spans="1:65" s="2" customFormat="1" ht="16.5" customHeight="1">
      <c r="A2972" s="36"/>
      <c r="B2972" s="37"/>
      <c r="C2972" s="175" t="s">
        <v>5335</v>
      </c>
      <c r="D2972" s="175" t="s">
        <v>195</v>
      </c>
      <c r="E2972" s="176" t="s">
        <v>5336</v>
      </c>
      <c r="F2972" s="177" t="s">
        <v>5337</v>
      </c>
      <c r="G2972" s="178" t="s">
        <v>273</v>
      </c>
      <c r="H2972" s="179">
        <v>1500</v>
      </c>
      <c r="I2972" s="180"/>
      <c r="J2972" s="181">
        <f t="shared" si="250"/>
        <v>0</v>
      </c>
      <c r="K2972" s="177" t="s">
        <v>477</v>
      </c>
      <c r="L2972" s="41"/>
      <c r="M2972" s="182" t="s">
        <v>19</v>
      </c>
      <c r="N2972" s="183" t="s">
        <v>41</v>
      </c>
      <c r="O2972" s="66"/>
      <c r="P2972" s="184">
        <f t="shared" si="251"/>
        <v>0</v>
      </c>
      <c r="Q2972" s="184">
        <v>0</v>
      </c>
      <c r="R2972" s="184">
        <f t="shared" si="252"/>
        <v>0</v>
      </c>
      <c r="S2972" s="184">
        <v>0</v>
      </c>
      <c r="T2972" s="185">
        <f t="shared" si="253"/>
        <v>0</v>
      </c>
      <c r="U2972" s="36"/>
      <c r="V2972" s="36"/>
      <c r="W2972" s="36"/>
      <c r="X2972" s="36"/>
      <c r="Y2972" s="36"/>
      <c r="Z2972" s="36"/>
      <c r="AA2972" s="36"/>
      <c r="AB2972" s="36"/>
      <c r="AC2972" s="36"/>
      <c r="AD2972" s="36"/>
      <c r="AE2972" s="36"/>
      <c r="AR2972" s="186" t="s">
        <v>200</v>
      </c>
      <c r="AT2972" s="186" t="s">
        <v>195</v>
      </c>
      <c r="AU2972" s="186" t="s">
        <v>212</v>
      </c>
      <c r="AY2972" s="19" t="s">
        <v>193</v>
      </c>
      <c r="BE2972" s="187">
        <f t="shared" si="254"/>
        <v>0</v>
      </c>
      <c r="BF2972" s="187">
        <f t="shared" si="255"/>
        <v>0</v>
      </c>
      <c r="BG2972" s="187">
        <f t="shared" si="256"/>
        <v>0</v>
      </c>
      <c r="BH2972" s="187">
        <f t="shared" si="257"/>
        <v>0</v>
      </c>
      <c r="BI2972" s="187">
        <f t="shared" si="258"/>
        <v>0</v>
      </c>
      <c r="BJ2972" s="19" t="s">
        <v>78</v>
      </c>
      <c r="BK2972" s="187">
        <f t="shared" si="259"/>
        <v>0</v>
      </c>
      <c r="BL2972" s="19" t="s">
        <v>200</v>
      </c>
      <c r="BM2972" s="186" t="s">
        <v>5338</v>
      </c>
    </row>
    <row r="2973" spans="1:65" s="2" customFormat="1" ht="16.5" customHeight="1">
      <c r="A2973" s="36"/>
      <c r="B2973" s="37"/>
      <c r="C2973" s="175" t="s">
        <v>5339</v>
      </c>
      <c r="D2973" s="175" t="s">
        <v>195</v>
      </c>
      <c r="E2973" s="176" t="s">
        <v>5340</v>
      </c>
      <c r="F2973" s="177" t="s">
        <v>5341</v>
      </c>
      <c r="G2973" s="178" t="s">
        <v>273</v>
      </c>
      <c r="H2973" s="179">
        <v>2150</v>
      </c>
      <c r="I2973" s="180"/>
      <c r="J2973" s="181">
        <f t="shared" si="250"/>
        <v>0</v>
      </c>
      <c r="K2973" s="177" t="s">
        <v>477</v>
      </c>
      <c r="L2973" s="41"/>
      <c r="M2973" s="182" t="s">
        <v>19</v>
      </c>
      <c r="N2973" s="183" t="s">
        <v>41</v>
      </c>
      <c r="O2973" s="66"/>
      <c r="P2973" s="184">
        <f t="shared" si="251"/>
        <v>0</v>
      </c>
      <c r="Q2973" s="184">
        <v>0</v>
      </c>
      <c r="R2973" s="184">
        <f t="shared" si="252"/>
        <v>0</v>
      </c>
      <c r="S2973" s="184">
        <v>0</v>
      </c>
      <c r="T2973" s="185">
        <f t="shared" si="253"/>
        <v>0</v>
      </c>
      <c r="U2973" s="36"/>
      <c r="V2973" s="36"/>
      <c r="W2973" s="36"/>
      <c r="X2973" s="36"/>
      <c r="Y2973" s="36"/>
      <c r="Z2973" s="36"/>
      <c r="AA2973" s="36"/>
      <c r="AB2973" s="36"/>
      <c r="AC2973" s="36"/>
      <c r="AD2973" s="36"/>
      <c r="AE2973" s="36"/>
      <c r="AR2973" s="186" t="s">
        <v>200</v>
      </c>
      <c r="AT2973" s="186" t="s">
        <v>195</v>
      </c>
      <c r="AU2973" s="186" t="s">
        <v>212</v>
      </c>
      <c r="AY2973" s="19" t="s">
        <v>193</v>
      </c>
      <c r="BE2973" s="187">
        <f t="shared" si="254"/>
        <v>0</v>
      </c>
      <c r="BF2973" s="187">
        <f t="shared" si="255"/>
        <v>0</v>
      </c>
      <c r="BG2973" s="187">
        <f t="shared" si="256"/>
        <v>0</v>
      </c>
      <c r="BH2973" s="187">
        <f t="shared" si="257"/>
        <v>0</v>
      </c>
      <c r="BI2973" s="187">
        <f t="shared" si="258"/>
        <v>0</v>
      </c>
      <c r="BJ2973" s="19" t="s">
        <v>78</v>
      </c>
      <c r="BK2973" s="187">
        <f t="shared" si="259"/>
        <v>0</v>
      </c>
      <c r="BL2973" s="19" t="s">
        <v>200</v>
      </c>
      <c r="BM2973" s="186" t="s">
        <v>5342</v>
      </c>
    </row>
    <row r="2974" spans="1:65" s="2" customFormat="1" ht="16.5" customHeight="1">
      <c r="A2974" s="36"/>
      <c r="B2974" s="37"/>
      <c r="C2974" s="175" t="s">
        <v>5343</v>
      </c>
      <c r="D2974" s="175" t="s">
        <v>195</v>
      </c>
      <c r="E2974" s="176" t="s">
        <v>5344</v>
      </c>
      <c r="F2974" s="177" t="s">
        <v>5345</v>
      </c>
      <c r="G2974" s="178" t="s">
        <v>273</v>
      </c>
      <c r="H2974" s="179">
        <v>1020</v>
      </c>
      <c r="I2974" s="180"/>
      <c r="J2974" s="181">
        <f t="shared" si="250"/>
        <v>0</v>
      </c>
      <c r="K2974" s="177" t="s">
        <v>477</v>
      </c>
      <c r="L2974" s="41"/>
      <c r="M2974" s="182" t="s">
        <v>19</v>
      </c>
      <c r="N2974" s="183" t="s">
        <v>41</v>
      </c>
      <c r="O2974" s="66"/>
      <c r="P2974" s="184">
        <f t="shared" si="251"/>
        <v>0</v>
      </c>
      <c r="Q2974" s="184">
        <v>0</v>
      </c>
      <c r="R2974" s="184">
        <f t="shared" si="252"/>
        <v>0</v>
      </c>
      <c r="S2974" s="184">
        <v>0</v>
      </c>
      <c r="T2974" s="185">
        <f t="shared" si="253"/>
        <v>0</v>
      </c>
      <c r="U2974" s="36"/>
      <c r="V2974" s="36"/>
      <c r="W2974" s="36"/>
      <c r="X2974" s="36"/>
      <c r="Y2974" s="36"/>
      <c r="Z2974" s="36"/>
      <c r="AA2974" s="36"/>
      <c r="AB2974" s="36"/>
      <c r="AC2974" s="36"/>
      <c r="AD2974" s="36"/>
      <c r="AE2974" s="36"/>
      <c r="AR2974" s="186" t="s">
        <v>200</v>
      </c>
      <c r="AT2974" s="186" t="s">
        <v>195</v>
      </c>
      <c r="AU2974" s="186" t="s">
        <v>212</v>
      </c>
      <c r="AY2974" s="19" t="s">
        <v>193</v>
      </c>
      <c r="BE2974" s="187">
        <f t="shared" si="254"/>
        <v>0</v>
      </c>
      <c r="BF2974" s="187">
        <f t="shared" si="255"/>
        <v>0</v>
      </c>
      <c r="BG2974" s="187">
        <f t="shared" si="256"/>
        <v>0</v>
      </c>
      <c r="BH2974" s="187">
        <f t="shared" si="257"/>
        <v>0</v>
      </c>
      <c r="BI2974" s="187">
        <f t="shared" si="258"/>
        <v>0</v>
      </c>
      <c r="BJ2974" s="19" t="s">
        <v>78</v>
      </c>
      <c r="BK2974" s="187">
        <f t="shared" si="259"/>
        <v>0</v>
      </c>
      <c r="BL2974" s="19" t="s">
        <v>200</v>
      </c>
      <c r="BM2974" s="186" t="s">
        <v>5346</v>
      </c>
    </row>
    <row r="2975" spans="1:65" s="2" customFormat="1" ht="16.5" customHeight="1">
      <c r="A2975" s="36"/>
      <c r="B2975" s="37"/>
      <c r="C2975" s="175" t="s">
        <v>5347</v>
      </c>
      <c r="D2975" s="175" t="s">
        <v>195</v>
      </c>
      <c r="E2975" s="176" t="s">
        <v>5348</v>
      </c>
      <c r="F2975" s="177" t="s">
        <v>5349</v>
      </c>
      <c r="G2975" s="178" t="s">
        <v>273</v>
      </c>
      <c r="H2975" s="179">
        <v>210</v>
      </c>
      <c r="I2975" s="180"/>
      <c r="J2975" s="181">
        <f t="shared" si="250"/>
        <v>0</v>
      </c>
      <c r="K2975" s="177" t="s">
        <v>477</v>
      </c>
      <c r="L2975" s="41"/>
      <c r="M2975" s="182" t="s">
        <v>19</v>
      </c>
      <c r="N2975" s="183" t="s">
        <v>41</v>
      </c>
      <c r="O2975" s="66"/>
      <c r="P2975" s="184">
        <f t="shared" si="251"/>
        <v>0</v>
      </c>
      <c r="Q2975" s="184">
        <v>0</v>
      </c>
      <c r="R2975" s="184">
        <f t="shared" si="252"/>
        <v>0</v>
      </c>
      <c r="S2975" s="184">
        <v>0</v>
      </c>
      <c r="T2975" s="185">
        <f t="shared" si="253"/>
        <v>0</v>
      </c>
      <c r="U2975" s="36"/>
      <c r="V2975" s="36"/>
      <c r="W2975" s="36"/>
      <c r="X2975" s="36"/>
      <c r="Y2975" s="36"/>
      <c r="Z2975" s="36"/>
      <c r="AA2975" s="36"/>
      <c r="AB2975" s="36"/>
      <c r="AC2975" s="36"/>
      <c r="AD2975" s="36"/>
      <c r="AE2975" s="36"/>
      <c r="AR2975" s="186" t="s">
        <v>200</v>
      </c>
      <c r="AT2975" s="186" t="s">
        <v>195</v>
      </c>
      <c r="AU2975" s="186" t="s">
        <v>212</v>
      </c>
      <c r="AY2975" s="19" t="s">
        <v>193</v>
      </c>
      <c r="BE2975" s="187">
        <f t="shared" si="254"/>
        <v>0</v>
      </c>
      <c r="BF2975" s="187">
        <f t="shared" si="255"/>
        <v>0</v>
      </c>
      <c r="BG2975" s="187">
        <f t="shared" si="256"/>
        <v>0</v>
      </c>
      <c r="BH2975" s="187">
        <f t="shared" si="257"/>
        <v>0</v>
      </c>
      <c r="BI2975" s="187">
        <f t="shared" si="258"/>
        <v>0</v>
      </c>
      <c r="BJ2975" s="19" t="s">
        <v>78</v>
      </c>
      <c r="BK2975" s="187">
        <f t="shared" si="259"/>
        <v>0</v>
      </c>
      <c r="BL2975" s="19" t="s">
        <v>200</v>
      </c>
      <c r="BM2975" s="186" t="s">
        <v>5350</v>
      </c>
    </row>
    <row r="2976" spans="1:65" s="2" customFormat="1" ht="16.5" customHeight="1">
      <c r="A2976" s="36"/>
      <c r="B2976" s="37"/>
      <c r="C2976" s="175" t="s">
        <v>5351</v>
      </c>
      <c r="D2976" s="175" t="s">
        <v>195</v>
      </c>
      <c r="E2976" s="176" t="s">
        <v>5352</v>
      </c>
      <c r="F2976" s="177" t="s">
        <v>5353</v>
      </c>
      <c r="G2976" s="178" t="s">
        <v>273</v>
      </c>
      <c r="H2976" s="179">
        <v>400</v>
      </c>
      <c r="I2976" s="180"/>
      <c r="J2976" s="181">
        <f t="shared" si="250"/>
        <v>0</v>
      </c>
      <c r="K2976" s="177" t="s">
        <v>477</v>
      </c>
      <c r="L2976" s="41"/>
      <c r="M2976" s="182" t="s">
        <v>19</v>
      </c>
      <c r="N2976" s="183" t="s">
        <v>41</v>
      </c>
      <c r="O2976" s="66"/>
      <c r="P2976" s="184">
        <f t="shared" si="251"/>
        <v>0</v>
      </c>
      <c r="Q2976" s="184">
        <v>0</v>
      </c>
      <c r="R2976" s="184">
        <f t="shared" si="252"/>
        <v>0</v>
      </c>
      <c r="S2976" s="184">
        <v>0</v>
      </c>
      <c r="T2976" s="185">
        <f t="shared" si="253"/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86" t="s">
        <v>200</v>
      </c>
      <c r="AT2976" s="186" t="s">
        <v>195</v>
      </c>
      <c r="AU2976" s="186" t="s">
        <v>212</v>
      </c>
      <c r="AY2976" s="19" t="s">
        <v>193</v>
      </c>
      <c r="BE2976" s="187">
        <f t="shared" si="254"/>
        <v>0</v>
      </c>
      <c r="BF2976" s="187">
        <f t="shared" si="255"/>
        <v>0</v>
      </c>
      <c r="BG2976" s="187">
        <f t="shared" si="256"/>
        <v>0</v>
      </c>
      <c r="BH2976" s="187">
        <f t="shared" si="257"/>
        <v>0</v>
      </c>
      <c r="BI2976" s="187">
        <f t="shared" si="258"/>
        <v>0</v>
      </c>
      <c r="BJ2976" s="19" t="s">
        <v>78</v>
      </c>
      <c r="BK2976" s="187">
        <f t="shared" si="259"/>
        <v>0</v>
      </c>
      <c r="BL2976" s="19" t="s">
        <v>200</v>
      </c>
      <c r="BM2976" s="186" t="s">
        <v>5354</v>
      </c>
    </row>
    <row r="2977" spans="1:65" s="2" customFormat="1" ht="16.5" customHeight="1">
      <c r="A2977" s="36"/>
      <c r="B2977" s="37"/>
      <c r="C2977" s="175" t="s">
        <v>5355</v>
      </c>
      <c r="D2977" s="175" t="s">
        <v>195</v>
      </c>
      <c r="E2977" s="176" t="s">
        <v>5356</v>
      </c>
      <c r="F2977" s="177" t="s">
        <v>5357</v>
      </c>
      <c r="G2977" s="178" t="s">
        <v>273</v>
      </c>
      <c r="H2977" s="179">
        <v>510</v>
      </c>
      <c r="I2977" s="180"/>
      <c r="J2977" s="181">
        <f t="shared" si="250"/>
        <v>0</v>
      </c>
      <c r="K2977" s="177" t="s">
        <v>477</v>
      </c>
      <c r="L2977" s="41"/>
      <c r="M2977" s="182" t="s">
        <v>19</v>
      </c>
      <c r="N2977" s="183" t="s">
        <v>41</v>
      </c>
      <c r="O2977" s="66"/>
      <c r="P2977" s="184">
        <f t="shared" si="251"/>
        <v>0</v>
      </c>
      <c r="Q2977" s="184">
        <v>0</v>
      </c>
      <c r="R2977" s="184">
        <f t="shared" si="252"/>
        <v>0</v>
      </c>
      <c r="S2977" s="184">
        <v>0</v>
      </c>
      <c r="T2977" s="185">
        <f t="shared" si="253"/>
        <v>0</v>
      </c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R2977" s="186" t="s">
        <v>200</v>
      </c>
      <c r="AT2977" s="186" t="s">
        <v>195</v>
      </c>
      <c r="AU2977" s="186" t="s">
        <v>212</v>
      </c>
      <c r="AY2977" s="19" t="s">
        <v>193</v>
      </c>
      <c r="BE2977" s="187">
        <f t="shared" si="254"/>
        <v>0</v>
      </c>
      <c r="BF2977" s="187">
        <f t="shared" si="255"/>
        <v>0</v>
      </c>
      <c r="BG2977" s="187">
        <f t="shared" si="256"/>
        <v>0</v>
      </c>
      <c r="BH2977" s="187">
        <f t="shared" si="257"/>
        <v>0</v>
      </c>
      <c r="BI2977" s="187">
        <f t="shared" si="258"/>
        <v>0</v>
      </c>
      <c r="BJ2977" s="19" t="s">
        <v>78</v>
      </c>
      <c r="BK2977" s="187">
        <f t="shared" si="259"/>
        <v>0</v>
      </c>
      <c r="BL2977" s="19" t="s">
        <v>200</v>
      </c>
      <c r="BM2977" s="186" t="s">
        <v>5358</v>
      </c>
    </row>
    <row r="2978" spans="1:65" s="2" customFormat="1" ht="16.5" customHeight="1">
      <c r="A2978" s="36"/>
      <c r="B2978" s="37"/>
      <c r="C2978" s="175" t="s">
        <v>5359</v>
      </c>
      <c r="D2978" s="175" t="s">
        <v>195</v>
      </c>
      <c r="E2978" s="176" t="s">
        <v>5360</v>
      </c>
      <c r="F2978" s="177" t="s">
        <v>5361</v>
      </c>
      <c r="G2978" s="178" t="s">
        <v>273</v>
      </c>
      <c r="H2978" s="179">
        <v>105</v>
      </c>
      <c r="I2978" s="180"/>
      <c r="J2978" s="181">
        <f t="shared" si="250"/>
        <v>0</v>
      </c>
      <c r="K2978" s="177" t="s">
        <v>477</v>
      </c>
      <c r="L2978" s="41"/>
      <c r="M2978" s="182" t="s">
        <v>19</v>
      </c>
      <c r="N2978" s="183" t="s">
        <v>41</v>
      </c>
      <c r="O2978" s="66"/>
      <c r="P2978" s="184">
        <f t="shared" si="251"/>
        <v>0</v>
      </c>
      <c r="Q2978" s="184">
        <v>0</v>
      </c>
      <c r="R2978" s="184">
        <f t="shared" si="252"/>
        <v>0</v>
      </c>
      <c r="S2978" s="184">
        <v>0</v>
      </c>
      <c r="T2978" s="185">
        <f t="shared" si="253"/>
        <v>0</v>
      </c>
      <c r="U2978" s="36"/>
      <c r="V2978" s="36"/>
      <c r="W2978" s="36"/>
      <c r="X2978" s="36"/>
      <c r="Y2978" s="36"/>
      <c r="Z2978" s="36"/>
      <c r="AA2978" s="36"/>
      <c r="AB2978" s="36"/>
      <c r="AC2978" s="36"/>
      <c r="AD2978" s="36"/>
      <c r="AE2978" s="36"/>
      <c r="AR2978" s="186" t="s">
        <v>200</v>
      </c>
      <c r="AT2978" s="186" t="s">
        <v>195</v>
      </c>
      <c r="AU2978" s="186" t="s">
        <v>212</v>
      </c>
      <c r="AY2978" s="19" t="s">
        <v>193</v>
      </c>
      <c r="BE2978" s="187">
        <f t="shared" si="254"/>
        <v>0</v>
      </c>
      <c r="BF2978" s="187">
        <f t="shared" si="255"/>
        <v>0</v>
      </c>
      <c r="BG2978" s="187">
        <f t="shared" si="256"/>
        <v>0</v>
      </c>
      <c r="BH2978" s="187">
        <f t="shared" si="257"/>
        <v>0</v>
      </c>
      <c r="BI2978" s="187">
        <f t="shared" si="258"/>
        <v>0</v>
      </c>
      <c r="BJ2978" s="19" t="s">
        <v>78</v>
      </c>
      <c r="BK2978" s="187">
        <f t="shared" si="259"/>
        <v>0</v>
      </c>
      <c r="BL2978" s="19" t="s">
        <v>200</v>
      </c>
      <c r="BM2978" s="186" t="s">
        <v>5362</v>
      </c>
    </row>
    <row r="2979" spans="1:65" s="2" customFormat="1" ht="16.5" customHeight="1">
      <c r="A2979" s="36"/>
      <c r="B2979" s="37"/>
      <c r="C2979" s="175" t="s">
        <v>5363</v>
      </c>
      <c r="D2979" s="175" t="s">
        <v>195</v>
      </c>
      <c r="E2979" s="176" t="s">
        <v>5364</v>
      </c>
      <c r="F2979" s="177" t="s">
        <v>5365</v>
      </c>
      <c r="G2979" s="178" t="s">
        <v>273</v>
      </c>
      <c r="H2979" s="179">
        <v>55</v>
      </c>
      <c r="I2979" s="180"/>
      <c r="J2979" s="181">
        <f t="shared" si="250"/>
        <v>0</v>
      </c>
      <c r="K2979" s="177" t="s">
        <v>477</v>
      </c>
      <c r="L2979" s="41"/>
      <c r="M2979" s="182" t="s">
        <v>19</v>
      </c>
      <c r="N2979" s="183" t="s">
        <v>41</v>
      </c>
      <c r="O2979" s="66"/>
      <c r="P2979" s="184">
        <f t="shared" si="251"/>
        <v>0</v>
      </c>
      <c r="Q2979" s="184">
        <v>0</v>
      </c>
      <c r="R2979" s="184">
        <f t="shared" si="252"/>
        <v>0</v>
      </c>
      <c r="S2979" s="184">
        <v>0</v>
      </c>
      <c r="T2979" s="185">
        <f t="shared" si="253"/>
        <v>0</v>
      </c>
      <c r="U2979" s="36"/>
      <c r="V2979" s="36"/>
      <c r="W2979" s="36"/>
      <c r="X2979" s="36"/>
      <c r="Y2979" s="36"/>
      <c r="Z2979" s="36"/>
      <c r="AA2979" s="36"/>
      <c r="AB2979" s="36"/>
      <c r="AC2979" s="36"/>
      <c r="AD2979" s="36"/>
      <c r="AE2979" s="36"/>
      <c r="AR2979" s="186" t="s">
        <v>200</v>
      </c>
      <c r="AT2979" s="186" t="s">
        <v>195</v>
      </c>
      <c r="AU2979" s="186" t="s">
        <v>212</v>
      </c>
      <c r="AY2979" s="19" t="s">
        <v>193</v>
      </c>
      <c r="BE2979" s="187">
        <f t="shared" si="254"/>
        <v>0</v>
      </c>
      <c r="BF2979" s="187">
        <f t="shared" si="255"/>
        <v>0</v>
      </c>
      <c r="BG2979" s="187">
        <f t="shared" si="256"/>
        <v>0</v>
      </c>
      <c r="BH2979" s="187">
        <f t="shared" si="257"/>
        <v>0</v>
      </c>
      <c r="BI2979" s="187">
        <f t="shared" si="258"/>
        <v>0</v>
      </c>
      <c r="BJ2979" s="19" t="s">
        <v>78</v>
      </c>
      <c r="BK2979" s="187">
        <f t="shared" si="259"/>
        <v>0</v>
      </c>
      <c r="BL2979" s="19" t="s">
        <v>200</v>
      </c>
      <c r="BM2979" s="186" t="s">
        <v>5366</v>
      </c>
    </row>
    <row r="2980" spans="1:65" s="2" customFormat="1" ht="16.5" customHeight="1">
      <c r="A2980" s="36"/>
      <c r="B2980" s="37"/>
      <c r="C2980" s="175" t="s">
        <v>5367</v>
      </c>
      <c r="D2980" s="175" t="s">
        <v>195</v>
      </c>
      <c r="E2980" s="176" t="s">
        <v>5368</v>
      </c>
      <c r="F2980" s="177" t="s">
        <v>5369</v>
      </c>
      <c r="G2980" s="178" t="s">
        <v>273</v>
      </c>
      <c r="H2980" s="179">
        <v>290</v>
      </c>
      <c r="I2980" s="180"/>
      <c r="J2980" s="181">
        <f t="shared" si="250"/>
        <v>0</v>
      </c>
      <c r="K2980" s="177" t="s">
        <v>477</v>
      </c>
      <c r="L2980" s="41"/>
      <c r="M2980" s="182" t="s">
        <v>19</v>
      </c>
      <c r="N2980" s="183" t="s">
        <v>41</v>
      </c>
      <c r="O2980" s="66"/>
      <c r="P2980" s="184">
        <f t="shared" si="251"/>
        <v>0</v>
      </c>
      <c r="Q2980" s="184">
        <v>0</v>
      </c>
      <c r="R2980" s="184">
        <f t="shared" si="252"/>
        <v>0</v>
      </c>
      <c r="S2980" s="184">
        <v>0</v>
      </c>
      <c r="T2980" s="185">
        <f t="shared" si="253"/>
        <v>0</v>
      </c>
      <c r="U2980" s="36"/>
      <c r="V2980" s="36"/>
      <c r="W2980" s="36"/>
      <c r="X2980" s="36"/>
      <c r="Y2980" s="36"/>
      <c r="Z2980" s="36"/>
      <c r="AA2980" s="36"/>
      <c r="AB2980" s="36"/>
      <c r="AC2980" s="36"/>
      <c r="AD2980" s="36"/>
      <c r="AE2980" s="36"/>
      <c r="AR2980" s="186" t="s">
        <v>200</v>
      </c>
      <c r="AT2980" s="186" t="s">
        <v>195</v>
      </c>
      <c r="AU2980" s="186" t="s">
        <v>212</v>
      </c>
      <c r="AY2980" s="19" t="s">
        <v>193</v>
      </c>
      <c r="BE2980" s="187">
        <f t="shared" si="254"/>
        <v>0</v>
      </c>
      <c r="BF2980" s="187">
        <f t="shared" si="255"/>
        <v>0</v>
      </c>
      <c r="BG2980" s="187">
        <f t="shared" si="256"/>
        <v>0</v>
      </c>
      <c r="BH2980" s="187">
        <f t="shared" si="257"/>
        <v>0</v>
      </c>
      <c r="BI2980" s="187">
        <f t="shared" si="258"/>
        <v>0</v>
      </c>
      <c r="BJ2980" s="19" t="s">
        <v>78</v>
      </c>
      <c r="BK2980" s="187">
        <f t="shared" si="259"/>
        <v>0</v>
      </c>
      <c r="BL2980" s="19" t="s">
        <v>200</v>
      </c>
      <c r="BM2980" s="186" t="s">
        <v>5370</v>
      </c>
    </row>
    <row r="2981" spans="1:65" s="2" customFormat="1" ht="16.5" customHeight="1">
      <c r="A2981" s="36"/>
      <c r="B2981" s="37"/>
      <c r="C2981" s="175" t="s">
        <v>5371</v>
      </c>
      <c r="D2981" s="175" t="s">
        <v>195</v>
      </c>
      <c r="E2981" s="176" t="s">
        <v>5372</v>
      </c>
      <c r="F2981" s="177" t="s">
        <v>5373</v>
      </c>
      <c r="G2981" s="178" t="s">
        <v>273</v>
      </c>
      <c r="H2981" s="179">
        <v>490</v>
      </c>
      <c r="I2981" s="180"/>
      <c r="J2981" s="181">
        <f t="shared" si="250"/>
        <v>0</v>
      </c>
      <c r="K2981" s="177" t="s">
        <v>477</v>
      </c>
      <c r="L2981" s="41"/>
      <c r="M2981" s="182" t="s">
        <v>19</v>
      </c>
      <c r="N2981" s="183" t="s">
        <v>41</v>
      </c>
      <c r="O2981" s="66"/>
      <c r="P2981" s="184">
        <f t="shared" si="251"/>
        <v>0</v>
      </c>
      <c r="Q2981" s="184">
        <v>0</v>
      </c>
      <c r="R2981" s="184">
        <f t="shared" si="252"/>
        <v>0</v>
      </c>
      <c r="S2981" s="184">
        <v>0</v>
      </c>
      <c r="T2981" s="185">
        <f t="shared" si="253"/>
        <v>0</v>
      </c>
      <c r="U2981" s="36"/>
      <c r="V2981" s="36"/>
      <c r="W2981" s="36"/>
      <c r="X2981" s="36"/>
      <c r="Y2981" s="36"/>
      <c r="Z2981" s="36"/>
      <c r="AA2981" s="36"/>
      <c r="AB2981" s="36"/>
      <c r="AC2981" s="36"/>
      <c r="AD2981" s="36"/>
      <c r="AE2981" s="36"/>
      <c r="AR2981" s="186" t="s">
        <v>200</v>
      </c>
      <c r="AT2981" s="186" t="s">
        <v>195</v>
      </c>
      <c r="AU2981" s="186" t="s">
        <v>212</v>
      </c>
      <c r="AY2981" s="19" t="s">
        <v>193</v>
      </c>
      <c r="BE2981" s="187">
        <f t="shared" si="254"/>
        <v>0</v>
      </c>
      <c r="BF2981" s="187">
        <f t="shared" si="255"/>
        <v>0</v>
      </c>
      <c r="BG2981" s="187">
        <f t="shared" si="256"/>
        <v>0</v>
      </c>
      <c r="BH2981" s="187">
        <f t="shared" si="257"/>
        <v>0</v>
      </c>
      <c r="BI2981" s="187">
        <f t="shared" si="258"/>
        <v>0</v>
      </c>
      <c r="BJ2981" s="19" t="s">
        <v>78</v>
      </c>
      <c r="BK2981" s="187">
        <f t="shared" si="259"/>
        <v>0</v>
      </c>
      <c r="BL2981" s="19" t="s">
        <v>200</v>
      </c>
      <c r="BM2981" s="186" t="s">
        <v>5374</v>
      </c>
    </row>
    <row r="2982" spans="1:65" s="2" customFormat="1" ht="16.5" customHeight="1">
      <c r="A2982" s="36"/>
      <c r="B2982" s="37"/>
      <c r="C2982" s="175" t="s">
        <v>5375</v>
      </c>
      <c r="D2982" s="175" t="s">
        <v>195</v>
      </c>
      <c r="E2982" s="176" t="s">
        <v>5376</v>
      </c>
      <c r="F2982" s="177" t="s">
        <v>5377</v>
      </c>
      <c r="G2982" s="178" t="s">
        <v>273</v>
      </c>
      <c r="H2982" s="179">
        <v>90</v>
      </c>
      <c r="I2982" s="180"/>
      <c r="J2982" s="181">
        <f t="shared" si="250"/>
        <v>0</v>
      </c>
      <c r="K2982" s="177" t="s">
        <v>477</v>
      </c>
      <c r="L2982" s="41"/>
      <c r="M2982" s="182" t="s">
        <v>19</v>
      </c>
      <c r="N2982" s="183" t="s">
        <v>41</v>
      </c>
      <c r="O2982" s="66"/>
      <c r="P2982" s="184">
        <f t="shared" si="251"/>
        <v>0</v>
      </c>
      <c r="Q2982" s="184">
        <v>0</v>
      </c>
      <c r="R2982" s="184">
        <f t="shared" si="252"/>
        <v>0</v>
      </c>
      <c r="S2982" s="184">
        <v>0</v>
      </c>
      <c r="T2982" s="185">
        <f t="shared" si="253"/>
        <v>0</v>
      </c>
      <c r="U2982" s="36"/>
      <c r="V2982" s="36"/>
      <c r="W2982" s="36"/>
      <c r="X2982" s="36"/>
      <c r="Y2982" s="36"/>
      <c r="Z2982" s="36"/>
      <c r="AA2982" s="36"/>
      <c r="AB2982" s="36"/>
      <c r="AC2982" s="36"/>
      <c r="AD2982" s="36"/>
      <c r="AE2982" s="36"/>
      <c r="AR2982" s="186" t="s">
        <v>200</v>
      </c>
      <c r="AT2982" s="186" t="s">
        <v>195</v>
      </c>
      <c r="AU2982" s="186" t="s">
        <v>212</v>
      </c>
      <c r="AY2982" s="19" t="s">
        <v>193</v>
      </c>
      <c r="BE2982" s="187">
        <f t="shared" si="254"/>
        <v>0</v>
      </c>
      <c r="BF2982" s="187">
        <f t="shared" si="255"/>
        <v>0</v>
      </c>
      <c r="BG2982" s="187">
        <f t="shared" si="256"/>
        <v>0</v>
      </c>
      <c r="BH2982" s="187">
        <f t="shared" si="257"/>
        <v>0</v>
      </c>
      <c r="BI2982" s="187">
        <f t="shared" si="258"/>
        <v>0</v>
      </c>
      <c r="BJ2982" s="19" t="s">
        <v>78</v>
      </c>
      <c r="BK2982" s="187">
        <f t="shared" si="259"/>
        <v>0</v>
      </c>
      <c r="BL2982" s="19" t="s">
        <v>200</v>
      </c>
      <c r="BM2982" s="186" t="s">
        <v>5378</v>
      </c>
    </row>
    <row r="2983" spans="1:65" s="2" customFormat="1" ht="16.5" customHeight="1">
      <c r="A2983" s="36"/>
      <c r="B2983" s="37"/>
      <c r="C2983" s="175" t="s">
        <v>5379</v>
      </c>
      <c r="D2983" s="175" t="s">
        <v>195</v>
      </c>
      <c r="E2983" s="176" t="s">
        <v>5380</v>
      </c>
      <c r="F2983" s="177" t="s">
        <v>5381</v>
      </c>
      <c r="G2983" s="178" t="s">
        <v>273</v>
      </c>
      <c r="H2983" s="179">
        <v>55</v>
      </c>
      <c r="I2983" s="180"/>
      <c r="J2983" s="181">
        <f t="shared" si="250"/>
        <v>0</v>
      </c>
      <c r="K2983" s="177" t="s">
        <v>477</v>
      </c>
      <c r="L2983" s="41"/>
      <c r="M2983" s="182" t="s">
        <v>19</v>
      </c>
      <c r="N2983" s="183" t="s">
        <v>41</v>
      </c>
      <c r="O2983" s="66"/>
      <c r="P2983" s="184">
        <f t="shared" si="251"/>
        <v>0</v>
      </c>
      <c r="Q2983" s="184">
        <v>0</v>
      </c>
      <c r="R2983" s="184">
        <f t="shared" si="252"/>
        <v>0</v>
      </c>
      <c r="S2983" s="184">
        <v>0</v>
      </c>
      <c r="T2983" s="185">
        <f t="shared" si="253"/>
        <v>0</v>
      </c>
      <c r="U2983" s="36"/>
      <c r="V2983" s="36"/>
      <c r="W2983" s="36"/>
      <c r="X2983" s="36"/>
      <c r="Y2983" s="36"/>
      <c r="Z2983" s="36"/>
      <c r="AA2983" s="36"/>
      <c r="AB2983" s="36"/>
      <c r="AC2983" s="36"/>
      <c r="AD2983" s="36"/>
      <c r="AE2983" s="36"/>
      <c r="AR2983" s="186" t="s">
        <v>200</v>
      </c>
      <c r="AT2983" s="186" t="s">
        <v>195</v>
      </c>
      <c r="AU2983" s="186" t="s">
        <v>212</v>
      </c>
      <c r="AY2983" s="19" t="s">
        <v>193</v>
      </c>
      <c r="BE2983" s="187">
        <f t="shared" si="254"/>
        <v>0</v>
      </c>
      <c r="BF2983" s="187">
        <f t="shared" si="255"/>
        <v>0</v>
      </c>
      <c r="BG2983" s="187">
        <f t="shared" si="256"/>
        <v>0</v>
      </c>
      <c r="BH2983" s="187">
        <f t="shared" si="257"/>
        <v>0</v>
      </c>
      <c r="BI2983" s="187">
        <f t="shared" si="258"/>
        <v>0</v>
      </c>
      <c r="BJ2983" s="19" t="s">
        <v>78</v>
      </c>
      <c r="BK2983" s="187">
        <f t="shared" si="259"/>
        <v>0</v>
      </c>
      <c r="BL2983" s="19" t="s">
        <v>200</v>
      </c>
      <c r="BM2983" s="186" t="s">
        <v>5382</v>
      </c>
    </row>
    <row r="2984" spans="1:65" s="2" customFormat="1" ht="16.5" customHeight="1">
      <c r="A2984" s="36"/>
      <c r="B2984" s="37"/>
      <c r="C2984" s="175" t="s">
        <v>5383</v>
      </c>
      <c r="D2984" s="175" t="s">
        <v>195</v>
      </c>
      <c r="E2984" s="176" t="s">
        <v>5384</v>
      </c>
      <c r="F2984" s="177" t="s">
        <v>5385</v>
      </c>
      <c r="G2984" s="178" t="s">
        <v>273</v>
      </c>
      <c r="H2984" s="179">
        <v>45</v>
      </c>
      <c r="I2984" s="180"/>
      <c r="J2984" s="181">
        <f t="shared" si="250"/>
        <v>0</v>
      </c>
      <c r="K2984" s="177" t="s">
        <v>477</v>
      </c>
      <c r="L2984" s="41"/>
      <c r="M2984" s="182" t="s">
        <v>19</v>
      </c>
      <c r="N2984" s="183" t="s">
        <v>41</v>
      </c>
      <c r="O2984" s="66"/>
      <c r="P2984" s="184">
        <f t="shared" si="251"/>
        <v>0</v>
      </c>
      <c r="Q2984" s="184">
        <v>0</v>
      </c>
      <c r="R2984" s="184">
        <f t="shared" si="252"/>
        <v>0</v>
      </c>
      <c r="S2984" s="184">
        <v>0</v>
      </c>
      <c r="T2984" s="185">
        <f t="shared" si="253"/>
        <v>0</v>
      </c>
      <c r="U2984" s="36"/>
      <c r="V2984" s="36"/>
      <c r="W2984" s="36"/>
      <c r="X2984" s="36"/>
      <c r="Y2984" s="36"/>
      <c r="Z2984" s="36"/>
      <c r="AA2984" s="36"/>
      <c r="AB2984" s="36"/>
      <c r="AC2984" s="36"/>
      <c r="AD2984" s="36"/>
      <c r="AE2984" s="36"/>
      <c r="AR2984" s="186" t="s">
        <v>200</v>
      </c>
      <c r="AT2984" s="186" t="s">
        <v>195</v>
      </c>
      <c r="AU2984" s="186" t="s">
        <v>212</v>
      </c>
      <c r="AY2984" s="19" t="s">
        <v>193</v>
      </c>
      <c r="BE2984" s="187">
        <f t="shared" si="254"/>
        <v>0</v>
      </c>
      <c r="BF2984" s="187">
        <f t="shared" si="255"/>
        <v>0</v>
      </c>
      <c r="BG2984" s="187">
        <f t="shared" si="256"/>
        <v>0</v>
      </c>
      <c r="BH2984" s="187">
        <f t="shared" si="257"/>
        <v>0</v>
      </c>
      <c r="BI2984" s="187">
        <f t="shared" si="258"/>
        <v>0</v>
      </c>
      <c r="BJ2984" s="19" t="s">
        <v>78</v>
      </c>
      <c r="BK2984" s="187">
        <f t="shared" si="259"/>
        <v>0</v>
      </c>
      <c r="BL2984" s="19" t="s">
        <v>200</v>
      </c>
      <c r="BM2984" s="186" t="s">
        <v>5386</v>
      </c>
    </row>
    <row r="2985" spans="1:65" s="2" customFormat="1" ht="16.5" customHeight="1">
      <c r="A2985" s="36"/>
      <c r="B2985" s="37"/>
      <c r="C2985" s="175" t="s">
        <v>5387</v>
      </c>
      <c r="D2985" s="175" t="s">
        <v>195</v>
      </c>
      <c r="E2985" s="176" t="s">
        <v>5388</v>
      </c>
      <c r="F2985" s="177" t="s">
        <v>5389</v>
      </c>
      <c r="G2985" s="178" t="s">
        <v>273</v>
      </c>
      <c r="H2985" s="179">
        <v>85</v>
      </c>
      <c r="I2985" s="180"/>
      <c r="J2985" s="181">
        <f t="shared" si="250"/>
        <v>0</v>
      </c>
      <c r="K2985" s="177" t="s">
        <v>477</v>
      </c>
      <c r="L2985" s="41"/>
      <c r="M2985" s="182" t="s">
        <v>19</v>
      </c>
      <c r="N2985" s="183" t="s">
        <v>41</v>
      </c>
      <c r="O2985" s="66"/>
      <c r="P2985" s="184">
        <f t="shared" si="251"/>
        <v>0</v>
      </c>
      <c r="Q2985" s="184">
        <v>0</v>
      </c>
      <c r="R2985" s="184">
        <f t="shared" si="252"/>
        <v>0</v>
      </c>
      <c r="S2985" s="184">
        <v>0</v>
      </c>
      <c r="T2985" s="185">
        <f t="shared" si="253"/>
        <v>0</v>
      </c>
      <c r="U2985" s="36"/>
      <c r="V2985" s="36"/>
      <c r="W2985" s="36"/>
      <c r="X2985" s="36"/>
      <c r="Y2985" s="36"/>
      <c r="Z2985" s="36"/>
      <c r="AA2985" s="36"/>
      <c r="AB2985" s="36"/>
      <c r="AC2985" s="36"/>
      <c r="AD2985" s="36"/>
      <c r="AE2985" s="36"/>
      <c r="AR2985" s="186" t="s">
        <v>200</v>
      </c>
      <c r="AT2985" s="186" t="s">
        <v>195</v>
      </c>
      <c r="AU2985" s="186" t="s">
        <v>212</v>
      </c>
      <c r="AY2985" s="19" t="s">
        <v>193</v>
      </c>
      <c r="BE2985" s="187">
        <f t="shared" si="254"/>
        <v>0</v>
      </c>
      <c r="BF2985" s="187">
        <f t="shared" si="255"/>
        <v>0</v>
      </c>
      <c r="BG2985" s="187">
        <f t="shared" si="256"/>
        <v>0</v>
      </c>
      <c r="BH2985" s="187">
        <f t="shared" si="257"/>
        <v>0</v>
      </c>
      <c r="BI2985" s="187">
        <f t="shared" si="258"/>
        <v>0</v>
      </c>
      <c r="BJ2985" s="19" t="s">
        <v>78</v>
      </c>
      <c r="BK2985" s="187">
        <f t="shared" si="259"/>
        <v>0</v>
      </c>
      <c r="BL2985" s="19" t="s">
        <v>200</v>
      </c>
      <c r="BM2985" s="186" t="s">
        <v>5390</v>
      </c>
    </row>
    <row r="2986" spans="1:65" s="2" customFormat="1" ht="16.5" customHeight="1">
      <c r="A2986" s="36"/>
      <c r="B2986" s="37"/>
      <c r="C2986" s="175" t="s">
        <v>5391</v>
      </c>
      <c r="D2986" s="175" t="s">
        <v>195</v>
      </c>
      <c r="E2986" s="176" t="s">
        <v>5392</v>
      </c>
      <c r="F2986" s="177" t="s">
        <v>5393</v>
      </c>
      <c r="G2986" s="178" t="s">
        <v>273</v>
      </c>
      <c r="H2986" s="179">
        <v>65</v>
      </c>
      <c r="I2986" s="180"/>
      <c r="J2986" s="181">
        <f t="shared" si="250"/>
        <v>0</v>
      </c>
      <c r="K2986" s="177" t="s">
        <v>477</v>
      </c>
      <c r="L2986" s="41"/>
      <c r="M2986" s="182" t="s">
        <v>19</v>
      </c>
      <c r="N2986" s="183" t="s">
        <v>41</v>
      </c>
      <c r="O2986" s="66"/>
      <c r="P2986" s="184">
        <f t="shared" si="251"/>
        <v>0</v>
      </c>
      <c r="Q2986" s="184">
        <v>0</v>
      </c>
      <c r="R2986" s="184">
        <f t="shared" si="252"/>
        <v>0</v>
      </c>
      <c r="S2986" s="184">
        <v>0</v>
      </c>
      <c r="T2986" s="185">
        <f t="shared" si="253"/>
        <v>0</v>
      </c>
      <c r="U2986" s="36"/>
      <c r="V2986" s="36"/>
      <c r="W2986" s="36"/>
      <c r="X2986" s="36"/>
      <c r="Y2986" s="36"/>
      <c r="Z2986" s="36"/>
      <c r="AA2986" s="36"/>
      <c r="AB2986" s="36"/>
      <c r="AC2986" s="36"/>
      <c r="AD2986" s="36"/>
      <c r="AE2986" s="36"/>
      <c r="AR2986" s="186" t="s">
        <v>200</v>
      </c>
      <c r="AT2986" s="186" t="s">
        <v>195</v>
      </c>
      <c r="AU2986" s="186" t="s">
        <v>212</v>
      </c>
      <c r="AY2986" s="19" t="s">
        <v>193</v>
      </c>
      <c r="BE2986" s="187">
        <f t="shared" si="254"/>
        <v>0</v>
      </c>
      <c r="BF2986" s="187">
        <f t="shared" si="255"/>
        <v>0</v>
      </c>
      <c r="BG2986" s="187">
        <f t="shared" si="256"/>
        <v>0</v>
      </c>
      <c r="BH2986" s="187">
        <f t="shared" si="257"/>
        <v>0</v>
      </c>
      <c r="BI2986" s="187">
        <f t="shared" si="258"/>
        <v>0</v>
      </c>
      <c r="BJ2986" s="19" t="s">
        <v>78</v>
      </c>
      <c r="BK2986" s="187">
        <f t="shared" si="259"/>
        <v>0</v>
      </c>
      <c r="BL2986" s="19" t="s">
        <v>200</v>
      </c>
      <c r="BM2986" s="186" t="s">
        <v>5394</v>
      </c>
    </row>
    <row r="2987" spans="1:65" s="2" customFormat="1" ht="16.5" customHeight="1">
      <c r="A2987" s="36"/>
      <c r="B2987" s="37"/>
      <c r="C2987" s="175" t="s">
        <v>5395</v>
      </c>
      <c r="D2987" s="175" t="s">
        <v>195</v>
      </c>
      <c r="E2987" s="176" t="s">
        <v>5396</v>
      </c>
      <c r="F2987" s="177" t="s">
        <v>5397</v>
      </c>
      <c r="G2987" s="178" t="s">
        <v>273</v>
      </c>
      <c r="H2987" s="179">
        <v>45</v>
      </c>
      <c r="I2987" s="180"/>
      <c r="J2987" s="181">
        <f t="shared" si="250"/>
        <v>0</v>
      </c>
      <c r="K2987" s="177" t="s">
        <v>477</v>
      </c>
      <c r="L2987" s="41"/>
      <c r="M2987" s="182" t="s">
        <v>19</v>
      </c>
      <c r="N2987" s="183" t="s">
        <v>41</v>
      </c>
      <c r="O2987" s="66"/>
      <c r="P2987" s="184">
        <f t="shared" si="251"/>
        <v>0</v>
      </c>
      <c r="Q2987" s="184">
        <v>0</v>
      </c>
      <c r="R2987" s="184">
        <f t="shared" si="252"/>
        <v>0</v>
      </c>
      <c r="S2987" s="184">
        <v>0</v>
      </c>
      <c r="T2987" s="185">
        <f t="shared" si="253"/>
        <v>0</v>
      </c>
      <c r="U2987" s="36"/>
      <c r="V2987" s="36"/>
      <c r="W2987" s="36"/>
      <c r="X2987" s="36"/>
      <c r="Y2987" s="36"/>
      <c r="Z2987" s="36"/>
      <c r="AA2987" s="36"/>
      <c r="AB2987" s="36"/>
      <c r="AC2987" s="36"/>
      <c r="AD2987" s="36"/>
      <c r="AE2987" s="36"/>
      <c r="AR2987" s="186" t="s">
        <v>200</v>
      </c>
      <c r="AT2987" s="186" t="s">
        <v>195</v>
      </c>
      <c r="AU2987" s="186" t="s">
        <v>212</v>
      </c>
      <c r="AY2987" s="19" t="s">
        <v>193</v>
      </c>
      <c r="BE2987" s="187">
        <f t="shared" si="254"/>
        <v>0</v>
      </c>
      <c r="BF2987" s="187">
        <f t="shared" si="255"/>
        <v>0</v>
      </c>
      <c r="BG2987" s="187">
        <f t="shared" si="256"/>
        <v>0</v>
      </c>
      <c r="BH2987" s="187">
        <f t="shared" si="257"/>
        <v>0</v>
      </c>
      <c r="BI2987" s="187">
        <f t="shared" si="258"/>
        <v>0</v>
      </c>
      <c r="BJ2987" s="19" t="s">
        <v>78</v>
      </c>
      <c r="BK2987" s="187">
        <f t="shared" si="259"/>
        <v>0</v>
      </c>
      <c r="BL2987" s="19" t="s">
        <v>200</v>
      </c>
      <c r="BM2987" s="186" t="s">
        <v>5398</v>
      </c>
    </row>
    <row r="2988" spans="1:65" s="2" customFormat="1" ht="16.5" customHeight="1">
      <c r="A2988" s="36"/>
      <c r="B2988" s="37"/>
      <c r="C2988" s="175" t="s">
        <v>5399</v>
      </c>
      <c r="D2988" s="175" t="s">
        <v>195</v>
      </c>
      <c r="E2988" s="176" t="s">
        <v>5400</v>
      </c>
      <c r="F2988" s="177" t="s">
        <v>5401</v>
      </c>
      <c r="G2988" s="178" t="s">
        <v>273</v>
      </c>
      <c r="H2988" s="179">
        <v>2550</v>
      </c>
      <c r="I2988" s="180"/>
      <c r="J2988" s="181">
        <f t="shared" si="250"/>
        <v>0</v>
      </c>
      <c r="K2988" s="177" t="s">
        <v>477</v>
      </c>
      <c r="L2988" s="41"/>
      <c r="M2988" s="182" t="s">
        <v>19</v>
      </c>
      <c r="N2988" s="183" t="s">
        <v>41</v>
      </c>
      <c r="O2988" s="66"/>
      <c r="P2988" s="184">
        <f t="shared" si="251"/>
        <v>0</v>
      </c>
      <c r="Q2988" s="184">
        <v>0</v>
      </c>
      <c r="R2988" s="184">
        <f t="shared" si="252"/>
        <v>0</v>
      </c>
      <c r="S2988" s="184">
        <v>0</v>
      </c>
      <c r="T2988" s="185">
        <f t="shared" si="253"/>
        <v>0</v>
      </c>
      <c r="U2988" s="36"/>
      <c r="V2988" s="36"/>
      <c r="W2988" s="36"/>
      <c r="X2988" s="36"/>
      <c r="Y2988" s="36"/>
      <c r="Z2988" s="36"/>
      <c r="AA2988" s="36"/>
      <c r="AB2988" s="36"/>
      <c r="AC2988" s="36"/>
      <c r="AD2988" s="36"/>
      <c r="AE2988" s="36"/>
      <c r="AR2988" s="186" t="s">
        <v>200</v>
      </c>
      <c r="AT2988" s="186" t="s">
        <v>195</v>
      </c>
      <c r="AU2988" s="186" t="s">
        <v>212</v>
      </c>
      <c r="AY2988" s="19" t="s">
        <v>193</v>
      </c>
      <c r="BE2988" s="187">
        <f t="shared" si="254"/>
        <v>0</v>
      </c>
      <c r="BF2988" s="187">
        <f t="shared" si="255"/>
        <v>0</v>
      </c>
      <c r="BG2988" s="187">
        <f t="shared" si="256"/>
        <v>0</v>
      </c>
      <c r="BH2988" s="187">
        <f t="shared" si="257"/>
        <v>0</v>
      </c>
      <c r="BI2988" s="187">
        <f t="shared" si="258"/>
        <v>0</v>
      </c>
      <c r="BJ2988" s="19" t="s">
        <v>78</v>
      </c>
      <c r="BK2988" s="187">
        <f t="shared" si="259"/>
        <v>0</v>
      </c>
      <c r="BL2988" s="19" t="s">
        <v>200</v>
      </c>
      <c r="BM2988" s="186" t="s">
        <v>5402</v>
      </c>
    </row>
    <row r="2989" spans="1:65" s="2" customFormat="1" ht="16.5" customHeight="1">
      <c r="A2989" s="36"/>
      <c r="B2989" s="37"/>
      <c r="C2989" s="175" t="s">
        <v>5403</v>
      </c>
      <c r="D2989" s="175" t="s">
        <v>195</v>
      </c>
      <c r="E2989" s="176" t="s">
        <v>5404</v>
      </c>
      <c r="F2989" s="177" t="s">
        <v>5405</v>
      </c>
      <c r="G2989" s="178" t="s">
        <v>273</v>
      </c>
      <c r="H2989" s="179">
        <v>570</v>
      </c>
      <c r="I2989" s="180"/>
      <c r="J2989" s="181">
        <f t="shared" si="250"/>
        <v>0</v>
      </c>
      <c r="K2989" s="177" t="s">
        <v>477</v>
      </c>
      <c r="L2989" s="41"/>
      <c r="M2989" s="182" t="s">
        <v>19</v>
      </c>
      <c r="N2989" s="183" t="s">
        <v>41</v>
      </c>
      <c r="O2989" s="66"/>
      <c r="P2989" s="184">
        <f t="shared" si="251"/>
        <v>0</v>
      </c>
      <c r="Q2989" s="184">
        <v>0</v>
      </c>
      <c r="R2989" s="184">
        <f t="shared" si="252"/>
        <v>0</v>
      </c>
      <c r="S2989" s="184">
        <v>0</v>
      </c>
      <c r="T2989" s="185">
        <f t="shared" si="253"/>
        <v>0</v>
      </c>
      <c r="U2989" s="36"/>
      <c r="V2989" s="36"/>
      <c r="W2989" s="36"/>
      <c r="X2989" s="36"/>
      <c r="Y2989" s="36"/>
      <c r="Z2989" s="36"/>
      <c r="AA2989" s="36"/>
      <c r="AB2989" s="36"/>
      <c r="AC2989" s="36"/>
      <c r="AD2989" s="36"/>
      <c r="AE2989" s="36"/>
      <c r="AR2989" s="186" t="s">
        <v>200</v>
      </c>
      <c r="AT2989" s="186" t="s">
        <v>195</v>
      </c>
      <c r="AU2989" s="186" t="s">
        <v>212</v>
      </c>
      <c r="AY2989" s="19" t="s">
        <v>193</v>
      </c>
      <c r="BE2989" s="187">
        <f t="shared" si="254"/>
        <v>0</v>
      </c>
      <c r="BF2989" s="187">
        <f t="shared" si="255"/>
        <v>0</v>
      </c>
      <c r="BG2989" s="187">
        <f t="shared" si="256"/>
        <v>0</v>
      </c>
      <c r="BH2989" s="187">
        <f t="shared" si="257"/>
        <v>0</v>
      </c>
      <c r="BI2989" s="187">
        <f t="shared" si="258"/>
        <v>0</v>
      </c>
      <c r="BJ2989" s="19" t="s">
        <v>78</v>
      </c>
      <c r="BK2989" s="187">
        <f t="shared" si="259"/>
        <v>0</v>
      </c>
      <c r="BL2989" s="19" t="s">
        <v>200</v>
      </c>
      <c r="BM2989" s="186" t="s">
        <v>5406</v>
      </c>
    </row>
    <row r="2990" spans="1:65" s="2" customFormat="1" ht="16.5" customHeight="1">
      <c r="A2990" s="36"/>
      <c r="B2990" s="37"/>
      <c r="C2990" s="175" t="s">
        <v>5407</v>
      </c>
      <c r="D2990" s="175" t="s">
        <v>195</v>
      </c>
      <c r="E2990" s="176" t="s">
        <v>5408</v>
      </c>
      <c r="F2990" s="177" t="s">
        <v>5409</v>
      </c>
      <c r="G2990" s="178" t="s">
        <v>273</v>
      </c>
      <c r="H2990" s="179">
        <v>840</v>
      </c>
      <c r="I2990" s="180"/>
      <c r="J2990" s="181">
        <f t="shared" si="250"/>
        <v>0</v>
      </c>
      <c r="K2990" s="177" t="s">
        <v>477</v>
      </c>
      <c r="L2990" s="41"/>
      <c r="M2990" s="182" t="s">
        <v>19</v>
      </c>
      <c r="N2990" s="183" t="s">
        <v>41</v>
      </c>
      <c r="O2990" s="66"/>
      <c r="P2990" s="184">
        <f t="shared" si="251"/>
        <v>0</v>
      </c>
      <c r="Q2990" s="184">
        <v>0</v>
      </c>
      <c r="R2990" s="184">
        <f t="shared" si="252"/>
        <v>0</v>
      </c>
      <c r="S2990" s="184">
        <v>0</v>
      </c>
      <c r="T2990" s="185">
        <f t="shared" si="253"/>
        <v>0</v>
      </c>
      <c r="U2990" s="36"/>
      <c r="V2990" s="36"/>
      <c r="W2990" s="36"/>
      <c r="X2990" s="36"/>
      <c r="Y2990" s="36"/>
      <c r="Z2990" s="36"/>
      <c r="AA2990" s="36"/>
      <c r="AB2990" s="36"/>
      <c r="AC2990" s="36"/>
      <c r="AD2990" s="36"/>
      <c r="AE2990" s="36"/>
      <c r="AR2990" s="186" t="s">
        <v>200</v>
      </c>
      <c r="AT2990" s="186" t="s">
        <v>195</v>
      </c>
      <c r="AU2990" s="186" t="s">
        <v>212</v>
      </c>
      <c r="AY2990" s="19" t="s">
        <v>193</v>
      </c>
      <c r="BE2990" s="187">
        <f t="shared" si="254"/>
        <v>0</v>
      </c>
      <c r="BF2990" s="187">
        <f t="shared" si="255"/>
        <v>0</v>
      </c>
      <c r="BG2990" s="187">
        <f t="shared" si="256"/>
        <v>0</v>
      </c>
      <c r="BH2990" s="187">
        <f t="shared" si="257"/>
        <v>0</v>
      </c>
      <c r="BI2990" s="187">
        <f t="shared" si="258"/>
        <v>0</v>
      </c>
      <c r="BJ2990" s="19" t="s">
        <v>78</v>
      </c>
      <c r="BK2990" s="187">
        <f t="shared" si="259"/>
        <v>0</v>
      </c>
      <c r="BL2990" s="19" t="s">
        <v>200</v>
      </c>
      <c r="BM2990" s="186" t="s">
        <v>5410</v>
      </c>
    </row>
    <row r="2991" spans="1:65" s="2" customFormat="1" ht="16.5" customHeight="1">
      <c r="A2991" s="36"/>
      <c r="B2991" s="37"/>
      <c r="C2991" s="175" t="s">
        <v>5411</v>
      </c>
      <c r="D2991" s="175" t="s">
        <v>195</v>
      </c>
      <c r="E2991" s="176" t="s">
        <v>5412</v>
      </c>
      <c r="F2991" s="177" t="s">
        <v>5413</v>
      </c>
      <c r="G2991" s="178" t="s">
        <v>273</v>
      </c>
      <c r="H2991" s="179">
        <v>230</v>
      </c>
      <c r="I2991" s="180"/>
      <c r="J2991" s="181">
        <f t="shared" si="250"/>
        <v>0</v>
      </c>
      <c r="K2991" s="177" t="s">
        <v>477</v>
      </c>
      <c r="L2991" s="41"/>
      <c r="M2991" s="182" t="s">
        <v>19</v>
      </c>
      <c r="N2991" s="183" t="s">
        <v>41</v>
      </c>
      <c r="O2991" s="66"/>
      <c r="P2991" s="184">
        <f t="shared" si="251"/>
        <v>0</v>
      </c>
      <c r="Q2991" s="184">
        <v>0</v>
      </c>
      <c r="R2991" s="184">
        <f t="shared" si="252"/>
        <v>0</v>
      </c>
      <c r="S2991" s="184">
        <v>0</v>
      </c>
      <c r="T2991" s="185">
        <f t="shared" si="253"/>
        <v>0</v>
      </c>
      <c r="U2991" s="36"/>
      <c r="V2991" s="36"/>
      <c r="W2991" s="36"/>
      <c r="X2991" s="36"/>
      <c r="Y2991" s="36"/>
      <c r="Z2991" s="36"/>
      <c r="AA2991" s="36"/>
      <c r="AB2991" s="36"/>
      <c r="AC2991" s="36"/>
      <c r="AD2991" s="36"/>
      <c r="AE2991" s="36"/>
      <c r="AR2991" s="186" t="s">
        <v>200</v>
      </c>
      <c r="AT2991" s="186" t="s">
        <v>195</v>
      </c>
      <c r="AU2991" s="186" t="s">
        <v>212</v>
      </c>
      <c r="AY2991" s="19" t="s">
        <v>193</v>
      </c>
      <c r="BE2991" s="187">
        <f t="shared" si="254"/>
        <v>0</v>
      </c>
      <c r="BF2991" s="187">
        <f t="shared" si="255"/>
        <v>0</v>
      </c>
      <c r="BG2991" s="187">
        <f t="shared" si="256"/>
        <v>0</v>
      </c>
      <c r="BH2991" s="187">
        <f t="shared" si="257"/>
        <v>0</v>
      </c>
      <c r="BI2991" s="187">
        <f t="shared" si="258"/>
        <v>0</v>
      </c>
      <c r="BJ2991" s="19" t="s">
        <v>78</v>
      </c>
      <c r="BK2991" s="187">
        <f t="shared" si="259"/>
        <v>0</v>
      </c>
      <c r="BL2991" s="19" t="s">
        <v>200</v>
      </c>
      <c r="BM2991" s="186" t="s">
        <v>5414</v>
      </c>
    </row>
    <row r="2992" spans="1:65" s="2" customFormat="1" ht="16.5" customHeight="1">
      <c r="A2992" s="36"/>
      <c r="B2992" s="37"/>
      <c r="C2992" s="175" t="s">
        <v>5415</v>
      </c>
      <c r="D2992" s="175" t="s">
        <v>195</v>
      </c>
      <c r="E2992" s="176" t="s">
        <v>5416</v>
      </c>
      <c r="F2992" s="177" t="s">
        <v>5417</v>
      </c>
      <c r="G2992" s="178" t="s">
        <v>273</v>
      </c>
      <c r="H2992" s="179">
        <v>330</v>
      </c>
      <c r="I2992" s="180"/>
      <c r="J2992" s="181">
        <f t="shared" si="250"/>
        <v>0</v>
      </c>
      <c r="K2992" s="177" t="s">
        <v>477</v>
      </c>
      <c r="L2992" s="41"/>
      <c r="M2992" s="182" t="s">
        <v>19</v>
      </c>
      <c r="N2992" s="183" t="s">
        <v>41</v>
      </c>
      <c r="O2992" s="66"/>
      <c r="P2992" s="184">
        <f t="shared" si="251"/>
        <v>0</v>
      </c>
      <c r="Q2992" s="184">
        <v>0</v>
      </c>
      <c r="R2992" s="184">
        <f t="shared" si="252"/>
        <v>0</v>
      </c>
      <c r="S2992" s="184">
        <v>0</v>
      </c>
      <c r="T2992" s="185">
        <f t="shared" si="253"/>
        <v>0</v>
      </c>
      <c r="U2992" s="36"/>
      <c r="V2992" s="36"/>
      <c r="W2992" s="36"/>
      <c r="X2992" s="36"/>
      <c r="Y2992" s="36"/>
      <c r="Z2992" s="36"/>
      <c r="AA2992" s="36"/>
      <c r="AB2992" s="36"/>
      <c r="AC2992" s="36"/>
      <c r="AD2992" s="36"/>
      <c r="AE2992" s="36"/>
      <c r="AR2992" s="186" t="s">
        <v>200</v>
      </c>
      <c r="AT2992" s="186" t="s">
        <v>195</v>
      </c>
      <c r="AU2992" s="186" t="s">
        <v>212</v>
      </c>
      <c r="AY2992" s="19" t="s">
        <v>193</v>
      </c>
      <c r="BE2992" s="187">
        <f t="shared" si="254"/>
        <v>0</v>
      </c>
      <c r="BF2992" s="187">
        <f t="shared" si="255"/>
        <v>0</v>
      </c>
      <c r="BG2992" s="187">
        <f t="shared" si="256"/>
        <v>0</v>
      </c>
      <c r="BH2992" s="187">
        <f t="shared" si="257"/>
        <v>0</v>
      </c>
      <c r="BI2992" s="187">
        <f t="shared" si="258"/>
        <v>0</v>
      </c>
      <c r="BJ2992" s="19" t="s">
        <v>78</v>
      </c>
      <c r="BK2992" s="187">
        <f t="shared" si="259"/>
        <v>0</v>
      </c>
      <c r="BL2992" s="19" t="s">
        <v>200</v>
      </c>
      <c r="BM2992" s="186" t="s">
        <v>5418</v>
      </c>
    </row>
    <row r="2993" spans="1:65" s="2" customFormat="1" ht="16.5" customHeight="1">
      <c r="A2993" s="36"/>
      <c r="B2993" s="37"/>
      <c r="C2993" s="175" t="s">
        <v>5419</v>
      </c>
      <c r="D2993" s="175" t="s">
        <v>195</v>
      </c>
      <c r="E2993" s="176" t="s">
        <v>5420</v>
      </c>
      <c r="F2993" s="177" t="s">
        <v>5421</v>
      </c>
      <c r="G2993" s="178" t="s">
        <v>273</v>
      </c>
      <c r="H2993" s="179">
        <v>500</v>
      </c>
      <c r="I2993" s="180"/>
      <c r="J2993" s="181">
        <f t="shared" si="250"/>
        <v>0</v>
      </c>
      <c r="K2993" s="177" t="s">
        <v>477</v>
      </c>
      <c r="L2993" s="41"/>
      <c r="M2993" s="182" t="s">
        <v>19</v>
      </c>
      <c r="N2993" s="183" t="s">
        <v>41</v>
      </c>
      <c r="O2993" s="66"/>
      <c r="P2993" s="184">
        <f t="shared" si="251"/>
        <v>0</v>
      </c>
      <c r="Q2993" s="184">
        <v>0</v>
      </c>
      <c r="R2993" s="184">
        <f t="shared" si="252"/>
        <v>0</v>
      </c>
      <c r="S2993" s="184">
        <v>0</v>
      </c>
      <c r="T2993" s="185">
        <f t="shared" si="253"/>
        <v>0</v>
      </c>
      <c r="U2993" s="36"/>
      <c r="V2993" s="36"/>
      <c r="W2993" s="36"/>
      <c r="X2993" s="36"/>
      <c r="Y2993" s="36"/>
      <c r="Z2993" s="36"/>
      <c r="AA2993" s="36"/>
      <c r="AB2993" s="36"/>
      <c r="AC2993" s="36"/>
      <c r="AD2993" s="36"/>
      <c r="AE2993" s="36"/>
      <c r="AR2993" s="186" t="s">
        <v>200</v>
      </c>
      <c r="AT2993" s="186" t="s">
        <v>195</v>
      </c>
      <c r="AU2993" s="186" t="s">
        <v>212</v>
      </c>
      <c r="AY2993" s="19" t="s">
        <v>193</v>
      </c>
      <c r="BE2993" s="187">
        <f t="shared" si="254"/>
        <v>0</v>
      </c>
      <c r="BF2993" s="187">
        <f t="shared" si="255"/>
        <v>0</v>
      </c>
      <c r="BG2993" s="187">
        <f t="shared" si="256"/>
        <v>0</v>
      </c>
      <c r="BH2993" s="187">
        <f t="shared" si="257"/>
        <v>0</v>
      </c>
      <c r="BI2993" s="187">
        <f t="shared" si="258"/>
        <v>0</v>
      </c>
      <c r="BJ2993" s="19" t="s">
        <v>78</v>
      </c>
      <c r="BK2993" s="187">
        <f t="shared" si="259"/>
        <v>0</v>
      </c>
      <c r="BL2993" s="19" t="s">
        <v>200</v>
      </c>
      <c r="BM2993" s="186" t="s">
        <v>5422</v>
      </c>
    </row>
    <row r="2994" spans="1:65" s="2" customFormat="1" ht="16.5" customHeight="1">
      <c r="A2994" s="36"/>
      <c r="B2994" s="37"/>
      <c r="C2994" s="175" t="s">
        <v>5423</v>
      </c>
      <c r="D2994" s="175" t="s">
        <v>195</v>
      </c>
      <c r="E2994" s="176" t="s">
        <v>5424</v>
      </c>
      <c r="F2994" s="177" t="s">
        <v>5425</v>
      </c>
      <c r="G2994" s="178" t="s">
        <v>273</v>
      </c>
      <c r="H2994" s="179">
        <v>90</v>
      </c>
      <c r="I2994" s="180"/>
      <c r="J2994" s="181">
        <f t="shared" si="250"/>
        <v>0</v>
      </c>
      <c r="K2994" s="177" t="s">
        <v>477</v>
      </c>
      <c r="L2994" s="41"/>
      <c r="M2994" s="182" t="s">
        <v>19</v>
      </c>
      <c r="N2994" s="183" t="s">
        <v>41</v>
      </c>
      <c r="O2994" s="66"/>
      <c r="P2994" s="184">
        <f t="shared" si="251"/>
        <v>0</v>
      </c>
      <c r="Q2994" s="184">
        <v>0</v>
      </c>
      <c r="R2994" s="184">
        <f t="shared" si="252"/>
        <v>0</v>
      </c>
      <c r="S2994" s="184">
        <v>0</v>
      </c>
      <c r="T2994" s="185">
        <f t="shared" si="253"/>
        <v>0</v>
      </c>
      <c r="U2994" s="36"/>
      <c r="V2994" s="36"/>
      <c r="W2994" s="36"/>
      <c r="X2994" s="36"/>
      <c r="Y2994" s="36"/>
      <c r="Z2994" s="36"/>
      <c r="AA2994" s="36"/>
      <c r="AB2994" s="36"/>
      <c r="AC2994" s="36"/>
      <c r="AD2994" s="36"/>
      <c r="AE2994" s="36"/>
      <c r="AR2994" s="186" t="s">
        <v>200</v>
      </c>
      <c r="AT2994" s="186" t="s">
        <v>195</v>
      </c>
      <c r="AU2994" s="186" t="s">
        <v>212</v>
      </c>
      <c r="AY2994" s="19" t="s">
        <v>193</v>
      </c>
      <c r="BE2994" s="187">
        <f t="shared" si="254"/>
        <v>0</v>
      </c>
      <c r="BF2994" s="187">
        <f t="shared" si="255"/>
        <v>0</v>
      </c>
      <c r="BG2994" s="187">
        <f t="shared" si="256"/>
        <v>0</v>
      </c>
      <c r="BH2994" s="187">
        <f t="shared" si="257"/>
        <v>0</v>
      </c>
      <c r="BI2994" s="187">
        <f t="shared" si="258"/>
        <v>0</v>
      </c>
      <c r="BJ2994" s="19" t="s">
        <v>78</v>
      </c>
      <c r="BK2994" s="187">
        <f t="shared" si="259"/>
        <v>0</v>
      </c>
      <c r="BL2994" s="19" t="s">
        <v>200</v>
      </c>
      <c r="BM2994" s="186" t="s">
        <v>5426</v>
      </c>
    </row>
    <row r="2995" spans="1:65" s="2" customFormat="1" ht="16.5" customHeight="1">
      <c r="A2995" s="36"/>
      <c r="B2995" s="37"/>
      <c r="C2995" s="175" t="s">
        <v>5427</v>
      </c>
      <c r="D2995" s="175" t="s">
        <v>195</v>
      </c>
      <c r="E2995" s="176" t="s">
        <v>5428</v>
      </c>
      <c r="F2995" s="177" t="s">
        <v>5429</v>
      </c>
      <c r="G2995" s="178" t="s">
        <v>273</v>
      </c>
      <c r="H2995" s="179">
        <v>205</v>
      </c>
      <c r="I2995" s="180"/>
      <c r="J2995" s="181">
        <f t="shared" si="250"/>
        <v>0</v>
      </c>
      <c r="K2995" s="177" t="s">
        <v>477</v>
      </c>
      <c r="L2995" s="41"/>
      <c r="M2995" s="182" t="s">
        <v>19</v>
      </c>
      <c r="N2995" s="183" t="s">
        <v>41</v>
      </c>
      <c r="O2995" s="66"/>
      <c r="P2995" s="184">
        <f t="shared" si="251"/>
        <v>0</v>
      </c>
      <c r="Q2995" s="184">
        <v>0</v>
      </c>
      <c r="R2995" s="184">
        <f t="shared" si="252"/>
        <v>0</v>
      </c>
      <c r="S2995" s="184">
        <v>0</v>
      </c>
      <c r="T2995" s="185">
        <f t="shared" si="253"/>
        <v>0</v>
      </c>
      <c r="U2995" s="36"/>
      <c r="V2995" s="36"/>
      <c r="W2995" s="36"/>
      <c r="X2995" s="36"/>
      <c r="Y2995" s="36"/>
      <c r="Z2995" s="36"/>
      <c r="AA2995" s="36"/>
      <c r="AB2995" s="36"/>
      <c r="AC2995" s="36"/>
      <c r="AD2995" s="36"/>
      <c r="AE2995" s="36"/>
      <c r="AR2995" s="186" t="s">
        <v>200</v>
      </c>
      <c r="AT2995" s="186" t="s">
        <v>195</v>
      </c>
      <c r="AU2995" s="186" t="s">
        <v>212</v>
      </c>
      <c r="AY2995" s="19" t="s">
        <v>193</v>
      </c>
      <c r="BE2995" s="187">
        <f t="shared" si="254"/>
        <v>0</v>
      </c>
      <c r="BF2995" s="187">
        <f t="shared" si="255"/>
        <v>0</v>
      </c>
      <c r="BG2995" s="187">
        <f t="shared" si="256"/>
        <v>0</v>
      </c>
      <c r="BH2995" s="187">
        <f t="shared" si="257"/>
        <v>0</v>
      </c>
      <c r="BI2995" s="187">
        <f t="shared" si="258"/>
        <v>0</v>
      </c>
      <c r="BJ2995" s="19" t="s">
        <v>78</v>
      </c>
      <c r="BK2995" s="187">
        <f t="shared" si="259"/>
        <v>0</v>
      </c>
      <c r="BL2995" s="19" t="s">
        <v>200</v>
      </c>
      <c r="BM2995" s="186" t="s">
        <v>5430</v>
      </c>
    </row>
    <row r="2996" spans="1:65" s="2" customFormat="1" ht="16.5" customHeight="1">
      <c r="A2996" s="36"/>
      <c r="B2996" s="37"/>
      <c r="C2996" s="175" t="s">
        <v>5431</v>
      </c>
      <c r="D2996" s="175" t="s">
        <v>195</v>
      </c>
      <c r="E2996" s="176" t="s">
        <v>5432</v>
      </c>
      <c r="F2996" s="177" t="s">
        <v>5433</v>
      </c>
      <c r="G2996" s="178" t="s">
        <v>273</v>
      </c>
      <c r="H2996" s="179">
        <v>590</v>
      </c>
      <c r="I2996" s="180"/>
      <c r="J2996" s="181">
        <f t="shared" si="250"/>
        <v>0</v>
      </c>
      <c r="K2996" s="177" t="s">
        <v>477</v>
      </c>
      <c r="L2996" s="41"/>
      <c r="M2996" s="182" t="s">
        <v>19</v>
      </c>
      <c r="N2996" s="183" t="s">
        <v>41</v>
      </c>
      <c r="O2996" s="66"/>
      <c r="P2996" s="184">
        <f t="shared" si="251"/>
        <v>0</v>
      </c>
      <c r="Q2996" s="184">
        <v>0</v>
      </c>
      <c r="R2996" s="184">
        <f t="shared" si="252"/>
        <v>0</v>
      </c>
      <c r="S2996" s="184">
        <v>0</v>
      </c>
      <c r="T2996" s="185">
        <f t="shared" si="253"/>
        <v>0</v>
      </c>
      <c r="U2996" s="36"/>
      <c r="V2996" s="36"/>
      <c r="W2996" s="36"/>
      <c r="X2996" s="36"/>
      <c r="Y2996" s="36"/>
      <c r="Z2996" s="36"/>
      <c r="AA2996" s="36"/>
      <c r="AB2996" s="36"/>
      <c r="AC2996" s="36"/>
      <c r="AD2996" s="36"/>
      <c r="AE2996" s="36"/>
      <c r="AR2996" s="186" t="s">
        <v>200</v>
      </c>
      <c r="AT2996" s="186" t="s">
        <v>195</v>
      </c>
      <c r="AU2996" s="186" t="s">
        <v>212</v>
      </c>
      <c r="AY2996" s="19" t="s">
        <v>193</v>
      </c>
      <c r="BE2996" s="187">
        <f t="shared" si="254"/>
        <v>0</v>
      </c>
      <c r="BF2996" s="187">
        <f t="shared" si="255"/>
        <v>0</v>
      </c>
      <c r="BG2996" s="187">
        <f t="shared" si="256"/>
        <v>0</v>
      </c>
      <c r="BH2996" s="187">
        <f t="shared" si="257"/>
        <v>0</v>
      </c>
      <c r="BI2996" s="187">
        <f t="shared" si="258"/>
        <v>0</v>
      </c>
      <c r="BJ2996" s="19" t="s">
        <v>78</v>
      </c>
      <c r="BK2996" s="187">
        <f t="shared" si="259"/>
        <v>0</v>
      </c>
      <c r="BL2996" s="19" t="s">
        <v>200</v>
      </c>
      <c r="BM2996" s="186" t="s">
        <v>5434</v>
      </c>
    </row>
    <row r="2997" spans="1:65" s="2" customFormat="1" ht="24.2" customHeight="1">
      <c r="A2997" s="36"/>
      <c r="B2997" s="37"/>
      <c r="C2997" s="175" t="s">
        <v>5435</v>
      </c>
      <c r="D2997" s="175" t="s">
        <v>195</v>
      </c>
      <c r="E2997" s="176" t="s">
        <v>5436</v>
      </c>
      <c r="F2997" s="177" t="s">
        <v>5437</v>
      </c>
      <c r="G2997" s="178" t="s">
        <v>273</v>
      </c>
      <c r="H2997" s="179">
        <v>540</v>
      </c>
      <c r="I2997" s="180"/>
      <c r="J2997" s="181">
        <f t="shared" ref="J2997:J3028" si="260">ROUND(I2997*H2997,2)</f>
        <v>0</v>
      </c>
      <c r="K2997" s="177" t="s">
        <v>477</v>
      </c>
      <c r="L2997" s="41"/>
      <c r="M2997" s="182" t="s">
        <v>19</v>
      </c>
      <c r="N2997" s="183" t="s">
        <v>41</v>
      </c>
      <c r="O2997" s="66"/>
      <c r="P2997" s="184">
        <f t="shared" ref="P2997:P3028" si="261">O2997*H2997</f>
        <v>0</v>
      </c>
      <c r="Q2997" s="184">
        <v>0</v>
      </c>
      <c r="R2997" s="184">
        <f t="shared" ref="R2997:R3028" si="262">Q2997*H2997</f>
        <v>0</v>
      </c>
      <c r="S2997" s="184">
        <v>0</v>
      </c>
      <c r="T2997" s="185">
        <f t="shared" ref="T2997:T3028" si="263">S2997*H2997</f>
        <v>0</v>
      </c>
      <c r="U2997" s="36"/>
      <c r="V2997" s="36"/>
      <c r="W2997" s="36"/>
      <c r="X2997" s="36"/>
      <c r="Y2997" s="36"/>
      <c r="Z2997" s="36"/>
      <c r="AA2997" s="36"/>
      <c r="AB2997" s="36"/>
      <c r="AC2997" s="36"/>
      <c r="AD2997" s="36"/>
      <c r="AE2997" s="36"/>
      <c r="AR2997" s="186" t="s">
        <v>200</v>
      </c>
      <c r="AT2997" s="186" t="s">
        <v>195</v>
      </c>
      <c r="AU2997" s="186" t="s">
        <v>212</v>
      </c>
      <c r="AY2997" s="19" t="s">
        <v>193</v>
      </c>
      <c r="BE2997" s="187">
        <f t="shared" ref="BE2997:BE3033" si="264">IF(N2997="základní",J2997,0)</f>
        <v>0</v>
      </c>
      <c r="BF2997" s="187">
        <f t="shared" ref="BF2997:BF3033" si="265">IF(N2997="snížená",J2997,0)</f>
        <v>0</v>
      </c>
      <c r="BG2997" s="187">
        <f t="shared" ref="BG2997:BG3033" si="266">IF(N2997="zákl. přenesená",J2997,0)</f>
        <v>0</v>
      </c>
      <c r="BH2997" s="187">
        <f t="shared" ref="BH2997:BH3033" si="267">IF(N2997="sníž. přenesená",J2997,0)</f>
        <v>0</v>
      </c>
      <c r="BI2997" s="187">
        <f t="shared" ref="BI2997:BI3033" si="268">IF(N2997="nulová",J2997,0)</f>
        <v>0</v>
      </c>
      <c r="BJ2997" s="19" t="s">
        <v>78</v>
      </c>
      <c r="BK2997" s="187">
        <f t="shared" ref="BK2997:BK3033" si="269">ROUND(I2997*H2997,2)</f>
        <v>0</v>
      </c>
      <c r="BL2997" s="19" t="s">
        <v>200</v>
      </c>
      <c r="BM2997" s="186" t="s">
        <v>5438</v>
      </c>
    </row>
    <row r="2998" spans="1:65" s="2" customFormat="1" ht="24.2" customHeight="1">
      <c r="A2998" s="36"/>
      <c r="B2998" s="37"/>
      <c r="C2998" s="175" t="s">
        <v>5439</v>
      </c>
      <c r="D2998" s="175" t="s">
        <v>195</v>
      </c>
      <c r="E2998" s="176" t="s">
        <v>5440</v>
      </c>
      <c r="F2998" s="177" t="s">
        <v>5441</v>
      </c>
      <c r="G2998" s="178" t="s">
        <v>273</v>
      </c>
      <c r="H2998" s="179">
        <v>1370</v>
      </c>
      <c r="I2998" s="180"/>
      <c r="J2998" s="181">
        <f t="shared" si="260"/>
        <v>0</v>
      </c>
      <c r="K2998" s="177" t="s">
        <v>477</v>
      </c>
      <c r="L2998" s="41"/>
      <c r="M2998" s="182" t="s">
        <v>19</v>
      </c>
      <c r="N2998" s="183" t="s">
        <v>41</v>
      </c>
      <c r="O2998" s="66"/>
      <c r="P2998" s="184">
        <f t="shared" si="261"/>
        <v>0</v>
      </c>
      <c r="Q2998" s="184">
        <v>0</v>
      </c>
      <c r="R2998" s="184">
        <f t="shared" si="262"/>
        <v>0</v>
      </c>
      <c r="S2998" s="184">
        <v>0</v>
      </c>
      <c r="T2998" s="185">
        <f t="shared" si="263"/>
        <v>0</v>
      </c>
      <c r="U2998" s="36"/>
      <c r="V2998" s="36"/>
      <c r="W2998" s="36"/>
      <c r="X2998" s="36"/>
      <c r="Y2998" s="36"/>
      <c r="Z2998" s="36"/>
      <c r="AA2998" s="36"/>
      <c r="AB2998" s="36"/>
      <c r="AC2998" s="36"/>
      <c r="AD2998" s="36"/>
      <c r="AE2998" s="36"/>
      <c r="AR2998" s="186" t="s">
        <v>200</v>
      </c>
      <c r="AT2998" s="186" t="s">
        <v>195</v>
      </c>
      <c r="AU2998" s="186" t="s">
        <v>212</v>
      </c>
      <c r="AY2998" s="19" t="s">
        <v>193</v>
      </c>
      <c r="BE2998" s="187">
        <f t="shared" si="264"/>
        <v>0</v>
      </c>
      <c r="BF2998" s="187">
        <f t="shared" si="265"/>
        <v>0</v>
      </c>
      <c r="BG2998" s="187">
        <f t="shared" si="266"/>
        <v>0</v>
      </c>
      <c r="BH2998" s="187">
        <f t="shared" si="267"/>
        <v>0</v>
      </c>
      <c r="BI2998" s="187">
        <f t="shared" si="268"/>
        <v>0</v>
      </c>
      <c r="BJ2998" s="19" t="s">
        <v>78</v>
      </c>
      <c r="BK2998" s="187">
        <f t="shared" si="269"/>
        <v>0</v>
      </c>
      <c r="BL2998" s="19" t="s">
        <v>200</v>
      </c>
      <c r="BM2998" s="186" t="s">
        <v>5442</v>
      </c>
    </row>
    <row r="2999" spans="1:65" s="2" customFormat="1" ht="24.2" customHeight="1">
      <c r="A2999" s="36"/>
      <c r="B2999" s="37"/>
      <c r="C2999" s="175" t="s">
        <v>5443</v>
      </c>
      <c r="D2999" s="175" t="s">
        <v>195</v>
      </c>
      <c r="E2999" s="176" t="s">
        <v>5444</v>
      </c>
      <c r="F2999" s="177" t="s">
        <v>5445</v>
      </c>
      <c r="G2999" s="178" t="s">
        <v>273</v>
      </c>
      <c r="H2999" s="179">
        <v>650</v>
      </c>
      <c r="I2999" s="180"/>
      <c r="J2999" s="181">
        <f t="shared" si="260"/>
        <v>0</v>
      </c>
      <c r="K2999" s="177" t="s">
        <v>477</v>
      </c>
      <c r="L2999" s="41"/>
      <c r="M2999" s="182" t="s">
        <v>19</v>
      </c>
      <c r="N2999" s="183" t="s">
        <v>41</v>
      </c>
      <c r="O2999" s="66"/>
      <c r="P2999" s="184">
        <f t="shared" si="261"/>
        <v>0</v>
      </c>
      <c r="Q2999" s="184">
        <v>0</v>
      </c>
      <c r="R2999" s="184">
        <f t="shared" si="262"/>
        <v>0</v>
      </c>
      <c r="S2999" s="184">
        <v>0</v>
      </c>
      <c r="T2999" s="185">
        <f t="shared" si="263"/>
        <v>0</v>
      </c>
      <c r="U2999" s="36"/>
      <c r="V2999" s="36"/>
      <c r="W2999" s="36"/>
      <c r="X2999" s="36"/>
      <c r="Y2999" s="36"/>
      <c r="Z2999" s="36"/>
      <c r="AA2999" s="36"/>
      <c r="AB2999" s="36"/>
      <c r="AC2999" s="36"/>
      <c r="AD2999" s="36"/>
      <c r="AE2999" s="36"/>
      <c r="AR2999" s="186" t="s">
        <v>200</v>
      </c>
      <c r="AT2999" s="186" t="s">
        <v>195</v>
      </c>
      <c r="AU2999" s="186" t="s">
        <v>212</v>
      </c>
      <c r="AY2999" s="19" t="s">
        <v>193</v>
      </c>
      <c r="BE2999" s="187">
        <f t="shared" si="264"/>
        <v>0</v>
      </c>
      <c r="BF2999" s="187">
        <f t="shared" si="265"/>
        <v>0</v>
      </c>
      <c r="BG2999" s="187">
        <f t="shared" si="266"/>
        <v>0</v>
      </c>
      <c r="BH2999" s="187">
        <f t="shared" si="267"/>
        <v>0</v>
      </c>
      <c r="BI2999" s="187">
        <f t="shared" si="268"/>
        <v>0</v>
      </c>
      <c r="BJ2999" s="19" t="s">
        <v>78</v>
      </c>
      <c r="BK2999" s="187">
        <f t="shared" si="269"/>
        <v>0</v>
      </c>
      <c r="BL2999" s="19" t="s">
        <v>200</v>
      </c>
      <c r="BM2999" s="186" t="s">
        <v>5446</v>
      </c>
    </row>
    <row r="3000" spans="1:65" s="2" customFormat="1" ht="16.5" customHeight="1">
      <c r="A3000" s="36"/>
      <c r="B3000" s="37"/>
      <c r="C3000" s="175" t="s">
        <v>5447</v>
      </c>
      <c r="D3000" s="175" t="s">
        <v>195</v>
      </c>
      <c r="E3000" s="176" t="s">
        <v>5448</v>
      </c>
      <c r="F3000" s="177" t="s">
        <v>5449</v>
      </c>
      <c r="G3000" s="178" t="s">
        <v>273</v>
      </c>
      <c r="H3000" s="179">
        <v>205</v>
      </c>
      <c r="I3000" s="180"/>
      <c r="J3000" s="181">
        <f t="shared" si="260"/>
        <v>0</v>
      </c>
      <c r="K3000" s="177" t="s">
        <v>477</v>
      </c>
      <c r="L3000" s="41"/>
      <c r="M3000" s="182" t="s">
        <v>19</v>
      </c>
      <c r="N3000" s="183" t="s">
        <v>41</v>
      </c>
      <c r="O3000" s="66"/>
      <c r="P3000" s="184">
        <f t="shared" si="261"/>
        <v>0</v>
      </c>
      <c r="Q3000" s="184">
        <v>0</v>
      </c>
      <c r="R3000" s="184">
        <f t="shared" si="262"/>
        <v>0</v>
      </c>
      <c r="S3000" s="184">
        <v>0</v>
      </c>
      <c r="T3000" s="185">
        <f t="shared" si="263"/>
        <v>0</v>
      </c>
      <c r="U3000" s="36"/>
      <c r="V3000" s="36"/>
      <c r="W3000" s="36"/>
      <c r="X3000" s="36"/>
      <c r="Y3000" s="36"/>
      <c r="Z3000" s="36"/>
      <c r="AA3000" s="36"/>
      <c r="AB3000" s="36"/>
      <c r="AC3000" s="36"/>
      <c r="AD3000" s="36"/>
      <c r="AE3000" s="36"/>
      <c r="AR3000" s="186" t="s">
        <v>200</v>
      </c>
      <c r="AT3000" s="186" t="s">
        <v>195</v>
      </c>
      <c r="AU3000" s="186" t="s">
        <v>212</v>
      </c>
      <c r="AY3000" s="19" t="s">
        <v>193</v>
      </c>
      <c r="BE3000" s="187">
        <f t="shared" si="264"/>
        <v>0</v>
      </c>
      <c r="BF3000" s="187">
        <f t="shared" si="265"/>
        <v>0</v>
      </c>
      <c r="BG3000" s="187">
        <f t="shared" si="266"/>
        <v>0</v>
      </c>
      <c r="BH3000" s="187">
        <f t="shared" si="267"/>
        <v>0</v>
      </c>
      <c r="BI3000" s="187">
        <f t="shared" si="268"/>
        <v>0</v>
      </c>
      <c r="BJ3000" s="19" t="s">
        <v>78</v>
      </c>
      <c r="BK3000" s="187">
        <f t="shared" si="269"/>
        <v>0</v>
      </c>
      <c r="BL3000" s="19" t="s">
        <v>200</v>
      </c>
      <c r="BM3000" s="186" t="s">
        <v>5450</v>
      </c>
    </row>
    <row r="3001" spans="1:65" s="2" customFormat="1" ht="16.5" customHeight="1">
      <c r="A3001" s="36"/>
      <c r="B3001" s="37"/>
      <c r="C3001" s="175" t="s">
        <v>5451</v>
      </c>
      <c r="D3001" s="175" t="s">
        <v>195</v>
      </c>
      <c r="E3001" s="176" t="s">
        <v>5452</v>
      </c>
      <c r="F3001" s="177" t="s">
        <v>5453</v>
      </c>
      <c r="G3001" s="178" t="s">
        <v>273</v>
      </c>
      <c r="H3001" s="179">
        <v>170</v>
      </c>
      <c r="I3001" s="180"/>
      <c r="J3001" s="181">
        <f t="shared" si="260"/>
        <v>0</v>
      </c>
      <c r="K3001" s="177" t="s">
        <v>477</v>
      </c>
      <c r="L3001" s="41"/>
      <c r="M3001" s="182" t="s">
        <v>19</v>
      </c>
      <c r="N3001" s="183" t="s">
        <v>41</v>
      </c>
      <c r="O3001" s="66"/>
      <c r="P3001" s="184">
        <f t="shared" si="261"/>
        <v>0</v>
      </c>
      <c r="Q3001" s="184">
        <v>0</v>
      </c>
      <c r="R3001" s="184">
        <f t="shared" si="262"/>
        <v>0</v>
      </c>
      <c r="S3001" s="184">
        <v>0</v>
      </c>
      <c r="T3001" s="185">
        <f t="shared" si="263"/>
        <v>0</v>
      </c>
      <c r="U3001" s="36"/>
      <c r="V3001" s="36"/>
      <c r="W3001" s="36"/>
      <c r="X3001" s="36"/>
      <c r="Y3001" s="36"/>
      <c r="Z3001" s="36"/>
      <c r="AA3001" s="36"/>
      <c r="AB3001" s="36"/>
      <c r="AC3001" s="36"/>
      <c r="AD3001" s="36"/>
      <c r="AE3001" s="36"/>
      <c r="AR3001" s="186" t="s">
        <v>200</v>
      </c>
      <c r="AT3001" s="186" t="s">
        <v>195</v>
      </c>
      <c r="AU3001" s="186" t="s">
        <v>212</v>
      </c>
      <c r="AY3001" s="19" t="s">
        <v>193</v>
      </c>
      <c r="BE3001" s="187">
        <f t="shared" si="264"/>
        <v>0</v>
      </c>
      <c r="BF3001" s="187">
        <f t="shared" si="265"/>
        <v>0</v>
      </c>
      <c r="BG3001" s="187">
        <f t="shared" si="266"/>
        <v>0</v>
      </c>
      <c r="BH3001" s="187">
        <f t="shared" si="267"/>
        <v>0</v>
      </c>
      <c r="BI3001" s="187">
        <f t="shared" si="268"/>
        <v>0</v>
      </c>
      <c r="BJ3001" s="19" t="s">
        <v>78</v>
      </c>
      <c r="BK3001" s="187">
        <f t="shared" si="269"/>
        <v>0</v>
      </c>
      <c r="BL3001" s="19" t="s">
        <v>200</v>
      </c>
      <c r="BM3001" s="186" t="s">
        <v>5454</v>
      </c>
    </row>
    <row r="3002" spans="1:65" s="2" customFormat="1" ht="21.75" customHeight="1">
      <c r="A3002" s="36"/>
      <c r="B3002" s="37"/>
      <c r="C3002" s="175" t="s">
        <v>5455</v>
      </c>
      <c r="D3002" s="175" t="s">
        <v>195</v>
      </c>
      <c r="E3002" s="176" t="s">
        <v>5456</v>
      </c>
      <c r="F3002" s="177" t="s">
        <v>5457</v>
      </c>
      <c r="G3002" s="178" t="s">
        <v>273</v>
      </c>
      <c r="H3002" s="179">
        <v>920</v>
      </c>
      <c r="I3002" s="180"/>
      <c r="J3002" s="181">
        <f t="shared" si="260"/>
        <v>0</v>
      </c>
      <c r="K3002" s="177" t="s">
        <v>477</v>
      </c>
      <c r="L3002" s="41"/>
      <c r="M3002" s="182" t="s">
        <v>19</v>
      </c>
      <c r="N3002" s="183" t="s">
        <v>41</v>
      </c>
      <c r="O3002" s="66"/>
      <c r="P3002" s="184">
        <f t="shared" si="261"/>
        <v>0</v>
      </c>
      <c r="Q3002" s="184">
        <v>0</v>
      </c>
      <c r="R3002" s="184">
        <f t="shared" si="262"/>
        <v>0</v>
      </c>
      <c r="S3002" s="184">
        <v>0</v>
      </c>
      <c r="T3002" s="185">
        <f t="shared" si="263"/>
        <v>0</v>
      </c>
      <c r="U3002" s="36"/>
      <c r="V3002" s="36"/>
      <c r="W3002" s="36"/>
      <c r="X3002" s="36"/>
      <c r="Y3002" s="36"/>
      <c r="Z3002" s="36"/>
      <c r="AA3002" s="36"/>
      <c r="AB3002" s="36"/>
      <c r="AC3002" s="36"/>
      <c r="AD3002" s="36"/>
      <c r="AE3002" s="36"/>
      <c r="AR3002" s="186" t="s">
        <v>200</v>
      </c>
      <c r="AT3002" s="186" t="s">
        <v>195</v>
      </c>
      <c r="AU3002" s="186" t="s">
        <v>212</v>
      </c>
      <c r="AY3002" s="19" t="s">
        <v>193</v>
      </c>
      <c r="BE3002" s="187">
        <f t="shared" si="264"/>
        <v>0</v>
      </c>
      <c r="BF3002" s="187">
        <f t="shared" si="265"/>
        <v>0</v>
      </c>
      <c r="BG3002" s="187">
        <f t="shared" si="266"/>
        <v>0</v>
      </c>
      <c r="BH3002" s="187">
        <f t="shared" si="267"/>
        <v>0</v>
      </c>
      <c r="BI3002" s="187">
        <f t="shared" si="268"/>
        <v>0</v>
      </c>
      <c r="BJ3002" s="19" t="s">
        <v>78</v>
      </c>
      <c r="BK3002" s="187">
        <f t="shared" si="269"/>
        <v>0</v>
      </c>
      <c r="BL3002" s="19" t="s">
        <v>200</v>
      </c>
      <c r="BM3002" s="186" t="s">
        <v>5458</v>
      </c>
    </row>
    <row r="3003" spans="1:65" s="2" customFormat="1" ht="16.5" customHeight="1">
      <c r="A3003" s="36"/>
      <c r="B3003" s="37"/>
      <c r="C3003" s="175" t="s">
        <v>5459</v>
      </c>
      <c r="D3003" s="175" t="s">
        <v>195</v>
      </c>
      <c r="E3003" s="176" t="s">
        <v>5460</v>
      </c>
      <c r="F3003" s="177" t="s">
        <v>5461</v>
      </c>
      <c r="G3003" s="178" t="s">
        <v>702</v>
      </c>
      <c r="H3003" s="179">
        <v>2300</v>
      </c>
      <c r="I3003" s="180"/>
      <c r="J3003" s="181">
        <f t="shared" si="260"/>
        <v>0</v>
      </c>
      <c r="K3003" s="177" t="s">
        <v>477</v>
      </c>
      <c r="L3003" s="41"/>
      <c r="M3003" s="182" t="s">
        <v>19</v>
      </c>
      <c r="N3003" s="183" t="s">
        <v>41</v>
      </c>
      <c r="O3003" s="66"/>
      <c r="P3003" s="184">
        <f t="shared" si="261"/>
        <v>0</v>
      </c>
      <c r="Q3003" s="184">
        <v>0</v>
      </c>
      <c r="R3003" s="184">
        <f t="shared" si="262"/>
        <v>0</v>
      </c>
      <c r="S3003" s="184">
        <v>0</v>
      </c>
      <c r="T3003" s="185">
        <f t="shared" si="263"/>
        <v>0</v>
      </c>
      <c r="U3003" s="36"/>
      <c r="V3003" s="36"/>
      <c r="W3003" s="36"/>
      <c r="X3003" s="36"/>
      <c r="Y3003" s="36"/>
      <c r="Z3003" s="36"/>
      <c r="AA3003" s="36"/>
      <c r="AB3003" s="36"/>
      <c r="AC3003" s="36"/>
      <c r="AD3003" s="36"/>
      <c r="AE3003" s="36"/>
      <c r="AR3003" s="186" t="s">
        <v>200</v>
      </c>
      <c r="AT3003" s="186" t="s">
        <v>195</v>
      </c>
      <c r="AU3003" s="186" t="s">
        <v>212</v>
      </c>
      <c r="AY3003" s="19" t="s">
        <v>193</v>
      </c>
      <c r="BE3003" s="187">
        <f t="shared" si="264"/>
        <v>0</v>
      </c>
      <c r="BF3003" s="187">
        <f t="shared" si="265"/>
        <v>0</v>
      </c>
      <c r="BG3003" s="187">
        <f t="shared" si="266"/>
        <v>0</v>
      </c>
      <c r="BH3003" s="187">
        <f t="shared" si="267"/>
        <v>0</v>
      </c>
      <c r="BI3003" s="187">
        <f t="shared" si="268"/>
        <v>0</v>
      </c>
      <c r="BJ3003" s="19" t="s">
        <v>78</v>
      </c>
      <c r="BK3003" s="187">
        <f t="shared" si="269"/>
        <v>0</v>
      </c>
      <c r="BL3003" s="19" t="s">
        <v>200</v>
      </c>
      <c r="BM3003" s="186" t="s">
        <v>5462</v>
      </c>
    </row>
    <row r="3004" spans="1:65" s="2" customFormat="1" ht="21.75" customHeight="1">
      <c r="A3004" s="36"/>
      <c r="B3004" s="37"/>
      <c r="C3004" s="175" t="s">
        <v>5463</v>
      </c>
      <c r="D3004" s="175" t="s">
        <v>195</v>
      </c>
      <c r="E3004" s="176" t="s">
        <v>5464</v>
      </c>
      <c r="F3004" s="177" t="s">
        <v>5465</v>
      </c>
      <c r="G3004" s="178" t="s">
        <v>702</v>
      </c>
      <c r="H3004" s="179">
        <v>690</v>
      </c>
      <c r="I3004" s="180"/>
      <c r="J3004" s="181">
        <f t="shared" si="260"/>
        <v>0</v>
      </c>
      <c r="K3004" s="177" t="s">
        <v>477</v>
      </c>
      <c r="L3004" s="41"/>
      <c r="M3004" s="182" t="s">
        <v>19</v>
      </c>
      <c r="N3004" s="183" t="s">
        <v>41</v>
      </c>
      <c r="O3004" s="66"/>
      <c r="P3004" s="184">
        <f t="shared" si="261"/>
        <v>0</v>
      </c>
      <c r="Q3004" s="184">
        <v>0</v>
      </c>
      <c r="R3004" s="184">
        <f t="shared" si="262"/>
        <v>0</v>
      </c>
      <c r="S3004" s="184">
        <v>0</v>
      </c>
      <c r="T3004" s="185">
        <f t="shared" si="263"/>
        <v>0</v>
      </c>
      <c r="U3004" s="36"/>
      <c r="V3004" s="36"/>
      <c r="W3004" s="36"/>
      <c r="X3004" s="36"/>
      <c r="Y3004" s="36"/>
      <c r="Z3004" s="36"/>
      <c r="AA3004" s="36"/>
      <c r="AB3004" s="36"/>
      <c r="AC3004" s="36"/>
      <c r="AD3004" s="36"/>
      <c r="AE3004" s="36"/>
      <c r="AR3004" s="186" t="s">
        <v>200</v>
      </c>
      <c r="AT3004" s="186" t="s">
        <v>195</v>
      </c>
      <c r="AU3004" s="186" t="s">
        <v>212</v>
      </c>
      <c r="AY3004" s="19" t="s">
        <v>193</v>
      </c>
      <c r="BE3004" s="187">
        <f t="shared" si="264"/>
        <v>0</v>
      </c>
      <c r="BF3004" s="187">
        <f t="shared" si="265"/>
        <v>0</v>
      </c>
      <c r="BG3004" s="187">
        <f t="shared" si="266"/>
        <v>0</v>
      </c>
      <c r="BH3004" s="187">
        <f t="shared" si="267"/>
        <v>0</v>
      </c>
      <c r="BI3004" s="187">
        <f t="shared" si="268"/>
        <v>0</v>
      </c>
      <c r="BJ3004" s="19" t="s">
        <v>78</v>
      </c>
      <c r="BK3004" s="187">
        <f t="shared" si="269"/>
        <v>0</v>
      </c>
      <c r="BL3004" s="19" t="s">
        <v>200</v>
      </c>
      <c r="BM3004" s="186" t="s">
        <v>5466</v>
      </c>
    </row>
    <row r="3005" spans="1:65" s="2" customFormat="1" ht="24.2" customHeight="1">
      <c r="A3005" s="36"/>
      <c r="B3005" s="37"/>
      <c r="C3005" s="175" t="s">
        <v>5467</v>
      </c>
      <c r="D3005" s="175" t="s">
        <v>195</v>
      </c>
      <c r="E3005" s="176" t="s">
        <v>5468</v>
      </c>
      <c r="F3005" s="177" t="s">
        <v>5469</v>
      </c>
      <c r="G3005" s="178" t="s">
        <v>702</v>
      </c>
      <c r="H3005" s="179">
        <v>250</v>
      </c>
      <c r="I3005" s="180"/>
      <c r="J3005" s="181">
        <f t="shared" si="260"/>
        <v>0</v>
      </c>
      <c r="K3005" s="177" t="s">
        <v>477</v>
      </c>
      <c r="L3005" s="41"/>
      <c r="M3005" s="182" t="s">
        <v>19</v>
      </c>
      <c r="N3005" s="183" t="s">
        <v>41</v>
      </c>
      <c r="O3005" s="66"/>
      <c r="P3005" s="184">
        <f t="shared" si="261"/>
        <v>0</v>
      </c>
      <c r="Q3005" s="184">
        <v>0</v>
      </c>
      <c r="R3005" s="184">
        <f t="shared" si="262"/>
        <v>0</v>
      </c>
      <c r="S3005" s="184">
        <v>0</v>
      </c>
      <c r="T3005" s="185">
        <f t="shared" si="263"/>
        <v>0</v>
      </c>
      <c r="U3005" s="36"/>
      <c r="V3005" s="36"/>
      <c r="W3005" s="36"/>
      <c r="X3005" s="36"/>
      <c r="Y3005" s="36"/>
      <c r="Z3005" s="36"/>
      <c r="AA3005" s="36"/>
      <c r="AB3005" s="36"/>
      <c r="AC3005" s="36"/>
      <c r="AD3005" s="36"/>
      <c r="AE3005" s="36"/>
      <c r="AR3005" s="186" t="s">
        <v>200</v>
      </c>
      <c r="AT3005" s="186" t="s">
        <v>195</v>
      </c>
      <c r="AU3005" s="186" t="s">
        <v>212</v>
      </c>
      <c r="AY3005" s="19" t="s">
        <v>193</v>
      </c>
      <c r="BE3005" s="187">
        <f t="shared" si="264"/>
        <v>0</v>
      </c>
      <c r="BF3005" s="187">
        <f t="shared" si="265"/>
        <v>0</v>
      </c>
      <c r="BG3005" s="187">
        <f t="shared" si="266"/>
        <v>0</v>
      </c>
      <c r="BH3005" s="187">
        <f t="shared" si="267"/>
        <v>0</v>
      </c>
      <c r="BI3005" s="187">
        <f t="shared" si="268"/>
        <v>0</v>
      </c>
      <c r="BJ3005" s="19" t="s">
        <v>78</v>
      </c>
      <c r="BK3005" s="187">
        <f t="shared" si="269"/>
        <v>0</v>
      </c>
      <c r="BL3005" s="19" t="s">
        <v>200</v>
      </c>
      <c r="BM3005" s="186" t="s">
        <v>5470</v>
      </c>
    </row>
    <row r="3006" spans="1:65" s="2" customFormat="1" ht="24.2" customHeight="1">
      <c r="A3006" s="36"/>
      <c r="B3006" s="37"/>
      <c r="C3006" s="175" t="s">
        <v>5471</v>
      </c>
      <c r="D3006" s="175" t="s">
        <v>195</v>
      </c>
      <c r="E3006" s="176" t="s">
        <v>5472</v>
      </c>
      <c r="F3006" s="177" t="s">
        <v>5473</v>
      </c>
      <c r="G3006" s="178" t="s">
        <v>702</v>
      </c>
      <c r="H3006" s="179">
        <v>60</v>
      </c>
      <c r="I3006" s="180"/>
      <c r="J3006" s="181">
        <f t="shared" si="260"/>
        <v>0</v>
      </c>
      <c r="K3006" s="177" t="s">
        <v>477</v>
      </c>
      <c r="L3006" s="41"/>
      <c r="M3006" s="182" t="s">
        <v>19</v>
      </c>
      <c r="N3006" s="183" t="s">
        <v>41</v>
      </c>
      <c r="O3006" s="66"/>
      <c r="P3006" s="184">
        <f t="shared" si="261"/>
        <v>0</v>
      </c>
      <c r="Q3006" s="184">
        <v>0</v>
      </c>
      <c r="R3006" s="184">
        <f t="shared" si="262"/>
        <v>0</v>
      </c>
      <c r="S3006" s="184">
        <v>0</v>
      </c>
      <c r="T3006" s="185">
        <f t="shared" si="263"/>
        <v>0</v>
      </c>
      <c r="U3006" s="36"/>
      <c r="V3006" s="36"/>
      <c r="W3006" s="36"/>
      <c r="X3006" s="36"/>
      <c r="Y3006" s="36"/>
      <c r="Z3006" s="36"/>
      <c r="AA3006" s="36"/>
      <c r="AB3006" s="36"/>
      <c r="AC3006" s="36"/>
      <c r="AD3006" s="36"/>
      <c r="AE3006" s="36"/>
      <c r="AR3006" s="186" t="s">
        <v>200</v>
      </c>
      <c r="AT3006" s="186" t="s">
        <v>195</v>
      </c>
      <c r="AU3006" s="186" t="s">
        <v>212</v>
      </c>
      <c r="AY3006" s="19" t="s">
        <v>193</v>
      </c>
      <c r="BE3006" s="187">
        <f t="shared" si="264"/>
        <v>0</v>
      </c>
      <c r="BF3006" s="187">
        <f t="shared" si="265"/>
        <v>0</v>
      </c>
      <c r="BG3006" s="187">
        <f t="shared" si="266"/>
        <v>0</v>
      </c>
      <c r="BH3006" s="187">
        <f t="shared" si="267"/>
        <v>0</v>
      </c>
      <c r="BI3006" s="187">
        <f t="shared" si="268"/>
        <v>0</v>
      </c>
      <c r="BJ3006" s="19" t="s">
        <v>78</v>
      </c>
      <c r="BK3006" s="187">
        <f t="shared" si="269"/>
        <v>0</v>
      </c>
      <c r="BL3006" s="19" t="s">
        <v>200</v>
      </c>
      <c r="BM3006" s="186" t="s">
        <v>5474</v>
      </c>
    </row>
    <row r="3007" spans="1:65" s="2" customFormat="1" ht="24.2" customHeight="1">
      <c r="A3007" s="36"/>
      <c r="B3007" s="37"/>
      <c r="C3007" s="175" t="s">
        <v>5475</v>
      </c>
      <c r="D3007" s="175" t="s">
        <v>195</v>
      </c>
      <c r="E3007" s="176" t="s">
        <v>5476</v>
      </c>
      <c r="F3007" s="177" t="s">
        <v>5477</v>
      </c>
      <c r="G3007" s="178" t="s">
        <v>702</v>
      </c>
      <c r="H3007" s="179">
        <v>85</v>
      </c>
      <c r="I3007" s="180"/>
      <c r="J3007" s="181">
        <f t="shared" si="260"/>
        <v>0</v>
      </c>
      <c r="K3007" s="177" t="s">
        <v>477</v>
      </c>
      <c r="L3007" s="41"/>
      <c r="M3007" s="182" t="s">
        <v>19</v>
      </c>
      <c r="N3007" s="183" t="s">
        <v>41</v>
      </c>
      <c r="O3007" s="66"/>
      <c r="P3007" s="184">
        <f t="shared" si="261"/>
        <v>0</v>
      </c>
      <c r="Q3007" s="184">
        <v>0</v>
      </c>
      <c r="R3007" s="184">
        <f t="shared" si="262"/>
        <v>0</v>
      </c>
      <c r="S3007" s="184">
        <v>0</v>
      </c>
      <c r="T3007" s="185">
        <f t="shared" si="263"/>
        <v>0</v>
      </c>
      <c r="U3007" s="36"/>
      <c r="V3007" s="36"/>
      <c r="W3007" s="36"/>
      <c r="X3007" s="36"/>
      <c r="Y3007" s="36"/>
      <c r="Z3007" s="36"/>
      <c r="AA3007" s="36"/>
      <c r="AB3007" s="36"/>
      <c r="AC3007" s="36"/>
      <c r="AD3007" s="36"/>
      <c r="AE3007" s="36"/>
      <c r="AR3007" s="186" t="s">
        <v>200</v>
      </c>
      <c r="AT3007" s="186" t="s">
        <v>195</v>
      </c>
      <c r="AU3007" s="186" t="s">
        <v>212</v>
      </c>
      <c r="AY3007" s="19" t="s">
        <v>193</v>
      </c>
      <c r="BE3007" s="187">
        <f t="shared" si="264"/>
        <v>0</v>
      </c>
      <c r="BF3007" s="187">
        <f t="shared" si="265"/>
        <v>0</v>
      </c>
      <c r="BG3007" s="187">
        <f t="shared" si="266"/>
        <v>0</v>
      </c>
      <c r="BH3007" s="187">
        <f t="shared" si="267"/>
        <v>0</v>
      </c>
      <c r="BI3007" s="187">
        <f t="shared" si="268"/>
        <v>0</v>
      </c>
      <c r="BJ3007" s="19" t="s">
        <v>78</v>
      </c>
      <c r="BK3007" s="187">
        <f t="shared" si="269"/>
        <v>0</v>
      </c>
      <c r="BL3007" s="19" t="s">
        <v>200</v>
      </c>
      <c r="BM3007" s="186" t="s">
        <v>5478</v>
      </c>
    </row>
    <row r="3008" spans="1:65" s="2" customFormat="1" ht="24.2" customHeight="1">
      <c r="A3008" s="36"/>
      <c r="B3008" s="37"/>
      <c r="C3008" s="175" t="s">
        <v>5479</v>
      </c>
      <c r="D3008" s="175" t="s">
        <v>195</v>
      </c>
      <c r="E3008" s="176" t="s">
        <v>5480</v>
      </c>
      <c r="F3008" s="177" t="s">
        <v>5481</v>
      </c>
      <c r="G3008" s="178" t="s">
        <v>702</v>
      </c>
      <c r="H3008" s="179">
        <v>2400</v>
      </c>
      <c r="I3008" s="180"/>
      <c r="J3008" s="181">
        <f t="shared" si="260"/>
        <v>0</v>
      </c>
      <c r="K3008" s="177" t="s">
        <v>477</v>
      </c>
      <c r="L3008" s="41"/>
      <c r="M3008" s="182" t="s">
        <v>19</v>
      </c>
      <c r="N3008" s="183" t="s">
        <v>41</v>
      </c>
      <c r="O3008" s="66"/>
      <c r="P3008" s="184">
        <f t="shared" si="261"/>
        <v>0</v>
      </c>
      <c r="Q3008" s="184">
        <v>0</v>
      </c>
      <c r="R3008" s="184">
        <f t="shared" si="262"/>
        <v>0</v>
      </c>
      <c r="S3008" s="184">
        <v>0</v>
      </c>
      <c r="T3008" s="185">
        <f t="shared" si="263"/>
        <v>0</v>
      </c>
      <c r="U3008" s="36"/>
      <c r="V3008" s="36"/>
      <c r="W3008" s="36"/>
      <c r="X3008" s="36"/>
      <c r="Y3008" s="36"/>
      <c r="Z3008" s="36"/>
      <c r="AA3008" s="36"/>
      <c r="AB3008" s="36"/>
      <c r="AC3008" s="36"/>
      <c r="AD3008" s="36"/>
      <c r="AE3008" s="36"/>
      <c r="AR3008" s="186" t="s">
        <v>200</v>
      </c>
      <c r="AT3008" s="186" t="s">
        <v>195</v>
      </c>
      <c r="AU3008" s="186" t="s">
        <v>212</v>
      </c>
      <c r="AY3008" s="19" t="s">
        <v>193</v>
      </c>
      <c r="BE3008" s="187">
        <f t="shared" si="264"/>
        <v>0</v>
      </c>
      <c r="BF3008" s="187">
        <f t="shared" si="265"/>
        <v>0</v>
      </c>
      <c r="BG3008" s="187">
        <f t="shared" si="266"/>
        <v>0</v>
      </c>
      <c r="BH3008" s="187">
        <f t="shared" si="267"/>
        <v>0</v>
      </c>
      <c r="BI3008" s="187">
        <f t="shared" si="268"/>
        <v>0</v>
      </c>
      <c r="BJ3008" s="19" t="s">
        <v>78</v>
      </c>
      <c r="BK3008" s="187">
        <f t="shared" si="269"/>
        <v>0</v>
      </c>
      <c r="BL3008" s="19" t="s">
        <v>200</v>
      </c>
      <c r="BM3008" s="186" t="s">
        <v>5482</v>
      </c>
    </row>
    <row r="3009" spans="1:65" s="2" customFormat="1" ht="24.2" customHeight="1">
      <c r="A3009" s="36"/>
      <c r="B3009" s="37"/>
      <c r="C3009" s="175" t="s">
        <v>5483</v>
      </c>
      <c r="D3009" s="175" t="s">
        <v>195</v>
      </c>
      <c r="E3009" s="176" t="s">
        <v>5484</v>
      </c>
      <c r="F3009" s="177" t="s">
        <v>5485</v>
      </c>
      <c r="G3009" s="178" t="s">
        <v>702</v>
      </c>
      <c r="H3009" s="179">
        <v>17</v>
      </c>
      <c r="I3009" s="180"/>
      <c r="J3009" s="181">
        <f t="shared" si="260"/>
        <v>0</v>
      </c>
      <c r="K3009" s="177" t="s">
        <v>477</v>
      </c>
      <c r="L3009" s="41"/>
      <c r="M3009" s="182" t="s">
        <v>19</v>
      </c>
      <c r="N3009" s="183" t="s">
        <v>41</v>
      </c>
      <c r="O3009" s="66"/>
      <c r="P3009" s="184">
        <f t="shared" si="261"/>
        <v>0</v>
      </c>
      <c r="Q3009" s="184">
        <v>0</v>
      </c>
      <c r="R3009" s="184">
        <f t="shared" si="262"/>
        <v>0</v>
      </c>
      <c r="S3009" s="184">
        <v>0</v>
      </c>
      <c r="T3009" s="185">
        <f t="shared" si="263"/>
        <v>0</v>
      </c>
      <c r="U3009" s="36"/>
      <c r="V3009" s="36"/>
      <c r="W3009" s="36"/>
      <c r="X3009" s="36"/>
      <c r="Y3009" s="36"/>
      <c r="Z3009" s="36"/>
      <c r="AA3009" s="36"/>
      <c r="AB3009" s="36"/>
      <c r="AC3009" s="36"/>
      <c r="AD3009" s="36"/>
      <c r="AE3009" s="36"/>
      <c r="AR3009" s="186" t="s">
        <v>200</v>
      </c>
      <c r="AT3009" s="186" t="s">
        <v>195</v>
      </c>
      <c r="AU3009" s="186" t="s">
        <v>212</v>
      </c>
      <c r="AY3009" s="19" t="s">
        <v>193</v>
      </c>
      <c r="BE3009" s="187">
        <f t="shared" si="264"/>
        <v>0</v>
      </c>
      <c r="BF3009" s="187">
        <f t="shared" si="265"/>
        <v>0</v>
      </c>
      <c r="BG3009" s="187">
        <f t="shared" si="266"/>
        <v>0</v>
      </c>
      <c r="BH3009" s="187">
        <f t="shared" si="267"/>
        <v>0</v>
      </c>
      <c r="BI3009" s="187">
        <f t="shared" si="268"/>
        <v>0</v>
      </c>
      <c r="BJ3009" s="19" t="s">
        <v>78</v>
      </c>
      <c r="BK3009" s="187">
        <f t="shared" si="269"/>
        <v>0</v>
      </c>
      <c r="BL3009" s="19" t="s">
        <v>200</v>
      </c>
      <c r="BM3009" s="186" t="s">
        <v>5486</v>
      </c>
    </row>
    <row r="3010" spans="1:65" s="2" customFormat="1" ht="16.5" customHeight="1">
      <c r="A3010" s="36"/>
      <c r="B3010" s="37"/>
      <c r="C3010" s="175" t="s">
        <v>5487</v>
      </c>
      <c r="D3010" s="175" t="s">
        <v>195</v>
      </c>
      <c r="E3010" s="176" t="s">
        <v>5488</v>
      </c>
      <c r="F3010" s="177" t="s">
        <v>5489</v>
      </c>
      <c r="G3010" s="178" t="s">
        <v>702</v>
      </c>
      <c r="H3010" s="179">
        <v>350</v>
      </c>
      <c r="I3010" s="180"/>
      <c r="J3010" s="181">
        <f t="shared" si="260"/>
        <v>0</v>
      </c>
      <c r="K3010" s="177" t="s">
        <v>477</v>
      </c>
      <c r="L3010" s="41"/>
      <c r="M3010" s="182" t="s">
        <v>19</v>
      </c>
      <c r="N3010" s="183" t="s">
        <v>41</v>
      </c>
      <c r="O3010" s="66"/>
      <c r="P3010" s="184">
        <f t="shared" si="261"/>
        <v>0</v>
      </c>
      <c r="Q3010" s="184">
        <v>0</v>
      </c>
      <c r="R3010" s="184">
        <f t="shared" si="262"/>
        <v>0</v>
      </c>
      <c r="S3010" s="184">
        <v>0</v>
      </c>
      <c r="T3010" s="185">
        <f t="shared" si="263"/>
        <v>0</v>
      </c>
      <c r="U3010" s="36"/>
      <c r="V3010" s="36"/>
      <c r="W3010" s="36"/>
      <c r="X3010" s="36"/>
      <c r="Y3010" s="36"/>
      <c r="Z3010" s="36"/>
      <c r="AA3010" s="36"/>
      <c r="AB3010" s="36"/>
      <c r="AC3010" s="36"/>
      <c r="AD3010" s="36"/>
      <c r="AE3010" s="36"/>
      <c r="AR3010" s="186" t="s">
        <v>200</v>
      </c>
      <c r="AT3010" s="186" t="s">
        <v>195</v>
      </c>
      <c r="AU3010" s="186" t="s">
        <v>212</v>
      </c>
      <c r="AY3010" s="19" t="s">
        <v>193</v>
      </c>
      <c r="BE3010" s="187">
        <f t="shared" si="264"/>
        <v>0</v>
      </c>
      <c r="BF3010" s="187">
        <f t="shared" si="265"/>
        <v>0</v>
      </c>
      <c r="BG3010" s="187">
        <f t="shared" si="266"/>
        <v>0</v>
      </c>
      <c r="BH3010" s="187">
        <f t="shared" si="267"/>
        <v>0</v>
      </c>
      <c r="BI3010" s="187">
        <f t="shared" si="268"/>
        <v>0</v>
      </c>
      <c r="BJ3010" s="19" t="s">
        <v>78</v>
      </c>
      <c r="BK3010" s="187">
        <f t="shared" si="269"/>
        <v>0</v>
      </c>
      <c r="BL3010" s="19" t="s">
        <v>200</v>
      </c>
      <c r="BM3010" s="186" t="s">
        <v>5490</v>
      </c>
    </row>
    <row r="3011" spans="1:65" s="2" customFormat="1" ht="21.75" customHeight="1">
      <c r="A3011" s="36"/>
      <c r="B3011" s="37"/>
      <c r="C3011" s="175" t="s">
        <v>5491</v>
      </c>
      <c r="D3011" s="175" t="s">
        <v>195</v>
      </c>
      <c r="E3011" s="176" t="s">
        <v>5492</v>
      </c>
      <c r="F3011" s="177" t="s">
        <v>5493</v>
      </c>
      <c r="G3011" s="178" t="s">
        <v>702</v>
      </c>
      <c r="H3011" s="179">
        <v>190</v>
      </c>
      <c r="I3011" s="180"/>
      <c r="J3011" s="181">
        <f t="shared" si="260"/>
        <v>0</v>
      </c>
      <c r="K3011" s="177" t="s">
        <v>477</v>
      </c>
      <c r="L3011" s="41"/>
      <c r="M3011" s="182" t="s">
        <v>19</v>
      </c>
      <c r="N3011" s="183" t="s">
        <v>41</v>
      </c>
      <c r="O3011" s="66"/>
      <c r="P3011" s="184">
        <f t="shared" si="261"/>
        <v>0</v>
      </c>
      <c r="Q3011" s="184">
        <v>0</v>
      </c>
      <c r="R3011" s="184">
        <f t="shared" si="262"/>
        <v>0</v>
      </c>
      <c r="S3011" s="184">
        <v>0</v>
      </c>
      <c r="T3011" s="185">
        <f t="shared" si="263"/>
        <v>0</v>
      </c>
      <c r="U3011" s="36"/>
      <c r="V3011" s="36"/>
      <c r="W3011" s="36"/>
      <c r="X3011" s="36"/>
      <c r="Y3011" s="36"/>
      <c r="Z3011" s="36"/>
      <c r="AA3011" s="36"/>
      <c r="AB3011" s="36"/>
      <c r="AC3011" s="36"/>
      <c r="AD3011" s="36"/>
      <c r="AE3011" s="36"/>
      <c r="AR3011" s="186" t="s">
        <v>200</v>
      </c>
      <c r="AT3011" s="186" t="s">
        <v>195</v>
      </c>
      <c r="AU3011" s="186" t="s">
        <v>212</v>
      </c>
      <c r="AY3011" s="19" t="s">
        <v>193</v>
      </c>
      <c r="BE3011" s="187">
        <f t="shared" si="264"/>
        <v>0</v>
      </c>
      <c r="BF3011" s="187">
        <f t="shared" si="265"/>
        <v>0</v>
      </c>
      <c r="BG3011" s="187">
        <f t="shared" si="266"/>
        <v>0</v>
      </c>
      <c r="BH3011" s="187">
        <f t="shared" si="267"/>
        <v>0</v>
      </c>
      <c r="BI3011" s="187">
        <f t="shared" si="268"/>
        <v>0</v>
      </c>
      <c r="BJ3011" s="19" t="s">
        <v>78</v>
      </c>
      <c r="BK3011" s="187">
        <f t="shared" si="269"/>
        <v>0</v>
      </c>
      <c r="BL3011" s="19" t="s">
        <v>200</v>
      </c>
      <c r="BM3011" s="186" t="s">
        <v>5494</v>
      </c>
    </row>
    <row r="3012" spans="1:65" s="2" customFormat="1" ht="24.2" customHeight="1">
      <c r="A3012" s="36"/>
      <c r="B3012" s="37"/>
      <c r="C3012" s="175" t="s">
        <v>5495</v>
      </c>
      <c r="D3012" s="175" t="s">
        <v>195</v>
      </c>
      <c r="E3012" s="176" t="s">
        <v>5496</v>
      </c>
      <c r="F3012" s="177" t="s">
        <v>5497</v>
      </c>
      <c r="G3012" s="178" t="s">
        <v>702</v>
      </c>
      <c r="H3012" s="179">
        <v>120</v>
      </c>
      <c r="I3012" s="180"/>
      <c r="J3012" s="181">
        <f t="shared" si="260"/>
        <v>0</v>
      </c>
      <c r="K3012" s="177" t="s">
        <v>477</v>
      </c>
      <c r="L3012" s="41"/>
      <c r="M3012" s="182" t="s">
        <v>19</v>
      </c>
      <c r="N3012" s="183" t="s">
        <v>41</v>
      </c>
      <c r="O3012" s="66"/>
      <c r="P3012" s="184">
        <f t="shared" si="261"/>
        <v>0</v>
      </c>
      <c r="Q3012" s="184">
        <v>0</v>
      </c>
      <c r="R3012" s="184">
        <f t="shared" si="262"/>
        <v>0</v>
      </c>
      <c r="S3012" s="184">
        <v>0</v>
      </c>
      <c r="T3012" s="185">
        <f t="shared" si="263"/>
        <v>0</v>
      </c>
      <c r="U3012" s="36"/>
      <c r="V3012" s="36"/>
      <c r="W3012" s="36"/>
      <c r="X3012" s="36"/>
      <c r="Y3012" s="36"/>
      <c r="Z3012" s="36"/>
      <c r="AA3012" s="36"/>
      <c r="AB3012" s="36"/>
      <c r="AC3012" s="36"/>
      <c r="AD3012" s="36"/>
      <c r="AE3012" s="36"/>
      <c r="AR3012" s="186" t="s">
        <v>200</v>
      </c>
      <c r="AT3012" s="186" t="s">
        <v>195</v>
      </c>
      <c r="AU3012" s="186" t="s">
        <v>212</v>
      </c>
      <c r="AY3012" s="19" t="s">
        <v>193</v>
      </c>
      <c r="BE3012" s="187">
        <f t="shared" si="264"/>
        <v>0</v>
      </c>
      <c r="BF3012" s="187">
        <f t="shared" si="265"/>
        <v>0</v>
      </c>
      <c r="BG3012" s="187">
        <f t="shared" si="266"/>
        <v>0</v>
      </c>
      <c r="BH3012" s="187">
        <f t="shared" si="267"/>
        <v>0</v>
      </c>
      <c r="BI3012" s="187">
        <f t="shared" si="268"/>
        <v>0</v>
      </c>
      <c r="BJ3012" s="19" t="s">
        <v>78</v>
      </c>
      <c r="BK3012" s="187">
        <f t="shared" si="269"/>
        <v>0</v>
      </c>
      <c r="BL3012" s="19" t="s">
        <v>200</v>
      </c>
      <c r="BM3012" s="186" t="s">
        <v>5498</v>
      </c>
    </row>
    <row r="3013" spans="1:65" s="2" customFormat="1" ht="21.75" customHeight="1">
      <c r="A3013" s="36"/>
      <c r="B3013" s="37"/>
      <c r="C3013" s="175" t="s">
        <v>5499</v>
      </c>
      <c r="D3013" s="175" t="s">
        <v>195</v>
      </c>
      <c r="E3013" s="176" t="s">
        <v>5500</v>
      </c>
      <c r="F3013" s="177" t="s">
        <v>5501</v>
      </c>
      <c r="G3013" s="178" t="s">
        <v>702</v>
      </c>
      <c r="H3013" s="179">
        <v>115</v>
      </c>
      <c r="I3013" s="180"/>
      <c r="J3013" s="181">
        <f t="shared" si="260"/>
        <v>0</v>
      </c>
      <c r="K3013" s="177" t="s">
        <v>477</v>
      </c>
      <c r="L3013" s="41"/>
      <c r="M3013" s="182" t="s">
        <v>19</v>
      </c>
      <c r="N3013" s="183" t="s">
        <v>41</v>
      </c>
      <c r="O3013" s="66"/>
      <c r="P3013" s="184">
        <f t="shared" si="261"/>
        <v>0</v>
      </c>
      <c r="Q3013" s="184">
        <v>0</v>
      </c>
      <c r="R3013" s="184">
        <f t="shared" si="262"/>
        <v>0</v>
      </c>
      <c r="S3013" s="184">
        <v>0</v>
      </c>
      <c r="T3013" s="185">
        <f t="shared" si="263"/>
        <v>0</v>
      </c>
      <c r="U3013" s="36"/>
      <c r="V3013" s="36"/>
      <c r="W3013" s="36"/>
      <c r="X3013" s="36"/>
      <c r="Y3013" s="36"/>
      <c r="Z3013" s="36"/>
      <c r="AA3013" s="36"/>
      <c r="AB3013" s="36"/>
      <c r="AC3013" s="36"/>
      <c r="AD3013" s="36"/>
      <c r="AE3013" s="36"/>
      <c r="AR3013" s="186" t="s">
        <v>200</v>
      </c>
      <c r="AT3013" s="186" t="s">
        <v>195</v>
      </c>
      <c r="AU3013" s="186" t="s">
        <v>212</v>
      </c>
      <c r="AY3013" s="19" t="s">
        <v>193</v>
      </c>
      <c r="BE3013" s="187">
        <f t="shared" si="264"/>
        <v>0</v>
      </c>
      <c r="BF3013" s="187">
        <f t="shared" si="265"/>
        <v>0</v>
      </c>
      <c r="BG3013" s="187">
        <f t="shared" si="266"/>
        <v>0</v>
      </c>
      <c r="BH3013" s="187">
        <f t="shared" si="267"/>
        <v>0</v>
      </c>
      <c r="BI3013" s="187">
        <f t="shared" si="268"/>
        <v>0</v>
      </c>
      <c r="BJ3013" s="19" t="s">
        <v>78</v>
      </c>
      <c r="BK3013" s="187">
        <f t="shared" si="269"/>
        <v>0</v>
      </c>
      <c r="BL3013" s="19" t="s">
        <v>200</v>
      </c>
      <c r="BM3013" s="186" t="s">
        <v>5502</v>
      </c>
    </row>
    <row r="3014" spans="1:65" s="2" customFormat="1" ht="24.2" customHeight="1">
      <c r="A3014" s="36"/>
      <c r="B3014" s="37"/>
      <c r="C3014" s="175" t="s">
        <v>5503</v>
      </c>
      <c r="D3014" s="175" t="s">
        <v>195</v>
      </c>
      <c r="E3014" s="176" t="s">
        <v>5504</v>
      </c>
      <c r="F3014" s="177" t="s">
        <v>5505</v>
      </c>
      <c r="G3014" s="178" t="s">
        <v>702</v>
      </c>
      <c r="H3014" s="179">
        <v>17</v>
      </c>
      <c r="I3014" s="180"/>
      <c r="J3014" s="181">
        <f t="shared" si="260"/>
        <v>0</v>
      </c>
      <c r="K3014" s="177" t="s">
        <v>477</v>
      </c>
      <c r="L3014" s="41"/>
      <c r="M3014" s="182" t="s">
        <v>19</v>
      </c>
      <c r="N3014" s="183" t="s">
        <v>41</v>
      </c>
      <c r="O3014" s="66"/>
      <c r="P3014" s="184">
        <f t="shared" si="261"/>
        <v>0</v>
      </c>
      <c r="Q3014" s="184">
        <v>0</v>
      </c>
      <c r="R3014" s="184">
        <f t="shared" si="262"/>
        <v>0</v>
      </c>
      <c r="S3014" s="184">
        <v>0</v>
      </c>
      <c r="T3014" s="185">
        <f t="shared" si="263"/>
        <v>0</v>
      </c>
      <c r="U3014" s="36"/>
      <c r="V3014" s="36"/>
      <c r="W3014" s="36"/>
      <c r="X3014" s="36"/>
      <c r="Y3014" s="36"/>
      <c r="Z3014" s="36"/>
      <c r="AA3014" s="36"/>
      <c r="AB3014" s="36"/>
      <c r="AC3014" s="36"/>
      <c r="AD3014" s="36"/>
      <c r="AE3014" s="36"/>
      <c r="AR3014" s="186" t="s">
        <v>200</v>
      </c>
      <c r="AT3014" s="186" t="s">
        <v>195</v>
      </c>
      <c r="AU3014" s="186" t="s">
        <v>212</v>
      </c>
      <c r="AY3014" s="19" t="s">
        <v>193</v>
      </c>
      <c r="BE3014" s="187">
        <f t="shared" si="264"/>
        <v>0</v>
      </c>
      <c r="BF3014" s="187">
        <f t="shared" si="265"/>
        <v>0</v>
      </c>
      <c r="BG3014" s="187">
        <f t="shared" si="266"/>
        <v>0</v>
      </c>
      <c r="BH3014" s="187">
        <f t="shared" si="267"/>
        <v>0</v>
      </c>
      <c r="BI3014" s="187">
        <f t="shared" si="268"/>
        <v>0</v>
      </c>
      <c r="BJ3014" s="19" t="s">
        <v>78</v>
      </c>
      <c r="BK3014" s="187">
        <f t="shared" si="269"/>
        <v>0</v>
      </c>
      <c r="BL3014" s="19" t="s">
        <v>200</v>
      </c>
      <c r="BM3014" s="186" t="s">
        <v>5506</v>
      </c>
    </row>
    <row r="3015" spans="1:65" s="2" customFormat="1" ht="21.75" customHeight="1">
      <c r="A3015" s="36"/>
      <c r="B3015" s="37"/>
      <c r="C3015" s="175" t="s">
        <v>5507</v>
      </c>
      <c r="D3015" s="175" t="s">
        <v>195</v>
      </c>
      <c r="E3015" s="176" t="s">
        <v>5508</v>
      </c>
      <c r="F3015" s="177" t="s">
        <v>5509</v>
      </c>
      <c r="G3015" s="178" t="s">
        <v>702</v>
      </c>
      <c r="H3015" s="179">
        <v>140</v>
      </c>
      <c r="I3015" s="180"/>
      <c r="J3015" s="181">
        <f t="shared" si="260"/>
        <v>0</v>
      </c>
      <c r="K3015" s="177" t="s">
        <v>477</v>
      </c>
      <c r="L3015" s="41"/>
      <c r="M3015" s="182" t="s">
        <v>19</v>
      </c>
      <c r="N3015" s="183" t="s">
        <v>41</v>
      </c>
      <c r="O3015" s="66"/>
      <c r="P3015" s="184">
        <f t="shared" si="261"/>
        <v>0</v>
      </c>
      <c r="Q3015" s="184">
        <v>0</v>
      </c>
      <c r="R3015" s="184">
        <f t="shared" si="262"/>
        <v>0</v>
      </c>
      <c r="S3015" s="184">
        <v>0</v>
      </c>
      <c r="T3015" s="185">
        <f t="shared" si="263"/>
        <v>0</v>
      </c>
      <c r="U3015" s="36"/>
      <c r="V3015" s="36"/>
      <c r="W3015" s="36"/>
      <c r="X3015" s="36"/>
      <c r="Y3015" s="36"/>
      <c r="Z3015" s="36"/>
      <c r="AA3015" s="36"/>
      <c r="AB3015" s="36"/>
      <c r="AC3015" s="36"/>
      <c r="AD3015" s="36"/>
      <c r="AE3015" s="36"/>
      <c r="AR3015" s="186" t="s">
        <v>200</v>
      </c>
      <c r="AT3015" s="186" t="s">
        <v>195</v>
      </c>
      <c r="AU3015" s="186" t="s">
        <v>212</v>
      </c>
      <c r="AY3015" s="19" t="s">
        <v>193</v>
      </c>
      <c r="BE3015" s="187">
        <f t="shared" si="264"/>
        <v>0</v>
      </c>
      <c r="BF3015" s="187">
        <f t="shared" si="265"/>
        <v>0</v>
      </c>
      <c r="BG3015" s="187">
        <f t="shared" si="266"/>
        <v>0</v>
      </c>
      <c r="BH3015" s="187">
        <f t="shared" si="267"/>
        <v>0</v>
      </c>
      <c r="BI3015" s="187">
        <f t="shared" si="268"/>
        <v>0</v>
      </c>
      <c r="BJ3015" s="19" t="s">
        <v>78</v>
      </c>
      <c r="BK3015" s="187">
        <f t="shared" si="269"/>
        <v>0</v>
      </c>
      <c r="BL3015" s="19" t="s">
        <v>200</v>
      </c>
      <c r="BM3015" s="186" t="s">
        <v>5510</v>
      </c>
    </row>
    <row r="3016" spans="1:65" s="2" customFormat="1" ht="24.2" customHeight="1">
      <c r="A3016" s="36"/>
      <c r="B3016" s="37"/>
      <c r="C3016" s="175" t="s">
        <v>5511</v>
      </c>
      <c r="D3016" s="175" t="s">
        <v>195</v>
      </c>
      <c r="E3016" s="176" t="s">
        <v>5512</v>
      </c>
      <c r="F3016" s="177" t="s">
        <v>5513</v>
      </c>
      <c r="G3016" s="178" t="s">
        <v>702</v>
      </c>
      <c r="H3016" s="179">
        <v>205</v>
      </c>
      <c r="I3016" s="180"/>
      <c r="J3016" s="181">
        <f t="shared" si="260"/>
        <v>0</v>
      </c>
      <c r="K3016" s="177" t="s">
        <v>477</v>
      </c>
      <c r="L3016" s="41"/>
      <c r="M3016" s="182" t="s">
        <v>19</v>
      </c>
      <c r="N3016" s="183" t="s">
        <v>41</v>
      </c>
      <c r="O3016" s="66"/>
      <c r="P3016" s="184">
        <f t="shared" si="261"/>
        <v>0</v>
      </c>
      <c r="Q3016" s="184">
        <v>0</v>
      </c>
      <c r="R3016" s="184">
        <f t="shared" si="262"/>
        <v>0</v>
      </c>
      <c r="S3016" s="184">
        <v>0</v>
      </c>
      <c r="T3016" s="185">
        <f t="shared" si="263"/>
        <v>0</v>
      </c>
      <c r="U3016" s="36"/>
      <c r="V3016" s="36"/>
      <c r="W3016" s="36"/>
      <c r="X3016" s="36"/>
      <c r="Y3016" s="36"/>
      <c r="Z3016" s="36"/>
      <c r="AA3016" s="36"/>
      <c r="AB3016" s="36"/>
      <c r="AC3016" s="36"/>
      <c r="AD3016" s="36"/>
      <c r="AE3016" s="36"/>
      <c r="AR3016" s="186" t="s">
        <v>200</v>
      </c>
      <c r="AT3016" s="186" t="s">
        <v>195</v>
      </c>
      <c r="AU3016" s="186" t="s">
        <v>212</v>
      </c>
      <c r="AY3016" s="19" t="s">
        <v>193</v>
      </c>
      <c r="BE3016" s="187">
        <f t="shared" si="264"/>
        <v>0</v>
      </c>
      <c r="BF3016" s="187">
        <f t="shared" si="265"/>
        <v>0</v>
      </c>
      <c r="BG3016" s="187">
        <f t="shared" si="266"/>
        <v>0</v>
      </c>
      <c r="BH3016" s="187">
        <f t="shared" si="267"/>
        <v>0</v>
      </c>
      <c r="BI3016" s="187">
        <f t="shared" si="268"/>
        <v>0</v>
      </c>
      <c r="BJ3016" s="19" t="s">
        <v>78</v>
      </c>
      <c r="BK3016" s="187">
        <f t="shared" si="269"/>
        <v>0</v>
      </c>
      <c r="BL3016" s="19" t="s">
        <v>200</v>
      </c>
      <c r="BM3016" s="186" t="s">
        <v>5514</v>
      </c>
    </row>
    <row r="3017" spans="1:65" s="2" customFormat="1" ht="24.2" customHeight="1">
      <c r="A3017" s="36"/>
      <c r="B3017" s="37"/>
      <c r="C3017" s="175" t="s">
        <v>5515</v>
      </c>
      <c r="D3017" s="175" t="s">
        <v>195</v>
      </c>
      <c r="E3017" s="176" t="s">
        <v>5516</v>
      </c>
      <c r="F3017" s="177" t="s">
        <v>5517</v>
      </c>
      <c r="G3017" s="178" t="s">
        <v>702</v>
      </c>
      <c r="H3017" s="179">
        <v>150</v>
      </c>
      <c r="I3017" s="180"/>
      <c r="J3017" s="181">
        <f t="shared" si="260"/>
        <v>0</v>
      </c>
      <c r="K3017" s="177" t="s">
        <v>477</v>
      </c>
      <c r="L3017" s="41"/>
      <c r="M3017" s="182" t="s">
        <v>19</v>
      </c>
      <c r="N3017" s="183" t="s">
        <v>41</v>
      </c>
      <c r="O3017" s="66"/>
      <c r="P3017" s="184">
        <f t="shared" si="261"/>
        <v>0</v>
      </c>
      <c r="Q3017" s="184">
        <v>0</v>
      </c>
      <c r="R3017" s="184">
        <f t="shared" si="262"/>
        <v>0</v>
      </c>
      <c r="S3017" s="184">
        <v>0</v>
      </c>
      <c r="T3017" s="185">
        <f t="shared" si="263"/>
        <v>0</v>
      </c>
      <c r="U3017" s="36"/>
      <c r="V3017" s="36"/>
      <c r="W3017" s="36"/>
      <c r="X3017" s="36"/>
      <c r="Y3017" s="36"/>
      <c r="Z3017" s="36"/>
      <c r="AA3017" s="36"/>
      <c r="AB3017" s="36"/>
      <c r="AC3017" s="36"/>
      <c r="AD3017" s="36"/>
      <c r="AE3017" s="36"/>
      <c r="AR3017" s="186" t="s">
        <v>200</v>
      </c>
      <c r="AT3017" s="186" t="s">
        <v>195</v>
      </c>
      <c r="AU3017" s="186" t="s">
        <v>212</v>
      </c>
      <c r="AY3017" s="19" t="s">
        <v>193</v>
      </c>
      <c r="BE3017" s="187">
        <f t="shared" si="264"/>
        <v>0</v>
      </c>
      <c r="BF3017" s="187">
        <f t="shared" si="265"/>
        <v>0</v>
      </c>
      <c r="BG3017" s="187">
        <f t="shared" si="266"/>
        <v>0</v>
      </c>
      <c r="BH3017" s="187">
        <f t="shared" si="267"/>
        <v>0</v>
      </c>
      <c r="BI3017" s="187">
        <f t="shared" si="268"/>
        <v>0</v>
      </c>
      <c r="BJ3017" s="19" t="s">
        <v>78</v>
      </c>
      <c r="BK3017" s="187">
        <f t="shared" si="269"/>
        <v>0</v>
      </c>
      <c r="BL3017" s="19" t="s">
        <v>200</v>
      </c>
      <c r="BM3017" s="186" t="s">
        <v>5518</v>
      </c>
    </row>
    <row r="3018" spans="1:65" s="2" customFormat="1" ht="37.9" customHeight="1">
      <c r="A3018" s="36"/>
      <c r="B3018" s="37"/>
      <c r="C3018" s="175" t="s">
        <v>5519</v>
      </c>
      <c r="D3018" s="175" t="s">
        <v>195</v>
      </c>
      <c r="E3018" s="176" t="s">
        <v>5520</v>
      </c>
      <c r="F3018" s="177" t="s">
        <v>5521</v>
      </c>
      <c r="G3018" s="178" t="s">
        <v>702</v>
      </c>
      <c r="H3018" s="179">
        <v>67</v>
      </c>
      <c r="I3018" s="180"/>
      <c r="J3018" s="181">
        <f t="shared" si="260"/>
        <v>0</v>
      </c>
      <c r="K3018" s="177" t="s">
        <v>477</v>
      </c>
      <c r="L3018" s="41"/>
      <c r="M3018" s="182" t="s">
        <v>19</v>
      </c>
      <c r="N3018" s="183" t="s">
        <v>41</v>
      </c>
      <c r="O3018" s="66"/>
      <c r="P3018" s="184">
        <f t="shared" si="261"/>
        <v>0</v>
      </c>
      <c r="Q3018" s="184">
        <v>0</v>
      </c>
      <c r="R3018" s="184">
        <f t="shared" si="262"/>
        <v>0</v>
      </c>
      <c r="S3018" s="184">
        <v>0</v>
      </c>
      <c r="T3018" s="185">
        <f t="shared" si="263"/>
        <v>0</v>
      </c>
      <c r="U3018" s="36"/>
      <c r="V3018" s="36"/>
      <c r="W3018" s="36"/>
      <c r="X3018" s="36"/>
      <c r="Y3018" s="36"/>
      <c r="Z3018" s="36"/>
      <c r="AA3018" s="36"/>
      <c r="AB3018" s="36"/>
      <c r="AC3018" s="36"/>
      <c r="AD3018" s="36"/>
      <c r="AE3018" s="36"/>
      <c r="AR3018" s="186" t="s">
        <v>200</v>
      </c>
      <c r="AT3018" s="186" t="s">
        <v>195</v>
      </c>
      <c r="AU3018" s="186" t="s">
        <v>212</v>
      </c>
      <c r="AY3018" s="19" t="s">
        <v>193</v>
      </c>
      <c r="BE3018" s="187">
        <f t="shared" si="264"/>
        <v>0</v>
      </c>
      <c r="BF3018" s="187">
        <f t="shared" si="265"/>
        <v>0</v>
      </c>
      <c r="BG3018" s="187">
        <f t="shared" si="266"/>
        <v>0</v>
      </c>
      <c r="BH3018" s="187">
        <f t="shared" si="267"/>
        <v>0</v>
      </c>
      <c r="BI3018" s="187">
        <f t="shared" si="268"/>
        <v>0</v>
      </c>
      <c r="BJ3018" s="19" t="s">
        <v>78</v>
      </c>
      <c r="BK3018" s="187">
        <f t="shared" si="269"/>
        <v>0</v>
      </c>
      <c r="BL3018" s="19" t="s">
        <v>200</v>
      </c>
      <c r="BM3018" s="186" t="s">
        <v>5522</v>
      </c>
    </row>
    <row r="3019" spans="1:65" s="2" customFormat="1" ht="24.2" customHeight="1">
      <c r="A3019" s="36"/>
      <c r="B3019" s="37"/>
      <c r="C3019" s="175" t="s">
        <v>5523</v>
      </c>
      <c r="D3019" s="175" t="s">
        <v>195</v>
      </c>
      <c r="E3019" s="176" t="s">
        <v>5524</v>
      </c>
      <c r="F3019" s="177" t="s">
        <v>5525</v>
      </c>
      <c r="G3019" s="178" t="s">
        <v>702</v>
      </c>
      <c r="H3019" s="179">
        <v>155</v>
      </c>
      <c r="I3019" s="180"/>
      <c r="J3019" s="181">
        <f t="shared" si="260"/>
        <v>0</v>
      </c>
      <c r="K3019" s="177" t="s">
        <v>477</v>
      </c>
      <c r="L3019" s="41"/>
      <c r="M3019" s="182" t="s">
        <v>19</v>
      </c>
      <c r="N3019" s="183" t="s">
        <v>41</v>
      </c>
      <c r="O3019" s="66"/>
      <c r="P3019" s="184">
        <f t="shared" si="261"/>
        <v>0</v>
      </c>
      <c r="Q3019" s="184">
        <v>0</v>
      </c>
      <c r="R3019" s="184">
        <f t="shared" si="262"/>
        <v>0</v>
      </c>
      <c r="S3019" s="184">
        <v>0</v>
      </c>
      <c r="T3019" s="185">
        <f t="shared" si="263"/>
        <v>0</v>
      </c>
      <c r="U3019" s="36"/>
      <c r="V3019" s="36"/>
      <c r="W3019" s="36"/>
      <c r="X3019" s="36"/>
      <c r="Y3019" s="36"/>
      <c r="Z3019" s="36"/>
      <c r="AA3019" s="36"/>
      <c r="AB3019" s="36"/>
      <c r="AC3019" s="36"/>
      <c r="AD3019" s="36"/>
      <c r="AE3019" s="36"/>
      <c r="AR3019" s="186" t="s">
        <v>200</v>
      </c>
      <c r="AT3019" s="186" t="s">
        <v>195</v>
      </c>
      <c r="AU3019" s="186" t="s">
        <v>212</v>
      </c>
      <c r="AY3019" s="19" t="s">
        <v>193</v>
      </c>
      <c r="BE3019" s="187">
        <f t="shared" si="264"/>
        <v>0</v>
      </c>
      <c r="BF3019" s="187">
        <f t="shared" si="265"/>
        <v>0</v>
      </c>
      <c r="BG3019" s="187">
        <f t="shared" si="266"/>
        <v>0</v>
      </c>
      <c r="BH3019" s="187">
        <f t="shared" si="267"/>
        <v>0</v>
      </c>
      <c r="BI3019" s="187">
        <f t="shared" si="268"/>
        <v>0</v>
      </c>
      <c r="BJ3019" s="19" t="s">
        <v>78</v>
      </c>
      <c r="BK3019" s="187">
        <f t="shared" si="269"/>
        <v>0</v>
      </c>
      <c r="BL3019" s="19" t="s">
        <v>200</v>
      </c>
      <c r="BM3019" s="186" t="s">
        <v>5526</v>
      </c>
    </row>
    <row r="3020" spans="1:65" s="2" customFormat="1" ht="16.5" customHeight="1">
      <c r="A3020" s="36"/>
      <c r="B3020" s="37"/>
      <c r="C3020" s="175" t="s">
        <v>5527</v>
      </c>
      <c r="D3020" s="175" t="s">
        <v>195</v>
      </c>
      <c r="E3020" s="176" t="s">
        <v>5528</v>
      </c>
      <c r="F3020" s="177" t="s">
        <v>5529</v>
      </c>
      <c r="G3020" s="178" t="s">
        <v>702</v>
      </c>
      <c r="H3020" s="179">
        <v>56</v>
      </c>
      <c r="I3020" s="180"/>
      <c r="J3020" s="181">
        <f t="shared" si="260"/>
        <v>0</v>
      </c>
      <c r="K3020" s="177" t="s">
        <v>477</v>
      </c>
      <c r="L3020" s="41"/>
      <c r="M3020" s="182" t="s">
        <v>19</v>
      </c>
      <c r="N3020" s="183" t="s">
        <v>41</v>
      </c>
      <c r="O3020" s="66"/>
      <c r="P3020" s="184">
        <f t="shared" si="261"/>
        <v>0</v>
      </c>
      <c r="Q3020" s="184">
        <v>0</v>
      </c>
      <c r="R3020" s="184">
        <f t="shared" si="262"/>
        <v>0</v>
      </c>
      <c r="S3020" s="184">
        <v>0</v>
      </c>
      <c r="T3020" s="185">
        <f t="shared" si="263"/>
        <v>0</v>
      </c>
      <c r="U3020" s="36"/>
      <c r="V3020" s="36"/>
      <c r="W3020" s="36"/>
      <c r="X3020" s="36"/>
      <c r="Y3020" s="36"/>
      <c r="Z3020" s="36"/>
      <c r="AA3020" s="36"/>
      <c r="AB3020" s="36"/>
      <c r="AC3020" s="36"/>
      <c r="AD3020" s="36"/>
      <c r="AE3020" s="36"/>
      <c r="AR3020" s="186" t="s">
        <v>200</v>
      </c>
      <c r="AT3020" s="186" t="s">
        <v>195</v>
      </c>
      <c r="AU3020" s="186" t="s">
        <v>212</v>
      </c>
      <c r="AY3020" s="19" t="s">
        <v>193</v>
      </c>
      <c r="BE3020" s="187">
        <f t="shared" si="264"/>
        <v>0</v>
      </c>
      <c r="BF3020" s="187">
        <f t="shared" si="265"/>
        <v>0</v>
      </c>
      <c r="BG3020" s="187">
        <f t="shared" si="266"/>
        <v>0</v>
      </c>
      <c r="BH3020" s="187">
        <f t="shared" si="267"/>
        <v>0</v>
      </c>
      <c r="BI3020" s="187">
        <f t="shared" si="268"/>
        <v>0</v>
      </c>
      <c r="BJ3020" s="19" t="s">
        <v>78</v>
      </c>
      <c r="BK3020" s="187">
        <f t="shared" si="269"/>
        <v>0</v>
      </c>
      <c r="BL3020" s="19" t="s">
        <v>200</v>
      </c>
      <c r="BM3020" s="186" t="s">
        <v>5530</v>
      </c>
    </row>
    <row r="3021" spans="1:65" s="2" customFormat="1" ht="16.5" customHeight="1">
      <c r="A3021" s="36"/>
      <c r="B3021" s="37"/>
      <c r="C3021" s="175" t="s">
        <v>5531</v>
      </c>
      <c r="D3021" s="175" t="s">
        <v>195</v>
      </c>
      <c r="E3021" s="176" t="s">
        <v>5532</v>
      </c>
      <c r="F3021" s="177" t="s">
        <v>5533</v>
      </c>
      <c r="G3021" s="178" t="s">
        <v>702</v>
      </c>
      <c r="H3021" s="179">
        <v>2</v>
      </c>
      <c r="I3021" s="180"/>
      <c r="J3021" s="181">
        <f t="shared" si="260"/>
        <v>0</v>
      </c>
      <c r="K3021" s="177" t="s">
        <v>477</v>
      </c>
      <c r="L3021" s="41"/>
      <c r="M3021" s="182" t="s">
        <v>19</v>
      </c>
      <c r="N3021" s="183" t="s">
        <v>41</v>
      </c>
      <c r="O3021" s="66"/>
      <c r="P3021" s="184">
        <f t="shared" si="261"/>
        <v>0</v>
      </c>
      <c r="Q3021" s="184">
        <v>0</v>
      </c>
      <c r="R3021" s="184">
        <f t="shared" si="262"/>
        <v>0</v>
      </c>
      <c r="S3021" s="184">
        <v>0</v>
      </c>
      <c r="T3021" s="185">
        <f t="shared" si="263"/>
        <v>0</v>
      </c>
      <c r="U3021" s="36"/>
      <c r="V3021" s="36"/>
      <c r="W3021" s="36"/>
      <c r="X3021" s="36"/>
      <c r="Y3021" s="36"/>
      <c r="Z3021" s="36"/>
      <c r="AA3021" s="36"/>
      <c r="AB3021" s="36"/>
      <c r="AC3021" s="36"/>
      <c r="AD3021" s="36"/>
      <c r="AE3021" s="36"/>
      <c r="AR3021" s="186" t="s">
        <v>200</v>
      </c>
      <c r="AT3021" s="186" t="s">
        <v>195</v>
      </c>
      <c r="AU3021" s="186" t="s">
        <v>212</v>
      </c>
      <c r="AY3021" s="19" t="s">
        <v>193</v>
      </c>
      <c r="BE3021" s="187">
        <f t="shared" si="264"/>
        <v>0</v>
      </c>
      <c r="BF3021" s="187">
        <f t="shared" si="265"/>
        <v>0</v>
      </c>
      <c r="BG3021" s="187">
        <f t="shared" si="266"/>
        <v>0</v>
      </c>
      <c r="BH3021" s="187">
        <f t="shared" si="267"/>
        <v>0</v>
      </c>
      <c r="BI3021" s="187">
        <f t="shared" si="268"/>
        <v>0</v>
      </c>
      <c r="BJ3021" s="19" t="s">
        <v>78</v>
      </c>
      <c r="BK3021" s="187">
        <f t="shared" si="269"/>
        <v>0</v>
      </c>
      <c r="BL3021" s="19" t="s">
        <v>200</v>
      </c>
      <c r="BM3021" s="186" t="s">
        <v>5534</v>
      </c>
    </row>
    <row r="3022" spans="1:65" s="2" customFormat="1" ht="16.5" customHeight="1">
      <c r="A3022" s="36"/>
      <c r="B3022" s="37"/>
      <c r="C3022" s="175" t="s">
        <v>5535</v>
      </c>
      <c r="D3022" s="175" t="s">
        <v>195</v>
      </c>
      <c r="E3022" s="176" t="s">
        <v>5536</v>
      </c>
      <c r="F3022" s="177" t="s">
        <v>5537</v>
      </c>
      <c r="G3022" s="178" t="s">
        <v>702</v>
      </c>
      <c r="H3022" s="179">
        <v>5</v>
      </c>
      <c r="I3022" s="180"/>
      <c r="J3022" s="181">
        <f t="shared" si="260"/>
        <v>0</v>
      </c>
      <c r="K3022" s="177" t="s">
        <v>477</v>
      </c>
      <c r="L3022" s="41"/>
      <c r="M3022" s="182" t="s">
        <v>19</v>
      </c>
      <c r="N3022" s="183" t="s">
        <v>41</v>
      </c>
      <c r="O3022" s="66"/>
      <c r="P3022" s="184">
        <f t="shared" si="261"/>
        <v>0</v>
      </c>
      <c r="Q3022" s="184">
        <v>0</v>
      </c>
      <c r="R3022" s="184">
        <f t="shared" si="262"/>
        <v>0</v>
      </c>
      <c r="S3022" s="184">
        <v>0</v>
      </c>
      <c r="T3022" s="185">
        <f t="shared" si="263"/>
        <v>0</v>
      </c>
      <c r="U3022" s="36"/>
      <c r="V3022" s="36"/>
      <c r="W3022" s="36"/>
      <c r="X3022" s="36"/>
      <c r="Y3022" s="36"/>
      <c r="Z3022" s="36"/>
      <c r="AA3022" s="36"/>
      <c r="AB3022" s="36"/>
      <c r="AC3022" s="36"/>
      <c r="AD3022" s="36"/>
      <c r="AE3022" s="36"/>
      <c r="AR3022" s="186" t="s">
        <v>200</v>
      </c>
      <c r="AT3022" s="186" t="s">
        <v>195</v>
      </c>
      <c r="AU3022" s="186" t="s">
        <v>212</v>
      </c>
      <c r="AY3022" s="19" t="s">
        <v>193</v>
      </c>
      <c r="BE3022" s="187">
        <f t="shared" si="264"/>
        <v>0</v>
      </c>
      <c r="BF3022" s="187">
        <f t="shared" si="265"/>
        <v>0</v>
      </c>
      <c r="BG3022" s="187">
        <f t="shared" si="266"/>
        <v>0</v>
      </c>
      <c r="BH3022" s="187">
        <f t="shared" si="267"/>
        <v>0</v>
      </c>
      <c r="BI3022" s="187">
        <f t="shared" si="268"/>
        <v>0</v>
      </c>
      <c r="BJ3022" s="19" t="s">
        <v>78</v>
      </c>
      <c r="BK3022" s="187">
        <f t="shared" si="269"/>
        <v>0</v>
      </c>
      <c r="BL3022" s="19" t="s">
        <v>200</v>
      </c>
      <c r="BM3022" s="186" t="s">
        <v>5538</v>
      </c>
    </row>
    <row r="3023" spans="1:65" s="2" customFormat="1" ht="24.2" customHeight="1">
      <c r="A3023" s="36"/>
      <c r="B3023" s="37"/>
      <c r="C3023" s="175" t="s">
        <v>5539</v>
      </c>
      <c r="D3023" s="175" t="s">
        <v>195</v>
      </c>
      <c r="E3023" s="176" t="s">
        <v>5540</v>
      </c>
      <c r="F3023" s="177" t="s">
        <v>5541</v>
      </c>
      <c r="G3023" s="178" t="s">
        <v>702</v>
      </c>
      <c r="H3023" s="179">
        <v>6</v>
      </c>
      <c r="I3023" s="180"/>
      <c r="J3023" s="181">
        <f t="shared" si="260"/>
        <v>0</v>
      </c>
      <c r="K3023" s="177" t="s">
        <v>477</v>
      </c>
      <c r="L3023" s="41"/>
      <c r="M3023" s="182" t="s">
        <v>19</v>
      </c>
      <c r="N3023" s="183" t="s">
        <v>41</v>
      </c>
      <c r="O3023" s="66"/>
      <c r="P3023" s="184">
        <f t="shared" si="261"/>
        <v>0</v>
      </c>
      <c r="Q3023" s="184">
        <v>0</v>
      </c>
      <c r="R3023" s="184">
        <f t="shared" si="262"/>
        <v>0</v>
      </c>
      <c r="S3023" s="184">
        <v>0</v>
      </c>
      <c r="T3023" s="185">
        <f t="shared" si="263"/>
        <v>0</v>
      </c>
      <c r="U3023" s="36"/>
      <c r="V3023" s="36"/>
      <c r="W3023" s="36"/>
      <c r="X3023" s="36"/>
      <c r="Y3023" s="36"/>
      <c r="Z3023" s="36"/>
      <c r="AA3023" s="36"/>
      <c r="AB3023" s="36"/>
      <c r="AC3023" s="36"/>
      <c r="AD3023" s="36"/>
      <c r="AE3023" s="36"/>
      <c r="AR3023" s="186" t="s">
        <v>200</v>
      </c>
      <c r="AT3023" s="186" t="s">
        <v>195</v>
      </c>
      <c r="AU3023" s="186" t="s">
        <v>212</v>
      </c>
      <c r="AY3023" s="19" t="s">
        <v>193</v>
      </c>
      <c r="BE3023" s="187">
        <f t="shared" si="264"/>
        <v>0</v>
      </c>
      <c r="BF3023" s="187">
        <f t="shared" si="265"/>
        <v>0</v>
      </c>
      <c r="BG3023" s="187">
        <f t="shared" si="266"/>
        <v>0</v>
      </c>
      <c r="BH3023" s="187">
        <f t="shared" si="267"/>
        <v>0</v>
      </c>
      <c r="BI3023" s="187">
        <f t="shared" si="268"/>
        <v>0</v>
      </c>
      <c r="BJ3023" s="19" t="s">
        <v>78</v>
      </c>
      <c r="BK3023" s="187">
        <f t="shared" si="269"/>
        <v>0</v>
      </c>
      <c r="BL3023" s="19" t="s">
        <v>200</v>
      </c>
      <c r="BM3023" s="186" t="s">
        <v>5542</v>
      </c>
    </row>
    <row r="3024" spans="1:65" s="2" customFormat="1" ht="16.5" customHeight="1">
      <c r="A3024" s="36"/>
      <c r="B3024" s="37"/>
      <c r="C3024" s="175" t="s">
        <v>5543</v>
      </c>
      <c r="D3024" s="175" t="s">
        <v>195</v>
      </c>
      <c r="E3024" s="176" t="s">
        <v>5544</v>
      </c>
      <c r="F3024" s="177" t="s">
        <v>5545</v>
      </c>
      <c r="G3024" s="178" t="s">
        <v>702</v>
      </c>
      <c r="H3024" s="179">
        <v>5</v>
      </c>
      <c r="I3024" s="180"/>
      <c r="J3024" s="181">
        <f t="shared" si="260"/>
        <v>0</v>
      </c>
      <c r="K3024" s="177" t="s">
        <v>477</v>
      </c>
      <c r="L3024" s="41"/>
      <c r="M3024" s="182" t="s">
        <v>19</v>
      </c>
      <c r="N3024" s="183" t="s">
        <v>41</v>
      </c>
      <c r="O3024" s="66"/>
      <c r="P3024" s="184">
        <f t="shared" si="261"/>
        <v>0</v>
      </c>
      <c r="Q3024" s="184">
        <v>0</v>
      </c>
      <c r="R3024" s="184">
        <f t="shared" si="262"/>
        <v>0</v>
      </c>
      <c r="S3024" s="184">
        <v>0</v>
      </c>
      <c r="T3024" s="185">
        <f t="shared" si="263"/>
        <v>0</v>
      </c>
      <c r="U3024" s="36"/>
      <c r="V3024" s="36"/>
      <c r="W3024" s="36"/>
      <c r="X3024" s="36"/>
      <c r="Y3024" s="36"/>
      <c r="Z3024" s="36"/>
      <c r="AA3024" s="36"/>
      <c r="AB3024" s="36"/>
      <c r="AC3024" s="36"/>
      <c r="AD3024" s="36"/>
      <c r="AE3024" s="36"/>
      <c r="AR3024" s="186" t="s">
        <v>200</v>
      </c>
      <c r="AT3024" s="186" t="s">
        <v>195</v>
      </c>
      <c r="AU3024" s="186" t="s">
        <v>212</v>
      </c>
      <c r="AY3024" s="19" t="s">
        <v>193</v>
      </c>
      <c r="BE3024" s="187">
        <f t="shared" si="264"/>
        <v>0</v>
      </c>
      <c r="BF3024" s="187">
        <f t="shared" si="265"/>
        <v>0</v>
      </c>
      <c r="BG3024" s="187">
        <f t="shared" si="266"/>
        <v>0</v>
      </c>
      <c r="BH3024" s="187">
        <f t="shared" si="267"/>
        <v>0</v>
      </c>
      <c r="BI3024" s="187">
        <f t="shared" si="268"/>
        <v>0</v>
      </c>
      <c r="BJ3024" s="19" t="s">
        <v>78</v>
      </c>
      <c r="BK3024" s="187">
        <f t="shared" si="269"/>
        <v>0</v>
      </c>
      <c r="BL3024" s="19" t="s">
        <v>200</v>
      </c>
      <c r="BM3024" s="186" t="s">
        <v>5546</v>
      </c>
    </row>
    <row r="3025" spans="1:65" s="2" customFormat="1" ht="16.5" customHeight="1">
      <c r="A3025" s="36"/>
      <c r="B3025" s="37"/>
      <c r="C3025" s="175" t="s">
        <v>5547</v>
      </c>
      <c r="D3025" s="175" t="s">
        <v>195</v>
      </c>
      <c r="E3025" s="176" t="s">
        <v>5548</v>
      </c>
      <c r="F3025" s="177" t="s">
        <v>5549</v>
      </c>
      <c r="G3025" s="178" t="s">
        <v>702</v>
      </c>
      <c r="H3025" s="179">
        <v>4</v>
      </c>
      <c r="I3025" s="180"/>
      <c r="J3025" s="181">
        <f t="shared" si="260"/>
        <v>0</v>
      </c>
      <c r="K3025" s="177" t="s">
        <v>477</v>
      </c>
      <c r="L3025" s="41"/>
      <c r="M3025" s="182" t="s">
        <v>19</v>
      </c>
      <c r="N3025" s="183" t="s">
        <v>41</v>
      </c>
      <c r="O3025" s="66"/>
      <c r="P3025" s="184">
        <f t="shared" si="261"/>
        <v>0</v>
      </c>
      <c r="Q3025" s="184">
        <v>0</v>
      </c>
      <c r="R3025" s="184">
        <f t="shared" si="262"/>
        <v>0</v>
      </c>
      <c r="S3025" s="184">
        <v>0</v>
      </c>
      <c r="T3025" s="185">
        <f t="shared" si="263"/>
        <v>0</v>
      </c>
      <c r="U3025" s="36"/>
      <c r="V3025" s="36"/>
      <c r="W3025" s="36"/>
      <c r="X3025" s="36"/>
      <c r="Y3025" s="36"/>
      <c r="Z3025" s="36"/>
      <c r="AA3025" s="36"/>
      <c r="AB3025" s="36"/>
      <c r="AC3025" s="36"/>
      <c r="AD3025" s="36"/>
      <c r="AE3025" s="36"/>
      <c r="AR3025" s="186" t="s">
        <v>200</v>
      </c>
      <c r="AT3025" s="186" t="s">
        <v>195</v>
      </c>
      <c r="AU3025" s="186" t="s">
        <v>212</v>
      </c>
      <c r="AY3025" s="19" t="s">
        <v>193</v>
      </c>
      <c r="BE3025" s="187">
        <f t="shared" si="264"/>
        <v>0</v>
      </c>
      <c r="BF3025" s="187">
        <f t="shared" si="265"/>
        <v>0</v>
      </c>
      <c r="BG3025" s="187">
        <f t="shared" si="266"/>
        <v>0</v>
      </c>
      <c r="BH3025" s="187">
        <f t="shared" si="267"/>
        <v>0</v>
      </c>
      <c r="BI3025" s="187">
        <f t="shared" si="268"/>
        <v>0</v>
      </c>
      <c r="BJ3025" s="19" t="s">
        <v>78</v>
      </c>
      <c r="BK3025" s="187">
        <f t="shared" si="269"/>
        <v>0</v>
      </c>
      <c r="BL3025" s="19" t="s">
        <v>200</v>
      </c>
      <c r="BM3025" s="186" t="s">
        <v>5550</v>
      </c>
    </row>
    <row r="3026" spans="1:65" s="2" customFormat="1" ht="21.75" customHeight="1">
      <c r="A3026" s="36"/>
      <c r="B3026" s="37"/>
      <c r="C3026" s="175" t="s">
        <v>5551</v>
      </c>
      <c r="D3026" s="175" t="s">
        <v>195</v>
      </c>
      <c r="E3026" s="176" t="s">
        <v>5552</v>
      </c>
      <c r="F3026" s="177" t="s">
        <v>5553</v>
      </c>
      <c r="G3026" s="178" t="s">
        <v>702</v>
      </c>
      <c r="H3026" s="179">
        <v>112</v>
      </c>
      <c r="I3026" s="180"/>
      <c r="J3026" s="181">
        <f t="shared" si="260"/>
        <v>0</v>
      </c>
      <c r="K3026" s="177" t="s">
        <v>477</v>
      </c>
      <c r="L3026" s="41"/>
      <c r="M3026" s="182" t="s">
        <v>19</v>
      </c>
      <c r="N3026" s="183" t="s">
        <v>41</v>
      </c>
      <c r="O3026" s="66"/>
      <c r="P3026" s="184">
        <f t="shared" si="261"/>
        <v>0</v>
      </c>
      <c r="Q3026" s="184">
        <v>0</v>
      </c>
      <c r="R3026" s="184">
        <f t="shared" si="262"/>
        <v>0</v>
      </c>
      <c r="S3026" s="184">
        <v>0</v>
      </c>
      <c r="T3026" s="185">
        <f t="shared" si="263"/>
        <v>0</v>
      </c>
      <c r="U3026" s="36"/>
      <c r="V3026" s="36"/>
      <c r="W3026" s="36"/>
      <c r="X3026" s="36"/>
      <c r="Y3026" s="36"/>
      <c r="Z3026" s="36"/>
      <c r="AA3026" s="36"/>
      <c r="AB3026" s="36"/>
      <c r="AC3026" s="36"/>
      <c r="AD3026" s="36"/>
      <c r="AE3026" s="36"/>
      <c r="AR3026" s="186" t="s">
        <v>200</v>
      </c>
      <c r="AT3026" s="186" t="s">
        <v>195</v>
      </c>
      <c r="AU3026" s="186" t="s">
        <v>212</v>
      </c>
      <c r="AY3026" s="19" t="s">
        <v>193</v>
      </c>
      <c r="BE3026" s="187">
        <f t="shared" si="264"/>
        <v>0</v>
      </c>
      <c r="BF3026" s="187">
        <f t="shared" si="265"/>
        <v>0</v>
      </c>
      <c r="BG3026" s="187">
        <f t="shared" si="266"/>
        <v>0</v>
      </c>
      <c r="BH3026" s="187">
        <f t="shared" si="267"/>
        <v>0</v>
      </c>
      <c r="BI3026" s="187">
        <f t="shared" si="268"/>
        <v>0</v>
      </c>
      <c r="BJ3026" s="19" t="s">
        <v>78</v>
      </c>
      <c r="BK3026" s="187">
        <f t="shared" si="269"/>
        <v>0</v>
      </c>
      <c r="BL3026" s="19" t="s">
        <v>200</v>
      </c>
      <c r="BM3026" s="186" t="s">
        <v>5554</v>
      </c>
    </row>
    <row r="3027" spans="1:65" s="2" customFormat="1" ht="16.5" customHeight="1">
      <c r="A3027" s="36"/>
      <c r="B3027" s="37"/>
      <c r="C3027" s="175" t="s">
        <v>5555</v>
      </c>
      <c r="D3027" s="175" t="s">
        <v>195</v>
      </c>
      <c r="E3027" s="176" t="s">
        <v>5556</v>
      </c>
      <c r="F3027" s="177" t="s">
        <v>5557</v>
      </c>
      <c r="G3027" s="178" t="s">
        <v>702</v>
      </c>
      <c r="H3027" s="179">
        <v>2</v>
      </c>
      <c r="I3027" s="180"/>
      <c r="J3027" s="181">
        <f t="shared" si="260"/>
        <v>0</v>
      </c>
      <c r="K3027" s="177" t="s">
        <v>477</v>
      </c>
      <c r="L3027" s="41"/>
      <c r="M3027" s="182" t="s">
        <v>19</v>
      </c>
      <c r="N3027" s="183" t="s">
        <v>41</v>
      </c>
      <c r="O3027" s="66"/>
      <c r="P3027" s="184">
        <f t="shared" si="261"/>
        <v>0</v>
      </c>
      <c r="Q3027" s="184">
        <v>0</v>
      </c>
      <c r="R3027" s="184">
        <f t="shared" si="262"/>
        <v>0</v>
      </c>
      <c r="S3027" s="184">
        <v>0</v>
      </c>
      <c r="T3027" s="185">
        <f t="shared" si="263"/>
        <v>0</v>
      </c>
      <c r="U3027" s="36"/>
      <c r="V3027" s="36"/>
      <c r="W3027" s="36"/>
      <c r="X3027" s="36"/>
      <c r="Y3027" s="36"/>
      <c r="Z3027" s="36"/>
      <c r="AA3027" s="36"/>
      <c r="AB3027" s="36"/>
      <c r="AC3027" s="36"/>
      <c r="AD3027" s="36"/>
      <c r="AE3027" s="36"/>
      <c r="AR3027" s="186" t="s">
        <v>200</v>
      </c>
      <c r="AT3027" s="186" t="s">
        <v>195</v>
      </c>
      <c r="AU3027" s="186" t="s">
        <v>212</v>
      </c>
      <c r="AY3027" s="19" t="s">
        <v>193</v>
      </c>
      <c r="BE3027" s="187">
        <f t="shared" si="264"/>
        <v>0</v>
      </c>
      <c r="BF3027" s="187">
        <f t="shared" si="265"/>
        <v>0</v>
      </c>
      <c r="BG3027" s="187">
        <f t="shared" si="266"/>
        <v>0</v>
      </c>
      <c r="BH3027" s="187">
        <f t="shared" si="267"/>
        <v>0</v>
      </c>
      <c r="BI3027" s="187">
        <f t="shared" si="268"/>
        <v>0</v>
      </c>
      <c r="BJ3027" s="19" t="s">
        <v>78</v>
      </c>
      <c r="BK3027" s="187">
        <f t="shared" si="269"/>
        <v>0</v>
      </c>
      <c r="BL3027" s="19" t="s">
        <v>200</v>
      </c>
      <c r="BM3027" s="186" t="s">
        <v>5558</v>
      </c>
    </row>
    <row r="3028" spans="1:65" s="2" customFormat="1" ht="16.5" customHeight="1">
      <c r="A3028" s="36"/>
      <c r="B3028" s="37"/>
      <c r="C3028" s="175" t="s">
        <v>5559</v>
      </c>
      <c r="D3028" s="175" t="s">
        <v>195</v>
      </c>
      <c r="E3028" s="176" t="s">
        <v>5560</v>
      </c>
      <c r="F3028" s="177" t="s">
        <v>5561</v>
      </c>
      <c r="G3028" s="178" t="s">
        <v>702</v>
      </c>
      <c r="H3028" s="179">
        <v>13</v>
      </c>
      <c r="I3028" s="180"/>
      <c r="J3028" s="181">
        <f t="shared" si="260"/>
        <v>0</v>
      </c>
      <c r="K3028" s="177" t="s">
        <v>477</v>
      </c>
      <c r="L3028" s="41"/>
      <c r="M3028" s="182" t="s">
        <v>19</v>
      </c>
      <c r="N3028" s="183" t="s">
        <v>41</v>
      </c>
      <c r="O3028" s="66"/>
      <c r="P3028" s="184">
        <f t="shared" si="261"/>
        <v>0</v>
      </c>
      <c r="Q3028" s="184">
        <v>0</v>
      </c>
      <c r="R3028" s="184">
        <f t="shared" si="262"/>
        <v>0</v>
      </c>
      <c r="S3028" s="184">
        <v>0</v>
      </c>
      <c r="T3028" s="185">
        <f t="shared" si="263"/>
        <v>0</v>
      </c>
      <c r="U3028" s="36"/>
      <c r="V3028" s="36"/>
      <c r="W3028" s="36"/>
      <c r="X3028" s="36"/>
      <c r="Y3028" s="36"/>
      <c r="Z3028" s="36"/>
      <c r="AA3028" s="36"/>
      <c r="AB3028" s="36"/>
      <c r="AC3028" s="36"/>
      <c r="AD3028" s="36"/>
      <c r="AE3028" s="36"/>
      <c r="AR3028" s="186" t="s">
        <v>200</v>
      </c>
      <c r="AT3028" s="186" t="s">
        <v>195</v>
      </c>
      <c r="AU3028" s="186" t="s">
        <v>212</v>
      </c>
      <c r="AY3028" s="19" t="s">
        <v>193</v>
      </c>
      <c r="BE3028" s="187">
        <f t="shared" si="264"/>
        <v>0</v>
      </c>
      <c r="BF3028" s="187">
        <f t="shared" si="265"/>
        <v>0</v>
      </c>
      <c r="BG3028" s="187">
        <f t="shared" si="266"/>
        <v>0</v>
      </c>
      <c r="BH3028" s="187">
        <f t="shared" si="267"/>
        <v>0</v>
      </c>
      <c r="BI3028" s="187">
        <f t="shared" si="268"/>
        <v>0</v>
      </c>
      <c r="BJ3028" s="19" t="s">
        <v>78</v>
      </c>
      <c r="BK3028" s="187">
        <f t="shared" si="269"/>
        <v>0</v>
      </c>
      <c r="BL3028" s="19" t="s">
        <v>200</v>
      </c>
      <c r="BM3028" s="186" t="s">
        <v>5562</v>
      </c>
    </row>
    <row r="3029" spans="1:65" s="2" customFormat="1" ht="16.5" customHeight="1">
      <c r="A3029" s="36"/>
      <c r="B3029" s="37"/>
      <c r="C3029" s="175" t="s">
        <v>5563</v>
      </c>
      <c r="D3029" s="175" t="s">
        <v>195</v>
      </c>
      <c r="E3029" s="176" t="s">
        <v>5564</v>
      </c>
      <c r="F3029" s="177" t="s">
        <v>5565</v>
      </c>
      <c r="G3029" s="178" t="s">
        <v>702</v>
      </c>
      <c r="H3029" s="179">
        <v>80</v>
      </c>
      <c r="I3029" s="180"/>
      <c r="J3029" s="181">
        <f t="shared" ref="J3029:J3060" si="270">ROUND(I3029*H3029,2)</f>
        <v>0</v>
      </c>
      <c r="K3029" s="177" t="s">
        <v>477</v>
      </c>
      <c r="L3029" s="41"/>
      <c r="M3029" s="182" t="s">
        <v>19</v>
      </c>
      <c r="N3029" s="183" t="s">
        <v>41</v>
      </c>
      <c r="O3029" s="66"/>
      <c r="P3029" s="184">
        <f t="shared" ref="P3029:P3060" si="271">O3029*H3029</f>
        <v>0</v>
      </c>
      <c r="Q3029" s="184">
        <v>0</v>
      </c>
      <c r="R3029" s="184">
        <f t="shared" ref="R3029:R3060" si="272">Q3029*H3029</f>
        <v>0</v>
      </c>
      <c r="S3029" s="184">
        <v>0</v>
      </c>
      <c r="T3029" s="185">
        <f t="shared" ref="T3029:T3060" si="273">S3029*H3029</f>
        <v>0</v>
      </c>
      <c r="U3029" s="36"/>
      <c r="V3029" s="36"/>
      <c r="W3029" s="36"/>
      <c r="X3029" s="36"/>
      <c r="Y3029" s="36"/>
      <c r="Z3029" s="36"/>
      <c r="AA3029" s="36"/>
      <c r="AB3029" s="36"/>
      <c r="AC3029" s="36"/>
      <c r="AD3029" s="36"/>
      <c r="AE3029" s="36"/>
      <c r="AR3029" s="186" t="s">
        <v>200</v>
      </c>
      <c r="AT3029" s="186" t="s">
        <v>195</v>
      </c>
      <c r="AU3029" s="186" t="s">
        <v>212</v>
      </c>
      <c r="AY3029" s="19" t="s">
        <v>193</v>
      </c>
      <c r="BE3029" s="187">
        <f t="shared" si="264"/>
        <v>0</v>
      </c>
      <c r="BF3029" s="187">
        <f t="shared" si="265"/>
        <v>0</v>
      </c>
      <c r="BG3029" s="187">
        <f t="shared" si="266"/>
        <v>0</v>
      </c>
      <c r="BH3029" s="187">
        <f t="shared" si="267"/>
        <v>0</v>
      </c>
      <c r="BI3029" s="187">
        <f t="shared" si="268"/>
        <v>0</v>
      </c>
      <c r="BJ3029" s="19" t="s">
        <v>78</v>
      </c>
      <c r="BK3029" s="187">
        <f t="shared" si="269"/>
        <v>0</v>
      </c>
      <c r="BL3029" s="19" t="s">
        <v>200</v>
      </c>
      <c r="BM3029" s="186" t="s">
        <v>5566</v>
      </c>
    </row>
    <row r="3030" spans="1:65" s="2" customFormat="1" ht="16.5" customHeight="1">
      <c r="A3030" s="36"/>
      <c r="B3030" s="37"/>
      <c r="C3030" s="175" t="s">
        <v>5567</v>
      </c>
      <c r="D3030" s="175" t="s">
        <v>195</v>
      </c>
      <c r="E3030" s="176" t="s">
        <v>5568</v>
      </c>
      <c r="F3030" s="177" t="s">
        <v>5569</v>
      </c>
      <c r="G3030" s="178" t="s">
        <v>702</v>
      </c>
      <c r="H3030" s="179">
        <v>1</v>
      </c>
      <c r="I3030" s="180"/>
      <c r="J3030" s="181">
        <f t="shared" si="270"/>
        <v>0</v>
      </c>
      <c r="K3030" s="177" t="s">
        <v>477</v>
      </c>
      <c r="L3030" s="41"/>
      <c r="M3030" s="182" t="s">
        <v>19</v>
      </c>
      <c r="N3030" s="183" t="s">
        <v>41</v>
      </c>
      <c r="O3030" s="66"/>
      <c r="P3030" s="184">
        <f t="shared" si="271"/>
        <v>0</v>
      </c>
      <c r="Q3030" s="184">
        <v>0</v>
      </c>
      <c r="R3030" s="184">
        <f t="shared" si="272"/>
        <v>0</v>
      </c>
      <c r="S3030" s="184">
        <v>0</v>
      </c>
      <c r="T3030" s="185">
        <f t="shared" si="273"/>
        <v>0</v>
      </c>
      <c r="U3030" s="36"/>
      <c r="V3030" s="36"/>
      <c r="W3030" s="36"/>
      <c r="X3030" s="36"/>
      <c r="Y3030" s="36"/>
      <c r="Z3030" s="36"/>
      <c r="AA3030" s="36"/>
      <c r="AB3030" s="36"/>
      <c r="AC3030" s="36"/>
      <c r="AD3030" s="36"/>
      <c r="AE3030" s="36"/>
      <c r="AR3030" s="186" t="s">
        <v>200</v>
      </c>
      <c r="AT3030" s="186" t="s">
        <v>195</v>
      </c>
      <c r="AU3030" s="186" t="s">
        <v>212</v>
      </c>
      <c r="AY3030" s="19" t="s">
        <v>193</v>
      </c>
      <c r="BE3030" s="187">
        <f t="shared" si="264"/>
        <v>0</v>
      </c>
      <c r="BF3030" s="187">
        <f t="shared" si="265"/>
        <v>0</v>
      </c>
      <c r="BG3030" s="187">
        <f t="shared" si="266"/>
        <v>0</v>
      </c>
      <c r="BH3030" s="187">
        <f t="shared" si="267"/>
        <v>0</v>
      </c>
      <c r="BI3030" s="187">
        <f t="shared" si="268"/>
        <v>0</v>
      </c>
      <c r="BJ3030" s="19" t="s">
        <v>78</v>
      </c>
      <c r="BK3030" s="187">
        <f t="shared" si="269"/>
        <v>0</v>
      </c>
      <c r="BL3030" s="19" t="s">
        <v>200</v>
      </c>
      <c r="BM3030" s="186" t="s">
        <v>5570</v>
      </c>
    </row>
    <row r="3031" spans="1:65" s="2" customFormat="1" ht="16.5" customHeight="1">
      <c r="A3031" s="36"/>
      <c r="B3031" s="37"/>
      <c r="C3031" s="175" t="s">
        <v>5571</v>
      </c>
      <c r="D3031" s="175" t="s">
        <v>195</v>
      </c>
      <c r="E3031" s="176" t="s">
        <v>5572</v>
      </c>
      <c r="F3031" s="177" t="s">
        <v>5573</v>
      </c>
      <c r="G3031" s="178" t="s">
        <v>702</v>
      </c>
      <c r="H3031" s="179">
        <v>1</v>
      </c>
      <c r="I3031" s="180"/>
      <c r="J3031" s="181">
        <f t="shared" si="270"/>
        <v>0</v>
      </c>
      <c r="K3031" s="177" t="s">
        <v>477</v>
      </c>
      <c r="L3031" s="41"/>
      <c r="M3031" s="182" t="s">
        <v>19</v>
      </c>
      <c r="N3031" s="183" t="s">
        <v>41</v>
      </c>
      <c r="O3031" s="66"/>
      <c r="P3031" s="184">
        <f t="shared" si="271"/>
        <v>0</v>
      </c>
      <c r="Q3031" s="184">
        <v>0</v>
      </c>
      <c r="R3031" s="184">
        <f t="shared" si="272"/>
        <v>0</v>
      </c>
      <c r="S3031" s="184">
        <v>0</v>
      </c>
      <c r="T3031" s="185">
        <f t="shared" si="273"/>
        <v>0</v>
      </c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R3031" s="186" t="s">
        <v>200</v>
      </c>
      <c r="AT3031" s="186" t="s">
        <v>195</v>
      </c>
      <c r="AU3031" s="186" t="s">
        <v>212</v>
      </c>
      <c r="AY3031" s="19" t="s">
        <v>193</v>
      </c>
      <c r="BE3031" s="187">
        <f t="shared" si="264"/>
        <v>0</v>
      </c>
      <c r="BF3031" s="187">
        <f t="shared" si="265"/>
        <v>0</v>
      </c>
      <c r="BG3031" s="187">
        <f t="shared" si="266"/>
        <v>0</v>
      </c>
      <c r="BH3031" s="187">
        <f t="shared" si="267"/>
        <v>0</v>
      </c>
      <c r="BI3031" s="187">
        <f t="shared" si="268"/>
        <v>0</v>
      </c>
      <c r="BJ3031" s="19" t="s">
        <v>78</v>
      </c>
      <c r="BK3031" s="187">
        <f t="shared" si="269"/>
        <v>0</v>
      </c>
      <c r="BL3031" s="19" t="s">
        <v>200</v>
      </c>
      <c r="BM3031" s="186" t="s">
        <v>5574</v>
      </c>
    </row>
    <row r="3032" spans="1:65" s="2" customFormat="1" ht="16.5" customHeight="1">
      <c r="A3032" s="36"/>
      <c r="B3032" s="37"/>
      <c r="C3032" s="175" t="s">
        <v>5575</v>
      </c>
      <c r="D3032" s="175" t="s">
        <v>195</v>
      </c>
      <c r="E3032" s="176" t="s">
        <v>5576</v>
      </c>
      <c r="F3032" s="177" t="s">
        <v>5577</v>
      </c>
      <c r="G3032" s="178" t="s">
        <v>702</v>
      </c>
      <c r="H3032" s="179">
        <v>1</v>
      </c>
      <c r="I3032" s="180"/>
      <c r="J3032" s="181">
        <f t="shared" si="270"/>
        <v>0</v>
      </c>
      <c r="K3032" s="177" t="s">
        <v>477</v>
      </c>
      <c r="L3032" s="41"/>
      <c r="M3032" s="182" t="s">
        <v>19</v>
      </c>
      <c r="N3032" s="183" t="s">
        <v>41</v>
      </c>
      <c r="O3032" s="66"/>
      <c r="P3032" s="184">
        <f t="shared" si="271"/>
        <v>0</v>
      </c>
      <c r="Q3032" s="184">
        <v>0</v>
      </c>
      <c r="R3032" s="184">
        <f t="shared" si="272"/>
        <v>0</v>
      </c>
      <c r="S3032" s="184">
        <v>0</v>
      </c>
      <c r="T3032" s="185">
        <f t="shared" si="273"/>
        <v>0</v>
      </c>
      <c r="U3032" s="36"/>
      <c r="V3032" s="36"/>
      <c r="W3032" s="36"/>
      <c r="X3032" s="36"/>
      <c r="Y3032" s="36"/>
      <c r="Z3032" s="36"/>
      <c r="AA3032" s="36"/>
      <c r="AB3032" s="36"/>
      <c r="AC3032" s="36"/>
      <c r="AD3032" s="36"/>
      <c r="AE3032" s="36"/>
      <c r="AR3032" s="186" t="s">
        <v>200</v>
      </c>
      <c r="AT3032" s="186" t="s">
        <v>195</v>
      </c>
      <c r="AU3032" s="186" t="s">
        <v>212</v>
      </c>
      <c r="AY3032" s="19" t="s">
        <v>193</v>
      </c>
      <c r="BE3032" s="187">
        <f t="shared" si="264"/>
        <v>0</v>
      </c>
      <c r="BF3032" s="187">
        <f t="shared" si="265"/>
        <v>0</v>
      </c>
      <c r="BG3032" s="187">
        <f t="shared" si="266"/>
        <v>0</v>
      </c>
      <c r="BH3032" s="187">
        <f t="shared" si="267"/>
        <v>0</v>
      </c>
      <c r="BI3032" s="187">
        <f t="shared" si="268"/>
        <v>0</v>
      </c>
      <c r="BJ3032" s="19" t="s">
        <v>78</v>
      </c>
      <c r="BK3032" s="187">
        <f t="shared" si="269"/>
        <v>0</v>
      </c>
      <c r="BL3032" s="19" t="s">
        <v>200</v>
      </c>
      <c r="BM3032" s="186" t="s">
        <v>5578</v>
      </c>
    </row>
    <row r="3033" spans="1:65" s="2" customFormat="1" ht="16.5" customHeight="1">
      <c r="A3033" s="36"/>
      <c r="B3033" s="37"/>
      <c r="C3033" s="175" t="s">
        <v>5579</v>
      </c>
      <c r="D3033" s="175" t="s">
        <v>195</v>
      </c>
      <c r="E3033" s="176" t="s">
        <v>5580</v>
      </c>
      <c r="F3033" s="177" t="s">
        <v>5581</v>
      </c>
      <c r="G3033" s="178" t="s">
        <v>5582</v>
      </c>
      <c r="H3033" s="179">
        <v>160</v>
      </c>
      <c r="I3033" s="180"/>
      <c r="J3033" s="181">
        <f t="shared" si="270"/>
        <v>0</v>
      </c>
      <c r="K3033" s="177" t="s">
        <v>477</v>
      </c>
      <c r="L3033" s="41"/>
      <c r="M3033" s="182" t="s">
        <v>19</v>
      </c>
      <c r="N3033" s="183" t="s">
        <v>41</v>
      </c>
      <c r="O3033" s="66"/>
      <c r="P3033" s="184">
        <f t="shared" si="271"/>
        <v>0</v>
      </c>
      <c r="Q3033" s="184">
        <v>0</v>
      </c>
      <c r="R3033" s="184">
        <f t="shared" si="272"/>
        <v>0</v>
      </c>
      <c r="S3033" s="184">
        <v>0</v>
      </c>
      <c r="T3033" s="185">
        <f t="shared" si="273"/>
        <v>0</v>
      </c>
      <c r="U3033" s="36"/>
      <c r="V3033" s="36"/>
      <c r="W3033" s="36"/>
      <c r="X3033" s="36"/>
      <c r="Y3033" s="36"/>
      <c r="Z3033" s="36"/>
      <c r="AA3033" s="36"/>
      <c r="AB3033" s="36"/>
      <c r="AC3033" s="36"/>
      <c r="AD3033" s="36"/>
      <c r="AE3033" s="36"/>
      <c r="AR3033" s="186" t="s">
        <v>200</v>
      </c>
      <c r="AT3033" s="186" t="s">
        <v>195</v>
      </c>
      <c r="AU3033" s="186" t="s">
        <v>212</v>
      </c>
      <c r="AY3033" s="19" t="s">
        <v>193</v>
      </c>
      <c r="BE3033" s="187">
        <f t="shared" si="264"/>
        <v>0</v>
      </c>
      <c r="BF3033" s="187">
        <f t="shared" si="265"/>
        <v>0</v>
      </c>
      <c r="BG3033" s="187">
        <f t="shared" si="266"/>
        <v>0</v>
      </c>
      <c r="BH3033" s="187">
        <f t="shared" si="267"/>
        <v>0</v>
      </c>
      <c r="BI3033" s="187">
        <f t="shared" si="268"/>
        <v>0</v>
      </c>
      <c r="BJ3033" s="19" t="s">
        <v>78</v>
      </c>
      <c r="BK3033" s="187">
        <f t="shared" si="269"/>
        <v>0</v>
      </c>
      <c r="BL3033" s="19" t="s">
        <v>200</v>
      </c>
      <c r="BM3033" s="186" t="s">
        <v>5583</v>
      </c>
    </row>
    <row r="3034" spans="1:65" s="12" customFormat="1" ht="20.85" customHeight="1">
      <c r="B3034" s="159"/>
      <c r="C3034" s="160"/>
      <c r="D3034" s="161" t="s">
        <v>69</v>
      </c>
      <c r="E3034" s="173" t="s">
        <v>5584</v>
      </c>
      <c r="F3034" s="173" t="s">
        <v>5585</v>
      </c>
      <c r="G3034" s="160"/>
      <c r="H3034" s="160"/>
      <c r="I3034" s="163"/>
      <c r="J3034" s="174">
        <f>BK3034</f>
        <v>0</v>
      </c>
      <c r="K3034" s="160"/>
      <c r="L3034" s="165"/>
      <c r="M3034" s="166"/>
      <c r="N3034" s="167"/>
      <c r="O3034" s="167"/>
      <c r="P3034" s="168">
        <f>SUM(P3035:P3058)</f>
        <v>0</v>
      </c>
      <c r="Q3034" s="167"/>
      <c r="R3034" s="168">
        <f>SUM(R3035:R3058)</f>
        <v>0</v>
      </c>
      <c r="S3034" s="167"/>
      <c r="T3034" s="169">
        <f>SUM(T3035:T3058)</f>
        <v>0</v>
      </c>
      <c r="AR3034" s="170" t="s">
        <v>78</v>
      </c>
      <c r="AT3034" s="171" t="s">
        <v>69</v>
      </c>
      <c r="AU3034" s="171" t="s">
        <v>80</v>
      </c>
      <c r="AY3034" s="170" t="s">
        <v>193</v>
      </c>
      <c r="BK3034" s="172">
        <f>SUM(BK3035:BK3058)</f>
        <v>0</v>
      </c>
    </row>
    <row r="3035" spans="1:65" s="2" customFormat="1" ht="16.5" customHeight="1">
      <c r="A3035" s="36"/>
      <c r="B3035" s="37"/>
      <c r="C3035" s="175" t="s">
        <v>5586</v>
      </c>
      <c r="D3035" s="175" t="s">
        <v>195</v>
      </c>
      <c r="E3035" s="176" t="s">
        <v>5587</v>
      </c>
      <c r="F3035" s="177" t="s">
        <v>5588</v>
      </c>
      <c r="G3035" s="178" t="s">
        <v>702</v>
      </c>
      <c r="H3035" s="179">
        <v>204</v>
      </c>
      <c r="I3035" s="180"/>
      <c r="J3035" s="181">
        <f t="shared" ref="J3035:J3058" si="274">ROUND(I3035*H3035,2)</f>
        <v>0</v>
      </c>
      <c r="K3035" s="177" t="s">
        <v>477</v>
      </c>
      <c r="L3035" s="41"/>
      <c r="M3035" s="182" t="s">
        <v>19</v>
      </c>
      <c r="N3035" s="183" t="s">
        <v>41</v>
      </c>
      <c r="O3035" s="66"/>
      <c r="P3035" s="184">
        <f t="shared" ref="P3035:P3058" si="275">O3035*H3035</f>
        <v>0</v>
      </c>
      <c r="Q3035" s="184">
        <v>0</v>
      </c>
      <c r="R3035" s="184">
        <f t="shared" ref="R3035:R3058" si="276">Q3035*H3035</f>
        <v>0</v>
      </c>
      <c r="S3035" s="184">
        <v>0</v>
      </c>
      <c r="T3035" s="185">
        <f t="shared" ref="T3035:T3058" si="277">S3035*H3035</f>
        <v>0</v>
      </c>
      <c r="U3035" s="36"/>
      <c r="V3035" s="36"/>
      <c r="W3035" s="36"/>
      <c r="X3035" s="36"/>
      <c r="Y3035" s="36"/>
      <c r="Z3035" s="36"/>
      <c r="AA3035" s="36"/>
      <c r="AB3035" s="36"/>
      <c r="AC3035" s="36"/>
      <c r="AD3035" s="36"/>
      <c r="AE3035" s="36"/>
      <c r="AR3035" s="186" t="s">
        <v>200</v>
      </c>
      <c r="AT3035" s="186" t="s">
        <v>195</v>
      </c>
      <c r="AU3035" s="186" t="s">
        <v>212</v>
      </c>
      <c r="AY3035" s="19" t="s">
        <v>193</v>
      </c>
      <c r="BE3035" s="187">
        <f t="shared" ref="BE3035:BE3058" si="278">IF(N3035="základní",J3035,0)</f>
        <v>0</v>
      </c>
      <c r="BF3035" s="187">
        <f t="shared" ref="BF3035:BF3058" si="279">IF(N3035="snížená",J3035,0)</f>
        <v>0</v>
      </c>
      <c r="BG3035" s="187">
        <f t="shared" ref="BG3035:BG3058" si="280">IF(N3035="zákl. přenesená",J3035,0)</f>
        <v>0</v>
      </c>
      <c r="BH3035" s="187">
        <f t="shared" ref="BH3035:BH3058" si="281">IF(N3035="sníž. přenesená",J3035,0)</f>
        <v>0</v>
      </c>
      <c r="BI3035" s="187">
        <f t="shared" ref="BI3035:BI3058" si="282">IF(N3035="nulová",J3035,0)</f>
        <v>0</v>
      </c>
      <c r="BJ3035" s="19" t="s">
        <v>78</v>
      </c>
      <c r="BK3035" s="187">
        <f t="shared" ref="BK3035:BK3058" si="283">ROUND(I3035*H3035,2)</f>
        <v>0</v>
      </c>
      <c r="BL3035" s="19" t="s">
        <v>200</v>
      </c>
      <c r="BM3035" s="186" t="s">
        <v>5589</v>
      </c>
    </row>
    <row r="3036" spans="1:65" s="2" customFormat="1" ht="16.5" customHeight="1">
      <c r="A3036" s="36"/>
      <c r="B3036" s="37"/>
      <c r="C3036" s="175" t="s">
        <v>5590</v>
      </c>
      <c r="D3036" s="175" t="s">
        <v>195</v>
      </c>
      <c r="E3036" s="176" t="s">
        <v>5591</v>
      </c>
      <c r="F3036" s="177" t="s">
        <v>5592</v>
      </c>
      <c r="G3036" s="178" t="s">
        <v>702</v>
      </c>
      <c r="H3036" s="179">
        <v>124</v>
      </c>
      <c r="I3036" s="180"/>
      <c r="J3036" s="181">
        <f t="shared" si="274"/>
        <v>0</v>
      </c>
      <c r="K3036" s="177" t="s">
        <v>477</v>
      </c>
      <c r="L3036" s="41"/>
      <c r="M3036" s="182" t="s">
        <v>19</v>
      </c>
      <c r="N3036" s="183" t="s">
        <v>41</v>
      </c>
      <c r="O3036" s="66"/>
      <c r="P3036" s="184">
        <f t="shared" si="275"/>
        <v>0</v>
      </c>
      <c r="Q3036" s="184">
        <v>0</v>
      </c>
      <c r="R3036" s="184">
        <f t="shared" si="276"/>
        <v>0</v>
      </c>
      <c r="S3036" s="184">
        <v>0</v>
      </c>
      <c r="T3036" s="185">
        <f t="shared" si="277"/>
        <v>0</v>
      </c>
      <c r="U3036" s="36"/>
      <c r="V3036" s="36"/>
      <c r="W3036" s="36"/>
      <c r="X3036" s="36"/>
      <c r="Y3036" s="36"/>
      <c r="Z3036" s="36"/>
      <c r="AA3036" s="36"/>
      <c r="AB3036" s="36"/>
      <c r="AC3036" s="36"/>
      <c r="AD3036" s="36"/>
      <c r="AE3036" s="36"/>
      <c r="AR3036" s="186" t="s">
        <v>200</v>
      </c>
      <c r="AT3036" s="186" t="s">
        <v>195</v>
      </c>
      <c r="AU3036" s="186" t="s">
        <v>212</v>
      </c>
      <c r="AY3036" s="19" t="s">
        <v>193</v>
      </c>
      <c r="BE3036" s="187">
        <f t="shared" si="278"/>
        <v>0</v>
      </c>
      <c r="BF3036" s="187">
        <f t="shared" si="279"/>
        <v>0</v>
      </c>
      <c r="BG3036" s="187">
        <f t="shared" si="280"/>
        <v>0</v>
      </c>
      <c r="BH3036" s="187">
        <f t="shared" si="281"/>
        <v>0</v>
      </c>
      <c r="BI3036" s="187">
        <f t="shared" si="282"/>
        <v>0</v>
      </c>
      <c r="BJ3036" s="19" t="s">
        <v>78</v>
      </c>
      <c r="BK3036" s="187">
        <f t="shared" si="283"/>
        <v>0</v>
      </c>
      <c r="BL3036" s="19" t="s">
        <v>200</v>
      </c>
      <c r="BM3036" s="186" t="s">
        <v>5593</v>
      </c>
    </row>
    <row r="3037" spans="1:65" s="2" customFormat="1" ht="16.5" customHeight="1">
      <c r="A3037" s="36"/>
      <c r="B3037" s="37"/>
      <c r="C3037" s="175" t="s">
        <v>5594</v>
      </c>
      <c r="D3037" s="175" t="s">
        <v>195</v>
      </c>
      <c r="E3037" s="176" t="s">
        <v>5595</v>
      </c>
      <c r="F3037" s="177" t="s">
        <v>5596</v>
      </c>
      <c r="G3037" s="178" t="s">
        <v>702</v>
      </c>
      <c r="H3037" s="179">
        <v>111</v>
      </c>
      <c r="I3037" s="180"/>
      <c r="J3037" s="181">
        <f t="shared" si="274"/>
        <v>0</v>
      </c>
      <c r="K3037" s="177" t="s">
        <v>477</v>
      </c>
      <c r="L3037" s="41"/>
      <c r="M3037" s="182" t="s">
        <v>19</v>
      </c>
      <c r="N3037" s="183" t="s">
        <v>41</v>
      </c>
      <c r="O3037" s="66"/>
      <c r="P3037" s="184">
        <f t="shared" si="275"/>
        <v>0</v>
      </c>
      <c r="Q3037" s="184">
        <v>0</v>
      </c>
      <c r="R3037" s="184">
        <f t="shared" si="276"/>
        <v>0</v>
      </c>
      <c r="S3037" s="184">
        <v>0</v>
      </c>
      <c r="T3037" s="185">
        <f t="shared" si="277"/>
        <v>0</v>
      </c>
      <c r="U3037" s="36"/>
      <c r="V3037" s="36"/>
      <c r="W3037" s="36"/>
      <c r="X3037" s="36"/>
      <c r="Y3037" s="36"/>
      <c r="Z3037" s="36"/>
      <c r="AA3037" s="36"/>
      <c r="AB3037" s="36"/>
      <c r="AC3037" s="36"/>
      <c r="AD3037" s="36"/>
      <c r="AE3037" s="36"/>
      <c r="AR3037" s="186" t="s">
        <v>200</v>
      </c>
      <c r="AT3037" s="186" t="s">
        <v>195</v>
      </c>
      <c r="AU3037" s="186" t="s">
        <v>212</v>
      </c>
      <c r="AY3037" s="19" t="s">
        <v>193</v>
      </c>
      <c r="BE3037" s="187">
        <f t="shared" si="278"/>
        <v>0</v>
      </c>
      <c r="BF3037" s="187">
        <f t="shared" si="279"/>
        <v>0</v>
      </c>
      <c r="BG3037" s="187">
        <f t="shared" si="280"/>
        <v>0</v>
      </c>
      <c r="BH3037" s="187">
        <f t="shared" si="281"/>
        <v>0</v>
      </c>
      <c r="BI3037" s="187">
        <f t="shared" si="282"/>
        <v>0</v>
      </c>
      <c r="BJ3037" s="19" t="s">
        <v>78</v>
      </c>
      <c r="BK3037" s="187">
        <f t="shared" si="283"/>
        <v>0</v>
      </c>
      <c r="BL3037" s="19" t="s">
        <v>200</v>
      </c>
      <c r="BM3037" s="186" t="s">
        <v>5597</v>
      </c>
    </row>
    <row r="3038" spans="1:65" s="2" customFormat="1" ht="16.5" customHeight="1">
      <c r="A3038" s="36"/>
      <c r="B3038" s="37"/>
      <c r="C3038" s="175" t="s">
        <v>5598</v>
      </c>
      <c r="D3038" s="175" t="s">
        <v>195</v>
      </c>
      <c r="E3038" s="176" t="s">
        <v>5599</v>
      </c>
      <c r="F3038" s="177" t="s">
        <v>5600</v>
      </c>
      <c r="G3038" s="178" t="s">
        <v>702</v>
      </c>
      <c r="H3038" s="179">
        <v>158</v>
      </c>
      <c r="I3038" s="180"/>
      <c r="J3038" s="181">
        <f t="shared" si="274"/>
        <v>0</v>
      </c>
      <c r="K3038" s="177" t="s">
        <v>477</v>
      </c>
      <c r="L3038" s="41"/>
      <c r="M3038" s="182" t="s">
        <v>19</v>
      </c>
      <c r="N3038" s="183" t="s">
        <v>41</v>
      </c>
      <c r="O3038" s="66"/>
      <c r="P3038" s="184">
        <f t="shared" si="275"/>
        <v>0</v>
      </c>
      <c r="Q3038" s="184">
        <v>0</v>
      </c>
      <c r="R3038" s="184">
        <f t="shared" si="276"/>
        <v>0</v>
      </c>
      <c r="S3038" s="184">
        <v>0</v>
      </c>
      <c r="T3038" s="185">
        <f t="shared" si="277"/>
        <v>0</v>
      </c>
      <c r="U3038" s="36"/>
      <c r="V3038" s="36"/>
      <c r="W3038" s="36"/>
      <c r="X3038" s="36"/>
      <c r="Y3038" s="36"/>
      <c r="Z3038" s="36"/>
      <c r="AA3038" s="36"/>
      <c r="AB3038" s="36"/>
      <c r="AC3038" s="36"/>
      <c r="AD3038" s="36"/>
      <c r="AE3038" s="36"/>
      <c r="AR3038" s="186" t="s">
        <v>200</v>
      </c>
      <c r="AT3038" s="186" t="s">
        <v>195</v>
      </c>
      <c r="AU3038" s="186" t="s">
        <v>212</v>
      </c>
      <c r="AY3038" s="19" t="s">
        <v>193</v>
      </c>
      <c r="BE3038" s="187">
        <f t="shared" si="278"/>
        <v>0</v>
      </c>
      <c r="BF3038" s="187">
        <f t="shared" si="279"/>
        <v>0</v>
      </c>
      <c r="BG3038" s="187">
        <f t="shared" si="280"/>
        <v>0</v>
      </c>
      <c r="BH3038" s="187">
        <f t="shared" si="281"/>
        <v>0</v>
      </c>
      <c r="BI3038" s="187">
        <f t="shared" si="282"/>
        <v>0</v>
      </c>
      <c r="BJ3038" s="19" t="s">
        <v>78</v>
      </c>
      <c r="BK3038" s="187">
        <f t="shared" si="283"/>
        <v>0</v>
      </c>
      <c r="BL3038" s="19" t="s">
        <v>200</v>
      </c>
      <c r="BM3038" s="186" t="s">
        <v>5601</v>
      </c>
    </row>
    <row r="3039" spans="1:65" s="2" customFormat="1" ht="16.5" customHeight="1">
      <c r="A3039" s="36"/>
      <c r="B3039" s="37"/>
      <c r="C3039" s="175" t="s">
        <v>5602</v>
      </c>
      <c r="D3039" s="175" t="s">
        <v>195</v>
      </c>
      <c r="E3039" s="176" t="s">
        <v>5603</v>
      </c>
      <c r="F3039" s="177" t="s">
        <v>5604</v>
      </c>
      <c r="G3039" s="178" t="s">
        <v>702</v>
      </c>
      <c r="H3039" s="179">
        <v>20</v>
      </c>
      <c r="I3039" s="180"/>
      <c r="J3039" s="181">
        <f t="shared" si="274"/>
        <v>0</v>
      </c>
      <c r="K3039" s="177" t="s">
        <v>477</v>
      </c>
      <c r="L3039" s="41"/>
      <c r="M3039" s="182" t="s">
        <v>19</v>
      </c>
      <c r="N3039" s="183" t="s">
        <v>41</v>
      </c>
      <c r="O3039" s="66"/>
      <c r="P3039" s="184">
        <f t="shared" si="275"/>
        <v>0</v>
      </c>
      <c r="Q3039" s="184">
        <v>0</v>
      </c>
      <c r="R3039" s="184">
        <f t="shared" si="276"/>
        <v>0</v>
      </c>
      <c r="S3039" s="184">
        <v>0</v>
      </c>
      <c r="T3039" s="185">
        <f t="shared" si="277"/>
        <v>0</v>
      </c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R3039" s="186" t="s">
        <v>200</v>
      </c>
      <c r="AT3039" s="186" t="s">
        <v>195</v>
      </c>
      <c r="AU3039" s="186" t="s">
        <v>212</v>
      </c>
      <c r="AY3039" s="19" t="s">
        <v>193</v>
      </c>
      <c r="BE3039" s="187">
        <f t="shared" si="278"/>
        <v>0</v>
      </c>
      <c r="BF3039" s="187">
        <f t="shared" si="279"/>
        <v>0</v>
      </c>
      <c r="BG3039" s="187">
        <f t="shared" si="280"/>
        <v>0</v>
      </c>
      <c r="BH3039" s="187">
        <f t="shared" si="281"/>
        <v>0</v>
      </c>
      <c r="BI3039" s="187">
        <f t="shared" si="282"/>
        <v>0</v>
      </c>
      <c r="BJ3039" s="19" t="s">
        <v>78</v>
      </c>
      <c r="BK3039" s="187">
        <f t="shared" si="283"/>
        <v>0</v>
      </c>
      <c r="BL3039" s="19" t="s">
        <v>200</v>
      </c>
      <c r="BM3039" s="186" t="s">
        <v>5605</v>
      </c>
    </row>
    <row r="3040" spans="1:65" s="2" customFormat="1" ht="16.5" customHeight="1">
      <c r="A3040" s="36"/>
      <c r="B3040" s="37"/>
      <c r="C3040" s="175" t="s">
        <v>5606</v>
      </c>
      <c r="D3040" s="175" t="s">
        <v>195</v>
      </c>
      <c r="E3040" s="176" t="s">
        <v>5607</v>
      </c>
      <c r="F3040" s="177" t="s">
        <v>5608</v>
      </c>
      <c r="G3040" s="178" t="s">
        <v>702</v>
      </c>
      <c r="H3040" s="179">
        <v>128</v>
      </c>
      <c r="I3040" s="180"/>
      <c r="J3040" s="181">
        <f t="shared" si="274"/>
        <v>0</v>
      </c>
      <c r="K3040" s="177" t="s">
        <v>477</v>
      </c>
      <c r="L3040" s="41"/>
      <c r="M3040" s="182" t="s">
        <v>19</v>
      </c>
      <c r="N3040" s="183" t="s">
        <v>41</v>
      </c>
      <c r="O3040" s="66"/>
      <c r="P3040" s="184">
        <f t="shared" si="275"/>
        <v>0</v>
      </c>
      <c r="Q3040" s="184">
        <v>0</v>
      </c>
      <c r="R3040" s="184">
        <f t="shared" si="276"/>
        <v>0</v>
      </c>
      <c r="S3040" s="184">
        <v>0</v>
      </c>
      <c r="T3040" s="185">
        <f t="shared" si="277"/>
        <v>0</v>
      </c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R3040" s="186" t="s">
        <v>200</v>
      </c>
      <c r="AT3040" s="186" t="s">
        <v>195</v>
      </c>
      <c r="AU3040" s="186" t="s">
        <v>212</v>
      </c>
      <c r="AY3040" s="19" t="s">
        <v>193</v>
      </c>
      <c r="BE3040" s="187">
        <f t="shared" si="278"/>
        <v>0</v>
      </c>
      <c r="BF3040" s="187">
        <f t="shared" si="279"/>
        <v>0</v>
      </c>
      <c r="BG3040" s="187">
        <f t="shared" si="280"/>
        <v>0</v>
      </c>
      <c r="BH3040" s="187">
        <f t="shared" si="281"/>
        <v>0</v>
      </c>
      <c r="BI3040" s="187">
        <f t="shared" si="282"/>
        <v>0</v>
      </c>
      <c r="BJ3040" s="19" t="s">
        <v>78</v>
      </c>
      <c r="BK3040" s="187">
        <f t="shared" si="283"/>
        <v>0</v>
      </c>
      <c r="BL3040" s="19" t="s">
        <v>200</v>
      </c>
      <c r="BM3040" s="186" t="s">
        <v>5609</v>
      </c>
    </row>
    <row r="3041" spans="1:65" s="2" customFormat="1" ht="16.5" customHeight="1">
      <c r="A3041" s="36"/>
      <c r="B3041" s="37"/>
      <c r="C3041" s="175" t="s">
        <v>5610</v>
      </c>
      <c r="D3041" s="175" t="s">
        <v>195</v>
      </c>
      <c r="E3041" s="176" t="s">
        <v>5611</v>
      </c>
      <c r="F3041" s="177" t="s">
        <v>5612</v>
      </c>
      <c r="G3041" s="178" t="s">
        <v>702</v>
      </c>
      <c r="H3041" s="179">
        <v>151</v>
      </c>
      <c r="I3041" s="180"/>
      <c r="J3041" s="181">
        <f t="shared" si="274"/>
        <v>0</v>
      </c>
      <c r="K3041" s="177" t="s">
        <v>477</v>
      </c>
      <c r="L3041" s="41"/>
      <c r="M3041" s="182" t="s">
        <v>19</v>
      </c>
      <c r="N3041" s="183" t="s">
        <v>41</v>
      </c>
      <c r="O3041" s="66"/>
      <c r="P3041" s="184">
        <f t="shared" si="275"/>
        <v>0</v>
      </c>
      <c r="Q3041" s="184">
        <v>0</v>
      </c>
      <c r="R3041" s="184">
        <f t="shared" si="276"/>
        <v>0</v>
      </c>
      <c r="S3041" s="184">
        <v>0</v>
      </c>
      <c r="T3041" s="185">
        <f t="shared" si="277"/>
        <v>0</v>
      </c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R3041" s="186" t="s">
        <v>200</v>
      </c>
      <c r="AT3041" s="186" t="s">
        <v>195</v>
      </c>
      <c r="AU3041" s="186" t="s">
        <v>212</v>
      </c>
      <c r="AY3041" s="19" t="s">
        <v>193</v>
      </c>
      <c r="BE3041" s="187">
        <f t="shared" si="278"/>
        <v>0</v>
      </c>
      <c r="BF3041" s="187">
        <f t="shared" si="279"/>
        <v>0</v>
      </c>
      <c r="BG3041" s="187">
        <f t="shared" si="280"/>
        <v>0</v>
      </c>
      <c r="BH3041" s="187">
        <f t="shared" si="281"/>
        <v>0</v>
      </c>
      <c r="BI3041" s="187">
        <f t="shared" si="282"/>
        <v>0</v>
      </c>
      <c r="BJ3041" s="19" t="s">
        <v>78</v>
      </c>
      <c r="BK3041" s="187">
        <f t="shared" si="283"/>
        <v>0</v>
      </c>
      <c r="BL3041" s="19" t="s">
        <v>200</v>
      </c>
      <c r="BM3041" s="186" t="s">
        <v>5613</v>
      </c>
    </row>
    <row r="3042" spans="1:65" s="2" customFormat="1" ht="16.5" customHeight="1">
      <c r="A3042" s="36"/>
      <c r="B3042" s="37"/>
      <c r="C3042" s="175" t="s">
        <v>5614</v>
      </c>
      <c r="D3042" s="175" t="s">
        <v>195</v>
      </c>
      <c r="E3042" s="176" t="s">
        <v>5615</v>
      </c>
      <c r="F3042" s="177" t="s">
        <v>5616</v>
      </c>
      <c r="G3042" s="178" t="s">
        <v>702</v>
      </c>
      <c r="H3042" s="179">
        <v>34</v>
      </c>
      <c r="I3042" s="180"/>
      <c r="J3042" s="181">
        <f t="shared" si="274"/>
        <v>0</v>
      </c>
      <c r="K3042" s="177" t="s">
        <v>477</v>
      </c>
      <c r="L3042" s="41"/>
      <c r="M3042" s="182" t="s">
        <v>19</v>
      </c>
      <c r="N3042" s="183" t="s">
        <v>41</v>
      </c>
      <c r="O3042" s="66"/>
      <c r="P3042" s="184">
        <f t="shared" si="275"/>
        <v>0</v>
      </c>
      <c r="Q3042" s="184">
        <v>0</v>
      </c>
      <c r="R3042" s="184">
        <f t="shared" si="276"/>
        <v>0</v>
      </c>
      <c r="S3042" s="184">
        <v>0</v>
      </c>
      <c r="T3042" s="185">
        <f t="shared" si="277"/>
        <v>0</v>
      </c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R3042" s="186" t="s">
        <v>200</v>
      </c>
      <c r="AT3042" s="186" t="s">
        <v>195</v>
      </c>
      <c r="AU3042" s="186" t="s">
        <v>212</v>
      </c>
      <c r="AY3042" s="19" t="s">
        <v>193</v>
      </c>
      <c r="BE3042" s="187">
        <f t="shared" si="278"/>
        <v>0</v>
      </c>
      <c r="BF3042" s="187">
        <f t="shared" si="279"/>
        <v>0</v>
      </c>
      <c r="BG3042" s="187">
        <f t="shared" si="280"/>
        <v>0</v>
      </c>
      <c r="BH3042" s="187">
        <f t="shared" si="281"/>
        <v>0</v>
      </c>
      <c r="BI3042" s="187">
        <f t="shared" si="282"/>
        <v>0</v>
      </c>
      <c r="BJ3042" s="19" t="s">
        <v>78</v>
      </c>
      <c r="BK3042" s="187">
        <f t="shared" si="283"/>
        <v>0</v>
      </c>
      <c r="BL3042" s="19" t="s">
        <v>200</v>
      </c>
      <c r="BM3042" s="186" t="s">
        <v>5617</v>
      </c>
    </row>
    <row r="3043" spans="1:65" s="2" customFormat="1" ht="16.5" customHeight="1">
      <c r="A3043" s="36"/>
      <c r="B3043" s="37"/>
      <c r="C3043" s="175" t="s">
        <v>5618</v>
      </c>
      <c r="D3043" s="175" t="s">
        <v>195</v>
      </c>
      <c r="E3043" s="176" t="s">
        <v>5619</v>
      </c>
      <c r="F3043" s="177" t="s">
        <v>5620</v>
      </c>
      <c r="G3043" s="178" t="s">
        <v>702</v>
      </c>
      <c r="H3043" s="179">
        <v>66</v>
      </c>
      <c r="I3043" s="180"/>
      <c r="J3043" s="181">
        <f t="shared" si="274"/>
        <v>0</v>
      </c>
      <c r="K3043" s="177" t="s">
        <v>477</v>
      </c>
      <c r="L3043" s="41"/>
      <c r="M3043" s="182" t="s">
        <v>19</v>
      </c>
      <c r="N3043" s="183" t="s">
        <v>41</v>
      </c>
      <c r="O3043" s="66"/>
      <c r="P3043" s="184">
        <f t="shared" si="275"/>
        <v>0</v>
      </c>
      <c r="Q3043" s="184">
        <v>0</v>
      </c>
      <c r="R3043" s="184">
        <f t="shared" si="276"/>
        <v>0</v>
      </c>
      <c r="S3043" s="184">
        <v>0</v>
      </c>
      <c r="T3043" s="185">
        <f t="shared" si="277"/>
        <v>0</v>
      </c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R3043" s="186" t="s">
        <v>200</v>
      </c>
      <c r="AT3043" s="186" t="s">
        <v>195</v>
      </c>
      <c r="AU3043" s="186" t="s">
        <v>212</v>
      </c>
      <c r="AY3043" s="19" t="s">
        <v>193</v>
      </c>
      <c r="BE3043" s="187">
        <f t="shared" si="278"/>
        <v>0</v>
      </c>
      <c r="BF3043" s="187">
        <f t="shared" si="279"/>
        <v>0</v>
      </c>
      <c r="BG3043" s="187">
        <f t="shared" si="280"/>
        <v>0</v>
      </c>
      <c r="BH3043" s="187">
        <f t="shared" si="281"/>
        <v>0</v>
      </c>
      <c r="BI3043" s="187">
        <f t="shared" si="282"/>
        <v>0</v>
      </c>
      <c r="BJ3043" s="19" t="s">
        <v>78</v>
      </c>
      <c r="BK3043" s="187">
        <f t="shared" si="283"/>
        <v>0</v>
      </c>
      <c r="BL3043" s="19" t="s">
        <v>200</v>
      </c>
      <c r="BM3043" s="186" t="s">
        <v>5621</v>
      </c>
    </row>
    <row r="3044" spans="1:65" s="2" customFormat="1" ht="16.5" customHeight="1">
      <c r="A3044" s="36"/>
      <c r="B3044" s="37"/>
      <c r="C3044" s="175" t="s">
        <v>5622</v>
      </c>
      <c r="D3044" s="175" t="s">
        <v>195</v>
      </c>
      <c r="E3044" s="176" t="s">
        <v>5623</v>
      </c>
      <c r="F3044" s="177" t="s">
        <v>5624</v>
      </c>
      <c r="G3044" s="178" t="s">
        <v>702</v>
      </c>
      <c r="H3044" s="179">
        <v>150</v>
      </c>
      <c r="I3044" s="180"/>
      <c r="J3044" s="181">
        <f t="shared" si="274"/>
        <v>0</v>
      </c>
      <c r="K3044" s="177" t="s">
        <v>477</v>
      </c>
      <c r="L3044" s="41"/>
      <c r="M3044" s="182" t="s">
        <v>19</v>
      </c>
      <c r="N3044" s="183" t="s">
        <v>41</v>
      </c>
      <c r="O3044" s="66"/>
      <c r="P3044" s="184">
        <f t="shared" si="275"/>
        <v>0</v>
      </c>
      <c r="Q3044" s="184">
        <v>0</v>
      </c>
      <c r="R3044" s="184">
        <f t="shared" si="276"/>
        <v>0</v>
      </c>
      <c r="S3044" s="184">
        <v>0</v>
      </c>
      <c r="T3044" s="185">
        <f t="shared" si="277"/>
        <v>0</v>
      </c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R3044" s="186" t="s">
        <v>200</v>
      </c>
      <c r="AT3044" s="186" t="s">
        <v>195</v>
      </c>
      <c r="AU3044" s="186" t="s">
        <v>212</v>
      </c>
      <c r="AY3044" s="19" t="s">
        <v>193</v>
      </c>
      <c r="BE3044" s="187">
        <f t="shared" si="278"/>
        <v>0</v>
      </c>
      <c r="BF3044" s="187">
        <f t="shared" si="279"/>
        <v>0</v>
      </c>
      <c r="BG3044" s="187">
        <f t="shared" si="280"/>
        <v>0</v>
      </c>
      <c r="BH3044" s="187">
        <f t="shared" si="281"/>
        <v>0</v>
      </c>
      <c r="BI3044" s="187">
        <f t="shared" si="282"/>
        <v>0</v>
      </c>
      <c r="BJ3044" s="19" t="s">
        <v>78</v>
      </c>
      <c r="BK3044" s="187">
        <f t="shared" si="283"/>
        <v>0</v>
      </c>
      <c r="BL3044" s="19" t="s">
        <v>200</v>
      </c>
      <c r="BM3044" s="186" t="s">
        <v>5625</v>
      </c>
    </row>
    <row r="3045" spans="1:65" s="2" customFormat="1" ht="16.5" customHeight="1">
      <c r="A3045" s="36"/>
      <c r="B3045" s="37"/>
      <c r="C3045" s="175" t="s">
        <v>5626</v>
      </c>
      <c r="D3045" s="175" t="s">
        <v>195</v>
      </c>
      <c r="E3045" s="176" t="s">
        <v>5627</v>
      </c>
      <c r="F3045" s="177" t="s">
        <v>5628</v>
      </c>
      <c r="G3045" s="178" t="s">
        <v>702</v>
      </c>
      <c r="H3045" s="179">
        <v>9</v>
      </c>
      <c r="I3045" s="180"/>
      <c r="J3045" s="181">
        <f t="shared" si="274"/>
        <v>0</v>
      </c>
      <c r="K3045" s="177" t="s">
        <v>477</v>
      </c>
      <c r="L3045" s="41"/>
      <c r="M3045" s="182" t="s">
        <v>19</v>
      </c>
      <c r="N3045" s="183" t="s">
        <v>41</v>
      </c>
      <c r="O3045" s="66"/>
      <c r="P3045" s="184">
        <f t="shared" si="275"/>
        <v>0</v>
      </c>
      <c r="Q3045" s="184">
        <v>0</v>
      </c>
      <c r="R3045" s="184">
        <f t="shared" si="276"/>
        <v>0</v>
      </c>
      <c r="S3045" s="184">
        <v>0</v>
      </c>
      <c r="T3045" s="185">
        <f t="shared" si="277"/>
        <v>0</v>
      </c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R3045" s="186" t="s">
        <v>200</v>
      </c>
      <c r="AT3045" s="186" t="s">
        <v>195</v>
      </c>
      <c r="AU3045" s="186" t="s">
        <v>212</v>
      </c>
      <c r="AY3045" s="19" t="s">
        <v>193</v>
      </c>
      <c r="BE3045" s="187">
        <f t="shared" si="278"/>
        <v>0</v>
      </c>
      <c r="BF3045" s="187">
        <f t="shared" si="279"/>
        <v>0</v>
      </c>
      <c r="BG3045" s="187">
        <f t="shared" si="280"/>
        <v>0</v>
      </c>
      <c r="BH3045" s="187">
        <f t="shared" si="281"/>
        <v>0</v>
      </c>
      <c r="BI3045" s="187">
        <f t="shared" si="282"/>
        <v>0</v>
      </c>
      <c r="BJ3045" s="19" t="s">
        <v>78</v>
      </c>
      <c r="BK3045" s="187">
        <f t="shared" si="283"/>
        <v>0</v>
      </c>
      <c r="BL3045" s="19" t="s">
        <v>200</v>
      </c>
      <c r="BM3045" s="186" t="s">
        <v>5629</v>
      </c>
    </row>
    <row r="3046" spans="1:65" s="2" customFormat="1" ht="16.5" customHeight="1">
      <c r="A3046" s="36"/>
      <c r="B3046" s="37"/>
      <c r="C3046" s="175" t="s">
        <v>5630</v>
      </c>
      <c r="D3046" s="175" t="s">
        <v>195</v>
      </c>
      <c r="E3046" s="176" t="s">
        <v>5631</v>
      </c>
      <c r="F3046" s="177" t="s">
        <v>5632</v>
      </c>
      <c r="G3046" s="178" t="s">
        <v>702</v>
      </c>
      <c r="H3046" s="179">
        <v>3</v>
      </c>
      <c r="I3046" s="180"/>
      <c r="J3046" s="181">
        <f t="shared" si="274"/>
        <v>0</v>
      </c>
      <c r="K3046" s="177" t="s">
        <v>477</v>
      </c>
      <c r="L3046" s="41"/>
      <c r="M3046" s="182" t="s">
        <v>19</v>
      </c>
      <c r="N3046" s="183" t="s">
        <v>41</v>
      </c>
      <c r="O3046" s="66"/>
      <c r="P3046" s="184">
        <f t="shared" si="275"/>
        <v>0</v>
      </c>
      <c r="Q3046" s="184">
        <v>0</v>
      </c>
      <c r="R3046" s="184">
        <f t="shared" si="276"/>
        <v>0</v>
      </c>
      <c r="S3046" s="184">
        <v>0</v>
      </c>
      <c r="T3046" s="185">
        <f t="shared" si="277"/>
        <v>0</v>
      </c>
      <c r="U3046" s="36"/>
      <c r="V3046" s="36"/>
      <c r="W3046" s="36"/>
      <c r="X3046" s="36"/>
      <c r="Y3046" s="36"/>
      <c r="Z3046" s="36"/>
      <c r="AA3046" s="36"/>
      <c r="AB3046" s="36"/>
      <c r="AC3046" s="36"/>
      <c r="AD3046" s="36"/>
      <c r="AE3046" s="36"/>
      <c r="AR3046" s="186" t="s">
        <v>200</v>
      </c>
      <c r="AT3046" s="186" t="s">
        <v>195</v>
      </c>
      <c r="AU3046" s="186" t="s">
        <v>212</v>
      </c>
      <c r="AY3046" s="19" t="s">
        <v>193</v>
      </c>
      <c r="BE3046" s="187">
        <f t="shared" si="278"/>
        <v>0</v>
      </c>
      <c r="BF3046" s="187">
        <f t="shared" si="279"/>
        <v>0</v>
      </c>
      <c r="BG3046" s="187">
        <f t="shared" si="280"/>
        <v>0</v>
      </c>
      <c r="BH3046" s="187">
        <f t="shared" si="281"/>
        <v>0</v>
      </c>
      <c r="BI3046" s="187">
        <f t="shared" si="282"/>
        <v>0</v>
      </c>
      <c r="BJ3046" s="19" t="s">
        <v>78</v>
      </c>
      <c r="BK3046" s="187">
        <f t="shared" si="283"/>
        <v>0</v>
      </c>
      <c r="BL3046" s="19" t="s">
        <v>200</v>
      </c>
      <c r="BM3046" s="186" t="s">
        <v>5633</v>
      </c>
    </row>
    <row r="3047" spans="1:65" s="2" customFormat="1" ht="16.5" customHeight="1">
      <c r="A3047" s="36"/>
      <c r="B3047" s="37"/>
      <c r="C3047" s="175" t="s">
        <v>5634</v>
      </c>
      <c r="D3047" s="175" t="s">
        <v>195</v>
      </c>
      <c r="E3047" s="176" t="s">
        <v>5635</v>
      </c>
      <c r="F3047" s="177" t="s">
        <v>5636</v>
      </c>
      <c r="G3047" s="178" t="s">
        <v>702</v>
      </c>
      <c r="H3047" s="179">
        <v>12</v>
      </c>
      <c r="I3047" s="180"/>
      <c r="J3047" s="181">
        <f t="shared" si="274"/>
        <v>0</v>
      </c>
      <c r="K3047" s="177" t="s">
        <v>477</v>
      </c>
      <c r="L3047" s="41"/>
      <c r="M3047" s="182" t="s">
        <v>19</v>
      </c>
      <c r="N3047" s="183" t="s">
        <v>41</v>
      </c>
      <c r="O3047" s="66"/>
      <c r="P3047" s="184">
        <f t="shared" si="275"/>
        <v>0</v>
      </c>
      <c r="Q3047" s="184">
        <v>0</v>
      </c>
      <c r="R3047" s="184">
        <f t="shared" si="276"/>
        <v>0</v>
      </c>
      <c r="S3047" s="184">
        <v>0</v>
      </c>
      <c r="T3047" s="185">
        <f t="shared" si="277"/>
        <v>0</v>
      </c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R3047" s="186" t="s">
        <v>200</v>
      </c>
      <c r="AT3047" s="186" t="s">
        <v>195</v>
      </c>
      <c r="AU3047" s="186" t="s">
        <v>212</v>
      </c>
      <c r="AY3047" s="19" t="s">
        <v>193</v>
      </c>
      <c r="BE3047" s="187">
        <f t="shared" si="278"/>
        <v>0</v>
      </c>
      <c r="BF3047" s="187">
        <f t="shared" si="279"/>
        <v>0</v>
      </c>
      <c r="BG3047" s="187">
        <f t="shared" si="280"/>
        <v>0</v>
      </c>
      <c r="BH3047" s="187">
        <f t="shared" si="281"/>
        <v>0</v>
      </c>
      <c r="BI3047" s="187">
        <f t="shared" si="282"/>
        <v>0</v>
      </c>
      <c r="BJ3047" s="19" t="s">
        <v>78</v>
      </c>
      <c r="BK3047" s="187">
        <f t="shared" si="283"/>
        <v>0</v>
      </c>
      <c r="BL3047" s="19" t="s">
        <v>200</v>
      </c>
      <c r="BM3047" s="186" t="s">
        <v>5637</v>
      </c>
    </row>
    <row r="3048" spans="1:65" s="2" customFormat="1" ht="16.5" customHeight="1">
      <c r="A3048" s="36"/>
      <c r="B3048" s="37"/>
      <c r="C3048" s="175" t="s">
        <v>5638</v>
      </c>
      <c r="D3048" s="175" t="s">
        <v>195</v>
      </c>
      <c r="E3048" s="176" t="s">
        <v>5639</v>
      </c>
      <c r="F3048" s="177" t="s">
        <v>5640</v>
      </c>
      <c r="G3048" s="178" t="s">
        <v>702</v>
      </c>
      <c r="H3048" s="179">
        <v>109</v>
      </c>
      <c r="I3048" s="180"/>
      <c r="J3048" s="181">
        <f t="shared" si="274"/>
        <v>0</v>
      </c>
      <c r="K3048" s="177" t="s">
        <v>477</v>
      </c>
      <c r="L3048" s="41"/>
      <c r="M3048" s="182" t="s">
        <v>19</v>
      </c>
      <c r="N3048" s="183" t="s">
        <v>41</v>
      </c>
      <c r="O3048" s="66"/>
      <c r="P3048" s="184">
        <f t="shared" si="275"/>
        <v>0</v>
      </c>
      <c r="Q3048" s="184">
        <v>0</v>
      </c>
      <c r="R3048" s="184">
        <f t="shared" si="276"/>
        <v>0</v>
      </c>
      <c r="S3048" s="184">
        <v>0</v>
      </c>
      <c r="T3048" s="185">
        <f t="shared" si="277"/>
        <v>0</v>
      </c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R3048" s="186" t="s">
        <v>200</v>
      </c>
      <c r="AT3048" s="186" t="s">
        <v>195</v>
      </c>
      <c r="AU3048" s="186" t="s">
        <v>212</v>
      </c>
      <c r="AY3048" s="19" t="s">
        <v>193</v>
      </c>
      <c r="BE3048" s="187">
        <f t="shared" si="278"/>
        <v>0</v>
      </c>
      <c r="BF3048" s="187">
        <f t="shared" si="279"/>
        <v>0</v>
      </c>
      <c r="BG3048" s="187">
        <f t="shared" si="280"/>
        <v>0</v>
      </c>
      <c r="BH3048" s="187">
        <f t="shared" si="281"/>
        <v>0</v>
      </c>
      <c r="BI3048" s="187">
        <f t="shared" si="282"/>
        <v>0</v>
      </c>
      <c r="BJ3048" s="19" t="s">
        <v>78</v>
      </c>
      <c r="BK3048" s="187">
        <f t="shared" si="283"/>
        <v>0</v>
      </c>
      <c r="BL3048" s="19" t="s">
        <v>200</v>
      </c>
      <c r="BM3048" s="186" t="s">
        <v>5641</v>
      </c>
    </row>
    <row r="3049" spans="1:65" s="2" customFormat="1" ht="16.5" customHeight="1">
      <c r="A3049" s="36"/>
      <c r="B3049" s="37"/>
      <c r="C3049" s="175" t="s">
        <v>5642</v>
      </c>
      <c r="D3049" s="175" t="s">
        <v>195</v>
      </c>
      <c r="E3049" s="176" t="s">
        <v>5643</v>
      </c>
      <c r="F3049" s="177" t="s">
        <v>5644</v>
      </c>
      <c r="G3049" s="178" t="s">
        <v>702</v>
      </c>
      <c r="H3049" s="179">
        <v>7</v>
      </c>
      <c r="I3049" s="180"/>
      <c r="J3049" s="181">
        <f t="shared" si="274"/>
        <v>0</v>
      </c>
      <c r="K3049" s="177" t="s">
        <v>477</v>
      </c>
      <c r="L3049" s="41"/>
      <c r="M3049" s="182" t="s">
        <v>19</v>
      </c>
      <c r="N3049" s="183" t="s">
        <v>41</v>
      </c>
      <c r="O3049" s="66"/>
      <c r="P3049" s="184">
        <f t="shared" si="275"/>
        <v>0</v>
      </c>
      <c r="Q3049" s="184">
        <v>0</v>
      </c>
      <c r="R3049" s="184">
        <f t="shared" si="276"/>
        <v>0</v>
      </c>
      <c r="S3049" s="184">
        <v>0</v>
      </c>
      <c r="T3049" s="185">
        <f t="shared" si="277"/>
        <v>0</v>
      </c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R3049" s="186" t="s">
        <v>200</v>
      </c>
      <c r="AT3049" s="186" t="s">
        <v>195</v>
      </c>
      <c r="AU3049" s="186" t="s">
        <v>212</v>
      </c>
      <c r="AY3049" s="19" t="s">
        <v>193</v>
      </c>
      <c r="BE3049" s="187">
        <f t="shared" si="278"/>
        <v>0</v>
      </c>
      <c r="BF3049" s="187">
        <f t="shared" si="279"/>
        <v>0</v>
      </c>
      <c r="BG3049" s="187">
        <f t="shared" si="280"/>
        <v>0</v>
      </c>
      <c r="BH3049" s="187">
        <f t="shared" si="281"/>
        <v>0</v>
      </c>
      <c r="BI3049" s="187">
        <f t="shared" si="282"/>
        <v>0</v>
      </c>
      <c r="BJ3049" s="19" t="s">
        <v>78</v>
      </c>
      <c r="BK3049" s="187">
        <f t="shared" si="283"/>
        <v>0</v>
      </c>
      <c r="BL3049" s="19" t="s">
        <v>200</v>
      </c>
      <c r="BM3049" s="186" t="s">
        <v>5645</v>
      </c>
    </row>
    <row r="3050" spans="1:65" s="2" customFormat="1" ht="16.5" customHeight="1">
      <c r="A3050" s="36"/>
      <c r="B3050" s="37"/>
      <c r="C3050" s="175" t="s">
        <v>5646</v>
      </c>
      <c r="D3050" s="175" t="s">
        <v>195</v>
      </c>
      <c r="E3050" s="176" t="s">
        <v>5647</v>
      </c>
      <c r="F3050" s="177" t="s">
        <v>5648</v>
      </c>
      <c r="G3050" s="178" t="s">
        <v>702</v>
      </c>
      <c r="H3050" s="179">
        <v>13</v>
      </c>
      <c r="I3050" s="180"/>
      <c r="J3050" s="181">
        <f t="shared" si="274"/>
        <v>0</v>
      </c>
      <c r="K3050" s="177" t="s">
        <v>477</v>
      </c>
      <c r="L3050" s="41"/>
      <c r="M3050" s="182" t="s">
        <v>19</v>
      </c>
      <c r="N3050" s="183" t="s">
        <v>41</v>
      </c>
      <c r="O3050" s="66"/>
      <c r="P3050" s="184">
        <f t="shared" si="275"/>
        <v>0</v>
      </c>
      <c r="Q3050" s="184">
        <v>0</v>
      </c>
      <c r="R3050" s="184">
        <f t="shared" si="276"/>
        <v>0</v>
      </c>
      <c r="S3050" s="184">
        <v>0</v>
      </c>
      <c r="T3050" s="185">
        <f t="shared" si="277"/>
        <v>0</v>
      </c>
      <c r="U3050" s="36"/>
      <c r="V3050" s="36"/>
      <c r="W3050" s="36"/>
      <c r="X3050" s="36"/>
      <c r="Y3050" s="36"/>
      <c r="Z3050" s="36"/>
      <c r="AA3050" s="36"/>
      <c r="AB3050" s="36"/>
      <c r="AC3050" s="36"/>
      <c r="AD3050" s="36"/>
      <c r="AE3050" s="36"/>
      <c r="AR3050" s="186" t="s">
        <v>200</v>
      </c>
      <c r="AT3050" s="186" t="s">
        <v>195</v>
      </c>
      <c r="AU3050" s="186" t="s">
        <v>212</v>
      </c>
      <c r="AY3050" s="19" t="s">
        <v>193</v>
      </c>
      <c r="BE3050" s="187">
        <f t="shared" si="278"/>
        <v>0</v>
      </c>
      <c r="BF3050" s="187">
        <f t="shared" si="279"/>
        <v>0</v>
      </c>
      <c r="BG3050" s="187">
        <f t="shared" si="280"/>
        <v>0</v>
      </c>
      <c r="BH3050" s="187">
        <f t="shared" si="281"/>
        <v>0</v>
      </c>
      <c r="BI3050" s="187">
        <f t="shared" si="282"/>
        <v>0</v>
      </c>
      <c r="BJ3050" s="19" t="s">
        <v>78</v>
      </c>
      <c r="BK3050" s="187">
        <f t="shared" si="283"/>
        <v>0</v>
      </c>
      <c r="BL3050" s="19" t="s">
        <v>200</v>
      </c>
      <c r="BM3050" s="186" t="s">
        <v>5649</v>
      </c>
    </row>
    <row r="3051" spans="1:65" s="2" customFormat="1" ht="16.5" customHeight="1">
      <c r="A3051" s="36"/>
      <c r="B3051" s="37"/>
      <c r="C3051" s="175" t="s">
        <v>5650</v>
      </c>
      <c r="D3051" s="175" t="s">
        <v>195</v>
      </c>
      <c r="E3051" s="176" t="s">
        <v>5651</v>
      </c>
      <c r="F3051" s="177" t="s">
        <v>5652</v>
      </c>
      <c r="G3051" s="178" t="s">
        <v>702</v>
      </c>
      <c r="H3051" s="179">
        <v>111</v>
      </c>
      <c r="I3051" s="180"/>
      <c r="J3051" s="181">
        <f t="shared" si="274"/>
        <v>0</v>
      </c>
      <c r="K3051" s="177" t="s">
        <v>477</v>
      </c>
      <c r="L3051" s="41"/>
      <c r="M3051" s="182" t="s">
        <v>19</v>
      </c>
      <c r="N3051" s="183" t="s">
        <v>41</v>
      </c>
      <c r="O3051" s="66"/>
      <c r="P3051" s="184">
        <f t="shared" si="275"/>
        <v>0</v>
      </c>
      <c r="Q3051" s="184">
        <v>0</v>
      </c>
      <c r="R3051" s="184">
        <f t="shared" si="276"/>
        <v>0</v>
      </c>
      <c r="S3051" s="184">
        <v>0</v>
      </c>
      <c r="T3051" s="185">
        <f t="shared" si="277"/>
        <v>0</v>
      </c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R3051" s="186" t="s">
        <v>200</v>
      </c>
      <c r="AT3051" s="186" t="s">
        <v>195</v>
      </c>
      <c r="AU3051" s="186" t="s">
        <v>212</v>
      </c>
      <c r="AY3051" s="19" t="s">
        <v>193</v>
      </c>
      <c r="BE3051" s="187">
        <f t="shared" si="278"/>
        <v>0</v>
      </c>
      <c r="BF3051" s="187">
        <f t="shared" si="279"/>
        <v>0</v>
      </c>
      <c r="BG3051" s="187">
        <f t="shared" si="280"/>
        <v>0</v>
      </c>
      <c r="BH3051" s="187">
        <f t="shared" si="281"/>
        <v>0</v>
      </c>
      <c r="BI3051" s="187">
        <f t="shared" si="282"/>
        <v>0</v>
      </c>
      <c r="BJ3051" s="19" t="s">
        <v>78</v>
      </c>
      <c r="BK3051" s="187">
        <f t="shared" si="283"/>
        <v>0</v>
      </c>
      <c r="BL3051" s="19" t="s">
        <v>200</v>
      </c>
      <c r="BM3051" s="186" t="s">
        <v>5653</v>
      </c>
    </row>
    <row r="3052" spans="1:65" s="2" customFormat="1" ht="16.5" customHeight="1">
      <c r="A3052" s="36"/>
      <c r="B3052" s="37"/>
      <c r="C3052" s="175" t="s">
        <v>5654</v>
      </c>
      <c r="D3052" s="175" t="s">
        <v>195</v>
      </c>
      <c r="E3052" s="176" t="s">
        <v>5655</v>
      </c>
      <c r="F3052" s="177" t="s">
        <v>5656</v>
      </c>
      <c r="G3052" s="178" t="s">
        <v>702</v>
      </c>
      <c r="H3052" s="179">
        <v>5</v>
      </c>
      <c r="I3052" s="180"/>
      <c r="J3052" s="181">
        <f t="shared" si="274"/>
        <v>0</v>
      </c>
      <c r="K3052" s="177" t="s">
        <v>477</v>
      </c>
      <c r="L3052" s="41"/>
      <c r="M3052" s="182" t="s">
        <v>19</v>
      </c>
      <c r="N3052" s="183" t="s">
        <v>41</v>
      </c>
      <c r="O3052" s="66"/>
      <c r="P3052" s="184">
        <f t="shared" si="275"/>
        <v>0</v>
      </c>
      <c r="Q3052" s="184">
        <v>0</v>
      </c>
      <c r="R3052" s="184">
        <f t="shared" si="276"/>
        <v>0</v>
      </c>
      <c r="S3052" s="184">
        <v>0</v>
      </c>
      <c r="T3052" s="185">
        <f t="shared" si="277"/>
        <v>0</v>
      </c>
      <c r="U3052" s="36"/>
      <c r="V3052" s="36"/>
      <c r="W3052" s="36"/>
      <c r="X3052" s="36"/>
      <c r="Y3052" s="36"/>
      <c r="Z3052" s="36"/>
      <c r="AA3052" s="36"/>
      <c r="AB3052" s="36"/>
      <c r="AC3052" s="36"/>
      <c r="AD3052" s="36"/>
      <c r="AE3052" s="36"/>
      <c r="AR3052" s="186" t="s">
        <v>200</v>
      </c>
      <c r="AT3052" s="186" t="s">
        <v>195</v>
      </c>
      <c r="AU3052" s="186" t="s">
        <v>212</v>
      </c>
      <c r="AY3052" s="19" t="s">
        <v>193</v>
      </c>
      <c r="BE3052" s="187">
        <f t="shared" si="278"/>
        <v>0</v>
      </c>
      <c r="BF3052" s="187">
        <f t="shared" si="279"/>
        <v>0</v>
      </c>
      <c r="BG3052" s="187">
        <f t="shared" si="280"/>
        <v>0</v>
      </c>
      <c r="BH3052" s="187">
        <f t="shared" si="281"/>
        <v>0</v>
      </c>
      <c r="BI3052" s="187">
        <f t="shared" si="282"/>
        <v>0</v>
      </c>
      <c r="BJ3052" s="19" t="s">
        <v>78</v>
      </c>
      <c r="BK3052" s="187">
        <f t="shared" si="283"/>
        <v>0</v>
      </c>
      <c r="BL3052" s="19" t="s">
        <v>200</v>
      </c>
      <c r="BM3052" s="186" t="s">
        <v>5657</v>
      </c>
    </row>
    <row r="3053" spans="1:65" s="2" customFormat="1" ht="16.5" customHeight="1">
      <c r="A3053" s="36"/>
      <c r="B3053" s="37"/>
      <c r="C3053" s="175" t="s">
        <v>5658</v>
      </c>
      <c r="D3053" s="175" t="s">
        <v>195</v>
      </c>
      <c r="E3053" s="176" t="s">
        <v>5659</v>
      </c>
      <c r="F3053" s="177" t="s">
        <v>5660</v>
      </c>
      <c r="G3053" s="178" t="s">
        <v>702</v>
      </c>
      <c r="H3053" s="179">
        <v>61</v>
      </c>
      <c r="I3053" s="180"/>
      <c r="J3053" s="181">
        <f t="shared" si="274"/>
        <v>0</v>
      </c>
      <c r="K3053" s="177" t="s">
        <v>477</v>
      </c>
      <c r="L3053" s="41"/>
      <c r="M3053" s="182" t="s">
        <v>19</v>
      </c>
      <c r="N3053" s="183" t="s">
        <v>41</v>
      </c>
      <c r="O3053" s="66"/>
      <c r="P3053" s="184">
        <f t="shared" si="275"/>
        <v>0</v>
      </c>
      <c r="Q3053" s="184">
        <v>0</v>
      </c>
      <c r="R3053" s="184">
        <f t="shared" si="276"/>
        <v>0</v>
      </c>
      <c r="S3053" s="184">
        <v>0</v>
      </c>
      <c r="T3053" s="185">
        <f t="shared" si="277"/>
        <v>0</v>
      </c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R3053" s="186" t="s">
        <v>200</v>
      </c>
      <c r="AT3053" s="186" t="s">
        <v>195</v>
      </c>
      <c r="AU3053" s="186" t="s">
        <v>212</v>
      </c>
      <c r="AY3053" s="19" t="s">
        <v>193</v>
      </c>
      <c r="BE3053" s="187">
        <f t="shared" si="278"/>
        <v>0</v>
      </c>
      <c r="BF3053" s="187">
        <f t="shared" si="279"/>
        <v>0</v>
      </c>
      <c r="BG3053" s="187">
        <f t="shared" si="280"/>
        <v>0</v>
      </c>
      <c r="BH3053" s="187">
        <f t="shared" si="281"/>
        <v>0</v>
      </c>
      <c r="BI3053" s="187">
        <f t="shared" si="282"/>
        <v>0</v>
      </c>
      <c r="BJ3053" s="19" t="s">
        <v>78</v>
      </c>
      <c r="BK3053" s="187">
        <f t="shared" si="283"/>
        <v>0</v>
      </c>
      <c r="BL3053" s="19" t="s">
        <v>200</v>
      </c>
      <c r="BM3053" s="186" t="s">
        <v>5661</v>
      </c>
    </row>
    <row r="3054" spans="1:65" s="2" customFormat="1" ht="16.5" customHeight="1">
      <c r="A3054" s="36"/>
      <c r="B3054" s="37"/>
      <c r="C3054" s="175" t="s">
        <v>5662</v>
      </c>
      <c r="D3054" s="175" t="s">
        <v>195</v>
      </c>
      <c r="E3054" s="176" t="s">
        <v>5663</v>
      </c>
      <c r="F3054" s="177" t="s">
        <v>5664</v>
      </c>
      <c r="G3054" s="178" t="s">
        <v>702</v>
      </c>
      <c r="H3054" s="179">
        <v>16</v>
      </c>
      <c r="I3054" s="180"/>
      <c r="J3054" s="181">
        <f t="shared" si="274"/>
        <v>0</v>
      </c>
      <c r="K3054" s="177" t="s">
        <v>477</v>
      </c>
      <c r="L3054" s="41"/>
      <c r="M3054" s="182" t="s">
        <v>19</v>
      </c>
      <c r="N3054" s="183" t="s">
        <v>41</v>
      </c>
      <c r="O3054" s="66"/>
      <c r="P3054" s="184">
        <f t="shared" si="275"/>
        <v>0</v>
      </c>
      <c r="Q3054" s="184">
        <v>0</v>
      </c>
      <c r="R3054" s="184">
        <f t="shared" si="276"/>
        <v>0</v>
      </c>
      <c r="S3054" s="184">
        <v>0</v>
      </c>
      <c r="T3054" s="185">
        <f t="shared" si="277"/>
        <v>0</v>
      </c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R3054" s="186" t="s">
        <v>200</v>
      </c>
      <c r="AT3054" s="186" t="s">
        <v>195</v>
      </c>
      <c r="AU3054" s="186" t="s">
        <v>212</v>
      </c>
      <c r="AY3054" s="19" t="s">
        <v>193</v>
      </c>
      <c r="BE3054" s="187">
        <f t="shared" si="278"/>
        <v>0</v>
      </c>
      <c r="BF3054" s="187">
        <f t="shared" si="279"/>
        <v>0</v>
      </c>
      <c r="BG3054" s="187">
        <f t="shared" si="280"/>
        <v>0</v>
      </c>
      <c r="BH3054" s="187">
        <f t="shared" si="281"/>
        <v>0</v>
      </c>
      <c r="BI3054" s="187">
        <f t="shared" si="282"/>
        <v>0</v>
      </c>
      <c r="BJ3054" s="19" t="s">
        <v>78</v>
      </c>
      <c r="BK3054" s="187">
        <f t="shared" si="283"/>
        <v>0</v>
      </c>
      <c r="BL3054" s="19" t="s">
        <v>200</v>
      </c>
      <c r="BM3054" s="186" t="s">
        <v>5665</v>
      </c>
    </row>
    <row r="3055" spans="1:65" s="2" customFormat="1" ht="16.5" customHeight="1">
      <c r="A3055" s="36"/>
      <c r="B3055" s="37"/>
      <c r="C3055" s="175" t="s">
        <v>5666</v>
      </c>
      <c r="D3055" s="175" t="s">
        <v>195</v>
      </c>
      <c r="E3055" s="176" t="s">
        <v>5667</v>
      </c>
      <c r="F3055" s="177" t="s">
        <v>5668</v>
      </c>
      <c r="G3055" s="178" t="s">
        <v>702</v>
      </c>
      <c r="H3055" s="179">
        <v>33</v>
      </c>
      <c r="I3055" s="180"/>
      <c r="J3055" s="181">
        <f t="shared" si="274"/>
        <v>0</v>
      </c>
      <c r="K3055" s="177" t="s">
        <v>477</v>
      </c>
      <c r="L3055" s="41"/>
      <c r="M3055" s="182" t="s">
        <v>19</v>
      </c>
      <c r="N3055" s="183" t="s">
        <v>41</v>
      </c>
      <c r="O3055" s="66"/>
      <c r="P3055" s="184">
        <f t="shared" si="275"/>
        <v>0</v>
      </c>
      <c r="Q3055" s="184">
        <v>0</v>
      </c>
      <c r="R3055" s="184">
        <f t="shared" si="276"/>
        <v>0</v>
      </c>
      <c r="S3055" s="184">
        <v>0</v>
      </c>
      <c r="T3055" s="185">
        <f t="shared" si="277"/>
        <v>0</v>
      </c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R3055" s="186" t="s">
        <v>200</v>
      </c>
      <c r="AT3055" s="186" t="s">
        <v>195</v>
      </c>
      <c r="AU3055" s="186" t="s">
        <v>212</v>
      </c>
      <c r="AY3055" s="19" t="s">
        <v>193</v>
      </c>
      <c r="BE3055" s="187">
        <f t="shared" si="278"/>
        <v>0</v>
      </c>
      <c r="BF3055" s="187">
        <f t="shared" si="279"/>
        <v>0</v>
      </c>
      <c r="BG3055" s="187">
        <f t="shared" si="280"/>
        <v>0</v>
      </c>
      <c r="BH3055" s="187">
        <f t="shared" si="281"/>
        <v>0</v>
      </c>
      <c r="BI3055" s="187">
        <f t="shared" si="282"/>
        <v>0</v>
      </c>
      <c r="BJ3055" s="19" t="s">
        <v>78</v>
      </c>
      <c r="BK3055" s="187">
        <f t="shared" si="283"/>
        <v>0</v>
      </c>
      <c r="BL3055" s="19" t="s">
        <v>200</v>
      </c>
      <c r="BM3055" s="186" t="s">
        <v>5669</v>
      </c>
    </row>
    <row r="3056" spans="1:65" s="2" customFormat="1" ht="16.5" customHeight="1">
      <c r="A3056" s="36"/>
      <c r="B3056" s="37"/>
      <c r="C3056" s="175" t="s">
        <v>5670</v>
      </c>
      <c r="D3056" s="175" t="s">
        <v>195</v>
      </c>
      <c r="E3056" s="176" t="s">
        <v>5671</v>
      </c>
      <c r="F3056" s="177" t="s">
        <v>5672</v>
      </c>
      <c r="G3056" s="178" t="s">
        <v>702</v>
      </c>
      <c r="H3056" s="179">
        <v>10</v>
      </c>
      <c r="I3056" s="180"/>
      <c r="J3056" s="181">
        <f t="shared" si="274"/>
        <v>0</v>
      </c>
      <c r="K3056" s="177" t="s">
        <v>477</v>
      </c>
      <c r="L3056" s="41"/>
      <c r="M3056" s="182" t="s">
        <v>19</v>
      </c>
      <c r="N3056" s="183" t="s">
        <v>41</v>
      </c>
      <c r="O3056" s="66"/>
      <c r="P3056" s="184">
        <f t="shared" si="275"/>
        <v>0</v>
      </c>
      <c r="Q3056" s="184">
        <v>0</v>
      </c>
      <c r="R3056" s="184">
        <f t="shared" si="276"/>
        <v>0</v>
      </c>
      <c r="S3056" s="184">
        <v>0</v>
      </c>
      <c r="T3056" s="185">
        <f t="shared" si="277"/>
        <v>0</v>
      </c>
      <c r="U3056" s="36"/>
      <c r="V3056" s="36"/>
      <c r="W3056" s="36"/>
      <c r="X3056" s="36"/>
      <c r="Y3056" s="36"/>
      <c r="Z3056" s="36"/>
      <c r="AA3056" s="36"/>
      <c r="AB3056" s="36"/>
      <c r="AC3056" s="36"/>
      <c r="AD3056" s="36"/>
      <c r="AE3056" s="36"/>
      <c r="AR3056" s="186" t="s">
        <v>200</v>
      </c>
      <c r="AT3056" s="186" t="s">
        <v>195</v>
      </c>
      <c r="AU3056" s="186" t="s">
        <v>212</v>
      </c>
      <c r="AY3056" s="19" t="s">
        <v>193</v>
      </c>
      <c r="BE3056" s="187">
        <f t="shared" si="278"/>
        <v>0</v>
      </c>
      <c r="BF3056" s="187">
        <f t="shared" si="279"/>
        <v>0</v>
      </c>
      <c r="BG3056" s="187">
        <f t="shared" si="280"/>
        <v>0</v>
      </c>
      <c r="BH3056" s="187">
        <f t="shared" si="281"/>
        <v>0</v>
      </c>
      <c r="BI3056" s="187">
        <f t="shared" si="282"/>
        <v>0</v>
      </c>
      <c r="BJ3056" s="19" t="s">
        <v>78</v>
      </c>
      <c r="BK3056" s="187">
        <f t="shared" si="283"/>
        <v>0</v>
      </c>
      <c r="BL3056" s="19" t="s">
        <v>200</v>
      </c>
      <c r="BM3056" s="186" t="s">
        <v>5673</v>
      </c>
    </row>
    <row r="3057" spans="1:65" s="2" customFormat="1" ht="16.5" customHeight="1">
      <c r="A3057" s="36"/>
      <c r="B3057" s="37"/>
      <c r="C3057" s="175" t="s">
        <v>5674</v>
      </c>
      <c r="D3057" s="175" t="s">
        <v>195</v>
      </c>
      <c r="E3057" s="176" t="s">
        <v>5675</v>
      </c>
      <c r="F3057" s="177" t="s">
        <v>5676</v>
      </c>
      <c r="G3057" s="178" t="s">
        <v>702</v>
      </c>
      <c r="H3057" s="179">
        <v>7</v>
      </c>
      <c r="I3057" s="180"/>
      <c r="J3057" s="181">
        <f t="shared" si="274"/>
        <v>0</v>
      </c>
      <c r="K3057" s="177" t="s">
        <v>477</v>
      </c>
      <c r="L3057" s="41"/>
      <c r="M3057" s="182" t="s">
        <v>19</v>
      </c>
      <c r="N3057" s="183" t="s">
        <v>41</v>
      </c>
      <c r="O3057" s="66"/>
      <c r="P3057" s="184">
        <f t="shared" si="275"/>
        <v>0</v>
      </c>
      <c r="Q3057" s="184">
        <v>0</v>
      </c>
      <c r="R3057" s="184">
        <f t="shared" si="276"/>
        <v>0</v>
      </c>
      <c r="S3057" s="184">
        <v>0</v>
      </c>
      <c r="T3057" s="185">
        <f t="shared" si="277"/>
        <v>0</v>
      </c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R3057" s="186" t="s">
        <v>200</v>
      </c>
      <c r="AT3057" s="186" t="s">
        <v>195</v>
      </c>
      <c r="AU3057" s="186" t="s">
        <v>212</v>
      </c>
      <c r="AY3057" s="19" t="s">
        <v>193</v>
      </c>
      <c r="BE3057" s="187">
        <f t="shared" si="278"/>
        <v>0</v>
      </c>
      <c r="BF3057" s="187">
        <f t="shared" si="279"/>
        <v>0</v>
      </c>
      <c r="BG3057" s="187">
        <f t="shared" si="280"/>
        <v>0</v>
      </c>
      <c r="BH3057" s="187">
        <f t="shared" si="281"/>
        <v>0</v>
      </c>
      <c r="BI3057" s="187">
        <f t="shared" si="282"/>
        <v>0</v>
      </c>
      <c r="BJ3057" s="19" t="s">
        <v>78</v>
      </c>
      <c r="BK3057" s="187">
        <f t="shared" si="283"/>
        <v>0</v>
      </c>
      <c r="BL3057" s="19" t="s">
        <v>200</v>
      </c>
      <c r="BM3057" s="186" t="s">
        <v>5677</v>
      </c>
    </row>
    <row r="3058" spans="1:65" s="2" customFormat="1" ht="16.5" customHeight="1">
      <c r="A3058" s="36"/>
      <c r="B3058" s="37"/>
      <c r="C3058" s="175" t="s">
        <v>5678</v>
      </c>
      <c r="D3058" s="175" t="s">
        <v>195</v>
      </c>
      <c r="E3058" s="176" t="s">
        <v>5679</v>
      </c>
      <c r="F3058" s="177" t="s">
        <v>5680</v>
      </c>
      <c r="G3058" s="178" t="s">
        <v>702</v>
      </c>
      <c r="H3058" s="179">
        <v>84</v>
      </c>
      <c r="I3058" s="180"/>
      <c r="J3058" s="181">
        <f t="shared" si="274"/>
        <v>0</v>
      </c>
      <c r="K3058" s="177" t="s">
        <v>477</v>
      </c>
      <c r="L3058" s="41"/>
      <c r="M3058" s="182" t="s">
        <v>19</v>
      </c>
      <c r="N3058" s="183" t="s">
        <v>41</v>
      </c>
      <c r="O3058" s="66"/>
      <c r="P3058" s="184">
        <f t="shared" si="275"/>
        <v>0</v>
      </c>
      <c r="Q3058" s="184">
        <v>0</v>
      </c>
      <c r="R3058" s="184">
        <f t="shared" si="276"/>
        <v>0</v>
      </c>
      <c r="S3058" s="184">
        <v>0</v>
      </c>
      <c r="T3058" s="185">
        <f t="shared" si="277"/>
        <v>0</v>
      </c>
      <c r="U3058" s="36"/>
      <c r="V3058" s="36"/>
      <c r="W3058" s="36"/>
      <c r="X3058" s="36"/>
      <c r="Y3058" s="36"/>
      <c r="Z3058" s="36"/>
      <c r="AA3058" s="36"/>
      <c r="AB3058" s="36"/>
      <c r="AC3058" s="36"/>
      <c r="AD3058" s="36"/>
      <c r="AE3058" s="36"/>
      <c r="AR3058" s="186" t="s">
        <v>200</v>
      </c>
      <c r="AT3058" s="186" t="s">
        <v>195</v>
      </c>
      <c r="AU3058" s="186" t="s">
        <v>212</v>
      </c>
      <c r="AY3058" s="19" t="s">
        <v>193</v>
      </c>
      <c r="BE3058" s="187">
        <f t="shared" si="278"/>
        <v>0</v>
      </c>
      <c r="BF3058" s="187">
        <f t="shared" si="279"/>
        <v>0</v>
      </c>
      <c r="BG3058" s="187">
        <f t="shared" si="280"/>
        <v>0</v>
      </c>
      <c r="BH3058" s="187">
        <f t="shared" si="281"/>
        <v>0</v>
      </c>
      <c r="BI3058" s="187">
        <f t="shared" si="282"/>
        <v>0</v>
      </c>
      <c r="BJ3058" s="19" t="s">
        <v>78</v>
      </c>
      <c r="BK3058" s="187">
        <f t="shared" si="283"/>
        <v>0</v>
      </c>
      <c r="BL3058" s="19" t="s">
        <v>200</v>
      </c>
      <c r="BM3058" s="186" t="s">
        <v>5681</v>
      </c>
    </row>
    <row r="3059" spans="1:65" s="12" customFormat="1" ht="20.85" customHeight="1">
      <c r="B3059" s="159"/>
      <c r="C3059" s="160"/>
      <c r="D3059" s="161" t="s">
        <v>69</v>
      </c>
      <c r="E3059" s="173" t="s">
        <v>5682</v>
      </c>
      <c r="F3059" s="173" t="s">
        <v>5683</v>
      </c>
      <c r="G3059" s="160"/>
      <c r="H3059" s="160"/>
      <c r="I3059" s="163"/>
      <c r="J3059" s="174">
        <f>BK3059</f>
        <v>0</v>
      </c>
      <c r="K3059" s="160"/>
      <c r="L3059" s="165"/>
      <c r="M3059" s="166"/>
      <c r="N3059" s="167"/>
      <c r="O3059" s="167"/>
      <c r="P3059" s="168">
        <f>SUM(P3060:P3080)</f>
        <v>0</v>
      </c>
      <c r="Q3059" s="167"/>
      <c r="R3059" s="168">
        <f>SUM(R3060:R3080)</f>
        <v>0</v>
      </c>
      <c r="S3059" s="167"/>
      <c r="T3059" s="169">
        <f>SUM(T3060:T3080)</f>
        <v>0</v>
      </c>
      <c r="AR3059" s="170" t="s">
        <v>78</v>
      </c>
      <c r="AT3059" s="171" t="s">
        <v>69</v>
      </c>
      <c r="AU3059" s="171" t="s">
        <v>80</v>
      </c>
      <c r="AY3059" s="170" t="s">
        <v>193</v>
      </c>
      <c r="BK3059" s="172">
        <f>SUM(BK3060:BK3080)</f>
        <v>0</v>
      </c>
    </row>
    <row r="3060" spans="1:65" s="2" customFormat="1" ht="24.2" customHeight="1">
      <c r="A3060" s="36"/>
      <c r="B3060" s="37"/>
      <c r="C3060" s="175" t="s">
        <v>5684</v>
      </c>
      <c r="D3060" s="175" t="s">
        <v>195</v>
      </c>
      <c r="E3060" s="176" t="s">
        <v>5685</v>
      </c>
      <c r="F3060" s="177" t="s">
        <v>5686</v>
      </c>
      <c r="G3060" s="178" t="s">
        <v>273</v>
      </c>
      <c r="H3060" s="179">
        <v>1450</v>
      </c>
      <c r="I3060" s="180"/>
      <c r="J3060" s="181">
        <f t="shared" ref="J3060:J3080" si="284">ROUND(I3060*H3060,2)</f>
        <v>0</v>
      </c>
      <c r="K3060" s="177" t="s">
        <v>477</v>
      </c>
      <c r="L3060" s="41"/>
      <c r="M3060" s="182" t="s">
        <v>19</v>
      </c>
      <c r="N3060" s="183" t="s">
        <v>41</v>
      </c>
      <c r="O3060" s="66"/>
      <c r="P3060" s="184">
        <f t="shared" ref="P3060:P3080" si="285">O3060*H3060</f>
        <v>0</v>
      </c>
      <c r="Q3060" s="184">
        <v>0</v>
      </c>
      <c r="R3060" s="184">
        <f t="shared" ref="R3060:R3080" si="286">Q3060*H3060</f>
        <v>0</v>
      </c>
      <c r="S3060" s="184">
        <v>0</v>
      </c>
      <c r="T3060" s="185">
        <f t="shared" ref="T3060:T3080" si="287">S3060*H3060</f>
        <v>0</v>
      </c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R3060" s="186" t="s">
        <v>200</v>
      </c>
      <c r="AT3060" s="186" t="s">
        <v>195</v>
      </c>
      <c r="AU3060" s="186" t="s">
        <v>212</v>
      </c>
      <c r="AY3060" s="19" t="s">
        <v>193</v>
      </c>
      <c r="BE3060" s="187">
        <f t="shared" ref="BE3060:BE3080" si="288">IF(N3060="základní",J3060,0)</f>
        <v>0</v>
      </c>
      <c r="BF3060" s="187">
        <f t="shared" ref="BF3060:BF3080" si="289">IF(N3060="snížená",J3060,0)</f>
        <v>0</v>
      </c>
      <c r="BG3060" s="187">
        <f t="shared" ref="BG3060:BG3080" si="290">IF(N3060="zákl. přenesená",J3060,0)</f>
        <v>0</v>
      </c>
      <c r="BH3060" s="187">
        <f t="shared" ref="BH3060:BH3080" si="291">IF(N3060="sníž. přenesená",J3060,0)</f>
        <v>0</v>
      </c>
      <c r="BI3060" s="187">
        <f t="shared" ref="BI3060:BI3080" si="292">IF(N3060="nulová",J3060,0)</f>
        <v>0</v>
      </c>
      <c r="BJ3060" s="19" t="s">
        <v>78</v>
      </c>
      <c r="BK3060" s="187">
        <f t="shared" ref="BK3060:BK3080" si="293">ROUND(I3060*H3060,2)</f>
        <v>0</v>
      </c>
      <c r="BL3060" s="19" t="s">
        <v>200</v>
      </c>
      <c r="BM3060" s="186" t="s">
        <v>5687</v>
      </c>
    </row>
    <row r="3061" spans="1:65" s="2" customFormat="1" ht="21.75" customHeight="1">
      <c r="A3061" s="36"/>
      <c r="B3061" s="37"/>
      <c r="C3061" s="175" t="s">
        <v>5688</v>
      </c>
      <c r="D3061" s="175" t="s">
        <v>195</v>
      </c>
      <c r="E3061" s="176" t="s">
        <v>5689</v>
      </c>
      <c r="F3061" s="177" t="s">
        <v>5690</v>
      </c>
      <c r="G3061" s="178" t="s">
        <v>273</v>
      </c>
      <c r="H3061" s="179">
        <v>440</v>
      </c>
      <c r="I3061" s="180"/>
      <c r="J3061" s="181">
        <f t="shared" si="284"/>
        <v>0</v>
      </c>
      <c r="K3061" s="177" t="s">
        <v>477</v>
      </c>
      <c r="L3061" s="41"/>
      <c r="M3061" s="182" t="s">
        <v>19</v>
      </c>
      <c r="N3061" s="183" t="s">
        <v>41</v>
      </c>
      <c r="O3061" s="66"/>
      <c r="P3061" s="184">
        <f t="shared" si="285"/>
        <v>0</v>
      </c>
      <c r="Q3061" s="184">
        <v>0</v>
      </c>
      <c r="R3061" s="184">
        <f t="shared" si="286"/>
        <v>0</v>
      </c>
      <c r="S3061" s="184">
        <v>0</v>
      </c>
      <c r="T3061" s="185">
        <f t="shared" si="287"/>
        <v>0</v>
      </c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R3061" s="186" t="s">
        <v>200</v>
      </c>
      <c r="AT3061" s="186" t="s">
        <v>195</v>
      </c>
      <c r="AU3061" s="186" t="s">
        <v>212</v>
      </c>
      <c r="AY3061" s="19" t="s">
        <v>193</v>
      </c>
      <c r="BE3061" s="187">
        <f t="shared" si="288"/>
        <v>0</v>
      </c>
      <c r="BF3061" s="187">
        <f t="shared" si="289"/>
        <v>0</v>
      </c>
      <c r="BG3061" s="187">
        <f t="shared" si="290"/>
        <v>0</v>
      </c>
      <c r="BH3061" s="187">
        <f t="shared" si="291"/>
        <v>0</v>
      </c>
      <c r="BI3061" s="187">
        <f t="shared" si="292"/>
        <v>0</v>
      </c>
      <c r="BJ3061" s="19" t="s">
        <v>78</v>
      </c>
      <c r="BK3061" s="187">
        <f t="shared" si="293"/>
        <v>0</v>
      </c>
      <c r="BL3061" s="19" t="s">
        <v>200</v>
      </c>
      <c r="BM3061" s="186" t="s">
        <v>5691</v>
      </c>
    </row>
    <row r="3062" spans="1:65" s="2" customFormat="1" ht="33" customHeight="1">
      <c r="A3062" s="36"/>
      <c r="B3062" s="37"/>
      <c r="C3062" s="175" t="s">
        <v>5692</v>
      </c>
      <c r="D3062" s="175" t="s">
        <v>195</v>
      </c>
      <c r="E3062" s="176" t="s">
        <v>5693</v>
      </c>
      <c r="F3062" s="177" t="s">
        <v>5694</v>
      </c>
      <c r="G3062" s="178" t="s">
        <v>702</v>
      </c>
      <c r="H3062" s="179">
        <v>1200</v>
      </c>
      <c r="I3062" s="180"/>
      <c r="J3062" s="181">
        <f t="shared" si="284"/>
        <v>0</v>
      </c>
      <c r="K3062" s="177" t="s">
        <v>477</v>
      </c>
      <c r="L3062" s="41"/>
      <c r="M3062" s="182" t="s">
        <v>19</v>
      </c>
      <c r="N3062" s="183" t="s">
        <v>41</v>
      </c>
      <c r="O3062" s="66"/>
      <c r="P3062" s="184">
        <f t="shared" si="285"/>
        <v>0</v>
      </c>
      <c r="Q3062" s="184">
        <v>0</v>
      </c>
      <c r="R3062" s="184">
        <f t="shared" si="286"/>
        <v>0</v>
      </c>
      <c r="S3062" s="184">
        <v>0</v>
      </c>
      <c r="T3062" s="185">
        <f t="shared" si="287"/>
        <v>0</v>
      </c>
      <c r="U3062" s="36"/>
      <c r="V3062" s="36"/>
      <c r="W3062" s="36"/>
      <c r="X3062" s="36"/>
      <c r="Y3062" s="36"/>
      <c r="Z3062" s="36"/>
      <c r="AA3062" s="36"/>
      <c r="AB3062" s="36"/>
      <c r="AC3062" s="36"/>
      <c r="AD3062" s="36"/>
      <c r="AE3062" s="36"/>
      <c r="AR3062" s="186" t="s">
        <v>200</v>
      </c>
      <c r="AT3062" s="186" t="s">
        <v>195</v>
      </c>
      <c r="AU3062" s="186" t="s">
        <v>212</v>
      </c>
      <c r="AY3062" s="19" t="s">
        <v>193</v>
      </c>
      <c r="BE3062" s="187">
        <f t="shared" si="288"/>
        <v>0</v>
      </c>
      <c r="BF3062" s="187">
        <f t="shared" si="289"/>
        <v>0</v>
      </c>
      <c r="BG3062" s="187">
        <f t="shared" si="290"/>
        <v>0</v>
      </c>
      <c r="BH3062" s="187">
        <f t="shared" si="291"/>
        <v>0</v>
      </c>
      <c r="BI3062" s="187">
        <f t="shared" si="292"/>
        <v>0</v>
      </c>
      <c r="BJ3062" s="19" t="s">
        <v>78</v>
      </c>
      <c r="BK3062" s="187">
        <f t="shared" si="293"/>
        <v>0</v>
      </c>
      <c r="BL3062" s="19" t="s">
        <v>200</v>
      </c>
      <c r="BM3062" s="186" t="s">
        <v>5695</v>
      </c>
    </row>
    <row r="3063" spans="1:65" s="2" customFormat="1" ht="24.2" customHeight="1">
      <c r="A3063" s="36"/>
      <c r="B3063" s="37"/>
      <c r="C3063" s="175" t="s">
        <v>5696</v>
      </c>
      <c r="D3063" s="175" t="s">
        <v>195</v>
      </c>
      <c r="E3063" s="176" t="s">
        <v>5697</v>
      </c>
      <c r="F3063" s="177" t="s">
        <v>5698</v>
      </c>
      <c r="G3063" s="178" t="s">
        <v>702</v>
      </c>
      <c r="H3063" s="179">
        <v>200</v>
      </c>
      <c r="I3063" s="180"/>
      <c r="J3063" s="181">
        <f t="shared" si="284"/>
        <v>0</v>
      </c>
      <c r="K3063" s="177" t="s">
        <v>477</v>
      </c>
      <c r="L3063" s="41"/>
      <c r="M3063" s="182" t="s">
        <v>19</v>
      </c>
      <c r="N3063" s="183" t="s">
        <v>41</v>
      </c>
      <c r="O3063" s="66"/>
      <c r="P3063" s="184">
        <f t="shared" si="285"/>
        <v>0</v>
      </c>
      <c r="Q3063" s="184">
        <v>0</v>
      </c>
      <c r="R3063" s="184">
        <f t="shared" si="286"/>
        <v>0</v>
      </c>
      <c r="S3063" s="184">
        <v>0</v>
      </c>
      <c r="T3063" s="185">
        <f t="shared" si="287"/>
        <v>0</v>
      </c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R3063" s="186" t="s">
        <v>200</v>
      </c>
      <c r="AT3063" s="186" t="s">
        <v>195</v>
      </c>
      <c r="AU3063" s="186" t="s">
        <v>212</v>
      </c>
      <c r="AY3063" s="19" t="s">
        <v>193</v>
      </c>
      <c r="BE3063" s="187">
        <f t="shared" si="288"/>
        <v>0</v>
      </c>
      <c r="BF3063" s="187">
        <f t="shared" si="289"/>
        <v>0</v>
      </c>
      <c r="BG3063" s="187">
        <f t="shared" si="290"/>
        <v>0</v>
      </c>
      <c r="BH3063" s="187">
        <f t="shared" si="291"/>
        <v>0</v>
      </c>
      <c r="BI3063" s="187">
        <f t="shared" si="292"/>
        <v>0</v>
      </c>
      <c r="BJ3063" s="19" t="s">
        <v>78</v>
      </c>
      <c r="BK3063" s="187">
        <f t="shared" si="293"/>
        <v>0</v>
      </c>
      <c r="BL3063" s="19" t="s">
        <v>200</v>
      </c>
      <c r="BM3063" s="186" t="s">
        <v>5699</v>
      </c>
    </row>
    <row r="3064" spans="1:65" s="2" customFormat="1" ht="21.75" customHeight="1">
      <c r="A3064" s="36"/>
      <c r="B3064" s="37"/>
      <c r="C3064" s="175" t="s">
        <v>5700</v>
      </c>
      <c r="D3064" s="175" t="s">
        <v>195</v>
      </c>
      <c r="E3064" s="176" t="s">
        <v>5701</v>
      </c>
      <c r="F3064" s="177" t="s">
        <v>5702</v>
      </c>
      <c r="G3064" s="178" t="s">
        <v>702</v>
      </c>
      <c r="H3064" s="179">
        <v>200</v>
      </c>
      <c r="I3064" s="180"/>
      <c r="J3064" s="181">
        <f t="shared" si="284"/>
        <v>0</v>
      </c>
      <c r="K3064" s="177" t="s">
        <v>477</v>
      </c>
      <c r="L3064" s="41"/>
      <c r="M3064" s="182" t="s">
        <v>19</v>
      </c>
      <c r="N3064" s="183" t="s">
        <v>41</v>
      </c>
      <c r="O3064" s="66"/>
      <c r="P3064" s="184">
        <f t="shared" si="285"/>
        <v>0</v>
      </c>
      <c r="Q3064" s="184">
        <v>0</v>
      </c>
      <c r="R3064" s="184">
        <f t="shared" si="286"/>
        <v>0</v>
      </c>
      <c r="S3064" s="184">
        <v>0</v>
      </c>
      <c r="T3064" s="185">
        <f t="shared" si="287"/>
        <v>0</v>
      </c>
      <c r="U3064" s="36"/>
      <c r="V3064" s="36"/>
      <c r="W3064" s="36"/>
      <c r="X3064" s="36"/>
      <c r="Y3064" s="36"/>
      <c r="Z3064" s="36"/>
      <c r="AA3064" s="36"/>
      <c r="AB3064" s="36"/>
      <c r="AC3064" s="36"/>
      <c r="AD3064" s="36"/>
      <c r="AE3064" s="36"/>
      <c r="AR3064" s="186" t="s">
        <v>200</v>
      </c>
      <c r="AT3064" s="186" t="s">
        <v>195</v>
      </c>
      <c r="AU3064" s="186" t="s">
        <v>212</v>
      </c>
      <c r="AY3064" s="19" t="s">
        <v>193</v>
      </c>
      <c r="BE3064" s="187">
        <f t="shared" si="288"/>
        <v>0</v>
      </c>
      <c r="BF3064" s="187">
        <f t="shared" si="289"/>
        <v>0</v>
      </c>
      <c r="BG3064" s="187">
        <f t="shared" si="290"/>
        <v>0</v>
      </c>
      <c r="BH3064" s="187">
        <f t="shared" si="291"/>
        <v>0</v>
      </c>
      <c r="BI3064" s="187">
        <f t="shared" si="292"/>
        <v>0</v>
      </c>
      <c r="BJ3064" s="19" t="s">
        <v>78</v>
      </c>
      <c r="BK3064" s="187">
        <f t="shared" si="293"/>
        <v>0</v>
      </c>
      <c r="BL3064" s="19" t="s">
        <v>200</v>
      </c>
      <c r="BM3064" s="186" t="s">
        <v>5703</v>
      </c>
    </row>
    <row r="3065" spans="1:65" s="2" customFormat="1" ht="16.5" customHeight="1">
      <c r="A3065" s="36"/>
      <c r="B3065" s="37"/>
      <c r="C3065" s="175" t="s">
        <v>5704</v>
      </c>
      <c r="D3065" s="175" t="s">
        <v>195</v>
      </c>
      <c r="E3065" s="176" t="s">
        <v>5705</v>
      </c>
      <c r="F3065" s="177" t="s">
        <v>5706</v>
      </c>
      <c r="G3065" s="178" t="s">
        <v>702</v>
      </c>
      <c r="H3065" s="179">
        <v>4</v>
      </c>
      <c r="I3065" s="180"/>
      <c r="J3065" s="181">
        <f t="shared" si="284"/>
        <v>0</v>
      </c>
      <c r="K3065" s="177" t="s">
        <v>477</v>
      </c>
      <c r="L3065" s="41"/>
      <c r="M3065" s="182" t="s">
        <v>19</v>
      </c>
      <c r="N3065" s="183" t="s">
        <v>41</v>
      </c>
      <c r="O3065" s="66"/>
      <c r="P3065" s="184">
        <f t="shared" si="285"/>
        <v>0</v>
      </c>
      <c r="Q3065" s="184">
        <v>0</v>
      </c>
      <c r="R3065" s="184">
        <f t="shared" si="286"/>
        <v>0</v>
      </c>
      <c r="S3065" s="184">
        <v>0</v>
      </c>
      <c r="T3065" s="185">
        <f t="shared" si="287"/>
        <v>0</v>
      </c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R3065" s="186" t="s">
        <v>200</v>
      </c>
      <c r="AT3065" s="186" t="s">
        <v>195</v>
      </c>
      <c r="AU3065" s="186" t="s">
        <v>212</v>
      </c>
      <c r="AY3065" s="19" t="s">
        <v>193</v>
      </c>
      <c r="BE3065" s="187">
        <f t="shared" si="288"/>
        <v>0</v>
      </c>
      <c r="BF3065" s="187">
        <f t="shared" si="289"/>
        <v>0</v>
      </c>
      <c r="BG3065" s="187">
        <f t="shared" si="290"/>
        <v>0</v>
      </c>
      <c r="BH3065" s="187">
        <f t="shared" si="291"/>
        <v>0</v>
      </c>
      <c r="BI3065" s="187">
        <f t="shared" si="292"/>
        <v>0</v>
      </c>
      <c r="BJ3065" s="19" t="s">
        <v>78</v>
      </c>
      <c r="BK3065" s="187">
        <f t="shared" si="293"/>
        <v>0</v>
      </c>
      <c r="BL3065" s="19" t="s">
        <v>200</v>
      </c>
      <c r="BM3065" s="186" t="s">
        <v>5707</v>
      </c>
    </row>
    <row r="3066" spans="1:65" s="2" customFormat="1" ht="16.5" customHeight="1">
      <c r="A3066" s="36"/>
      <c r="B3066" s="37"/>
      <c r="C3066" s="175" t="s">
        <v>5708</v>
      </c>
      <c r="D3066" s="175" t="s">
        <v>195</v>
      </c>
      <c r="E3066" s="176" t="s">
        <v>5709</v>
      </c>
      <c r="F3066" s="177" t="s">
        <v>5710</v>
      </c>
      <c r="G3066" s="178" t="s">
        <v>702</v>
      </c>
      <c r="H3066" s="179">
        <v>180</v>
      </c>
      <c r="I3066" s="180"/>
      <c r="J3066" s="181">
        <f t="shared" si="284"/>
        <v>0</v>
      </c>
      <c r="K3066" s="177" t="s">
        <v>477</v>
      </c>
      <c r="L3066" s="41"/>
      <c r="M3066" s="182" t="s">
        <v>19</v>
      </c>
      <c r="N3066" s="183" t="s">
        <v>41</v>
      </c>
      <c r="O3066" s="66"/>
      <c r="P3066" s="184">
        <f t="shared" si="285"/>
        <v>0</v>
      </c>
      <c r="Q3066" s="184">
        <v>0</v>
      </c>
      <c r="R3066" s="184">
        <f t="shared" si="286"/>
        <v>0</v>
      </c>
      <c r="S3066" s="184">
        <v>0</v>
      </c>
      <c r="T3066" s="185">
        <f t="shared" si="287"/>
        <v>0</v>
      </c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R3066" s="186" t="s">
        <v>200</v>
      </c>
      <c r="AT3066" s="186" t="s">
        <v>195</v>
      </c>
      <c r="AU3066" s="186" t="s">
        <v>212</v>
      </c>
      <c r="AY3066" s="19" t="s">
        <v>193</v>
      </c>
      <c r="BE3066" s="187">
        <f t="shared" si="288"/>
        <v>0</v>
      </c>
      <c r="BF3066" s="187">
        <f t="shared" si="289"/>
        <v>0</v>
      </c>
      <c r="BG3066" s="187">
        <f t="shared" si="290"/>
        <v>0</v>
      </c>
      <c r="BH3066" s="187">
        <f t="shared" si="291"/>
        <v>0</v>
      </c>
      <c r="BI3066" s="187">
        <f t="shared" si="292"/>
        <v>0</v>
      </c>
      <c r="BJ3066" s="19" t="s">
        <v>78</v>
      </c>
      <c r="BK3066" s="187">
        <f t="shared" si="293"/>
        <v>0</v>
      </c>
      <c r="BL3066" s="19" t="s">
        <v>200</v>
      </c>
      <c r="BM3066" s="186" t="s">
        <v>5711</v>
      </c>
    </row>
    <row r="3067" spans="1:65" s="2" customFormat="1" ht="16.5" customHeight="1">
      <c r="A3067" s="36"/>
      <c r="B3067" s="37"/>
      <c r="C3067" s="175" t="s">
        <v>5712</v>
      </c>
      <c r="D3067" s="175" t="s">
        <v>195</v>
      </c>
      <c r="E3067" s="176" t="s">
        <v>5713</v>
      </c>
      <c r="F3067" s="177" t="s">
        <v>5714</v>
      </c>
      <c r="G3067" s="178" t="s">
        <v>702</v>
      </c>
      <c r="H3067" s="179">
        <v>32</v>
      </c>
      <c r="I3067" s="180"/>
      <c r="J3067" s="181">
        <f t="shared" si="284"/>
        <v>0</v>
      </c>
      <c r="K3067" s="177" t="s">
        <v>477</v>
      </c>
      <c r="L3067" s="41"/>
      <c r="M3067" s="182" t="s">
        <v>19</v>
      </c>
      <c r="N3067" s="183" t="s">
        <v>41</v>
      </c>
      <c r="O3067" s="66"/>
      <c r="P3067" s="184">
        <f t="shared" si="285"/>
        <v>0</v>
      </c>
      <c r="Q3067" s="184">
        <v>0</v>
      </c>
      <c r="R3067" s="184">
        <f t="shared" si="286"/>
        <v>0</v>
      </c>
      <c r="S3067" s="184">
        <v>0</v>
      </c>
      <c r="T3067" s="185">
        <f t="shared" si="287"/>
        <v>0</v>
      </c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R3067" s="186" t="s">
        <v>200</v>
      </c>
      <c r="AT3067" s="186" t="s">
        <v>195</v>
      </c>
      <c r="AU3067" s="186" t="s">
        <v>212</v>
      </c>
      <c r="AY3067" s="19" t="s">
        <v>193</v>
      </c>
      <c r="BE3067" s="187">
        <f t="shared" si="288"/>
        <v>0</v>
      </c>
      <c r="BF3067" s="187">
        <f t="shared" si="289"/>
        <v>0</v>
      </c>
      <c r="BG3067" s="187">
        <f t="shared" si="290"/>
        <v>0</v>
      </c>
      <c r="BH3067" s="187">
        <f t="shared" si="291"/>
        <v>0</v>
      </c>
      <c r="BI3067" s="187">
        <f t="shared" si="292"/>
        <v>0</v>
      </c>
      <c r="BJ3067" s="19" t="s">
        <v>78</v>
      </c>
      <c r="BK3067" s="187">
        <f t="shared" si="293"/>
        <v>0</v>
      </c>
      <c r="BL3067" s="19" t="s">
        <v>200</v>
      </c>
      <c r="BM3067" s="186" t="s">
        <v>5715</v>
      </c>
    </row>
    <row r="3068" spans="1:65" s="2" customFormat="1" ht="16.5" customHeight="1">
      <c r="A3068" s="36"/>
      <c r="B3068" s="37"/>
      <c r="C3068" s="175" t="s">
        <v>5716</v>
      </c>
      <c r="D3068" s="175" t="s">
        <v>195</v>
      </c>
      <c r="E3068" s="176" t="s">
        <v>5717</v>
      </c>
      <c r="F3068" s="177" t="s">
        <v>5718</v>
      </c>
      <c r="G3068" s="178" t="s">
        <v>702</v>
      </c>
      <c r="H3068" s="179">
        <v>60</v>
      </c>
      <c r="I3068" s="180"/>
      <c r="J3068" s="181">
        <f t="shared" si="284"/>
        <v>0</v>
      </c>
      <c r="K3068" s="177" t="s">
        <v>477</v>
      </c>
      <c r="L3068" s="41"/>
      <c r="M3068" s="182" t="s">
        <v>19</v>
      </c>
      <c r="N3068" s="183" t="s">
        <v>41</v>
      </c>
      <c r="O3068" s="66"/>
      <c r="P3068" s="184">
        <f t="shared" si="285"/>
        <v>0</v>
      </c>
      <c r="Q3068" s="184">
        <v>0</v>
      </c>
      <c r="R3068" s="184">
        <f t="shared" si="286"/>
        <v>0</v>
      </c>
      <c r="S3068" s="184">
        <v>0</v>
      </c>
      <c r="T3068" s="185">
        <f t="shared" si="287"/>
        <v>0</v>
      </c>
      <c r="U3068" s="36"/>
      <c r="V3068" s="36"/>
      <c r="W3068" s="36"/>
      <c r="X3068" s="36"/>
      <c r="Y3068" s="36"/>
      <c r="Z3068" s="36"/>
      <c r="AA3068" s="36"/>
      <c r="AB3068" s="36"/>
      <c r="AC3068" s="36"/>
      <c r="AD3068" s="36"/>
      <c r="AE3068" s="36"/>
      <c r="AR3068" s="186" t="s">
        <v>200</v>
      </c>
      <c r="AT3068" s="186" t="s">
        <v>195</v>
      </c>
      <c r="AU3068" s="186" t="s">
        <v>212</v>
      </c>
      <c r="AY3068" s="19" t="s">
        <v>193</v>
      </c>
      <c r="BE3068" s="187">
        <f t="shared" si="288"/>
        <v>0</v>
      </c>
      <c r="BF3068" s="187">
        <f t="shared" si="289"/>
        <v>0</v>
      </c>
      <c r="BG3068" s="187">
        <f t="shared" si="290"/>
        <v>0</v>
      </c>
      <c r="BH3068" s="187">
        <f t="shared" si="291"/>
        <v>0</v>
      </c>
      <c r="BI3068" s="187">
        <f t="shared" si="292"/>
        <v>0</v>
      </c>
      <c r="BJ3068" s="19" t="s">
        <v>78</v>
      </c>
      <c r="BK3068" s="187">
        <f t="shared" si="293"/>
        <v>0</v>
      </c>
      <c r="BL3068" s="19" t="s">
        <v>200</v>
      </c>
      <c r="BM3068" s="186" t="s">
        <v>5719</v>
      </c>
    </row>
    <row r="3069" spans="1:65" s="2" customFormat="1" ht="49.15" customHeight="1">
      <c r="A3069" s="36"/>
      <c r="B3069" s="37"/>
      <c r="C3069" s="175" t="s">
        <v>5720</v>
      </c>
      <c r="D3069" s="175" t="s">
        <v>195</v>
      </c>
      <c r="E3069" s="176" t="s">
        <v>5721</v>
      </c>
      <c r="F3069" s="177" t="s">
        <v>5722</v>
      </c>
      <c r="G3069" s="178" t="s">
        <v>702</v>
      </c>
      <c r="H3069" s="179">
        <v>20</v>
      </c>
      <c r="I3069" s="180"/>
      <c r="J3069" s="181">
        <f t="shared" si="284"/>
        <v>0</v>
      </c>
      <c r="K3069" s="177" t="s">
        <v>477</v>
      </c>
      <c r="L3069" s="41"/>
      <c r="M3069" s="182" t="s">
        <v>19</v>
      </c>
      <c r="N3069" s="183" t="s">
        <v>41</v>
      </c>
      <c r="O3069" s="66"/>
      <c r="P3069" s="184">
        <f t="shared" si="285"/>
        <v>0</v>
      </c>
      <c r="Q3069" s="184">
        <v>0</v>
      </c>
      <c r="R3069" s="184">
        <f t="shared" si="286"/>
        <v>0</v>
      </c>
      <c r="S3069" s="184">
        <v>0</v>
      </c>
      <c r="T3069" s="185">
        <f t="shared" si="287"/>
        <v>0</v>
      </c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R3069" s="186" t="s">
        <v>200</v>
      </c>
      <c r="AT3069" s="186" t="s">
        <v>195</v>
      </c>
      <c r="AU3069" s="186" t="s">
        <v>212</v>
      </c>
      <c r="AY3069" s="19" t="s">
        <v>193</v>
      </c>
      <c r="BE3069" s="187">
        <f t="shared" si="288"/>
        <v>0</v>
      </c>
      <c r="BF3069" s="187">
        <f t="shared" si="289"/>
        <v>0</v>
      </c>
      <c r="BG3069" s="187">
        <f t="shared" si="290"/>
        <v>0</v>
      </c>
      <c r="BH3069" s="187">
        <f t="shared" si="291"/>
        <v>0</v>
      </c>
      <c r="BI3069" s="187">
        <f t="shared" si="292"/>
        <v>0</v>
      </c>
      <c r="BJ3069" s="19" t="s">
        <v>78</v>
      </c>
      <c r="BK3069" s="187">
        <f t="shared" si="293"/>
        <v>0</v>
      </c>
      <c r="BL3069" s="19" t="s">
        <v>200</v>
      </c>
      <c r="BM3069" s="186" t="s">
        <v>5723</v>
      </c>
    </row>
    <row r="3070" spans="1:65" s="2" customFormat="1" ht="44.25" customHeight="1">
      <c r="A3070" s="36"/>
      <c r="B3070" s="37"/>
      <c r="C3070" s="175" t="s">
        <v>5724</v>
      </c>
      <c r="D3070" s="175" t="s">
        <v>195</v>
      </c>
      <c r="E3070" s="176" t="s">
        <v>5725</v>
      </c>
      <c r="F3070" s="177" t="s">
        <v>5726</v>
      </c>
      <c r="G3070" s="178" t="s">
        <v>702</v>
      </c>
      <c r="H3070" s="179">
        <v>10</v>
      </c>
      <c r="I3070" s="180"/>
      <c r="J3070" s="181">
        <f t="shared" si="284"/>
        <v>0</v>
      </c>
      <c r="K3070" s="177" t="s">
        <v>477</v>
      </c>
      <c r="L3070" s="41"/>
      <c r="M3070" s="182" t="s">
        <v>19</v>
      </c>
      <c r="N3070" s="183" t="s">
        <v>41</v>
      </c>
      <c r="O3070" s="66"/>
      <c r="P3070" s="184">
        <f t="shared" si="285"/>
        <v>0</v>
      </c>
      <c r="Q3070" s="184">
        <v>0</v>
      </c>
      <c r="R3070" s="184">
        <f t="shared" si="286"/>
        <v>0</v>
      </c>
      <c r="S3070" s="184">
        <v>0</v>
      </c>
      <c r="T3070" s="185">
        <f t="shared" si="287"/>
        <v>0</v>
      </c>
      <c r="U3070" s="36"/>
      <c r="V3070" s="36"/>
      <c r="W3070" s="36"/>
      <c r="X3070" s="36"/>
      <c r="Y3070" s="36"/>
      <c r="Z3070" s="36"/>
      <c r="AA3070" s="36"/>
      <c r="AB3070" s="36"/>
      <c r="AC3070" s="36"/>
      <c r="AD3070" s="36"/>
      <c r="AE3070" s="36"/>
      <c r="AR3070" s="186" t="s">
        <v>200</v>
      </c>
      <c r="AT3070" s="186" t="s">
        <v>195</v>
      </c>
      <c r="AU3070" s="186" t="s">
        <v>212</v>
      </c>
      <c r="AY3070" s="19" t="s">
        <v>193</v>
      </c>
      <c r="BE3070" s="187">
        <f t="shared" si="288"/>
        <v>0</v>
      </c>
      <c r="BF3070" s="187">
        <f t="shared" si="289"/>
        <v>0</v>
      </c>
      <c r="BG3070" s="187">
        <f t="shared" si="290"/>
        <v>0</v>
      </c>
      <c r="BH3070" s="187">
        <f t="shared" si="291"/>
        <v>0</v>
      </c>
      <c r="BI3070" s="187">
        <f t="shared" si="292"/>
        <v>0</v>
      </c>
      <c r="BJ3070" s="19" t="s">
        <v>78</v>
      </c>
      <c r="BK3070" s="187">
        <f t="shared" si="293"/>
        <v>0</v>
      </c>
      <c r="BL3070" s="19" t="s">
        <v>200</v>
      </c>
      <c r="BM3070" s="186" t="s">
        <v>5727</v>
      </c>
    </row>
    <row r="3071" spans="1:65" s="2" customFormat="1" ht="55.5" customHeight="1">
      <c r="A3071" s="36"/>
      <c r="B3071" s="37"/>
      <c r="C3071" s="175" t="s">
        <v>5728</v>
      </c>
      <c r="D3071" s="175" t="s">
        <v>195</v>
      </c>
      <c r="E3071" s="176" t="s">
        <v>5729</v>
      </c>
      <c r="F3071" s="177" t="s">
        <v>5730</v>
      </c>
      <c r="G3071" s="178" t="s">
        <v>702</v>
      </c>
      <c r="H3071" s="179">
        <v>1</v>
      </c>
      <c r="I3071" s="180"/>
      <c r="J3071" s="181">
        <f t="shared" si="284"/>
        <v>0</v>
      </c>
      <c r="K3071" s="177" t="s">
        <v>477</v>
      </c>
      <c r="L3071" s="41"/>
      <c r="M3071" s="182" t="s">
        <v>19</v>
      </c>
      <c r="N3071" s="183" t="s">
        <v>41</v>
      </c>
      <c r="O3071" s="66"/>
      <c r="P3071" s="184">
        <f t="shared" si="285"/>
        <v>0</v>
      </c>
      <c r="Q3071" s="184">
        <v>0</v>
      </c>
      <c r="R3071" s="184">
        <f t="shared" si="286"/>
        <v>0</v>
      </c>
      <c r="S3071" s="184">
        <v>0</v>
      </c>
      <c r="T3071" s="185">
        <f t="shared" si="287"/>
        <v>0</v>
      </c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R3071" s="186" t="s">
        <v>200</v>
      </c>
      <c r="AT3071" s="186" t="s">
        <v>195</v>
      </c>
      <c r="AU3071" s="186" t="s">
        <v>212</v>
      </c>
      <c r="AY3071" s="19" t="s">
        <v>193</v>
      </c>
      <c r="BE3071" s="187">
        <f t="shared" si="288"/>
        <v>0</v>
      </c>
      <c r="BF3071" s="187">
        <f t="shared" si="289"/>
        <v>0</v>
      </c>
      <c r="BG3071" s="187">
        <f t="shared" si="290"/>
        <v>0</v>
      </c>
      <c r="BH3071" s="187">
        <f t="shared" si="291"/>
        <v>0</v>
      </c>
      <c r="BI3071" s="187">
        <f t="shared" si="292"/>
        <v>0</v>
      </c>
      <c r="BJ3071" s="19" t="s">
        <v>78</v>
      </c>
      <c r="BK3071" s="187">
        <f t="shared" si="293"/>
        <v>0</v>
      </c>
      <c r="BL3071" s="19" t="s">
        <v>200</v>
      </c>
      <c r="BM3071" s="186" t="s">
        <v>5731</v>
      </c>
    </row>
    <row r="3072" spans="1:65" s="2" customFormat="1" ht="16.5" customHeight="1">
      <c r="A3072" s="36"/>
      <c r="B3072" s="37"/>
      <c r="C3072" s="175" t="s">
        <v>5732</v>
      </c>
      <c r="D3072" s="175" t="s">
        <v>195</v>
      </c>
      <c r="E3072" s="176" t="s">
        <v>5733</v>
      </c>
      <c r="F3072" s="177" t="s">
        <v>5734</v>
      </c>
      <c r="G3072" s="178" t="s">
        <v>273</v>
      </c>
      <c r="H3072" s="179">
        <v>580</v>
      </c>
      <c r="I3072" s="180"/>
      <c r="J3072" s="181">
        <f t="shared" si="284"/>
        <v>0</v>
      </c>
      <c r="K3072" s="177" t="s">
        <v>477</v>
      </c>
      <c r="L3072" s="41"/>
      <c r="M3072" s="182" t="s">
        <v>19</v>
      </c>
      <c r="N3072" s="183" t="s">
        <v>41</v>
      </c>
      <c r="O3072" s="66"/>
      <c r="P3072" s="184">
        <f t="shared" si="285"/>
        <v>0</v>
      </c>
      <c r="Q3072" s="184">
        <v>0</v>
      </c>
      <c r="R3072" s="184">
        <f t="shared" si="286"/>
        <v>0</v>
      </c>
      <c r="S3072" s="184">
        <v>0</v>
      </c>
      <c r="T3072" s="185">
        <f t="shared" si="287"/>
        <v>0</v>
      </c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R3072" s="186" t="s">
        <v>200</v>
      </c>
      <c r="AT3072" s="186" t="s">
        <v>195</v>
      </c>
      <c r="AU3072" s="186" t="s">
        <v>212</v>
      </c>
      <c r="AY3072" s="19" t="s">
        <v>193</v>
      </c>
      <c r="BE3072" s="187">
        <f t="shared" si="288"/>
        <v>0</v>
      </c>
      <c r="BF3072" s="187">
        <f t="shared" si="289"/>
        <v>0</v>
      </c>
      <c r="BG3072" s="187">
        <f t="shared" si="290"/>
        <v>0</v>
      </c>
      <c r="BH3072" s="187">
        <f t="shared" si="291"/>
        <v>0</v>
      </c>
      <c r="BI3072" s="187">
        <f t="shared" si="292"/>
        <v>0</v>
      </c>
      <c r="BJ3072" s="19" t="s">
        <v>78</v>
      </c>
      <c r="BK3072" s="187">
        <f t="shared" si="293"/>
        <v>0</v>
      </c>
      <c r="BL3072" s="19" t="s">
        <v>200</v>
      </c>
      <c r="BM3072" s="186" t="s">
        <v>5735</v>
      </c>
    </row>
    <row r="3073" spans="1:65" s="2" customFormat="1" ht="16.5" customHeight="1">
      <c r="A3073" s="36"/>
      <c r="B3073" s="37"/>
      <c r="C3073" s="175" t="s">
        <v>5736</v>
      </c>
      <c r="D3073" s="175" t="s">
        <v>195</v>
      </c>
      <c r="E3073" s="176" t="s">
        <v>5737</v>
      </c>
      <c r="F3073" s="177" t="s">
        <v>5738</v>
      </c>
      <c r="G3073" s="178" t="s">
        <v>273</v>
      </c>
      <c r="H3073" s="179">
        <v>90</v>
      </c>
      <c r="I3073" s="180"/>
      <c r="J3073" s="181">
        <f t="shared" si="284"/>
        <v>0</v>
      </c>
      <c r="K3073" s="177" t="s">
        <v>477</v>
      </c>
      <c r="L3073" s="41"/>
      <c r="M3073" s="182" t="s">
        <v>19</v>
      </c>
      <c r="N3073" s="183" t="s">
        <v>41</v>
      </c>
      <c r="O3073" s="66"/>
      <c r="P3073" s="184">
        <f t="shared" si="285"/>
        <v>0</v>
      </c>
      <c r="Q3073" s="184">
        <v>0</v>
      </c>
      <c r="R3073" s="184">
        <f t="shared" si="286"/>
        <v>0</v>
      </c>
      <c r="S3073" s="184">
        <v>0</v>
      </c>
      <c r="T3073" s="185">
        <f t="shared" si="287"/>
        <v>0</v>
      </c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R3073" s="186" t="s">
        <v>200</v>
      </c>
      <c r="AT3073" s="186" t="s">
        <v>195</v>
      </c>
      <c r="AU3073" s="186" t="s">
        <v>212</v>
      </c>
      <c r="AY3073" s="19" t="s">
        <v>193</v>
      </c>
      <c r="BE3073" s="187">
        <f t="shared" si="288"/>
        <v>0</v>
      </c>
      <c r="BF3073" s="187">
        <f t="shared" si="289"/>
        <v>0</v>
      </c>
      <c r="BG3073" s="187">
        <f t="shared" si="290"/>
        <v>0</v>
      </c>
      <c r="BH3073" s="187">
        <f t="shared" si="291"/>
        <v>0</v>
      </c>
      <c r="BI3073" s="187">
        <f t="shared" si="292"/>
        <v>0</v>
      </c>
      <c r="BJ3073" s="19" t="s">
        <v>78</v>
      </c>
      <c r="BK3073" s="187">
        <f t="shared" si="293"/>
        <v>0</v>
      </c>
      <c r="BL3073" s="19" t="s">
        <v>200</v>
      </c>
      <c r="BM3073" s="186" t="s">
        <v>5739</v>
      </c>
    </row>
    <row r="3074" spans="1:65" s="2" customFormat="1" ht="16.5" customHeight="1">
      <c r="A3074" s="36"/>
      <c r="B3074" s="37"/>
      <c r="C3074" s="175" t="s">
        <v>5740</v>
      </c>
      <c r="D3074" s="175" t="s">
        <v>195</v>
      </c>
      <c r="E3074" s="176" t="s">
        <v>5741</v>
      </c>
      <c r="F3074" s="177" t="s">
        <v>5742</v>
      </c>
      <c r="G3074" s="178" t="s">
        <v>702</v>
      </c>
      <c r="H3074" s="179">
        <v>130</v>
      </c>
      <c r="I3074" s="180"/>
      <c r="J3074" s="181">
        <f t="shared" si="284"/>
        <v>0</v>
      </c>
      <c r="K3074" s="177" t="s">
        <v>477</v>
      </c>
      <c r="L3074" s="41"/>
      <c r="M3074" s="182" t="s">
        <v>19</v>
      </c>
      <c r="N3074" s="183" t="s">
        <v>41</v>
      </c>
      <c r="O3074" s="66"/>
      <c r="P3074" s="184">
        <f t="shared" si="285"/>
        <v>0</v>
      </c>
      <c r="Q3074" s="184">
        <v>0</v>
      </c>
      <c r="R3074" s="184">
        <f t="shared" si="286"/>
        <v>0</v>
      </c>
      <c r="S3074" s="184">
        <v>0</v>
      </c>
      <c r="T3074" s="185">
        <f t="shared" si="287"/>
        <v>0</v>
      </c>
      <c r="U3074" s="36"/>
      <c r="V3074" s="36"/>
      <c r="W3074" s="36"/>
      <c r="X3074" s="36"/>
      <c r="Y3074" s="36"/>
      <c r="Z3074" s="36"/>
      <c r="AA3074" s="36"/>
      <c r="AB3074" s="36"/>
      <c r="AC3074" s="36"/>
      <c r="AD3074" s="36"/>
      <c r="AE3074" s="36"/>
      <c r="AR3074" s="186" t="s">
        <v>200</v>
      </c>
      <c r="AT3074" s="186" t="s">
        <v>195</v>
      </c>
      <c r="AU3074" s="186" t="s">
        <v>212</v>
      </c>
      <c r="AY3074" s="19" t="s">
        <v>193</v>
      </c>
      <c r="BE3074" s="187">
        <f t="shared" si="288"/>
        <v>0</v>
      </c>
      <c r="BF3074" s="187">
        <f t="shared" si="289"/>
        <v>0</v>
      </c>
      <c r="BG3074" s="187">
        <f t="shared" si="290"/>
        <v>0</v>
      </c>
      <c r="BH3074" s="187">
        <f t="shared" si="291"/>
        <v>0</v>
      </c>
      <c r="BI3074" s="187">
        <f t="shared" si="292"/>
        <v>0</v>
      </c>
      <c r="BJ3074" s="19" t="s">
        <v>78</v>
      </c>
      <c r="BK3074" s="187">
        <f t="shared" si="293"/>
        <v>0</v>
      </c>
      <c r="BL3074" s="19" t="s">
        <v>200</v>
      </c>
      <c r="BM3074" s="186" t="s">
        <v>5743</v>
      </c>
    </row>
    <row r="3075" spans="1:65" s="2" customFormat="1" ht="16.5" customHeight="1">
      <c r="A3075" s="36"/>
      <c r="B3075" s="37"/>
      <c r="C3075" s="175" t="s">
        <v>5744</v>
      </c>
      <c r="D3075" s="175" t="s">
        <v>195</v>
      </c>
      <c r="E3075" s="176" t="s">
        <v>5745</v>
      </c>
      <c r="F3075" s="177" t="s">
        <v>5746</v>
      </c>
      <c r="G3075" s="178" t="s">
        <v>702</v>
      </c>
      <c r="H3075" s="179">
        <v>80</v>
      </c>
      <c r="I3075" s="180"/>
      <c r="J3075" s="181">
        <f t="shared" si="284"/>
        <v>0</v>
      </c>
      <c r="K3075" s="177" t="s">
        <v>477</v>
      </c>
      <c r="L3075" s="41"/>
      <c r="M3075" s="182" t="s">
        <v>19</v>
      </c>
      <c r="N3075" s="183" t="s">
        <v>41</v>
      </c>
      <c r="O3075" s="66"/>
      <c r="P3075" s="184">
        <f t="shared" si="285"/>
        <v>0</v>
      </c>
      <c r="Q3075" s="184">
        <v>0</v>
      </c>
      <c r="R3075" s="184">
        <f t="shared" si="286"/>
        <v>0</v>
      </c>
      <c r="S3075" s="184">
        <v>0</v>
      </c>
      <c r="T3075" s="185">
        <f t="shared" si="287"/>
        <v>0</v>
      </c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R3075" s="186" t="s">
        <v>200</v>
      </c>
      <c r="AT3075" s="186" t="s">
        <v>195</v>
      </c>
      <c r="AU3075" s="186" t="s">
        <v>212</v>
      </c>
      <c r="AY3075" s="19" t="s">
        <v>193</v>
      </c>
      <c r="BE3075" s="187">
        <f t="shared" si="288"/>
        <v>0</v>
      </c>
      <c r="BF3075" s="187">
        <f t="shared" si="289"/>
        <v>0</v>
      </c>
      <c r="BG3075" s="187">
        <f t="shared" si="290"/>
        <v>0</v>
      </c>
      <c r="BH3075" s="187">
        <f t="shared" si="291"/>
        <v>0</v>
      </c>
      <c r="BI3075" s="187">
        <f t="shared" si="292"/>
        <v>0</v>
      </c>
      <c r="BJ3075" s="19" t="s">
        <v>78</v>
      </c>
      <c r="BK3075" s="187">
        <f t="shared" si="293"/>
        <v>0</v>
      </c>
      <c r="BL3075" s="19" t="s">
        <v>200</v>
      </c>
      <c r="BM3075" s="186" t="s">
        <v>5747</v>
      </c>
    </row>
    <row r="3076" spans="1:65" s="2" customFormat="1" ht="16.5" customHeight="1">
      <c r="A3076" s="36"/>
      <c r="B3076" s="37"/>
      <c r="C3076" s="175" t="s">
        <v>5748</v>
      </c>
      <c r="D3076" s="175" t="s">
        <v>195</v>
      </c>
      <c r="E3076" s="176" t="s">
        <v>5749</v>
      </c>
      <c r="F3076" s="177" t="s">
        <v>5750</v>
      </c>
      <c r="G3076" s="178" t="s">
        <v>702</v>
      </c>
      <c r="H3076" s="179">
        <v>40</v>
      </c>
      <c r="I3076" s="180"/>
      <c r="J3076" s="181">
        <f t="shared" si="284"/>
        <v>0</v>
      </c>
      <c r="K3076" s="177" t="s">
        <v>477</v>
      </c>
      <c r="L3076" s="41"/>
      <c r="M3076" s="182" t="s">
        <v>19</v>
      </c>
      <c r="N3076" s="183" t="s">
        <v>41</v>
      </c>
      <c r="O3076" s="66"/>
      <c r="P3076" s="184">
        <f t="shared" si="285"/>
        <v>0</v>
      </c>
      <c r="Q3076" s="184">
        <v>0</v>
      </c>
      <c r="R3076" s="184">
        <f t="shared" si="286"/>
        <v>0</v>
      </c>
      <c r="S3076" s="184">
        <v>0</v>
      </c>
      <c r="T3076" s="185">
        <f t="shared" si="287"/>
        <v>0</v>
      </c>
      <c r="U3076" s="36"/>
      <c r="V3076" s="36"/>
      <c r="W3076" s="36"/>
      <c r="X3076" s="36"/>
      <c r="Y3076" s="36"/>
      <c r="Z3076" s="36"/>
      <c r="AA3076" s="36"/>
      <c r="AB3076" s="36"/>
      <c r="AC3076" s="36"/>
      <c r="AD3076" s="36"/>
      <c r="AE3076" s="36"/>
      <c r="AR3076" s="186" t="s">
        <v>200</v>
      </c>
      <c r="AT3076" s="186" t="s">
        <v>195</v>
      </c>
      <c r="AU3076" s="186" t="s">
        <v>212</v>
      </c>
      <c r="AY3076" s="19" t="s">
        <v>193</v>
      </c>
      <c r="BE3076" s="187">
        <f t="shared" si="288"/>
        <v>0</v>
      </c>
      <c r="BF3076" s="187">
        <f t="shared" si="289"/>
        <v>0</v>
      </c>
      <c r="BG3076" s="187">
        <f t="shared" si="290"/>
        <v>0</v>
      </c>
      <c r="BH3076" s="187">
        <f t="shared" si="291"/>
        <v>0</v>
      </c>
      <c r="BI3076" s="187">
        <f t="shared" si="292"/>
        <v>0</v>
      </c>
      <c r="BJ3076" s="19" t="s">
        <v>78</v>
      </c>
      <c r="BK3076" s="187">
        <f t="shared" si="293"/>
        <v>0</v>
      </c>
      <c r="BL3076" s="19" t="s">
        <v>200</v>
      </c>
      <c r="BM3076" s="186" t="s">
        <v>5751</v>
      </c>
    </row>
    <row r="3077" spans="1:65" s="2" customFormat="1" ht="24.2" customHeight="1">
      <c r="A3077" s="36"/>
      <c r="B3077" s="37"/>
      <c r="C3077" s="175" t="s">
        <v>5752</v>
      </c>
      <c r="D3077" s="175" t="s">
        <v>195</v>
      </c>
      <c r="E3077" s="176" t="s">
        <v>5753</v>
      </c>
      <c r="F3077" s="177" t="s">
        <v>5754</v>
      </c>
      <c r="G3077" s="178" t="s">
        <v>702</v>
      </c>
      <c r="H3077" s="179">
        <v>32</v>
      </c>
      <c r="I3077" s="180"/>
      <c r="J3077" s="181">
        <f t="shared" si="284"/>
        <v>0</v>
      </c>
      <c r="K3077" s="177" t="s">
        <v>477</v>
      </c>
      <c r="L3077" s="41"/>
      <c r="M3077" s="182" t="s">
        <v>19</v>
      </c>
      <c r="N3077" s="183" t="s">
        <v>41</v>
      </c>
      <c r="O3077" s="66"/>
      <c r="P3077" s="184">
        <f t="shared" si="285"/>
        <v>0</v>
      </c>
      <c r="Q3077" s="184">
        <v>0</v>
      </c>
      <c r="R3077" s="184">
        <f t="shared" si="286"/>
        <v>0</v>
      </c>
      <c r="S3077" s="184">
        <v>0</v>
      </c>
      <c r="T3077" s="185">
        <f t="shared" si="287"/>
        <v>0</v>
      </c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R3077" s="186" t="s">
        <v>200</v>
      </c>
      <c r="AT3077" s="186" t="s">
        <v>195</v>
      </c>
      <c r="AU3077" s="186" t="s">
        <v>212</v>
      </c>
      <c r="AY3077" s="19" t="s">
        <v>193</v>
      </c>
      <c r="BE3077" s="187">
        <f t="shared" si="288"/>
        <v>0</v>
      </c>
      <c r="BF3077" s="187">
        <f t="shared" si="289"/>
        <v>0</v>
      </c>
      <c r="BG3077" s="187">
        <f t="shared" si="290"/>
        <v>0</v>
      </c>
      <c r="BH3077" s="187">
        <f t="shared" si="291"/>
        <v>0</v>
      </c>
      <c r="BI3077" s="187">
        <f t="shared" si="292"/>
        <v>0</v>
      </c>
      <c r="BJ3077" s="19" t="s">
        <v>78</v>
      </c>
      <c r="BK3077" s="187">
        <f t="shared" si="293"/>
        <v>0</v>
      </c>
      <c r="BL3077" s="19" t="s">
        <v>200</v>
      </c>
      <c r="BM3077" s="186" t="s">
        <v>5755</v>
      </c>
    </row>
    <row r="3078" spans="1:65" s="2" customFormat="1" ht="16.5" customHeight="1">
      <c r="A3078" s="36"/>
      <c r="B3078" s="37"/>
      <c r="C3078" s="175" t="s">
        <v>5756</v>
      </c>
      <c r="D3078" s="175" t="s">
        <v>195</v>
      </c>
      <c r="E3078" s="176" t="s">
        <v>5757</v>
      </c>
      <c r="F3078" s="177" t="s">
        <v>5758</v>
      </c>
      <c r="G3078" s="178" t="s">
        <v>702</v>
      </c>
      <c r="H3078" s="179">
        <v>10</v>
      </c>
      <c r="I3078" s="180"/>
      <c r="J3078" s="181">
        <f t="shared" si="284"/>
        <v>0</v>
      </c>
      <c r="K3078" s="177" t="s">
        <v>477</v>
      </c>
      <c r="L3078" s="41"/>
      <c r="M3078" s="182" t="s">
        <v>19</v>
      </c>
      <c r="N3078" s="183" t="s">
        <v>41</v>
      </c>
      <c r="O3078" s="66"/>
      <c r="P3078" s="184">
        <f t="shared" si="285"/>
        <v>0</v>
      </c>
      <c r="Q3078" s="184">
        <v>0</v>
      </c>
      <c r="R3078" s="184">
        <f t="shared" si="286"/>
        <v>0</v>
      </c>
      <c r="S3078" s="184">
        <v>0</v>
      </c>
      <c r="T3078" s="185">
        <f t="shared" si="287"/>
        <v>0</v>
      </c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R3078" s="186" t="s">
        <v>200</v>
      </c>
      <c r="AT3078" s="186" t="s">
        <v>195</v>
      </c>
      <c r="AU3078" s="186" t="s">
        <v>212</v>
      </c>
      <c r="AY3078" s="19" t="s">
        <v>193</v>
      </c>
      <c r="BE3078" s="187">
        <f t="shared" si="288"/>
        <v>0</v>
      </c>
      <c r="BF3078" s="187">
        <f t="shared" si="289"/>
        <v>0</v>
      </c>
      <c r="BG3078" s="187">
        <f t="shared" si="290"/>
        <v>0</v>
      </c>
      <c r="BH3078" s="187">
        <f t="shared" si="291"/>
        <v>0</v>
      </c>
      <c r="BI3078" s="187">
        <f t="shared" si="292"/>
        <v>0</v>
      </c>
      <c r="BJ3078" s="19" t="s">
        <v>78</v>
      </c>
      <c r="BK3078" s="187">
        <f t="shared" si="293"/>
        <v>0</v>
      </c>
      <c r="BL3078" s="19" t="s">
        <v>200</v>
      </c>
      <c r="BM3078" s="186" t="s">
        <v>5759</v>
      </c>
    </row>
    <row r="3079" spans="1:65" s="2" customFormat="1" ht="16.5" customHeight="1">
      <c r="A3079" s="36"/>
      <c r="B3079" s="37"/>
      <c r="C3079" s="175" t="s">
        <v>3501</v>
      </c>
      <c r="D3079" s="175" t="s">
        <v>195</v>
      </c>
      <c r="E3079" s="176" t="s">
        <v>5760</v>
      </c>
      <c r="F3079" s="177" t="s">
        <v>5761</v>
      </c>
      <c r="G3079" s="178" t="s">
        <v>5582</v>
      </c>
      <c r="H3079" s="179">
        <v>55</v>
      </c>
      <c r="I3079" s="180"/>
      <c r="J3079" s="181">
        <f t="shared" si="284"/>
        <v>0</v>
      </c>
      <c r="K3079" s="177" t="s">
        <v>477</v>
      </c>
      <c r="L3079" s="41"/>
      <c r="M3079" s="182" t="s">
        <v>19</v>
      </c>
      <c r="N3079" s="183" t="s">
        <v>41</v>
      </c>
      <c r="O3079" s="66"/>
      <c r="P3079" s="184">
        <f t="shared" si="285"/>
        <v>0</v>
      </c>
      <c r="Q3079" s="184">
        <v>0</v>
      </c>
      <c r="R3079" s="184">
        <f t="shared" si="286"/>
        <v>0</v>
      </c>
      <c r="S3079" s="184">
        <v>0</v>
      </c>
      <c r="T3079" s="185">
        <f t="shared" si="287"/>
        <v>0</v>
      </c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R3079" s="186" t="s">
        <v>200</v>
      </c>
      <c r="AT3079" s="186" t="s">
        <v>195</v>
      </c>
      <c r="AU3079" s="186" t="s">
        <v>212</v>
      </c>
      <c r="AY3079" s="19" t="s">
        <v>193</v>
      </c>
      <c r="BE3079" s="187">
        <f t="shared" si="288"/>
        <v>0</v>
      </c>
      <c r="BF3079" s="187">
        <f t="shared" si="289"/>
        <v>0</v>
      </c>
      <c r="BG3079" s="187">
        <f t="shared" si="290"/>
        <v>0</v>
      </c>
      <c r="BH3079" s="187">
        <f t="shared" si="291"/>
        <v>0</v>
      </c>
      <c r="BI3079" s="187">
        <f t="shared" si="292"/>
        <v>0</v>
      </c>
      <c r="BJ3079" s="19" t="s">
        <v>78</v>
      </c>
      <c r="BK3079" s="187">
        <f t="shared" si="293"/>
        <v>0</v>
      </c>
      <c r="BL3079" s="19" t="s">
        <v>200</v>
      </c>
      <c r="BM3079" s="186" t="s">
        <v>5762</v>
      </c>
    </row>
    <row r="3080" spans="1:65" s="2" customFormat="1" ht="16.5" customHeight="1">
      <c r="A3080" s="36"/>
      <c r="B3080" s="37"/>
      <c r="C3080" s="175" t="s">
        <v>5763</v>
      </c>
      <c r="D3080" s="175" t="s">
        <v>195</v>
      </c>
      <c r="E3080" s="176" t="s">
        <v>5764</v>
      </c>
      <c r="F3080" s="177" t="s">
        <v>5765</v>
      </c>
      <c r="G3080" s="178" t="s">
        <v>3113</v>
      </c>
      <c r="H3080" s="248"/>
      <c r="I3080" s="180"/>
      <c r="J3080" s="181">
        <f t="shared" si="284"/>
        <v>0</v>
      </c>
      <c r="K3080" s="177" t="s">
        <v>477</v>
      </c>
      <c r="L3080" s="41"/>
      <c r="M3080" s="182" t="s">
        <v>19</v>
      </c>
      <c r="N3080" s="183" t="s">
        <v>41</v>
      </c>
      <c r="O3080" s="66"/>
      <c r="P3080" s="184">
        <f t="shared" si="285"/>
        <v>0</v>
      </c>
      <c r="Q3080" s="184">
        <v>0</v>
      </c>
      <c r="R3080" s="184">
        <f t="shared" si="286"/>
        <v>0</v>
      </c>
      <c r="S3080" s="184">
        <v>0</v>
      </c>
      <c r="T3080" s="185">
        <f t="shared" si="287"/>
        <v>0</v>
      </c>
      <c r="U3080" s="36"/>
      <c r="V3080" s="36"/>
      <c r="W3080" s="36"/>
      <c r="X3080" s="36"/>
      <c r="Y3080" s="36"/>
      <c r="Z3080" s="36"/>
      <c r="AA3080" s="36"/>
      <c r="AB3080" s="36"/>
      <c r="AC3080" s="36"/>
      <c r="AD3080" s="36"/>
      <c r="AE3080" s="36"/>
      <c r="AR3080" s="186" t="s">
        <v>200</v>
      </c>
      <c r="AT3080" s="186" t="s">
        <v>195</v>
      </c>
      <c r="AU3080" s="186" t="s">
        <v>212</v>
      </c>
      <c r="AY3080" s="19" t="s">
        <v>193</v>
      </c>
      <c r="BE3080" s="187">
        <f t="shared" si="288"/>
        <v>0</v>
      </c>
      <c r="BF3080" s="187">
        <f t="shared" si="289"/>
        <v>0</v>
      </c>
      <c r="BG3080" s="187">
        <f t="shared" si="290"/>
        <v>0</v>
      </c>
      <c r="BH3080" s="187">
        <f t="shared" si="291"/>
        <v>0</v>
      </c>
      <c r="BI3080" s="187">
        <f t="shared" si="292"/>
        <v>0</v>
      </c>
      <c r="BJ3080" s="19" t="s">
        <v>78</v>
      </c>
      <c r="BK3080" s="187">
        <f t="shared" si="293"/>
        <v>0</v>
      </c>
      <c r="BL3080" s="19" t="s">
        <v>200</v>
      </c>
      <c r="BM3080" s="186" t="s">
        <v>5766</v>
      </c>
    </row>
    <row r="3081" spans="1:65" s="12" customFormat="1" ht="20.85" customHeight="1">
      <c r="B3081" s="159"/>
      <c r="C3081" s="160"/>
      <c r="D3081" s="161" t="s">
        <v>69</v>
      </c>
      <c r="E3081" s="173" t="s">
        <v>5767</v>
      </c>
      <c r="F3081" s="173" t="s">
        <v>5768</v>
      </c>
      <c r="G3081" s="160"/>
      <c r="H3081" s="160"/>
      <c r="I3081" s="163"/>
      <c r="J3081" s="174">
        <f>BK3081</f>
        <v>0</v>
      </c>
      <c r="K3081" s="160"/>
      <c r="L3081" s="165"/>
      <c r="M3081" s="166"/>
      <c r="N3081" s="167"/>
      <c r="O3081" s="167"/>
      <c r="P3081" s="168">
        <f>SUM(P3082:P3097)</f>
        <v>0</v>
      </c>
      <c r="Q3081" s="167"/>
      <c r="R3081" s="168">
        <f>SUM(R3082:R3097)</f>
        <v>0</v>
      </c>
      <c r="S3081" s="167"/>
      <c r="T3081" s="169">
        <f>SUM(T3082:T3097)</f>
        <v>0</v>
      </c>
      <c r="AR3081" s="170" t="s">
        <v>78</v>
      </c>
      <c r="AT3081" s="171" t="s">
        <v>69</v>
      </c>
      <c r="AU3081" s="171" t="s">
        <v>80</v>
      </c>
      <c r="AY3081" s="170" t="s">
        <v>193</v>
      </c>
      <c r="BK3081" s="172">
        <f>SUM(BK3082:BK3097)</f>
        <v>0</v>
      </c>
    </row>
    <row r="3082" spans="1:65" s="2" customFormat="1" ht="16.5" customHeight="1">
      <c r="A3082" s="36"/>
      <c r="B3082" s="37"/>
      <c r="C3082" s="175" t="s">
        <v>5769</v>
      </c>
      <c r="D3082" s="175" t="s">
        <v>195</v>
      </c>
      <c r="E3082" s="176" t="s">
        <v>5770</v>
      </c>
      <c r="F3082" s="177" t="s">
        <v>5771</v>
      </c>
      <c r="G3082" s="178" t="s">
        <v>273</v>
      </c>
      <c r="H3082" s="179">
        <v>300</v>
      </c>
      <c r="I3082" s="180"/>
      <c r="J3082" s="181">
        <f t="shared" ref="J3082:J3097" si="294">ROUND(I3082*H3082,2)</f>
        <v>0</v>
      </c>
      <c r="K3082" s="177" t="s">
        <v>477</v>
      </c>
      <c r="L3082" s="41"/>
      <c r="M3082" s="182" t="s">
        <v>19</v>
      </c>
      <c r="N3082" s="183" t="s">
        <v>41</v>
      </c>
      <c r="O3082" s="66"/>
      <c r="P3082" s="184">
        <f t="shared" ref="P3082:P3097" si="295">O3082*H3082</f>
        <v>0</v>
      </c>
      <c r="Q3082" s="184">
        <v>0</v>
      </c>
      <c r="R3082" s="184">
        <f t="shared" ref="R3082:R3097" si="296">Q3082*H3082</f>
        <v>0</v>
      </c>
      <c r="S3082" s="184">
        <v>0</v>
      </c>
      <c r="T3082" s="185">
        <f t="shared" ref="T3082:T3097" si="297">S3082*H3082</f>
        <v>0</v>
      </c>
      <c r="U3082" s="36"/>
      <c r="V3082" s="36"/>
      <c r="W3082" s="36"/>
      <c r="X3082" s="36"/>
      <c r="Y3082" s="36"/>
      <c r="Z3082" s="36"/>
      <c r="AA3082" s="36"/>
      <c r="AB3082" s="36"/>
      <c r="AC3082" s="36"/>
      <c r="AD3082" s="36"/>
      <c r="AE3082" s="36"/>
      <c r="AR3082" s="186" t="s">
        <v>200</v>
      </c>
      <c r="AT3082" s="186" t="s">
        <v>195</v>
      </c>
      <c r="AU3082" s="186" t="s">
        <v>212</v>
      </c>
      <c r="AY3082" s="19" t="s">
        <v>193</v>
      </c>
      <c r="BE3082" s="187">
        <f t="shared" ref="BE3082:BE3097" si="298">IF(N3082="základní",J3082,0)</f>
        <v>0</v>
      </c>
      <c r="BF3082" s="187">
        <f t="shared" ref="BF3082:BF3097" si="299">IF(N3082="snížená",J3082,0)</f>
        <v>0</v>
      </c>
      <c r="BG3082" s="187">
        <f t="shared" ref="BG3082:BG3097" si="300">IF(N3082="zákl. přenesená",J3082,0)</f>
        <v>0</v>
      </c>
      <c r="BH3082" s="187">
        <f t="shared" ref="BH3082:BH3097" si="301">IF(N3082="sníž. přenesená",J3082,0)</f>
        <v>0</v>
      </c>
      <c r="BI3082" s="187">
        <f t="shared" ref="BI3082:BI3097" si="302">IF(N3082="nulová",J3082,0)</f>
        <v>0</v>
      </c>
      <c r="BJ3082" s="19" t="s">
        <v>78</v>
      </c>
      <c r="BK3082" s="187">
        <f t="shared" ref="BK3082:BK3097" si="303">ROUND(I3082*H3082,2)</f>
        <v>0</v>
      </c>
      <c r="BL3082" s="19" t="s">
        <v>200</v>
      </c>
      <c r="BM3082" s="186" t="s">
        <v>5772</v>
      </c>
    </row>
    <row r="3083" spans="1:65" s="2" customFormat="1" ht="24.2" customHeight="1">
      <c r="A3083" s="36"/>
      <c r="B3083" s="37"/>
      <c r="C3083" s="175" t="s">
        <v>5773</v>
      </c>
      <c r="D3083" s="175" t="s">
        <v>195</v>
      </c>
      <c r="E3083" s="176" t="s">
        <v>5774</v>
      </c>
      <c r="F3083" s="177" t="s">
        <v>5775</v>
      </c>
      <c r="G3083" s="178" t="s">
        <v>273</v>
      </c>
      <c r="H3083" s="179">
        <v>300</v>
      </c>
      <c r="I3083" s="180"/>
      <c r="J3083" s="181">
        <f t="shared" si="294"/>
        <v>0</v>
      </c>
      <c r="K3083" s="177" t="s">
        <v>477</v>
      </c>
      <c r="L3083" s="41"/>
      <c r="M3083" s="182" t="s">
        <v>19</v>
      </c>
      <c r="N3083" s="183" t="s">
        <v>41</v>
      </c>
      <c r="O3083" s="66"/>
      <c r="P3083" s="184">
        <f t="shared" si="295"/>
        <v>0</v>
      </c>
      <c r="Q3083" s="184">
        <v>0</v>
      </c>
      <c r="R3083" s="184">
        <f t="shared" si="296"/>
        <v>0</v>
      </c>
      <c r="S3083" s="184">
        <v>0</v>
      </c>
      <c r="T3083" s="185">
        <f t="shared" si="297"/>
        <v>0</v>
      </c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R3083" s="186" t="s">
        <v>200</v>
      </c>
      <c r="AT3083" s="186" t="s">
        <v>195</v>
      </c>
      <c r="AU3083" s="186" t="s">
        <v>212</v>
      </c>
      <c r="AY3083" s="19" t="s">
        <v>193</v>
      </c>
      <c r="BE3083" s="187">
        <f t="shared" si="298"/>
        <v>0</v>
      </c>
      <c r="BF3083" s="187">
        <f t="shared" si="299"/>
        <v>0</v>
      </c>
      <c r="BG3083" s="187">
        <f t="shared" si="300"/>
        <v>0</v>
      </c>
      <c r="BH3083" s="187">
        <f t="shared" si="301"/>
        <v>0</v>
      </c>
      <c r="BI3083" s="187">
        <f t="shared" si="302"/>
        <v>0</v>
      </c>
      <c r="BJ3083" s="19" t="s">
        <v>78</v>
      </c>
      <c r="BK3083" s="187">
        <f t="shared" si="303"/>
        <v>0</v>
      </c>
      <c r="BL3083" s="19" t="s">
        <v>200</v>
      </c>
      <c r="BM3083" s="186" t="s">
        <v>5776</v>
      </c>
    </row>
    <row r="3084" spans="1:65" s="2" customFormat="1" ht="21.75" customHeight="1">
      <c r="A3084" s="36"/>
      <c r="B3084" s="37"/>
      <c r="C3084" s="175" t="s">
        <v>5777</v>
      </c>
      <c r="D3084" s="175" t="s">
        <v>195</v>
      </c>
      <c r="E3084" s="176" t="s">
        <v>5778</v>
      </c>
      <c r="F3084" s="177" t="s">
        <v>5779</v>
      </c>
      <c r="G3084" s="178" t="s">
        <v>273</v>
      </c>
      <c r="H3084" s="179">
        <v>32</v>
      </c>
      <c r="I3084" s="180"/>
      <c r="J3084" s="181">
        <f t="shared" si="294"/>
        <v>0</v>
      </c>
      <c r="K3084" s="177" t="s">
        <v>477</v>
      </c>
      <c r="L3084" s="41"/>
      <c r="M3084" s="182" t="s">
        <v>19</v>
      </c>
      <c r="N3084" s="183" t="s">
        <v>41</v>
      </c>
      <c r="O3084" s="66"/>
      <c r="P3084" s="184">
        <f t="shared" si="295"/>
        <v>0</v>
      </c>
      <c r="Q3084" s="184">
        <v>0</v>
      </c>
      <c r="R3084" s="184">
        <f t="shared" si="296"/>
        <v>0</v>
      </c>
      <c r="S3084" s="184">
        <v>0</v>
      </c>
      <c r="T3084" s="185">
        <f t="shared" si="297"/>
        <v>0</v>
      </c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R3084" s="186" t="s">
        <v>200</v>
      </c>
      <c r="AT3084" s="186" t="s">
        <v>195</v>
      </c>
      <c r="AU3084" s="186" t="s">
        <v>212</v>
      </c>
      <c r="AY3084" s="19" t="s">
        <v>193</v>
      </c>
      <c r="BE3084" s="187">
        <f t="shared" si="298"/>
        <v>0</v>
      </c>
      <c r="BF3084" s="187">
        <f t="shared" si="299"/>
        <v>0</v>
      </c>
      <c r="BG3084" s="187">
        <f t="shared" si="300"/>
        <v>0</v>
      </c>
      <c r="BH3084" s="187">
        <f t="shared" si="301"/>
        <v>0</v>
      </c>
      <c r="BI3084" s="187">
        <f t="shared" si="302"/>
        <v>0</v>
      </c>
      <c r="BJ3084" s="19" t="s">
        <v>78</v>
      </c>
      <c r="BK3084" s="187">
        <f t="shared" si="303"/>
        <v>0</v>
      </c>
      <c r="BL3084" s="19" t="s">
        <v>200</v>
      </c>
      <c r="BM3084" s="186" t="s">
        <v>5780</v>
      </c>
    </row>
    <row r="3085" spans="1:65" s="2" customFormat="1" ht="33" customHeight="1">
      <c r="A3085" s="36"/>
      <c r="B3085" s="37"/>
      <c r="C3085" s="175" t="s">
        <v>5781</v>
      </c>
      <c r="D3085" s="175" t="s">
        <v>195</v>
      </c>
      <c r="E3085" s="176" t="s">
        <v>5782</v>
      </c>
      <c r="F3085" s="177" t="s">
        <v>5783</v>
      </c>
      <c r="G3085" s="178" t="s">
        <v>702</v>
      </c>
      <c r="H3085" s="179">
        <v>300</v>
      </c>
      <c r="I3085" s="180"/>
      <c r="J3085" s="181">
        <f t="shared" si="294"/>
        <v>0</v>
      </c>
      <c r="K3085" s="177" t="s">
        <v>477</v>
      </c>
      <c r="L3085" s="41"/>
      <c r="M3085" s="182" t="s">
        <v>19</v>
      </c>
      <c r="N3085" s="183" t="s">
        <v>41</v>
      </c>
      <c r="O3085" s="66"/>
      <c r="P3085" s="184">
        <f t="shared" si="295"/>
        <v>0</v>
      </c>
      <c r="Q3085" s="184">
        <v>0</v>
      </c>
      <c r="R3085" s="184">
        <f t="shared" si="296"/>
        <v>0</v>
      </c>
      <c r="S3085" s="184">
        <v>0</v>
      </c>
      <c r="T3085" s="185">
        <f t="shared" si="297"/>
        <v>0</v>
      </c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R3085" s="186" t="s">
        <v>200</v>
      </c>
      <c r="AT3085" s="186" t="s">
        <v>195</v>
      </c>
      <c r="AU3085" s="186" t="s">
        <v>212</v>
      </c>
      <c r="AY3085" s="19" t="s">
        <v>193</v>
      </c>
      <c r="BE3085" s="187">
        <f t="shared" si="298"/>
        <v>0</v>
      </c>
      <c r="BF3085" s="187">
        <f t="shared" si="299"/>
        <v>0</v>
      </c>
      <c r="BG3085" s="187">
        <f t="shared" si="300"/>
        <v>0</v>
      </c>
      <c r="BH3085" s="187">
        <f t="shared" si="301"/>
        <v>0</v>
      </c>
      <c r="BI3085" s="187">
        <f t="shared" si="302"/>
        <v>0</v>
      </c>
      <c r="BJ3085" s="19" t="s">
        <v>78</v>
      </c>
      <c r="BK3085" s="187">
        <f t="shared" si="303"/>
        <v>0</v>
      </c>
      <c r="BL3085" s="19" t="s">
        <v>200</v>
      </c>
      <c r="BM3085" s="186" t="s">
        <v>5784</v>
      </c>
    </row>
    <row r="3086" spans="1:65" s="2" customFormat="1" ht="33" customHeight="1">
      <c r="A3086" s="36"/>
      <c r="B3086" s="37"/>
      <c r="C3086" s="175" t="s">
        <v>5785</v>
      </c>
      <c r="D3086" s="175" t="s">
        <v>195</v>
      </c>
      <c r="E3086" s="176" t="s">
        <v>5786</v>
      </c>
      <c r="F3086" s="177" t="s">
        <v>5787</v>
      </c>
      <c r="G3086" s="178" t="s">
        <v>702</v>
      </c>
      <c r="H3086" s="179">
        <v>9</v>
      </c>
      <c r="I3086" s="180"/>
      <c r="J3086" s="181">
        <f t="shared" si="294"/>
        <v>0</v>
      </c>
      <c r="K3086" s="177" t="s">
        <v>477</v>
      </c>
      <c r="L3086" s="41"/>
      <c r="M3086" s="182" t="s">
        <v>19</v>
      </c>
      <c r="N3086" s="183" t="s">
        <v>41</v>
      </c>
      <c r="O3086" s="66"/>
      <c r="P3086" s="184">
        <f t="shared" si="295"/>
        <v>0</v>
      </c>
      <c r="Q3086" s="184">
        <v>0</v>
      </c>
      <c r="R3086" s="184">
        <f t="shared" si="296"/>
        <v>0</v>
      </c>
      <c r="S3086" s="184">
        <v>0</v>
      </c>
      <c r="T3086" s="185">
        <f t="shared" si="297"/>
        <v>0</v>
      </c>
      <c r="U3086" s="36"/>
      <c r="V3086" s="36"/>
      <c r="W3086" s="36"/>
      <c r="X3086" s="36"/>
      <c r="Y3086" s="36"/>
      <c r="Z3086" s="36"/>
      <c r="AA3086" s="36"/>
      <c r="AB3086" s="36"/>
      <c r="AC3086" s="36"/>
      <c r="AD3086" s="36"/>
      <c r="AE3086" s="36"/>
      <c r="AR3086" s="186" t="s">
        <v>200</v>
      </c>
      <c r="AT3086" s="186" t="s">
        <v>195</v>
      </c>
      <c r="AU3086" s="186" t="s">
        <v>212</v>
      </c>
      <c r="AY3086" s="19" t="s">
        <v>193</v>
      </c>
      <c r="BE3086" s="187">
        <f t="shared" si="298"/>
        <v>0</v>
      </c>
      <c r="BF3086" s="187">
        <f t="shared" si="299"/>
        <v>0</v>
      </c>
      <c r="BG3086" s="187">
        <f t="shared" si="300"/>
        <v>0</v>
      </c>
      <c r="BH3086" s="187">
        <f t="shared" si="301"/>
        <v>0</v>
      </c>
      <c r="BI3086" s="187">
        <f t="shared" si="302"/>
        <v>0</v>
      </c>
      <c r="BJ3086" s="19" t="s">
        <v>78</v>
      </c>
      <c r="BK3086" s="187">
        <f t="shared" si="303"/>
        <v>0</v>
      </c>
      <c r="BL3086" s="19" t="s">
        <v>200</v>
      </c>
      <c r="BM3086" s="186" t="s">
        <v>5788</v>
      </c>
    </row>
    <row r="3087" spans="1:65" s="2" customFormat="1" ht="24.2" customHeight="1">
      <c r="A3087" s="36"/>
      <c r="B3087" s="37"/>
      <c r="C3087" s="175" t="s">
        <v>5789</v>
      </c>
      <c r="D3087" s="175" t="s">
        <v>195</v>
      </c>
      <c r="E3087" s="176" t="s">
        <v>5790</v>
      </c>
      <c r="F3087" s="177" t="s">
        <v>5791</v>
      </c>
      <c r="G3087" s="178" t="s">
        <v>702</v>
      </c>
      <c r="H3087" s="179">
        <v>9</v>
      </c>
      <c r="I3087" s="180"/>
      <c r="J3087" s="181">
        <f t="shared" si="294"/>
        <v>0</v>
      </c>
      <c r="K3087" s="177" t="s">
        <v>477</v>
      </c>
      <c r="L3087" s="41"/>
      <c r="M3087" s="182" t="s">
        <v>19</v>
      </c>
      <c r="N3087" s="183" t="s">
        <v>41</v>
      </c>
      <c r="O3087" s="66"/>
      <c r="P3087" s="184">
        <f t="shared" si="295"/>
        <v>0</v>
      </c>
      <c r="Q3087" s="184">
        <v>0</v>
      </c>
      <c r="R3087" s="184">
        <f t="shared" si="296"/>
        <v>0</v>
      </c>
      <c r="S3087" s="184">
        <v>0</v>
      </c>
      <c r="T3087" s="185">
        <f t="shared" si="297"/>
        <v>0</v>
      </c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R3087" s="186" t="s">
        <v>200</v>
      </c>
      <c r="AT3087" s="186" t="s">
        <v>195</v>
      </c>
      <c r="AU3087" s="186" t="s">
        <v>212</v>
      </c>
      <c r="AY3087" s="19" t="s">
        <v>193</v>
      </c>
      <c r="BE3087" s="187">
        <f t="shared" si="298"/>
        <v>0</v>
      </c>
      <c r="BF3087" s="187">
        <f t="shared" si="299"/>
        <v>0</v>
      </c>
      <c r="BG3087" s="187">
        <f t="shared" si="300"/>
        <v>0</v>
      </c>
      <c r="BH3087" s="187">
        <f t="shared" si="301"/>
        <v>0</v>
      </c>
      <c r="BI3087" s="187">
        <f t="shared" si="302"/>
        <v>0</v>
      </c>
      <c r="BJ3087" s="19" t="s">
        <v>78</v>
      </c>
      <c r="BK3087" s="187">
        <f t="shared" si="303"/>
        <v>0</v>
      </c>
      <c r="BL3087" s="19" t="s">
        <v>200</v>
      </c>
      <c r="BM3087" s="186" t="s">
        <v>5792</v>
      </c>
    </row>
    <row r="3088" spans="1:65" s="2" customFormat="1" ht="24.2" customHeight="1">
      <c r="A3088" s="36"/>
      <c r="B3088" s="37"/>
      <c r="C3088" s="175" t="s">
        <v>5793</v>
      </c>
      <c r="D3088" s="175" t="s">
        <v>195</v>
      </c>
      <c r="E3088" s="176" t="s">
        <v>5794</v>
      </c>
      <c r="F3088" s="177" t="s">
        <v>5795</v>
      </c>
      <c r="G3088" s="178" t="s">
        <v>702</v>
      </c>
      <c r="H3088" s="179">
        <v>5</v>
      </c>
      <c r="I3088" s="180"/>
      <c r="J3088" s="181">
        <f t="shared" si="294"/>
        <v>0</v>
      </c>
      <c r="K3088" s="177" t="s">
        <v>477</v>
      </c>
      <c r="L3088" s="41"/>
      <c r="M3088" s="182" t="s">
        <v>19</v>
      </c>
      <c r="N3088" s="183" t="s">
        <v>41</v>
      </c>
      <c r="O3088" s="66"/>
      <c r="P3088" s="184">
        <f t="shared" si="295"/>
        <v>0</v>
      </c>
      <c r="Q3088" s="184">
        <v>0</v>
      </c>
      <c r="R3088" s="184">
        <f t="shared" si="296"/>
        <v>0</v>
      </c>
      <c r="S3088" s="184">
        <v>0</v>
      </c>
      <c r="T3088" s="185">
        <f t="shared" si="297"/>
        <v>0</v>
      </c>
      <c r="U3088" s="36"/>
      <c r="V3088" s="36"/>
      <c r="W3088" s="36"/>
      <c r="X3088" s="36"/>
      <c r="Y3088" s="36"/>
      <c r="Z3088" s="36"/>
      <c r="AA3088" s="36"/>
      <c r="AB3088" s="36"/>
      <c r="AC3088" s="36"/>
      <c r="AD3088" s="36"/>
      <c r="AE3088" s="36"/>
      <c r="AR3088" s="186" t="s">
        <v>200</v>
      </c>
      <c r="AT3088" s="186" t="s">
        <v>195</v>
      </c>
      <c r="AU3088" s="186" t="s">
        <v>212</v>
      </c>
      <c r="AY3088" s="19" t="s">
        <v>193</v>
      </c>
      <c r="BE3088" s="187">
        <f t="shared" si="298"/>
        <v>0</v>
      </c>
      <c r="BF3088" s="187">
        <f t="shared" si="299"/>
        <v>0</v>
      </c>
      <c r="BG3088" s="187">
        <f t="shared" si="300"/>
        <v>0</v>
      </c>
      <c r="BH3088" s="187">
        <f t="shared" si="301"/>
        <v>0</v>
      </c>
      <c r="BI3088" s="187">
        <f t="shared" si="302"/>
        <v>0</v>
      </c>
      <c r="BJ3088" s="19" t="s">
        <v>78</v>
      </c>
      <c r="BK3088" s="187">
        <f t="shared" si="303"/>
        <v>0</v>
      </c>
      <c r="BL3088" s="19" t="s">
        <v>200</v>
      </c>
      <c r="BM3088" s="186" t="s">
        <v>5796</v>
      </c>
    </row>
    <row r="3089" spans="1:65" s="2" customFormat="1" ht="33" customHeight="1">
      <c r="A3089" s="36"/>
      <c r="B3089" s="37"/>
      <c r="C3089" s="175" t="s">
        <v>5797</v>
      </c>
      <c r="D3089" s="175" t="s">
        <v>195</v>
      </c>
      <c r="E3089" s="176" t="s">
        <v>5798</v>
      </c>
      <c r="F3089" s="177" t="s">
        <v>5799</v>
      </c>
      <c r="G3089" s="178" t="s">
        <v>702</v>
      </c>
      <c r="H3089" s="179">
        <v>4</v>
      </c>
      <c r="I3089" s="180"/>
      <c r="J3089" s="181">
        <f t="shared" si="294"/>
        <v>0</v>
      </c>
      <c r="K3089" s="177" t="s">
        <v>477</v>
      </c>
      <c r="L3089" s="41"/>
      <c r="M3089" s="182" t="s">
        <v>19</v>
      </c>
      <c r="N3089" s="183" t="s">
        <v>41</v>
      </c>
      <c r="O3089" s="66"/>
      <c r="P3089" s="184">
        <f t="shared" si="295"/>
        <v>0</v>
      </c>
      <c r="Q3089" s="184">
        <v>0</v>
      </c>
      <c r="R3089" s="184">
        <f t="shared" si="296"/>
        <v>0</v>
      </c>
      <c r="S3089" s="184">
        <v>0</v>
      </c>
      <c r="T3089" s="185">
        <f t="shared" si="297"/>
        <v>0</v>
      </c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R3089" s="186" t="s">
        <v>200</v>
      </c>
      <c r="AT3089" s="186" t="s">
        <v>195</v>
      </c>
      <c r="AU3089" s="186" t="s">
        <v>212</v>
      </c>
      <c r="AY3089" s="19" t="s">
        <v>193</v>
      </c>
      <c r="BE3089" s="187">
        <f t="shared" si="298"/>
        <v>0</v>
      </c>
      <c r="BF3089" s="187">
        <f t="shared" si="299"/>
        <v>0</v>
      </c>
      <c r="BG3089" s="187">
        <f t="shared" si="300"/>
        <v>0</v>
      </c>
      <c r="BH3089" s="187">
        <f t="shared" si="301"/>
        <v>0</v>
      </c>
      <c r="BI3089" s="187">
        <f t="shared" si="302"/>
        <v>0</v>
      </c>
      <c r="BJ3089" s="19" t="s">
        <v>78</v>
      </c>
      <c r="BK3089" s="187">
        <f t="shared" si="303"/>
        <v>0</v>
      </c>
      <c r="BL3089" s="19" t="s">
        <v>200</v>
      </c>
      <c r="BM3089" s="186" t="s">
        <v>5800</v>
      </c>
    </row>
    <row r="3090" spans="1:65" s="2" customFormat="1" ht="24.2" customHeight="1">
      <c r="A3090" s="36"/>
      <c r="B3090" s="37"/>
      <c r="C3090" s="175" t="s">
        <v>5801</v>
      </c>
      <c r="D3090" s="175" t="s">
        <v>195</v>
      </c>
      <c r="E3090" s="176" t="s">
        <v>5802</v>
      </c>
      <c r="F3090" s="177" t="s">
        <v>5803</v>
      </c>
      <c r="G3090" s="178" t="s">
        <v>702</v>
      </c>
      <c r="H3090" s="179">
        <v>9</v>
      </c>
      <c r="I3090" s="180"/>
      <c r="J3090" s="181">
        <f t="shared" si="294"/>
        <v>0</v>
      </c>
      <c r="K3090" s="177" t="s">
        <v>477</v>
      </c>
      <c r="L3090" s="41"/>
      <c r="M3090" s="182" t="s">
        <v>19</v>
      </c>
      <c r="N3090" s="183" t="s">
        <v>41</v>
      </c>
      <c r="O3090" s="66"/>
      <c r="P3090" s="184">
        <f t="shared" si="295"/>
        <v>0</v>
      </c>
      <c r="Q3090" s="184">
        <v>0</v>
      </c>
      <c r="R3090" s="184">
        <f t="shared" si="296"/>
        <v>0</v>
      </c>
      <c r="S3090" s="184">
        <v>0</v>
      </c>
      <c r="T3090" s="185">
        <f t="shared" si="297"/>
        <v>0</v>
      </c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R3090" s="186" t="s">
        <v>200</v>
      </c>
      <c r="AT3090" s="186" t="s">
        <v>195</v>
      </c>
      <c r="AU3090" s="186" t="s">
        <v>212</v>
      </c>
      <c r="AY3090" s="19" t="s">
        <v>193</v>
      </c>
      <c r="BE3090" s="187">
        <f t="shared" si="298"/>
        <v>0</v>
      </c>
      <c r="BF3090" s="187">
        <f t="shared" si="299"/>
        <v>0</v>
      </c>
      <c r="BG3090" s="187">
        <f t="shared" si="300"/>
        <v>0</v>
      </c>
      <c r="BH3090" s="187">
        <f t="shared" si="301"/>
        <v>0</v>
      </c>
      <c r="BI3090" s="187">
        <f t="shared" si="302"/>
        <v>0</v>
      </c>
      <c r="BJ3090" s="19" t="s">
        <v>78</v>
      </c>
      <c r="BK3090" s="187">
        <f t="shared" si="303"/>
        <v>0</v>
      </c>
      <c r="BL3090" s="19" t="s">
        <v>200</v>
      </c>
      <c r="BM3090" s="186" t="s">
        <v>5804</v>
      </c>
    </row>
    <row r="3091" spans="1:65" s="2" customFormat="1" ht="16.5" customHeight="1">
      <c r="A3091" s="36"/>
      <c r="B3091" s="37"/>
      <c r="C3091" s="175" t="s">
        <v>5805</v>
      </c>
      <c r="D3091" s="175" t="s">
        <v>195</v>
      </c>
      <c r="E3091" s="176" t="s">
        <v>5806</v>
      </c>
      <c r="F3091" s="177" t="s">
        <v>5305</v>
      </c>
      <c r="G3091" s="178" t="s">
        <v>273</v>
      </c>
      <c r="H3091" s="179">
        <v>280</v>
      </c>
      <c r="I3091" s="180"/>
      <c r="J3091" s="181">
        <f t="shared" si="294"/>
        <v>0</v>
      </c>
      <c r="K3091" s="177" t="s">
        <v>477</v>
      </c>
      <c r="L3091" s="41"/>
      <c r="M3091" s="182" t="s">
        <v>19</v>
      </c>
      <c r="N3091" s="183" t="s">
        <v>41</v>
      </c>
      <c r="O3091" s="66"/>
      <c r="P3091" s="184">
        <f t="shared" si="295"/>
        <v>0</v>
      </c>
      <c r="Q3091" s="184">
        <v>0</v>
      </c>
      <c r="R3091" s="184">
        <f t="shared" si="296"/>
        <v>0</v>
      </c>
      <c r="S3091" s="184">
        <v>0</v>
      </c>
      <c r="T3091" s="185">
        <f t="shared" si="297"/>
        <v>0</v>
      </c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R3091" s="186" t="s">
        <v>200</v>
      </c>
      <c r="AT3091" s="186" t="s">
        <v>195</v>
      </c>
      <c r="AU3091" s="186" t="s">
        <v>212</v>
      </c>
      <c r="AY3091" s="19" t="s">
        <v>193</v>
      </c>
      <c r="BE3091" s="187">
        <f t="shared" si="298"/>
        <v>0</v>
      </c>
      <c r="BF3091" s="187">
        <f t="shared" si="299"/>
        <v>0</v>
      </c>
      <c r="BG3091" s="187">
        <f t="shared" si="300"/>
        <v>0</v>
      </c>
      <c r="BH3091" s="187">
        <f t="shared" si="301"/>
        <v>0</v>
      </c>
      <c r="BI3091" s="187">
        <f t="shared" si="302"/>
        <v>0</v>
      </c>
      <c r="BJ3091" s="19" t="s">
        <v>78</v>
      </c>
      <c r="BK3091" s="187">
        <f t="shared" si="303"/>
        <v>0</v>
      </c>
      <c r="BL3091" s="19" t="s">
        <v>200</v>
      </c>
      <c r="BM3091" s="186" t="s">
        <v>5807</v>
      </c>
    </row>
    <row r="3092" spans="1:65" s="2" customFormat="1" ht="21.75" customHeight="1">
      <c r="A3092" s="36"/>
      <c r="B3092" s="37"/>
      <c r="C3092" s="175" t="s">
        <v>5808</v>
      </c>
      <c r="D3092" s="175" t="s">
        <v>195</v>
      </c>
      <c r="E3092" s="176" t="s">
        <v>5809</v>
      </c>
      <c r="F3092" s="177" t="s">
        <v>5810</v>
      </c>
      <c r="G3092" s="178" t="s">
        <v>273</v>
      </c>
      <c r="H3092" s="179">
        <v>68</v>
      </c>
      <c r="I3092" s="180"/>
      <c r="J3092" s="181">
        <f t="shared" si="294"/>
        <v>0</v>
      </c>
      <c r="K3092" s="177" t="s">
        <v>477</v>
      </c>
      <c r="L3092" s="41"/>
      <c r="M3092" s="182" t="s">
        <v>19</v>
      </c>
      <c r="N3092" s="183" t="s">
        <v>41</v>
      </c>
      <c r="O3092" s="66"/>
      <c r="P3092" s="184">
        <f t="shared" si="295"/>
        <v>0</v>
      </c>
      <c r="Q3092" s="184">
        <v>0</v>
      </c>
      <c r="R3092" s="184">
        <f t="shared" si="296"/>
        <v>0</v>
      </c>
      <c r="S3092" s="184">
        <v>0</v>
      </c>
      <c r="T3092" s="185">
        <f t="shared" si="297"/>
        <v>0</v>
      </c>
      <c r="U3092" s="36"/>
      <c r="V3092" s="36"/>
      <c r="W3092" s="36"/>
      <c r="X3092" s="36"/>
      <c r="Y3092" s="36"/>
      <c r="Z3092" s="36"/>
      <c r="AA3092" s="36"/>
      <c r="AB3092" s="36"/>
      <c r="AC3092" s="36"/>
      <c r="AD3092" s="36"/>
      <c r="AE3092" s="36"/>
      <c r="AR3092" s="186" t="s">
        <v>200</v>
      </c>
      <c r="AT3092" s="186" t="s">
        <v>195</v>
      </c>
      <c r="AU3092" s="186" t="s">
        <v>212</v>
      </c>
      <c r="AY3092" s="19" t="s">
        <v>193</v>
      </c>
      <c r="BE3092" s="187">
        <f t="shared" si="298"/>
        <v>0</v>
      </c>
      <c r="BF3092" s="187">
        <f t="shared" si="299"/>
        <v>0</v>
      </c>
      <c r="BG3092" s="187">
        <f t="shared" si="300"/>
        <v>0</v>
      </c>
      <c r="BH3092" s="187">
        <f t="shared" si="301"/>
        <v>0</v>
      </c>
      <c r="BI3092" s="187">
        <f t="shared" si="302"/>
        <v>0</v>
      </c>
      <c r="BJ3092" s="19" t="s">
        <v>78</v>
      </c>
      <c r="BK3092" s="187">
        <f t="shared" si="303"/>
        <v>0</v>
      </c>
      <c r="BL3092" s="19" t="s">
        <v>200</v>
      </c>
      <c r="BM3092" s="186" t="s">
        <v>5811</v>
      </c>
    </row>
    <row r="3093" spans="1:65" s="2" customFormat="1" ht="16.5" customHeight="1">
      <c r="A3093" s="36"/>
      <c r="B3093" s="37"/>
      <c r="C3093" s="175" t="s">
        <v>5812</v>
      </c>
      <c r="D3093" s="175" t="s">
        <v>195</v>
      </c>
      <c r="E3093" s="176" t="s">
        <v>5813</v>
      </c>
      <c r="F3093" s="177" t="s">
        <v>5814</v>
      </c>
      <c r="G3093" s="178" t="s">
        <v>273</v>
      </c>
      <c r="H3093" s="179">
        <v>300</v>
      </c>
      <c r="I3093" s="180"/>
      <c r="J3093" s="181">
        <f t="shared" si="294"/>
        <v>0</v>
      </c>
      <c r="K3093" s="177" t="s">
        <v>477</v>
      </c>
      <c r="L3093" s="41"/>
      <c r="M3093" s="182" t="s">
        <v>19</v>
      </c>
      <c r="N3093" s="183" t="s">
        <v>41</v>
      </c>
      <c r="O3093" s="66"/>
      <c r="P3093" s="184">
        <f t="shared" si="295"/>
        <v>0</v>
      </c>
      <c r="Q3093" s="184">
        <v>0</v>
      </c>
      <c r="R3093" s="184">
        <f t="shared" si="296"/>
        <v>0</v>
      </c>
      <c r="S3093" s="184">
        <v>0</v>
      </c>
      <c r="T3093" s="185">
        <f t="shared" si="297"/>
        <v>0</v>
      </c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R3093" s="186" t="s">
        <v>200</v>
      </c>
      <c r="AT3093" s="186" t="s">
        <v>195</v>
      </c>
      <c r="AU3093" s="186" t="s">
        <v>212</v>
      </c>
      <c r="AY3093" s="19" t="s">
        <v>193</v>
      </c>
      <c r="BE3093" s="187">
        <f t="shared" si="298"/>
        <v>0</v>
      </c>
      <c r="BF3093" s="187">
        <f t="shared" si="299"/>
        <v>0</v>
      </c>
      <c r="BG3093" s="187">
        <f t="shared" si="300"/>
        <v>0</v>
      </c>
      <c r="BH3093" s="187">
        <f t="shared" si="301"/>
        <v>0</v>
      </c>
      <c r="BI3093" s="187">
        <f t="shared" si="302"/>
        <v>0</v>
      </c>
      <c r="BJ3093" s="19" t="s">
        <v>78</v>
      </c>
      <c r="BK3093" s="187">
        <f t="shared" si="303"/>
        <v>0</v>
      </c>
      <c r="BL3093" s="19" t="s">
        <v>200</v>
      </c>
      <c r="BM3093" s="186" t="s">
        <v>5815</v>
      </c>
    </row>
    <row r="3094" spans="1:65" s="2" customFormat="1" ht="16.5" customHeight="1">
      <c r="A3094" s="36"/>
      <c r="B3094" s="37"/>
      <c r="C3094" s="175" t="s">
        <v>5816</v>
      </c>
      <c r="D3094" s="175" t="s">
        <v>195</v>
      </c>
      <c r="E3094" s="176" t="s">
        <v>5817</v>
      </c>
      <c r="F3094" s="177" t="s">
        <v>5818</v>
      </c>
      <c r="G3094" s="178" t="s">
        <v>702</v>
      </c>
      <c r="H3094" s="179">
        <v>7</v>
      </c>
      <c r="I3094" s="180"/>
      <c r="J3094" s="181">
        <f t="shared" si="294"/>
        <v>0</v>
      </c>
      <c r="K3094" s="177" t="s">
        <v>477</v>
      </c>
      <c r="L3094" s="41"/>
      <c r="M3094" s="182" t="s">
        <v>19</v>
      </c>
      <c r="N3094" s="183" t="s">
        <v>41</v>
      </c>
      <c r="O3094" s="66"/>
      <c r="P3094" s="184">
        <f t="shared" si="295"/>
        <v>0</v>
      </c>
      <c r="Q3094" s="184">
        <v>0</v>
      </c>
      <c r="R3094" s="184">
        <f t="shared" si="296"/>
        <v>0</v>
      </c>
      <c r="S3094" s="184">
        <v>0</v>
      </c>
      <c r="T3094" s="185">
        <f t="shared" si="297"/>
        <v>0</v>
      </c>
      <c r="U3094" s="36"/>
      <c r="V3094" s="36"/>
      <c r="W3094" s="36"/>
      <c r="X3094" s="36"/>
      <c r="Y3094" s="36"/>
      <c r="Z3094" s="36"/>
      <c r="AA3094" s="36"/>
      <c r="AB3094" s="36"/>
      <c r="AC3094" s="36"/>
      <c r="AD3094" s="36"/>
      <c r="AE3094" s="36"/>
      <c r="AR3094" s="186" t="s">
        <v>200</v>
      </c>
      <c r="AT3094" s="186" t="s">
        <v>195</v>
      </c>
      <c r="AU3094" s="186" t="s">
        <v>212</v>
      </c>
      <c r="AY3094" s="19" t="s">
        <v>193</v>
      </c>
      <c r="BE3094" s="187">
        <f t="shared" si="298"/>
        <v>0</v>
      </c>
      <c r="BF3094" s="187">
        <f t="shared" si="299"/>
        <v>0</v>
      </c>
      <c r="BG3094" s="187">
        <f t="shared" si="300"/>
        <v>0</v>
      </c>
      <c r="BH3094" s="187">
        <f t="shared" si="301"/>
        <v>0</v>
      </c>
      <c r="BI3094" s="187">
        <f t="shared" si="302"/>
        <v>0</v>
      </c>
      <c r="BJ3094" s="19" t="s">
        <v>78</v>
      </c>
      <c r="BK3094" s="187">
        <f t="shared" si="303"/>
        <v>0</v>
      </c>
      <c r="BL3094" s="19" t="s">
        <v>200</v>
      </c>
      <c r="BM3094" s="186" t="s">
        <v>5819</v>
      </c>
    </row>
    <row r="3095" spans="1:65" s="2" customFormat="1" ht="21.75" customHeight="1">
      <c r="A3095" s="36"/>
      <c r="B3095" s="37"/>
      <c r="C3095" s="175" t="s">
        <v>5820</v>
      </c>
      <c r="D3095" s="175" t="s">
        <v>195</v>
      </c>
      <c r="E3095" s="176" t="s">
        <v>5821</v>
      </c>
      <c r="F3095" s="177" t="s">
        <v>5822</v>
      </c>
      <c r="G3095" s="178" t="s">
        <v>702</v>
      </c>
      <c r="H3095" s="179">
        <v>2</v>
      </c>
      <c r="I3095" s="180"/>
      <c r="J3095" s="181">
        <f t="shared" si="294"/>
        <v>0</v>
      </c>
      <c r="K3095" s="177" t="s">
        <v>477</v>
      </c>
      <c r="L3095" s="41"/>
      <c r="M3095" s="182" t="s">
        <v>19</v>
      </c>
      <c r="N3095" s="183" t="s">
        <v>41</v>
      </c>
      <c r="O3095" s="66"/>
      <c r="P3095" s="184">
        <f t="shared" si="295"/>
        <v>0</v>
      </c>
      <c r="Q3095" s="184">
        <v>0</v>
      </c>
      <c r="R3095" s="184">
        <f t="shared" si="296"/>
        <v>0</v>
      </c>
      <c r="S3095" s="184">
        <v>0</v>
      </c>
      <c r="T3095" s="185">
        <f t="shared" si="297"/>
        <v>0</v>
      </c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R3095" s="186" t="s">
        <v>200</v>
      </c>
      <c r="AT3095" s="186" t="s">
        <v>195</v>
      </c>
      <c r="AU3095" s="186" t="s">
        <v>212</v>
      </c>
      <c r="AY3095" s="19" t="s">
        <v>193</v>
      </c>
      <c r="BE3095" s="187">
        <f t="shared" si="298"/>
        <v>0</v>
      </c>
      <c r="BF3095" s="187">
        <f t="shared" si="299"/>
        <v>0</v>
      </c>
      <c r="BG3095" s="187">
        <f t="shared" si="300"/>
        <v>0</v>
      </c>
      <c r="BH3095" s="187">
        <f t="shared" si="301"/>
        <v>0</v>
      </c>
      <c r="BI3095" s="187">
        <f t="shared" si="302"/>
        <v>0</v>
      </c>
      <c r="BJ3095" s="19" t="s">
        <v>78</v>
      </c>
      <c r="BK3095" s="187">
        <f t="shared" si="303"/>
        <v>0</v>
      </c>
      <c r="BL3095" s="19" t="s">
        <v>200</v>
      </c>
      <c r="BM3095" s="186" t="s">
        <v>5823</v>
      </c>
    </row>
    <row r="3096" spans="1:65" s="2" customFormat="1" ht="24.2" customHeight="1">
      <c r="A3096" s="36"/>
      <c r="B3096" s="37"/>
      <c r="C3096" s="175" t="s">
        <v>5824</v>
      </c>
      <c r="D3096" s="175" t="s">
        <v>195</v>
      </c>
      <c r="E3096" s="176" t="s">
        <v>5825</v>
      </c>
      <c r="F3096" s="177" t="s">
        <v>5826</v>
      </c>
      <c r="G3096" s="178" t="s">
        <v>3092</v>
      </c>
      <c r="H3096" s="179">
        <v>1</v>
      </c>
      <c r="I3096" s="180"/>
      <c r="J3096" s="181">
        <f t="shared" si="294"/>
        <v>0</v>
      </c>
      <c r="K3096" s="177" t="s">
        <v>477</v>
      </c>
      <c r="L3096" s="41"/>
      <c r="M3096" s="182" t="s">
        <v>19</v>
      </c>
      <c r="N3096" s="183" t="s">
        <v>41</v>
      </c>
      <c r="O3096" s="66"/>
      <c r="P3096" s="184">
        <f t="shared" si="295"/>
        <v>0</v>
      </c>
      <c r="Q3096" s="184">
        <v>0</v>
      </c>
      <c r="R3096" s="184">
        <f t="shared" si="296"/>
        <v>0</v>
      </c>
      <c r="S3096" s="184">
        <v>0</v>
      </c>
      <c r="T3096" s="185">
        <f t="shared" si="297"/>
        <v>0</v>
      </c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R3096" s="186" t="s">
        <v>200</v>
      </c>
      <c r="AT3096" s="186" t="s">
        <v>195</v>
      </c>
      <c r="AU3096" s="186" t="s">
        <v>212</v>
      </c>
      <c r="AY3096" s="19" t="s">
        <v>193</v>
      </c>
      <c r="BE3096" s="187">
        <f t="shared" si="298"/>
        <v>0</v>
      </c>
      <c r="BF3096" s="187">
        <f t="shared" si="299"/>
        <v>0</v>
      </c>
      <c r="BG3096" s="187">
        <f t="shared" si="300"/>
        <v>0</v>
      </c>
      <c r="BH3096" s="187">
        <f t="shared" si="301"/>
        <v>0</v>
      </c>
      <c r="BI3096" s="187">
        <f t="shared" si="302"/>
        <v>0</v>
      </c>
      <c r="BJ3096" s="19" t="s">
        <v>78</v>
      </c>
      <c r="BK3096" s="187">
        <f t="shared" si="303"/>
        <v>0</v>
      </c>
      <c r="BL3096" s="19" t="s">
        <v>200</v>
      </c>
      <c r="BM3096" s="186" t="s">
        <v>5827</v>
      </c>
    </row>
    <row r="3097" spans="1:65" s="2" customFormat="1" ht="16.5" customHeight="1">
      <c r="A3097" s="36"/>
      <c r="B3097" s="37"/>
      <c r="C3097" s="175" t="s">
        <v>5828</v>
      </c>
      <c r="D3097" s="175" t="s">
        <v>195</v>
      </c>
      <c r="E3097" s="176" t="s">
        <v>5829</v>
      </c>
      <c r="F3097" s="177" t="s">
        <v>5830</v>
      </c>
      <c r="G3097" s="178" t="s">
        <v>5582</v>
      </c>
      <c r="H3097" s="179">
        <v>25</v>
      </c>
      <c r="I3097" s="180"/>
      <c r="J3097" s="181">
        <f t="shared" si="294"/>
        <v>0</v>
      </c>
      <c r="K3097" s="177" t="s">
        <v>477</v>
      </c>
      <c r="L3097" s="41"/>
      <c r="M3097" s="182" t="s">
        <v>19</v>
      </c>
      <c r="N3097" s="183" t="s">
        <v>41</v>
      </c>
      <c r="O3097" s="66"/>
      <c r="P3097" s="184">
        <f t="shared" si="295"/>
        <v>0</v>
      </c>
      <c r="Q3097" s="184">
        <v>0</v>
      </c>
      <c r="R3097" s="184">
        <f t="shared" si="296"/>
        <v>0</v>
      </c>
      <c r="S3097" s="184">
        <v>0</v>
      </c>
      <c r="T3097" s="185">
        <f t="shared" si="297"/>
        <v>0</v>
      </c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R3097" s="186" t="s">
        <v>200</v>
      </c>
      <c r="AT3097" s="186" t="s">
        <v>195</v>
      </c>
      <c r="AU3097" s="186" t="s">
        <v>212</v>
      </c>
      <c r="AY3097" s="19" t="s">
        <v>193</v>
      </c>
      <c r="BE3097" s="187">
        <f t="shared" si="298"/>
        <v>0</v>
      </c>
      <c r="BF3097" s="187">
        <f t="shared" si="299"/>
        <v>0</v>
      </c>
      <c r="BG3097" s="187">
        <f t="shared" si="300"/>
        <v>0</v>
      </c>
      <c r="BH3097" s="187">
        <f t="shared" si="301"/>
        <v>0</v>
      </c>
      <c r="BI3097" s="187">
        <f t="shared" si="302"/>
        <v>0</v>
      </c>
      <c r="BJ3097" s="19" t="s">
        <v>78</v>
      </c>
      <c r="BK3097" s="187">
        <f t="shared" si="303"/>
        <v>0</v>
      </c>
      <c r="BL3097" s="19" t="s">
        <v>200</v>
      </c>
      <c r="BM3097" s="186" t="s">
        <v>5831</v>
      </c>
    </row>
    <row r="3098" spans="1:65" s="12" customFormat="1" ht="22.9" customHeight="1">
      <c r="B3098" s="159"/>
      <c r="C3098" s="160"/>
      <c r="D3098" s="161" t="s">
        <v>69</v>
      </c>
      <c r="E3098" s="173" t="s">
        <v>2678</v>
      </c>
      <c r="F3098" s="173" t="s">
        <v>5832</v>
      </c>
      <c r="G3098" s="160"/>
      <c r="H3098" s="160"/>
      <c r="I3098" s="163"/>
      <c r="J3098" s="174">
        <f>BK3098</f>
        <v>0</v>
      </c>
      <c r="K3098" s="160"/>
      <c r="L3098" s="165"/>
      <c r="M3098" s="166"/>
      <c r="N3098" s="167"/>
      <c r="O3098" s="167"/>
      <c r="P3098" s="168">
        <f>P3099+P3175+P3178+P3195+P3209+P3248</f>
        <v>0</v>
      </c>
      <c r="Q3098" s="167"/>
      <c r="R3098" s="168">
        <f>R3099+R3175+R3178+R3195+R3209+R3248</f>
        <v>0</v>
      </c>
      <c r="S3098" s="167"/>
      <c r="T3098" s="169">
        <f>T3099+T3175+T3178+T3195+T3209+T3248</f>
        <v>0</v>
      </c>
      <c r="AR3098" s="170" t="s">
        <v>80</v>
      </c>
      <c r="AT3098" s="171" t="s">
        <v>69</v>
      </c>
      <c r="AU3098" s="171" t="s">
        <v>78</v>
      </c>
      <c r="AY3098" s="170" t="s">
        <v>193</v>
      </c>
      <c r="BK3098" s="172">
        <f>BK3099+BK3175+BK3178+BK3195+BK3209+BK3248</f>
        <v>0</v>
      </c>
    </row>
    <row r="3099" spans="1:65" s="12" customFormat="1" ht="20.85" customHeight="1">
      <c r="B3099" s="159"/>
      <c r="C3099" s="160"/>
      <c r="D3099" s="161" t="s">
        <v>69</v>
      </c>
      <c r="E3099" s="173" t="s">
        <v>5833</v>
      </c>
      <c r="F3099" s="173" t="s">
        <v>5834</v>
      </c>
      <c r="G3099" s="160"/>
      <c r="H3099" s="160"/>
      <c r="I3099" s="163"/>
      <c r="J3099" s="174">
        <f>BK3099</f>
        <v>0</v>
      </c>
      <c r="K3099" s="160"/>
      <c r="L3099" s="165"/>
      <c r="M3099" s="166"/>
      <c r="N3099" s="167"/>
      <c r="O3099" s="167"/>
      <c r="P3099" s="168">
        <f>SUM(P3100:P3174)</f>
        <v>0</v>
      </c>
      <c r="Q3099" s="167"/>
      <c r="R3099" s="168">
        <f>SUM(R3100:R3174)</f>
        <v>0</v>
      </c>
      <c r="S3099" s="167"/>
      <c r="T3099" s="169">
        <f>SUM(T3100:T3174)</f>
        <v>0</v>
      </c>
      <c r="AR3099" s="170" t="s">
        <v>78</v>
      </c>
      <c r="AT3099" s="171" t="s">
        <v>69</v>
      </c>
      <c r="AU3099" s="171" t="s">
        <v>80</v>
      </c>
      <c r="AY3099" s="170" t="s">
        <v>193</v>
      </c>
      <c r="BK3099" s="172">
        <f>SUM(BK3100:BK3174)</f>
        <v>0</v>
      </c>
    </row>
    <row r="3100" spans="1:65" s="2" customFormat="1" ht="16.5" customHeight="1">
      <c r="A3100" s="36"/>
      <c r="B3100" s="37"/>
      <c r="C3100" s="175" t="s">
        <v>5835</v>
      </c>
      <c r="D3100" s="175" t="s">
        <v>195</v>
      </c>
      <c r="E3100" s="176" t="s">
        <v>5836</v>
      </c>
      <c r="F3100" s="177" t="s">
        <v>5837</v>
      </c>
      <c r="G3100" s="178" t="s">
        <v>702</v>
      </c>
      <c r="H3100" s="179">
        <v>2</v>
      </c>
      <c r="I3100" s="180"/>
      <c r="J3100" s="181">
        <f t="shared" ref="J3100:J3131" si="304">ROUND(I3100*H3100,2)</f>
        <v>0</v>
      </c>
      <c r="K3100" s="177" t="s">
        <v>477</v>
      </c>
      <c r="L3100" s="41"/>
      <c r="M3100" s="182" t="s">
        <v>19</v>
      </c>
      <c r="N3100" s="183" t="s">
        <v>41</v>
      </c>
      <c r="O3100" s="66"/>
      <c r="P3100" s="184">
        <f t="shared" ref="P3100:P3131" si="305">O3100*H3100</f>
        <v>0</v>
      </c>
      <c r="Q3100" s="184">
        <v>0</v>
      </c>
      <c r="R3100" s="184">
        <f t="shared" ref="R3100:R3131" si="306">Q3100*H3100</f>
        <v>0</v>
      </c>
      <c r="S3100" s="184">
        <v>0</v>
      </c>
      <c r="T3100" s="185">
        <f t="shared" ref="T3100:T3131" si="307">S3100*H3100</f>
        <v>0</v>
      </c>
      <c r="U3100" s="36"/>
      <c r="V3100" s="36"/>
      <c r="W3100" s="36"/>
      <c r="X3100" s="36"/>
      <c r="Y3100" s="36"/>
      <c r="Z3100" s="36"/>
      <c r="AA3100" s="36"/>
      <c r="AB3100" s="36"/>
      <c r="AC3100" s="36"/>
      <c r="AD3100" s="36"/>
      <c r="AE3100" s="36"/>
      <c r="AR3100" s="186" t="s">
        <v>200</v>
      </c>
      <c r="AT3100" s="186" t="s">
        <v>195</v>
      </c>
      <c r="AU3100" s="186" t="s">
        <v>212</v>
      </c>
      <c r="AY3100" s="19" t="s">
        <v>193</v>
      </c>
      <c r="BE3100" s="187">
        <f t="shared" ref="BE3100:BE3131" si="308">IF(N3100="základní",J3100,0)</f>
        <v>0</v>
      </c>
      <c r="BF3100" s="187">
        <f t="shared" ref="BF3100:BF3131" si="309">IF(N3100="snížená",J3100,0)</f>
        <v>0</v>
      </c>
      <c r="BG3100" s="187">
        <f t="shared" ref="BG3100:BG3131" si="310">IF(N3100="zákl. přenesená",J3100,0)</f>
        <v>0</v>
      </c>
      <c r="BH3100" s="187">
        <f t="shared" ref="BH3100:BH3131" si="311">IF(N3100="sníž. přenesená",J3100,0)</f>
        <v>0</v>
      </c>
      <c r="BI3100" s="187">
        <f t="shared" ref="BI3100:BI3131" si="312">IF(N3100="nulová",J3100,0)</f>
        <v>0</v>
      </c>
      <c r="BJ3100" s="19" t="s">
        <v>78</v>
      </c>
      <c r="BK3100" s="187">
        <f t="shared" ref="BK3100:BK3131" si="313">ROUND(I3100*H3100,2)</f>
        <v>0</v>
      </c>
      <c r="BL3100" s="19" t="s">
        <v>200</v>
      </c>
      <c r="BM3100" s="186" t="s">
        <v>5838</v>
      </c>
    </row>
    <row r="3101" spans="1:65" s="2" customFormat="1" ht="16.5" customHeight="1">
      <c r="A3101" s="36"/>
      <c r="B3101" s="37"/>
      <c r="C3101" s="175" t="s">
        <v>5839</v>
      </c>
      <c r="D3101" s="175" t="s">
        <v>195</v>
      </c>
      <c r="E3101" s="176" t="s">
        <v>5840</v>
      </c>
      <c r="F3101" s="177" t="s">
        <v>5841</v>
      </c>
      <c r="G3101" s="178" t="s">
        <v>702</v>
      </c>
      <c r="H3101" s="179">
        <v>2</v>
      </c>
      <c r="I3101" s="180"/>
      <c r="J3101" s="181">
        <f t="shared" si="304"/>
        <v>0</v>
      </c>
      <c r="K3101" s="177" t="s">
        <v>477</v>
      </c>
      <c r="L3101" s="41"/>
      <c r="M3101" s="182" t="s">
        <v>19</v>
      </c>
      <c r="N3101" s="183" t="s">
        <v>41</v>
      </c>
      <c r="O3101" s="66"/>
      <c r="P3101" s="184">
        <f t="shared" si="305"/>
        <v>0</v>
      </c>
      <c r="Q3101" s="184">
        <v>0</v>
      </c>
      <c r="R3101" s="184">
        <f t="shared" si="306"/>
        <v>0</v>
      </c>
      <c r="S3101" s="184">
        <v>0</v>
      </c>
      <c r="T3101" s="185">
        <f t="shared" si="307"/>
        <v>0</v>
      </c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R3101" s="186" t="s">
        <v>200</v>
      </c>
      <c r="AT3101" s="186" t="s">
        <v>195</v>
      </c>
      <c r="AU3101" s="186" t="s">
        <v>212</v>
      </c>
      <c r="AY3101" s="19" t="s">
        <v>193</v>
      </c>
      <c r="BE3101" s="187">
        <f t="shared" si="308"/>
        <v>0</v>
      </c>
      <c r="BF3101" s="187">
        <f t="shared" si="309"/>
        <v>0</v>
      </c>
      <c r="BG3101" s="187">
        <f t="shared" si="310"/>
        <v>0</v>
      </c>
      <c r="BH3101" s="187">
        <f t="shared" si="311"/>
        <v>0</v>
      </c>
      <c r="BI3101" s="187">
        <f t="shared" si="312"/>
        <v>0</v>
      </c>
      <c r="BJ3101" s="19" t="s">
        <v>78</v>
      </c>
      <c r="BK3101" s="187">
        <f t="shared" si="313"/>
        <v>0</v>
      </c>
      <c r="BL3101" s="19" t="s">
        <v>200</v>
      </c>
      <c r="BM3101" s="186" t="s">
        <v>5842</v>
      </c>
    </row>
    <row r="3102" spans="1:65" s="2" customFormat="1" ht="16.5" customHeight="1">
      <c r="A3102" s="36"/>
      <c r="B3102" s="37"/>
      <c r="C3102" s="175" t="s">
        <v>5843</v>
      </c>
      <c r="D3102" s="175" t="s">
        <v>195</v>
      </c>
      <c r="E3102" s="176" t="s">
        <v>5844</v>
      </c>
      <c r="F3102" s="177" t="s">
        <v>5845</v>
      </c>
      <c r="G3102" s="178" t="s">
        <v>702</v>
      </c>
      <c r="H3102" s="179">
        <v>2</v>
      </c>
      <c r="I3102" s="180"/>
      <c r="J3102" s="181">
        <f t="shared" si="304"/>
        <v>0</v>
      </c>
      <c r="K3102" s="177" t="s">
        <v>477</v>
      </c>
      <c r="L3102" s="41"/>
      <c r="M3102" s="182" t="s">
        <v>19</v>
      </c>
      <c r="N3102" s="183" t="s">
        <v>41</v>
      </c>
      <c r="O3102" s="66"/>
      <c r="P3102" s="184">
        <f t="shared" si="305"/>
        <v>0</v>
      </c>
      <c r="Q3102" s="184">
        <v>0</v>
      </c>
      <c r="R3102" s="184">
        <f t="shared" si="306"/>
        <v>0</v>
      </c>
      <c r="S3102" s="184">
        <v>0</v>
      </c>
      <c r="T3102" s="185">
        <f t="shared" si="307"/>
        <v>0</v>
      </c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R3102" s="186" t="s">
        <v>200</v>
      </c>
      <c r="AT3102" s="186" t="s">
        <v>195</v>
      </c>
      <c r="AU3102" s="186" t="s">
        <v>212</v>
      </c>
      <c r="AY3102" s="19" t="s">
        <v>193</v>
      </c>
      <c r="BE3102" s="187">
        <f t="shared" si="308"/>
        <v>0</v>
      </c>
      <c r="BF3102" s="187">
        <f t="shared" si="309"/>
        <v>0</v>
      </c>
      <c r="BG3102" s="187">
        <f t="shared" si="310"/>
        <v>0</v>
      </c>
      <c r="BH3102" s="187">
        <f t="shared" si="311"/>
        <v>0</v>
      </c>
      <c r="BI3102" s="187">
        <f t="shared" si="312"/>
        <v>0</v>
      </c>
      <c r="BJ3102" s="19" t="s">
        <v>78</v>
      </c>
      <c r="BK3102" s="187">
        <f t="shared" si="313"/>
        <v>0</v>
      </c>
      <c r="BL3102" s="19" t="s">
        <v>200</v>
      </c>
      <c r="BM3102" s="186" t="s">
        <v>5846</v>
      </c>
    </row>
    <row r="3103" spans="1:65" s="2" customFormat="1" ht="16.5" customHeight="1">
      <c r="A3103" s="36"/>
      <c r="B3103" s="37"/>
      <c r="C3103" s="175" t="s">
        <v>5847</v>
      </c>
      <c r="D3103" s="175" t="s">
        <v>195</v>
      </c>
      <c r="E3103" s="176" t="s">
        <v>5848</v>
      </c>
      <c r="F3103" s="177" t="s">
        <v>5849</v>
      </c>
      <c r="G3103" s="178" t="s">
        <v>702</v>
      </c>
      <c r="H3103" s="179">
        <v>4</v>
      </c>
      <c r="I3103" s="180"/>
      <c r="J3103" s="181">
        <f t="shared" si="304"/>
        <v>0</v>
      </c>
      <c r="K3103" s="177" t="s">
        <v>477</v>
      </c>
      <c r="L3103" s="41"/>
      <c r="M3103" s="182" t="s">
        <v>19</v>
      </c>
      <c r="N3103" s="183" t="s">
        <v>41</v>
      </c>
      <c r="O3103" s="66"/>
      <c r="P3103" s="184">
        <f t="shared" si="305"/>
        <v>0</v>
      </c>
      <c r="Q3103" s="184">
        <v>0</v>
      </c>
      <c r="R3103" s="184">
        <f t="shared" si="306"/>
        <v>0</v>
      </c>
      <c r="S3103" s="184">
        <v>0</v>
      </c>
      <c r="T3103" s="185">
        <f t="shared" si="307"/>
        <v>0</v>
      </c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R3103" s="186" t="s">
        <v>200</v>
      </c>
      <c r="AT3103" s="186" t="s">
        <v>195</v>
      </c>
      <c r="AU3103" s="186" t="s">
        <v>212</v>
      </c>
      <c r="AY3103" s="19" t="s">
        <v>193</v>
      </c>
      <c r="BE3103" s="187">
        <f t="shared" si="308"/>
        <v>0</v>
      </c>
      <c r="BF3103" s="187">
        <f t="shared" si="309"/>
        <v>0</v>
      </c>
      <c r="BG3103" s="187">
        <f t="shared" si="310"/>
        <v>0</v>
      </c>
      <c r="BH3103" s="187">
        <f t="shared" si="311"/>
        <v>0</v>
      </c>
      <c r="BI3103" s="187">
        <f t="shared" si="312"/>
        <v>0</v>
      </c>
      <c r="BJ3103" s="19" t="s">
        <v>78</v>
      </c>
      <c r="BK3103" s="187">
        <f t="shared" si="313"/>
        <v>0</v>
      </c>
      <c r="BL3103" s="19" t="s">
        <v>200</v>
      </c>
      <c r="BM3103" s="186" t="s">
        <v>5850</v>
      </c>
    </row>
    <row r="3104" spans="1:65" s="2" customFormat="1" ht="16.5" customHeight="1">
      <c r="A3104" s="36"/>
      <c r="B3104" s="37"/>
      <c r="C3104" s="175" t="s">
        <v>5851</v>
      </c>
      <c r="D3104" s="175" t="s">
        <v>195</v>
      </c>
      <c r="E3104" s="176" t="s">
        <v>5852</v>
      </c>
      <c r="F3104" s="177" t="s">
        <v>5853</v>
      </c>
      <c r="G3104" s="178" t="s">
        <v>702</v>
      </c>
      <c r="H3104" s="179">
        <v>4</v>
      </c>
      <c r="I3104" s="180"/>
      <c r="J3104" s="181">
        <f t="shared" si="304"/>
        <v>0</v>
      </c>
      <c r="K3104" s="177" t="s">
        <v>477</v>
      </c>
      <c r="L3104" s="41"/>
      <c r="M3104" s="182" t="s">
        <v>19</v>
      </c>
      <c r="N3104" s="183" t="s">
        <v>41</v>
      </c>
      <c r="O3104" s="66"/>
      <c r="P3104" s="184">
        <f t="shared" si="305"/>
        <v>0</v>
      </c>
      <c r="Q3104" s="184">
        <v>0</v>
      </c>
      <c r="R3104" s="184">
        <f t="shared" si="306"/>
        <v>0</v>
      </c>
      <c r="S3104" s="184">
        <v>0</v>
      </c>
      <c r="T3104" s="185">
        <f t="shared" si="307"/>
        <v>0</v>
      </c>
      <c r="U3104" s="36"/>
      <c r="V3104" s="36"/>
      <c r="W3104" s="36"/>
      <c r="X3104" s="36"/>
      <c r="Y3104" s="36"/>
      <c r="Z3104" s="36"/>
      <c r="AA3104" s="36"/>
      <c r="AB3104" s="36"/>
      <c r="AC3104" s="36"/>
      <c r="AD3104" s="36"/>
      <c r="AE3104" s="36"/>
      <c r="AR3104" s="186" t="s">
        <v>200</v>
      </c>
      <c r="AT3104" s="186" t="s">
        <v>195</v>
      </c>
      <c r="AU3104" s="186" t="s">
        <v>212</v>
      </c>
      <c r="AY3104" s="19" t="s">
        <v>193</v>
      </c>
      <c r="BE3104" s="187">
        <f t="shared" si="308"/>
        <v>0</v>
      </c>
      <c r="BF3104" s="187">
        <f t="shared" si="309"/>
        <v>0</v>
      </c>
      <c r="BG3104" s="187">
        <f t="shared" si="310"/>
        <v>0</v>
      </c>
      <c r="BH3104" s="187">
        <f t="shared" si="311"/>
        <v>0</v>
      </c>
      <c r="BI3104" s="187">
        <f t="shared" si="312"/>
        <v>0</v>
      </c>
      <c r="BJ3104" s="19" t="s">
        <v>78</v>
      </c>
      <c r="BK3104" s="187">
        <f t="shared" si="313"/>
        <v>0</v>
      </c>
      <c r="BL3104" s="19" t="s">
        <v>200</v>
      </c>
      <c r="BM3104" s="186" t="s">
        <v>5854</v>
      </c>
    </row>
    <row r="3105" spans="1:65" s="2" customFormat="1" ht="16.5" customHeight="1">
      <c r="A3105" s="36"/>
      <c r="B3105" s="37"/>
      <c r="C3105" s="175" t="s">
        <v>5855</v>
      </c>
      <c r="D3105" s="175" t="s">
        <v>195</v>
      </c>
      <c r="E3105" s="176" t="s">
        <v>5856</v>
      </c>
      <c r="F3105" s="177" t="s">
        <v>5857</v>
      </c>
      <c r="G3105" s="178" t="s">
        <v>702</v>
      </c>
      <c r="H3105" s="179">
        <v>2</v>
      </c>
      <c r="I3105" s="180"/>
      <c r="J3105" s="181">
        <f t="shared" si="304"/>
        <v>0</v>
      </c>
      <c r="K3105" s="177" t="s">
        <v>477</v>
      </c>
      <c r="L3105" s="41"/>
      <c r="M3105" s="182" t="s">
        <v>19</v>
      </c>
      <c r="N3105" s="183" t="s">
        <v>41</v>
      </c>
      <c r="O3105" s="66"/>
      <c r="P3105" s="184">
        <f t="shared" si="305"/>
        <v>0</v>
      </c>
      <c r="Q3105" s="184">
        <v>0</v>
      </c>
      <c r="R3105" s="184">
        <f t="shared" si="306"/>
        <v>0</v>
      </c>
      <c r="S3105" s="184">
        <v>0</v>
      </c>
      <c r="T3105" s="185">
        <f t="shared" si="307"/>
        <v>0</v>
      </c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R3105" s="186" t="s">
        <v>200</v>
      </c>
      <c r="AT3105" s="186" t="s">
        <v>195</v>
      </c>
      <c r="AU3105" s="186" t="s">
        <v>212</v>
      </c>
      <c r="AY3105" s="19" t="s">
        <v>193</v>
      </c>
      <c r="BE3105" s="187">
        <f t="shared" si="308"/>
        <v>0</v>
      </c>
      <c r="BF3105" s="187">
        <f t="shared" si="309"/>
        <v>0</v>
      </c>
      <c r="BG3105" s="187">
        <f t="shared" si="310"/>
        <v>0</v>
      </c>
      <c r="BH3105" s="187">
        <f t="shared" si="311"/>
        <v>0</v>
      </c>
      <c r="BI3105" s="187">
        <f t="shared" si="312"/>
        <v>0</v>
      </c>
      <c r="BJ3105" s="19" t="s">
        <v>78</v>
      </c>
      <c r="BK3105" s="187">
        <f t="shared" si="313"/>
        <v>0</v>
      </c>
      <c r="BL3105" s="19" t="s">
        <v>200</v>
      </c>
      <c r="BM3105" s="186" t="s">
        <v>5858</v>
      </c>
    </row>
    <row r="3106" spans="1:65" s="2" customFormat="1" ht="24.2" customHeight="1">
      <c r="A3106" s="36"/>
      <c r="B3106" s="37"/>
      <c r="C3106" s="175" t="s">
        <v>5859</v>
      </c>
      <c r="D3106" s="175" t="s">
        <v>195</v>
      </c>
      <c r="E3106" s="176" t="s">
        <v>5860</v>
      </c>
      <c r="F3106" s="177" t="s">
        <v>5861</v>
      </c>
      <c r="G3106" s="178" t="s">
        <v>702</v>
      </c>
      <c r="H3106" s="179">
        <v>4</v>
      </c>
      <c r="I3106" s="180"/>
      <c r="J3106" s="181">
        <f t="shared" si="304"/>
        <v>0</v>
      </c>
      <c r="K3106" s="177" t="s">
        <v>477</v>
      </c>
      <c r="L3106" s="41"/>
      <c r="M3106" s="182" t="s">
        <v>19</v>
      </c>
      <c r="N3106" s="183" t="s">
        <v>41</v>
      </c>
      <c r="O3106" s="66"/>
      <c r="P3106" s="184">
        <f t="shared" si="305"/>
        <v>0</v>
      </c>
      <c r="Q3106" s="184">
        <v>0</v>
      </c>
      <c r="R3106" s="184">
        <f t="shared" si="306"/>
        <v>0</v>
      </c>
      <c r="S3106" s="184">
        <v>0</v>
      </c>
      <c r="T3106" s="185">
        <f t="shared" si="307"/>
        <v>0</v>
      </c>
      <c r="U3106" s="36"/>
      <c r="V3106" s="36"/>
      <c r="W3106" s="36"/>
      <c r="X3106" s="36"/>
      <c r="Y3106" s="36"/>
      <c r="Z3106" s="36"/>
      <c r="AA3106" s="36"/>
      <c r="AB3106" s="36"/>
      <c r="AC3106" s="36"/>
      <c r="AD3106" s="36"/>
      <c r="AE3106" s="36"/>
      <c r="AR3106" s="186" t="s">
        <v>200</v>
      </c>
      <c r="AT3106" s="186" t="s">
        <v>195</v>
      </c>
      <c r="AU3106" s="186" t="s">
        <v>212</v>
      </c>
      <c r="AY3106" s="19" t="s">
        <v>193</v>
      </c>
      <c r="BE3106" s="187">
        <f t="shared" si="308"/>
        <v>0</v>
      </c>
      <c r="BF3106" s="187">
        <f t="shared" si="309"/>
        <v>0</v>
      </c>
      <c r="BG3106" s="187">
        <f t="shared" si="310"/>
        <v>0</v>
      </c>
      <c r="BH3106" s="187">
        <f t="shared" si="311"/>
        <v>0</v>
      </c>
      <c r="BI3106" s="187">
        <f t="shared" si="312"/>
        <v>0</v>
      </c>
      <c r="BJ3106" s="19" t="s">
        <v>78</v>
      </c>
      <c r="BK3106" s="187">
        <f t="shared" si="313"/>
        <v>0</v>
      </c>
      <c r="BL3106" s="19" t="s">
        <v>200</v>
      </c>
      <c r="BM3106" s="186" t="s">
        <v>5862</v>
      </c>
    </row>
    <row r="3107" spans="1:65" s="2" customFormat="1" ht="16.5" customHeight="1">
      <c r="A3107" s="36"/>
      <c r="B3107" s="37"/>
      <c r="C3107" s="175" t="s">
        <v>5863</v>
      </c>
      <c r="D3107" s="175" t="s">
        <v>195</v>
      </c>
      <c r="E3107" s="176" t="s">
        <v>5864</v>
      </c>
      <c r="F3107" s="177" t="s">
        <v>5865</v>
      </c>
      <c r="G3107" s="178" t="s">
        <v>702</v>
      </c>
      <c r="H3107" s="179">
        <v>12</v>
      </c>
      <c r="I3107" s="180"/>
      <c r="J3107" s="181">
        <f t="shared" si="304"/>
        <v>0</v>
      </c>
      <c r="K3107" s="177" t="s">
        <v>477</v>
      </c>
      <c r="L3107" s="41"/>
      <c r="M3107" s="182" t="s">
        <v>19</v>
      </c>
      <c r="N3107" s="183" t="s">
        <v>41</v>
      </c>
      <c r="O3107" s="66"/>
      <c r="P3107" s="184">
        <f t="shared" si="305"/>
        <v>0</v>
      </c>
      <c r="Q3107" s="184">
        <v>0</v>
      </c>
      <c r="R3107" s="184">
        <f t="shared" si="306"/>
        <v>0</v>
      </c>
      <c r="S3107" s="184">
        <v>0</v>
      </c>
      <c r="T3107" s="185">
        <f t="shared" si="307"/>
        <v>0</v>
      </c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R3107" s="186" t="s">
        <v>200</v>
      </c>
      <c r="AT3107" s="186" t="s">
        <v>195</v>
      </c>
      <c r="AU3107" s="186" t="s">
        <v>212</v>
      </c>
      <c r="AY3107" s="19" t="s">
        <v>193</v>
      </c>
      <c r="BE3107" s="187">
        <f t="shared" si="308"/>
        <v>0</v>
      </c>
      <c r="BF3107" s="187">
        <f t="shared" si="309"/>
        <v>0</v>
      </c>
      <c r="BG3107" s="187">
        <f t="shared" si="310"/>
        <v>0</v>
      </c>
      <c r="BH3107" s="187">
        <f t="shared" si="311"/>
        <v>0</v>
      </c>
      <c r="BI3107" s="187">
        <f t="shared" si="312"/>
        <v>0</v>
      </c>
      <c r="BJ3107" s="19" t="s">
        <v>78</v>
      </c>
      <c r="BK3107" s="187">
        <f t="shared" si="313"/>
        <v>0</v>
      </c>
      <c r="BL3107" s="19" t="s">
        <v>200</v>
      </c>
      <c r="BM3107" s="186" t="s">
        <v>5866</v>
      </c>
    </row>
    <row r="3108" spans="1:65" s="2" customFormat="1" ht="16.5" customHeight="1">
      <c r="A3108" s="36"/>
      <c r="B3108" s="37"/>
      <c r="C3108" s="175" t="s">
        <v>5867</v>
      </c>
      <c r="D3108" s="175" t="s">
        <v>195</v>
      </c>
      <c r="E3108" s="176" t="s">
        <v>5868</v>
      </c>
      <c r="F3108" s="177" t="s">
        <v>5869</v>
      </c>
      <c r="G3108" s="178" t="s">
        <v>702</v>
      </c>
      <c r="H3108" s="179">
        <v>12</v>
      </c>
      <c r="I3108" s="180"/>
      <c r="J3108" s="181">
        <f t="shared" si="304"/>
        <v>0</v>
      </c>
      <c r="K3108" s="177" t="s">
        <v>477</v>
      </c>
      <c r="L3108" s="41"/>
      <c r="M3108" s="182" t="s">
        <v>19</v>
      </c>
      <c r="N3108" s="183" t="s">
        <v>41</v>
      </c>
      <c r="O3108" s="66"/>
      <c r="P3108" s="184">
        <f t="shared" si="305"/>
        <v>0</v>
      </c>
      <c r="Q3108" s="184">
        <v>0</v>
      </c>
      <c r="R3108" s="184">
        <f t="shared" si="306"/>
        <v>0</v>
      </c>
      <c r="S3108" s="184">
        <v>0</v>
      </c>
      <c r="T3108" s="185">
        <f t="shared" si="307"/>
        <v>0</v>
      </c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R3108" s="186" t="s">
        <v>200</v>
      </c>
      <c r="AT3108" s="186" t="s">
        <v>195</v>
      </c>
      <c r="AU3108" s="186" t="s">
        <v>212</v>
      </c>
      <c r="AY3108" s="19" t="s">
        <v>193</v>
      </c>
      <c r="BE3108" s="187">
        <f t="shared" si="308"/>
        <v>0</v>
      </c>
      <c r="BF3108" s="187">
        <f t="shared" si="309"/>
        <v>0</v>
      </c>
      <c r="BG3108" s="187">
        <f t="shared" si="310"/>
        <v>0</v>
      </c>
      <c r="BH3108" s="187">
        <f t="shared" si="311"/>
        <v>0</v>
      </c>
      <c r="BI3108" s="187">
        <f t="shared" si="312"/>
        <v>0</v>
      </c>
      <c r="BJ3108" s="19" t="s">
        <v>78</v>
      </c>
      <c r="BK3108" s="187">
        <f t="shared" si="313"/>
        <v>0</v>
      </c>
      <c r="BL3108" s="19" t="s">
        <v>200</v>
      </c>
      <c r="BM3108" s="186" t="s">
        <v>5870</v>
      </c>
    </row>
    <row r="3109" spans="1:65" s="2" customFormat="1" ht="16.5" customHeight="1">
      <c r="A3109" s="36"/>
      <c r="B3109" s="37"/>
      <c r="C3109" s="175" t="s">
        <v>5871</v>
      </c>
      <c r="D3109" s="175" t="s">
        <v>195</v>
      </c>
      <c r="E3109" s="176" t="s">
        <v>5872</v>
      </c>
      <c r="F3109" s="177" t="s">
        <v>5873</v>
      </c>
      <c r="G3109" s="178" t="s">
        <v>702</v>
      </c>
      <c r="H3109" s="179">
        <v>2</v>
      </c>
      <c r="I3109" s="180"/>
      <c r="J3109" s="181">
        <f t="shared" si="304"/>
        <v>0</v>
      </c>
      <c r="K3109" s="177" t="s">
        <v>477</v>
      </c>
      <c r="L3109" s="41"/>
      <c r="M3109" s="182" t="s">
        <v>19</v>
      </c>
      <c r="N3109" s="183" t="s">
        <v>41</v>
      </c>
      <c r="O3109" s="66"/>
      <c r="P3109" s="184">
        <f t="shared" si="305"/>
        <v>0</v>
      </c>
      <c r="Q3109" s="184">
        <v>0</v>
      </c>
      <c r="R3109" s="184">
        <f t="shared" si="306"/>
        <v>0</v>
      </c>
      <c r="S3109" s="184">
        <v>0</v>
      </c>
      <c r="T3109" s="185">
        <f t="shared" si="307"/>
        <v>0</v>
      </c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R3109" s="186" t="s">
        <v>200</v>
      </c>
      <c r="AT3109" s="186" t="s">
        <v>195</v>
      </c>
      <c r="AU3109" s="186" t="s">
        <v>212</v>
      </c>
      <c r="AY3109" s="19" t="s">
        <v>193</v>
      </c>
      <c r="BE3109" s="187">
        <f t="shared" si="308"/>
        <v>0</v>
      </c>
      <c r="BF3109" s="187">
        <f t="shared" si="309"/>
        <v>0</v>
      </c>
      <c r="BG3109" s="187">
        <f t="shared" si="310"/>
        <v>0</v>
      </c>
      <c r="BH3109" s="187">
        <f t="shared" si="311"/>
        <v>0</v>
      </c>
      <c r="BI3109" s="187">
        <f t="shared" si="312"/>
        <v>0</v>
      </c>
      <c r="BJ3109" s="19" t="s">
        <v>78</v>
      </c>
      <c r="BK3109" s="187">
        <f t="shared" si="313"/>
        <v>0</v>
      </c>
      <c r="BL3109" s="19" t="s">
        <v>200</v>
      </c>
      <c r="BM3109" s="186" t="s">
        <v>5874</v>
      </c>
    </row>
    <row r="3110" spans="1:65" s="2" customFormat="1" ht="24.2" customHeight="1">
      <c r="A3110" s="36"/>
      <c r="B3110" s="37"/>
      <c r="C3110" s="175" t="s">
        <v>5875</v>
      </c>
      <c r="D3110" s="175" t="s">
        <v>195</v>
      </c>
      <c r="E3110" s="176" t="s">
        <v>5876</v>
      </c>
      <c r="F3110" s="177" t="s">
        <v>5877</v>
      </c>
      <c r="G3110" s="178" t="s">
        <v>702</v>
      </c>
      <c r="H3110" s="179">
        <v>2</v>
      </c>
      <c r="I3110" s="180"/>
      <c r="J3110" s="181">
        <f t="shared" si="304"/>
        <v>0</v>
      </c>
      <c r="K3110" s="177" t="s">
        <v>477</v>
      </c>
      <c r="L3110" s="41"/>
      <c r="M3110" s="182" t="s">
        <v>19</v>
      </c>
      <c r="N3110" s="183" t="s">
        <v>41</v>
      </c>
      <c r="O3110" s="66"/>
      <c r="P3110" s="184">
        <f t="shared" si="305"/>
        <v>0</v>
      </c>
      <c r="Q3110" s="184">
        <v>0</v>
      </c>
      <c r="R3110" s="184">
        <f t="shared" si="306"/>
        <v>0</v>
      </c>
      <c r="S3110" s="184">
        <v>0</v>
      </c>
      <c r="T3110" s="185">
        <f t="shared" si="307"/>
        <v>0</v>
      </c>
      <c r="U3110" s="36"/>
      <c r="V3110" s="36"/>
      <c r="W3110" s="36"/>
      <c r="X3110" s="36"/>
      <c r="Y3110" s="36"/>
      <c r="Z3110" s="36"/>
      <c r="AA3110" s="36"/>
      <c r="AB3110" s="36"/>
      <c r="AC3110" s="36"/>
      <c r="AD3110" s="36"/>
      <c r="AE3110" s="36"/>
      <c r="AR3110" s="186" t="s">
        <v>200</v>
      </c>
      <c r="AT3110" s="186" t="s">
        <v>195</v>
      </c>
      <c r="AU3110" s="186" t="s">
        <v>212</v>
      </c>
      <c r="AY3110" s="19" t="s">
        <v>193</v>
      </c>
      <c r="BE3110" s="187">
        <f t="shared" si="308"/>
        <v>0</v>
      </c>
      <c r="BF3110" s="187">
        <f t="shared" si="309"/>
        <v>0</v>
      </c>
      <c r="BG3110" s="187">
        <f t="shared" si="310"/>
        <v>0</v>
      </c>
      <c r="BH3110" s="187">
        <f t="shared" si="311"/>
        <v>0</v>
      </c>
      <c r="BI3110" s="187">
        <f t="shared" si="312"/>
        <v>0</v>
      </c>
      <c r="BJ3110" s="19" t="s">
        <v>78</v>
      </c>
      <c r="BK3110" s="187">
        <f t="shared" si="313"/>
        <v>0</v>
      </c>
      <c r="BL3110" s="19" t="s">
        <v>200</v>
      </c>
      <c r="BM3110" s="186" t="s">
        <v>5878</v>
      </c>
    </row>
    <row r="3111" spans="1:65" s="2" customFormat="1" ht="16.5" customHeight="1">
      <c r="A3111" s="36"/>
      <c r="B3111" s="37"/>
      <c r="C3111" s="175" t="s">
        <v>5879</v>
      </c>
      <c r="D3111" s="175" t="s">
        <v>195</v>
      </c>
      <c r="E3111" s="176" t="s">
        <v>5880</v>
      </c>
      <c r="F3111" s="177" t="s">
        <v>5881</v>
      </c>
      <c r="G3111" s="178" t="s">
        <v>702</v>
      </c>
      <c r="H3111" s="179">
        <v>2</v>
      </c>
      <c r="I3111" s="180"/>
      <c r="J3111" s="181">
        <f t="shared" si="304"/>
        <v>0</v>
      </c>
      <c r="K3111" s="177" t="s">
        <v>477</v>
      </c>
      <c r="L3111" s="41"/>
      <c r="M3111" s="182" t="s">
        <v>19</v>
      </c>
      <c r="N3111" s="183" t="s">
        <v>41</v>
      </c>
      <c r="O3111" s="66"/>
      <c r="P3111" s="184">
        <f t="shared" si="305"/>
        <v>0</v>
      </c>
      <c r="Q3111" s="184">
        <v>0</v>
      </c>
      <c r="R3111" s="184">
        <f t="shared" si="306"/>
        <v>0</v>
      </c>
      <c r="S3111" s="184">
        <v>0</v>
      </c>
      <c r="T3111" s="185">
        <f t="shared" si="307"/>
        <v>0</v>
      </c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R3111" s="186" t="s">
        <v>200</v>
      </c>
      <c r="AT3111" s="186" t="s">
        <v>195</v>
      </c>
      <c r="AU3111" s="186" t="s">
        <v>212</v>
      </c>
      <c r="AY3111" s="19" t="s">
        <v>193</v>
      </c>
      <c r="BE3111" s="187">
        <f t="shared" si="308"/>
        <v>0</v>
      </c>
      <c r="BF3111" s="187">
        <f t="shared" si="309"/>
        <v>0</v>
      </c>
      <c r="BG3111" s="187">
        <f t="shared" si="310"/>
        <v>0</v>
      </c>
      <c r="BH3111" s="187">
        <f t="shared" si="311"/>
        <v>0</v>
      </c>
      <c r="BI3111" s="187">
        <f t="shared" si="312"/>
        <v>0</v>
      </c>
      <c r="BJ3111" s="19" t="s">
        <v>78</v>
      </c>
      <c r="BK3111" s="187">
        <f t="shared" si="313"/>
        <v>0</v>
      </c>
      <c r="BL3111" s="19" t="s">
        <v>200</v>
      </c>
      <c r="BM3111" s="186" t="s">
        <v>5882</v>
      </c>
    </row>
    <row r="3112" spans="1:65" s="2" customFormat="1" ht="16.5" customHeight="1">
      <c r="A3112" s="36"/>
      <c r="B3112" s="37"/>
      <c r="C3112" s="175" t="s">
        <v>5883</v>
      </c>
      <c r="D3112" s="175" t="s">
        <v>195</v>
      </c>
      <c r="E3112" s="176" t="s">
        <v>5884</v>
      </c>
      <c r="F3112" s="177" t="s">
        <v>5885</v>
      </c>
      <c r="G3112" s="178" t="s">
        <v>702</v>
      </c>
      <c r="H3112" s="179">
        <v>2</v>
      </c>
      <c r="I3112" s="180"/>
      <c r="J3112" s="181">
        <f t="shared" si="304"/>
        <v>0</v>
      </c>
      <c r="K3112" s="177" t="s">
        <v>477</v>
      </c>
      <c r="L3112" s="41"/>
      <c r="M3112" s="182" t="s">
        <v>19</v>
      </c>
      <c r="N3112" s="183" t="s">
        <v>41</v>
      </c>
      <c r="O3112" s="66"/>
      <c r="P3112" s="184">
        <f t="shared" si="305"/>
        <v>0</v>
      </c>
      <c r="Q3112" s="184">
        <v>0</v>
      </c>
      <c r="R3112" s="184">
        <f t="shared" si="306"/>
        <v>0</v>
      </c>
      <c r="S3112" s="184">
        <v>0</v>
      </c>
      <c r="T3112" s="185">
        <f t="shared" si="307"/>
        <v>0</v>
      </c>
      <c r="U3112" s="36"/>
      <c r="V3112" s="36"/>
      <c r="W3112" s="36"/>
      <c r="X3112" s="36"/>
      <c r="Y3112" s="36"/>
      <c r="Z3112" s="36"/>
      <c r="AA3112" s="36"/>
      <c r="AB3112" s="36"/>
      <c r="AC3112" s="36"/>
      <c r="AD3112" s="36"/>
      <c r="AE3112" s="36"/>
      <c r="AR3112" s="186" t="s">
        <v>200</v>
      </c>
      <c r="AT3112" s="186" t="s">
        <v>195</v>
      </c>
      <c r="AU3112" s="186" t="s">
        <v>212</v>
      </c>
      <c r="AY3112" s="19" t="s">
        <v>193</v>
      </c>
      <c r="BE3112" s="187">
        <f t="shared" si="308"/>
        <v>0</v>
      </c>
      <c r="BF3112" s="187">
        <f t="shared" si="309"/>
        <v>0</v>
      </c>
      <c r="BG3112" s="187">
        <f t="shared" si="310"/>
        <v>0</v>
      </c>
      <c r="BH3112" s="187">
        <f t="shared" si="311"/>
        <v>0</v>
      </c>
      <c r="BI3112" s="187">
        <f t="shared" si="312"/>
        <v>0</v>
      </c>
      <c r="BJ3112" s="19" t="s">
        <v>78</v>
      </c>
      <c r="BK3112" s="187">
        <f t="shared" si="313"/>
        <v>0</v>
      </c>
      <c r="BL3112" s="19" t="s">
        <v>200</v>
      </c>
      <c r="BM3112" s="186" t="s">
        <v>5886</v>
      </c>
    </row>
    <row r="3113" spans="1:65" s="2" customFormat="1" ht="16.5" customHeight="1">
      <c r="A3113" s="36"/>
      <c r="B3113" s="37"/>
      <c r="C3113" s="175" t="s">
        <v>5887</v>
      </c>
      <c r="D3113" s="175" t="s">
        <v>195</v>
      </c>
      <c r="E3113" s="176" t="s">
        <v>5888</v>
      </c>
      <c r="F3113" s="177" t="s">
        <v>5889</v>
      </c>
      <c r="G3113" s="178" t="s">
        <v>702</v>
      </c>
      <c r="H3113" s="179">
        <v>2</v>
      </c>
      <c r="I3113" s="180"/>
      <c r="J3113" s="181">
        <f t="shared" si="304"/>
        <v>0</v>
      </c>
      <c r="K3113" s="177" t="s">
        <v>477</v>
      </c>
      <c r="L3113" s="41"/>
      <c r="M3113" s="182" t="s">
        <v>19</v>
      </c>
      <c r="N3113" s="183" t="s">
        <v>41</v>
      </c>
      <c r="O3113" s="66"/>
      <c r="P3113" s="184">
        <f t="shared" si="305"/>
        <v>0</v>
      </c>
      <c r="Q3113" s="184">
        <v>0</v>
      </c>
      <c r="R3113" s="184">
        <f t="shared" si="306"/>
        <v>0</v>
      </c>
      <c r="S3113" s="184">
        <v>0</v>
      </c>
      <c r="T3113" s="185">
        <f t="shared" si="307"/>
        <v>0</v>
      </c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R3113" s="186" t="s">
        <v>200</v>
      </c>
      <c r="AT3113" s="186" t="s">
        <v>195</v>
      </c>
      <c r="AU3113" s="186" t="s">
        <v>212</v>
      </c>
      <c r="AY3113" s="19" t="s">
        <v>193</v>
      </c>
      <c r="BE3113" s="187">
        <f t="shared" si="308"/>
        <v>0</v>
      </c>
      <c r="BF3113" s="187">
        <f t="shared" si="309"/>
        <v>0</v>
      </c>
      <c r="BG3113" s="187">
        <f t="shared" si="310"/>
        <v>0</v>
      </c>
      <c r="BH3113" s="187">
        <f t="shared" si="311"/>
        <v>0</v>
      </c>
      <c r="BI3113" s="187">
        <f t="shared" si="312"/>
        <v>0</v>
      </c>
      <c r="BJ3113" s="19" t="s">
        <v>78</v>
      </c>
      <c r="BK3113" s="187">
        <f t="shared" si="313"/>
        <v>0</v>
      </c>
      <c r="BL3113" s="19" t="s">
        <v>200</v>
      </c>
      <c r="BM3113" s="186" t="s">
        <v>5890</v>
      </c>
    </row>
    <row r="3114" spans="1:65" s="2" customFormat="1" ht="16.5" customHeight="1">
      <c r="A3114" s="36"/>
      <c r="B3114" s="37"/>
      <c r="C3114" s="175" t="s">
        <v>5891</v>
      </c>
      <c r="D3114" s="175" t="s">
        <v>195</v>
      </c>
      <c r="E3114" s="176" t="s">
        <v>5892</v>
      </c>
      <c r="F3114" s="177" t="s">
        <v>5893</v>
      </c>
      <c r="G3114" s="178" t="s">
        <v>3092</v>
      </c>
      <c r="H3114" s="179">
        <v>2</v>
      </c>
      <c r="I3114" s="180"/>
      <c r="J3114" s="181">
        <f t="shared" si="304"/>
        <v>0</v>
      </c>
      <c r="K3114" s="177" t="s">
        <v>477</v>
      </c>
      <c r="L3114" s="41"/>
      <c r="M3114" s="182" t="s">
        <v>19</v>
      </c>
      <c r="N3114" s="183" t="s">
        <v>41</v>
      </c>
      <c r="O3114" s="66"/>
      <c r="P3114" s="184">
        <f t="shared" si="305"/>
        <v>0</v>
      </c>
      <c r="Q3114" s="184">
        <v>0</v>
      </c>
      <c r="R3114" s="184">
        <f t="shared" si="306"/>
        <v>0</v>
      </c>
      <c r="S3114" s="184">
        <v>0</v>
      </c>
      <c r="T3114" s="185">
        <f t="shared" si="307"/>
        <v>0</v>
      </c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R3114" s="186" t="s">
        <v>200</v>
      </c>
      <c r="AT3114" s="186" t="s">
        <v>195</v>
      </c>
      <c r="AU3114" s="186" t="s">
        <v>212</v>
      </c>
      <c r="AY3114" s="19" t="s">
        <v>193</v>
      </c>
      <c r="BE3114" s="187">
        <f t="shared" si="308"/>
        <v>0</v>
      </c>
      <c r="BF3114" s="187">
        <f t="shared" si="309"/>
        <v>0</v>
      </c>
      <c r="BG3114" s="187">
        <f t="shared" si="310"/>
        <v>0</v>
      </c>
      <c r="BH3114" s="187">
        <f t="shared" si="311"/>
        <v>0</v>
      </c>
      <c r="BI3114" s="187">
        <f t="shared" si="312"/>
        <v>0</v>
      </c>
      <c r="BJ3114" s="19" t="s">
        <v>78</v>
      </c>
      <c r="BK3114" s="187">
        <f t="shared" si="313"/>
        <v>0</v>
      </c>
      <c r="BL3114" s="19" t="s">
        <v>200</v>
      </c>
      <c r="BM3114" s="186" t="s">
        <v>5894</v>
      </c>
    </row>
    <row r="3115" spans="1:65" s="2" customFormat="1" ht="16.5" customHeight="1">
      <c r="A3115" s="36"/>
      <c r="B3115" s="37"/>
      <c r="C3115" s="175" t="s">
        <v>5895</v>
      </c>
      <c r="D3115" s="175" t="s">
        <v>195</v>
      </c>
      <c r="E3115" s="176" t="s">
        <v>5896</v>
      </c>
      <c r="F3115" s="177" t="s">
        <v>5897</v>
      </c>
      <c r="G3115" s="178" t="s">
        <v>3092</v>
      </c>
      <c r="H3115" s="179">
        <v>2</v>
      </c>
      <c r="I3115" s="180"/>
      <c r="J3115" s="181">
        <f t="shared" si="304"/>
        <v>0</v>
      </c>
      <c r="K3115" s="177" t="s">
        <v>477</v>
      </c>
      <c r="L3115" s="41"/>
      <c r="M3115" s="182" t="s">
        <v>19</v>
      </c>
      <c r="N3115" s="183" t="s">
        <v>41</v>
      </c>
      <c r="O3115" s="66"/>
      <c r="P3115" s="184">
        <f t="shared" si="305"/>
        <v>0</v>
      </c>
      <c r="Q3115" s="184">
        <v>0</v>
      </c>
      <c r="R3115" s="184">
        <f t="shared" si="306"/>
        <v>0</v>
      </c>
      <c r="S3115" s="184">
        <v>0</v>
      </c>
      <c r="T3115" s="185">
        <f t="shared" si="307"/>
        <v>0</v>
      </c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R3115" s="186" t="s">
        <v>200</v>
      </c>
      <c r="AT3115" s="186" t="s">
        <v>195</v>
      </c>
      <c r="AU3115" s="186" t="s">
        <v>212</v>
      </c>
      <c r="AY3115" s="19" t="s">
        <v>193</v>
      </c>
      <c r="BE3115" s="187">
        <f t="shared" si="308"/>
        <v>0</v>
      </c>
      <c r="BF3115" s="187">
        <f t="shared" si="309"/>
        <v>0</v>
      </c>
      <c r="BG3115" s="187">
        <f t="shared" si="310"/>
        <v>0</v>
      </c>
      <c r="BH3115" s="187">
        <f t="shared" si="311"/>
        <v>0</v>
      </c>
      <c r="BI3115" s="187">
        <f t="shared" si="312"/>
        <v>0</v>
      </c>
      <c r="BJ3115" s="19" t="s">
        <v>78</v>
      </c>
      <c r="BK3115" s="187">
        <f t="shared" si="313"/>
        <v>0</v>
      </c>
      <c r="BL3115" s="19" t="s">
        <v>200</v>
      </c>
      <c r="BM3115" s="186" t="s">
        <v>5898</v>
      </c>
    </row>
    <row r="3116" spans="1:65" s="2" customFormat="1" ht="16.5" customHeight="1">
      <c r="A3116" s="36"/>
      <c r="B3116" s="37"/>
      <c r="C3116" s="175" t="s">
        <v>5899</v>
      </c>
      <c r="D3116" s="175" t="s">
        <v>195</v>
      </c>
      <c r="E3116" s="176" t="s">
        <v>5900</v>
      </c>
      <c r="F3116" s="177" t="s">
        <v>5901</v>
      </c>
      <c r="G3116" s="178" t="s">
        <v>702</v>
      </c>
      <c r="H3116" s="179">
        <v>2</v>
      </c>
      <c r="I3116" s="180"/>
      <c r="J3116" s="181">
        <f t="shared" si="304"/>
        <v>0</v>
      </c>
      <c r="K3116" s="177" t="s">
        <v>477</v>
      </c>
      <c r="L3116" s="41"/>
      <c r="M3116" s="182" t="s">
        <v>19</v>
      </c>
      <c r="N3116" s="183" t="s">
        <v>41</v>
      </c>
      <c r="O3116" s="66"/>
      <c r="P3116" s="184">
        <f t="shared" si="305"/>
        <v>0</v>
      </c>
      <c r="Q3116" s="184">
        <v>0</v>
      </c>
      <c r="R3116" s="184">
        <f t="shared" si="306"/>
        <v>0</v>
      </c>
      <c r="S3116" s="184">
        <v>0</v>
      </c>
      <c r="T3116" s="185">
        <f t="shared" si="307"/>
        <v>0</v>
      </c>
      <c r="U3116" s="36"/>
      <c r="V3116" s="36"/>
      <c r="W3116" s="36"/>
      <c r="X3116" s="36"/>
      <c r="Y3116" s="36"/>
      <c r="Z3116" s="36"/>
      <c r="AA3116" s="36"/>
      <c r="AB3116" s="36"/>
      <c r="AC3116" s="36"/>
      <c r="AD3116" s="36"/>
      <c r="AE3116" s="36"/>
      <c r="AR3116" s="186" t="s">
        <v>200</v>
      </c>
      <c r="AT3116" s="186" t="s">
        <v>195</v>
      </c>
      <c r="AU3116" s="186" t="s">
        <v>212</v>
      </c>
      <c r="AY3116" s="19" t="s">
        <v>193</v>
      </c>
      <c r="BE3116" s="187">
        <f t="shared" si="308"/>
        <v>0</v>
      </c>
      <c r="BF3116" s="187">
        <f t="shared" si="309"/>
        <v>0</v>
      </c>
      <c r="BG3116" s="187">
        <f t="shared" si="310"/>
        <v>0</v>
      </c>
      <c r="BH3116" s="187">
        <f t="shared" si="311"/>
        <v>0</v>
      </c>
      <c r="BI3116" s="187">
        <f t="shared" si="312"/>
        <v>0</v>
      </c>
      <c r="BJ3116" s="19" t="s">
        <v>78</v>
      </c>
      <c r="BK3116" s="187">
        <f t="shared" si="313"/>
        <v>0</v>
      </c>
      <c r="BL3116" s="19" t="s">
        <v>200</v>
      </c>
      <c r="BM3116" s="186" t="s">
        <v>5902</v>
      </c>
    </row>
    <row r="3117" spans="1:65" s="2" customFormat="1" ht="16.5" customHeight="1">
      <c r="A3117" s="36"/>
      <c r="B3117" s="37"/>
      <c r="C3117" s="175" t="s">
        <v>5903</v>
      </c>
      <c r="D3117" s="175" t="s">
        <v>195</v>
      </c>
      <c r="E3117" s="176" t="s">
        <v>5904</v>
      </c>
      <c r="F3117" s="177" t="s">
        <v>5905</v>
      </c>
      <c r="G3117" s="178" t="s">
        <v>702</v>
      </c>
      <c r="H3117" s="179">
        <v>2</v>
      </c>
      <c r="I3117" s="180"/>
      <c r="J3117" s="181">
        <f t="shared" si="304"/>
        <v>0</v>
      </c>
      <c r="K3117" s="177" t="s">
        <v>477</v>
      </c>
      <c r="L3117" s="41"/>
      <c r="M3117" s="182" t="s">
        <v>19</v>
      </c>
      <c r="N3117" s="183" t="s">
        <v>41</v>
      </c>
      <c r="O3117" s="66"/>
      <c r="P3117" s="184">
        <f t="shared" si="305"/>
        <v>0</v>
      </c>
      <c r="Q3117" s="184">
        <v>0</v>
      </c>
      <c r="R3117" s="184">
        <f t="shared" si="306"/>
        <v>0</v>
      </c>
      <c r="S3117" s="184">
        <v>0</v>
      </c>
      <c r="T3117" s="185">
        <f t="shared" si="307"/>
        <v>0</v>
      </c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R3117" s="186" t="s">
        <v>200</v>
      </c>
      <c r="AT3117" s="186" t="s">
        <v>195</v>
      </c>
      <c r="AU3117" s="186" t="s">
        <v>212</v>
      </c>
      <c r="AY3117" s="19" t="s">
        <v>193</v>
      </c>
      <c r="BE3117" s="187">
        <f t="shared" si="308"/>
        <v>0</v>
      </c>
      <c r="BF3117" s="187">
        <f t="shared" si="309"/>
        <v>0</v>
      </c>
      <c r="BG3117" s="187">
        <f t="shared" si="310"/>
        <v>0</v>
      </c>
      <c r="BH3117" s="187">
        <f t="shared" si="311"/>
        <v>0</v>
      </c>
      <c r="BI3117" s="187">
        <f t="shared" si="312"/>
        <v>0</v>
      </c>
      <c r="BJ3117" s="19" t="s">
        <v>78</v>
      </c>
      <c r="BK3117" s="187">
        <f t="shared" si="313"/>
        <v>0</v>
      </c>
      <c r="BL3117" s="19" t="s">
        <v>200</v>
      </c>
      <c r="BM3117" s="186" t="s">
        <v>5906</v>
      </c>
    </row>
    <row r="3118" spans="1:65" s="2" customFormat="1" ht="16.5" customHeight="1">
      <c r="A3118" s="36"/>
      <c r="B3118" s="37"/>
      <c r="C3118" s="175" t="s">
        <v>5907</v>
      </c>
      <c r="D3118" s="175" t="s">
        <v>195</v>
      </c>
      <c r="E3118" s="176" t="s">
        <v>5908</v>
      </c>
      <c r="F3118" s="177" t="s">
        <v>5841</v>
      </c>
      <c r="G3118" s="178" t="s">
        <v>702</v>
      </c>
      <c r="H3118" s="179">
        <v>2</v>
      </c>
      <c r="I3118" s="180"/>
      <c r="J3118" s="181">
        <f t="shared" si="304"/>
        <v>0</v>
      </c>
      <c r="K3118" s="177" t="s">
        <v>477</v>
      </c>
      <c r="L3118" s="41"/>
      <c r="M3118" s="182" t="s">
        <v>19</v>
      </c>
      <c r="N3118" s="183" t="s">
        <v>41</v>
      </c>
      <c r="O3118" s="66"/>
      <c r="P3118" s="184">
        <f t="shared" si="305"/>
        <v>0</v>
      </c>
      <c r="Q3118" s="184">
        <v>0</v>
      </c>
      <c r="R3118" s="184">
        <f t="shared" si="306"/>
        <v>0</v>
      </c>
      <c r="S3118" s="184">
        <v>0</v>
      </c>
      <c r="T3118" s="185">
        <f t="shared" si="307"/>
        <v>0</v>
      </c>
      <c r="U3118" s="36"/>
      <c r="V3118" s="36"/>
      <c r="W3118" s="36"/>
      <c r="X3118" s="36"/>
      <c r="Y3118" s="36"/>
      <c r="Z3118" s="36"/>
      <c r="AA3118" s="36"/>
      <c r="AB3118" s="36"/>
      <c r="AC3118" s="36"/>
      <c r="AD3118" s="36"/>
      <c r="AE3118" s="36"/>
      <c r="AR3118" s="186" t="s">
        <v>200</v>
      </c>
      <c r="AT3118" s="186" t="s">
        <v>195</v>
      </c>
      <c r="AU3118" s="186" t="s">
        <v>212</v>
      </c>
      <c r="AY3118" s="19" t="s">
        <v>193</v>
      </c>
      <c r="BE3118" s="187">
        <f t="shared" si="308"/>
        <v>0</v>
      </c>
      <c r="BF3118" s="187">
        <f t="shared" si="309"/>
        <v>0</v>
      </c>
      <c r="BG3118" s="187">
        <f t="shared" si="310"/>
        <v>0</v>
      </c>
      <c r="BH3118" s="187">
        <f t="shared" si="311"/>
        <v>0</v>
      </c>
      <c r="BI3118" s="187">
        <f t="shared" si="312"/>
        <v>0</v>
      </c>
      <c r="BJ3118" s="19" t="s">
        <v>78</v>
      </c>
      <c r="BK3118" s="187">
        <f t="shared" si="313"/>
        <v>0</v>
      </c>
      <c r="BL3118" s="19" t="s">
        <v>200</v>
      </c>
      <c r="BM3118" s="186" t="s">
        <v>5909</v>
      </c>
    </row>
    <row r="3119" spans="1:65" s="2" customFormat="1" ht="16.5" customHeight="1">
      <c r="A3119" s="36"/>
      <c r="B3119" s="37"/>
      <c r="C3119" s="175" t="s">
        <v>5910</v>
      </c>
      <c r="D3119" s="175" t="s">
        <v>195</v>
      </c>
      <c r="E3119" s="176" t="s">
        <v>5911</v>
      </c>
      <c r="F3119" s="177" t="s">
        <v>5845</v>
      </c>
      <c r="G3119" s="178" t="s">
        <v>702</v>
      </c>
      <c r="H3119" s="179">
        <v>2</v>
      </c>
      <c r="I3119" s="180"/>
      <c r="J3119" s="181">
        <f t="shared" si="304"/>
        <v>0</v>
      </c>
      <c r="K3119" s="177" t="s">
        <v>477</v>
      </c>
      <c r="L3119" s="41"/>
      <c r="M3119" s="182" t="s">
        <v>19</v>
      </c>
      <c r="N3119" s="183" t="s">
        <v>41</v>
      </c>
      <c r="O3119" s="66"/>
      <c r="P3119" s="184">
        <f t="shared" si="305"/>
        <v>0</v>
      </c>
      <c r="Q3119" s="184">
        <v>0</v>
      </c>
      <c r="R3119" s="184">
        <f t="shared" si="306"/>
        <v>0</v>
      </c>
      <c r="S3119" s="184">
        <v>0</v>
      </c>
      <c r="T3119" s="185">
        <f t="shared" si="307"/>
        <v>0</v>
      </c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R3119" s="186" t="s">
        <v>200</v>
      </c>
      <c r="AT3119" s="186" t="s">
        <v>195</v>
      </c>
      <c r="AU3119" s="186" t="s">
        <v>212</v>
      </c>
      <c r="AY3119" s="19" t="s">
        <v>193</v>
      </c>
      <c r="BE3119" s="187">
        <f t="shared" si="308"/>
        <v>0</v>
      </c>
      <c r="BF3119" s="187">
        <f t="shared" si="309"/>
        <v>0</v>
      </c>
      <c r="BG3119" s="187">
        <f t="shared" si="310"/>
        <v>0</v>
      </c>
      <c r="BH3119" s="187">
        <f t="shared" si="311"/>
        <v>0</v>
      </c>
      <c r="BI3119" s="187">
        <f t="shared" si="312"/>
        <v>0</v>
      </c>
      <c r="BJ3119" s="19" t="s">
        <v>78</v>
      </c>
      <c r="BK3119" s="187">
        <f t="shared" si="313"/>
        <v>0</v>
      </c>
      <c r="BL3119" s="19" t="s">
        <v>200</v>
      </c>
      <c r="BM3119" s="186" t="s">
        <v>5912</v>
      </c>
    </row>
    <row r="3120" spans="1:65" s="2" customFormat="1" ht="16.5" customHeight="1">
      <c r="A3120" s="36"/>
      <c r="B3120" s="37"/>
      <c r="C3120" s="175" t="s">
        <v>5913</v>
      </c>
      <c r="D3120" s="175" t="s">
        <v>195</v>
      </c>
      <c r="E3120" s="176" t="s">
        <v>5914</v>
      </c>
      <c r="F3120" s="177" t="s">
        <v>5849</v>
      </c>
      <c r="G3120" s="178" t="s">
        <v>702</v>
      </c>
      <c r="H3120" s="179">
        <v>2</v>
      </c>
      <c r="I3120" s="180"/>
      <c r="J3120" s="181">
        <f t="shared" si="304"/>
        <v>0</v>
      </c>
      <c r="K3120" s="177" t="s">
        <v>477</v>
      </c>
      <c r="L3120" s="41"/>
      <c r="M3120" s="182" t="s">
        <v>19</v>
      </c>
      <c r="N3120" s="183" t="s">
        <v>41</v>
      </c>
      <c r="O3120" s="66"/>
      <c r="P3120" s="184">
        <f t="shared" si="305"/>
        <v>0</v>
      </c>
      <c r="Q3120" s="184">
        <v>0</v>
      </c>
      <c r="R3120" s="184">
        <f t="shared" si="306"/>
        <v>0</v>
      </c>
      <c r="S3120" s="184">
        <v>0</v>
      </c>
      <c r="T3120" s="185">
        <f t="shared" si="307"/>
        <v>0</v>
      </c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R3120" s="186" t="s">
        <v>200</v>
      </c>
      <c r="AT3120" s="186" t="s">
        <v>195</v>
      </c>
      <c r="AU3120" s="186" t="s">
        <v>212</v>
      </c>
      <c r="AY3120" s="19" t="s">
        <v>193</v>
      </c>
      <c r="BE3120" s="187">
        <f t="shared" si="308"/>
        <v>0</v>
      </c>
      <c r="BF3120" s="187">
        <f t="shared" si="309"/>
        <v>0</v>
      </c>
      <c r="BG3120" s="187">
        <f t="shared" si="310"/>
        <v>0</v>
      </c>
      <c r="BH3120" s="187">
        <f t="shared" si="311"/>
        <v>0</v>
      </c>
      <c r="BI3120" s="187">
        <f t="shared" si="312"/>
        <v>0</v>
      </c>
      <c r="BJ3120" s="19" t="s">
        <v>78</v>
      </c>
      <c r="BK3120" s="187">
        <f t="shared" si="313"/>
        <v>0</v>
      </c>
      <c r="BL3120" s="19" t="s">
        <v>200</v>
      </c>
      <c r="BM3120" s="186" t="s">
        <v>5915</v>
      </c>
    </row>
    <row r="3121" spans="1:65" s="2" customFormat="1" ht="16.5" customHeight="1">
      <c r="A3121" s="36"/>
      <c r="B3121" s="37"/>
      <c r="C3121" s="175" t="s">
        <v>5916</v>
      </c>
      <c r="D3121" s="175" t="s">
        <v>195</v>
      </c>
      <c r="E3121" s="176" t="s">
        <v>5917</v>
      </c>
      <c r="F3121" s="177" t="s">
        <v>5853</v>
      </c>
      <c r="G3121" s="178" t="s">
        <v>702</v>
      </c>
      <c r="H3121" s="179">
        <v>2</v>
      </c>
      <c r="I3121" s="180"/>
      <c r="J3121" s="181">
        <f t="shared" si="304"/>
        <v>0</v>
      </c>
      <c r="K3121" s="177" t="s">
        <v>477</v>
      </c>
      <c r="L3121" s="41"/>
      <c r="M3121" s="182" t="s">
        <v>19</v>
      </c>
      <c r="N3121" s="183" t="s">
        <v>41</v>
      </c>
      <c r="O3121" s="66"/>
      <c r="P3121" s="184">
        <f t="shared" si="305"/>
        <v>0</v>
      </c>
      <c r="Q3121" s="184">
        <v>0</v>
      </c>
      <c r="R3121" s="184">
        <f t="shared" si="306"/>
        <v>0</v>
      </c>
      <c r="S3121" s="184">
        <v>0</v>
      </c>
      <c r="T3121" s="185">
        <f t="shared" si="307"/>
        <v>0</v>
      </c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R3121" s="186" t="s">
        <v>200</v>
      </c>
      <c r="AT3121" s="186" t="s">
        <v>195</v>
      </c>
      <c r="AU3121" s="186" t="s">
        <v>212</v>
      </c>
      <c r="AY3121" s="19" t="s">
        <v>193</v>
      </c>
      <c r="BE3121" s="187">
        <f t="shared" si="308"/>
        <v>0</v>
      </c>
      <c r="BF3121" s="187">
        <f t="shared" si="309"/>
        <v>0</v>
      </c>
      <c r="BG3121" s="187">
        <f t="shared" si="310"/>
        <v>0</v>
      </c>
      <c r="BH3121" s="187">
        <f t="shared" si="311"/>
        <v>0</v>
      </c>
      <c r="BI3121" s="187">
        <f t="shared" si="312"/>
        <v>0</v>
      </c>
      <c r="BJ3121" s="19" t="s">
        <v>78</v>
      </c>
      <c r="BK3121" s="187">
        <f t="shared" si="313"/>
        <v>0</v>
      </c>
      <c r="BL3121" s="19" t="s">
        <v>200</v>
      </c>
      <c r="BM3121" s="186" t="s">
        <v>5918</v>
      </c>
    </row>
    <row r="3122" spans="1:65" s="2" customFormat="1" ht="16.5" customHeight="1">
      <c r="A3122" s="36"/>
      <c r="B3122" s="37"/>
      <c r="C3122" s="175" t="s">
        <v>5919</v>
      </c>
      <c r="D3122" s="175" t="s">
        <v>195</v>
      </c>
      <c r="E3122" s="176" t="s">
        <v>5920</v>
      </c>
      <c r="F3122" s="177" t="s">
        <v>5857</v>
      </c>
      <c r="G3122" s="178" t="s">
        <v>702</v>
      </c>
      <c r="H3122" s="179">
        <v>2</v>
      </c>
      <c r="I3122" s="180"/>
      <c r="J3122" s="181">
        <f t="shared" si="304"/>
        <v>0</v>
      </c>
      <c r="K3122" s="177" t="s">
        <v>477</v>
      </c>
      <c r="L3122" s="41"/>
      <c r="M3122" s="182" t="s">
        <v>19</v>
      </c>
      <c r="N3122" s="183" t="s">
        <v>41</v>
      </c>
      <c r="O3122" s="66"/>
      <c r="P3122" s="184">
        <f t="shared" si="305"/>
        <v>0</v>
      </c>
      <c r="Q3122" s="184">
        <v>0</v>
      </c>
      <c r="R3122" s="184">
        <f t="shared" si="306"/>
        <v>0</v>
      </c>
      <c r="S3122" s="184">
        <v>0</v>
      </c>
      <c r="T3122" s="185">
        <f t="shared" si="307"/>
        <v>0</v>
      </c>
      <c r="U3122" s="36"/>
      <c r="V3122" s="36"/>
      <c r="W3122" s="36"/>
      <c r="X3122" s="36"/>
      <c r="Y3122" s="36"/>
      <c r="Z3122" s="36"/>
      <c r="AA3122" s="36"/>
      <c r="AB3122" s="36"/>
      <c r="AC3122" s="36"/>
      <c r="AD3122" s="36"/>
      <c r="AE3122" s="36"/>
      <c r="AR3122" s="186" t="s">
        <v>200</v>
      </c>
      <c r="AT3122" s="186" t="s">
        <v>195</v>
      </c>
      <c r="AU3122" s="186" t="s">
        <v>212</v>
      </c>
      <c r="AY3122" s="19" t="s">
        <v>193</v>
      </c>
      <c r="BE3122" s="187">
        <f t="shared" si="308"/>
        <v>0</v>
      </c>
      <c r="BF3122" s="187">
        <f t="shared" si="309"/>
        <v>0</v>
      </c>
      <c r="BG3122" s="187">
        <f t="shared" si="310"/>
        <v>0</v>
      </c>
      <c r="BH3122" s="187">
        <f t="shared" si="311"/>
        <v>0</v>
      </c>
      <c r="BI3122" s="187">
        <f t="shared" si="312"/>
        <v>0</v>
      </c>
      <c r="BJ3122" s="19" t="s">
        <v>78</v>
      </c>
      <c r="BK3122" s="187">
        <f t="shared" si="313"/>
        <v>0</v>
      </c>
      <c r="BL3122" s="19" t="s">
        <v>200</v>
      </c>
      <c r="BM3122" s="186" t="s">
        <v>5921</v>
      </c>
    </row>
    <row r="3123" spans="1:65" s="2" customFormat="1" ht="24.2" customHeight="1">
      <c r="A3123" s="36"/>
      <c r="B3123" s="37"/>
      <c r="C3123" s="175" t="s">
        <v>5922</v>
      </c>
      <c r="D3123" s="175" t="s">
        <v>195</v>
      </c>
      <c r="E3123" s="176" t="s">
        <v>5923</v>
      </c>
      <c r="F3123" s="177" t="s">
        <v>5861</v>
      </c>
      <c r="G3123" s="178" t="s">
        <v>702</v>
      </c>
      <c r="H3123" s="179">
        <v>2</v>
      </c>
      <c r="I3123" s="180"/>
      <c r="J3123" s="181">
        <f t="shared" si="304"/>
        <v>0</v>
      </c>
      <c r="K3123" s="177" t="s">
        <v>477</v>
      </c>
      <c r="L3123" s="41"/>
      <c r="M3123" s="182" t="s">
        <v>19</v>
      </c>
      <c r="N3123" s="183" t="s">
        <v>41</v>
      </c>
      <c r="O3123" s="66"/>
      <c r="P3123" s="184">
        <f t="shared" si="305"/>
        <v>0</v>
      </c>
      <c r="Q3123" s="184">
        <v>0</v>
      </c>
      <c r="R3123" s="184">
        <f t="shared" si="306"/>
        <v>0</v>
      </c>
      <c r="S3123" s="184">
        <v>0</v>
      </c>
      <c r="T3123" s="185">
        <f t="shared" si="307"/>
        <v>0</v>
      </c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R3123" s="186" t="s">
        <v>200</v>
      </c>
      <c r="AT3123" s="186" t="s">
        <v>195</v>
      </c>
      <c r="AU3123" s="186" t="s">
        <v>212</v>
      </c>
      <c r="AY3123" s="19" t="s">
        <v>193</v>
      </c>
      <c r="BE3123" s="187">
        <f t="shared" si="308"/>
        <v>0</v>
      </c>
      <c r="BF3123" s="187">
        <f t="shared" si="309"/>
        <v>0</v>
      </c>
      <c r="BG3123" s="187">
        <f t="shared" si="310"/>
        <v>0</v>
      </c>
      <c r="BH3123" s="187">
        <f t="shared" si="311"/>
        <v>0</v>
      </c>
      <c r="BI3123" s="187">
        <f t="shared" si="312"/>
        <v>0</v>
      </c>
      <c r="BJ3123" s="19" t="s">
        <v>78</v>
      </c>
      <c r="BK3123" s="187">
        <f t="shared" si="313"/>
        <v>0</v>
      </c>
      <c r="BL3123" s="19" t="s">
        <v>200</v>
      </c>
      <c r="BM3123" s="186" t="s">
        <v>5924</v>
      </c>
    </row>
    <row r="3124" spans="1:65" s="2" customFormat="1" ht="16.5" customHeight="1">
      <c r="A3124" s="36"/>
      <c r="B3124" s="37"/>
      <c r="C3124" s="175" t="s">
        <v>5925</v>
      </c>
      <c r="D3124" s="175" t="s">
        <v>195</v>
      </c>
      <c r="E3124" s="176" t="s">
        <v>5926</v>
      </c>
      <c r="F3124" s="177" t="s">
        <v>5865</v>
      </c>
      <c r="G3124" s="178" t="s">
        <v>702</v>
      </c>
      <c r="H3124" s="179">
        <v>8</v>
      </c>
      <c r="I3124" s="180"/>
      <c r="J3124" s="181">
        <f t="shared" si="304"/>
        <v>0</v>
      </c>
      <c r="K3124" s="177" t="s">
        <v>477</v>
      </c>
      <c r="L3124" s="41"/>
      <c r="M3124" s="182" t="s">
        <v>19</v>
      </c>
      <c r="N3124" s="183" t="s">
        <v>41</v>
      </c>
      <c r="O3124" s="66"/>
      <c r="P3124" s="184">
        <f t="shared" si="305"/>
        <v>0</v>
      </c>
      <c r="Q3124" s="184">
        <v>0</v>
      </c>
      <c r="R3124" s="184">
        <f t="shared" si="306"/>
        <v>0</v>
      </c>
      <c r="S3124" s="184">
        <v>0</v>
      </c>
      <c r="T3124" s="185">
        <f t="shared" si="307"/>
        <v>0</v>
      </c>
      <c r="U3124" s="36"/>
      <c r="V3124" s="36"/>
      <c r="W3124" s="36"/>
      <c r="X3124" s="36"/>
      <c r="Y3124" s="36"/>
      <c r="Z3124" s="36"/>
      <c r="AA3124" s="36"/>
      <c r="AB3124" s="36"/>
      <c r="AC3124" s="36"/>
      <c r="AD3124" s="36"/>
      <c r="AE3124" s="36"/>
      <c r="AR3124" s="186" t="s">
        <v>200</v>
      </c>
      <c r="AT3124" s="186" t="s">
        <v>195</v>
      </c>
      <c r="AU3124" s="186" t="s">
        <v>212</v>
      </c>
      <c r="AY3124" s="19" t="s">
        <v>193</v>
      </c>
      <c r="BE3124" s="187">
        <f t="shared" si="308"/>
        <v>0</v>
      </c>
      <c r="BF3124" s="187">
        <f t="shared" si="309"/>
        <v>0</v>
      </c>
      <c r="BG3124" s="187">
        <f t="shared" si="310"/>
        <v>0</v>
      </c>
      <c r="BH3124" s="187">
        <f t="shared" si="311"/>
        <v>0</v>
      </c>
      <c r="BI3124" s="187">
        <f t="shared" si="312"/>
        <v>0</v>
      </c>
      <c r="BJ3124" s="19" t="s">
        <v>78</v>
      </c>
      <c r="BK3124" s="187">
        <f t="shared" si="313"/>
        <v>0</v>
      </c>
      <c r="BL3124" s="19" t="s">
        <v>200</v>
      </c>
      <c r="BM3124" s="186" t="s">
        <v>5927</v>
      </c>
    </row>
    <row r="3125" spans="1:65" s="2" customFormat="1" ht="16.5" customHeight="1">
      <c r="A3125" s="36"/>
      <c r="B3125" s="37"/>
      <c r="C3125" s="175" t="s">
        <v>5928</v>
      </c>
      <c r="D3125" s="175" t="s">
        <v>195</v>
      </c>
      <c r="E3125" s="176" t="s">
        <v>5929</v>
      </c>
      <c r="F3125" s="177" t="s">
        <v>5869</v>
      </c>
      <c r="G3125" s="178" t="s">
        <v>702</v>
      </c>
      <c r="H3125" s="179">
        <v>8</v>
      </c>
      <c r="I3125" s="180"/>
      <c r="J3125" s="181">
        <f t="shared" si="304"/>
        <v>0</v>
      </c>
      <c r="K3125" s="177" t="s">
        <v>477</v>
      </c>
      <c r="L3125" s="41"/>
      <c r="M3125" s="182" t="s">
        <v>19</v>
      </c>
      <c r="N3125" s="183" t="s">
        <v>41</v>
      </c>
      <c r="O3125" s="66"/>
      <c r="P3125" s="184">
        <f t="shared" si="305"/>
        <v>0</v>
      </c>
      <c r="Q3125" s="184">
        <v>0</v>
      </c>
      <c r="R3125" s="184">
        <f t="shared" si="306"/>
        <v>0</v>
      </c>
      <c r="S3125" s="184">
        <v>0</v>
      </c>
      <c r="T3125" s="185">
        <f t="shared" si="307"/>
        <v>0</v>
      </c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R3125" s="186" t="s">
        <v>200</v>
      </c>
      <c r="AT3125" s="186" t="s">
        <v>195</v>
      </c>
      <c r="AU3125" s="186" t="s">
        <v>212</v>
      </c>
      <c r="AY3125" s="19" t="s">
        <v>193</v>
      </c>
      <c r="BE3125" s="187">
        <f t="shared" si="308"/>
        <v>0</v>
      </c>
      <c r="BF3125" s="187">
        <f t="shared" si="309"/>
        <v>0</v>
      </c>
      <c r="BG3125" s="187">
        <f t="shared" si="310"/>
        <v>0</v>
      </c>
      <c r="BH3125" s="187">
        <f t="shared" si="311"/>
        <v>0</v>
      </c>
      <c r="BI3125" s="187">
        <f t="shared" si="312"/>
        <v>0</v>
      </c>
      <c r="BJ3125" s="19" t="s">
        <v>78</v>
      </c>
      <c r="BK3125" s="187">
        <f t="shared" si="313"/>
        <v>0</v>
      </c>
      <c r="BL3125" s="19" t="s">
        <v>200</v>
      </c>
      <c r="BM3125" s="186" t="s">
        <v>5930</v>
      </c>
    </row>
    <row r="3126" spans="1:65" s="2" customFormat="1" ht="16.5" customHeight="1">
      <c r="A3126" s="36"/>
      <c r="B3126" s="37"/>
      <c r="C3126" s="175" t="s">
        <v>5931</v>
      </c>
      <c r="D3126" s="175" t="s">
        <v>195</v>
      </c>
      <c r="E3126" s="176" t="s">
        <v>5932</v>
      </c>
      <c r="F3126" s="177" t="s">
        <v>5873</v>
      </c>
      <c r="G3126" s="178" t="s">
        <v>702</v>
      </c>
      <c r="H3126" s="179">
        <v>2</v>
      </c>
      <c r="I3126" s="180"/>
      <c r="J3126" s="181">
        <f t="shared" si="304"/>
        <v>0</v>
      </c>
      <c r="K3126" s="177" t="s">
        <v>477</v>
      </c>
      <c r="L3126" s="41"/>
      <c r="M3126" s="182" t="s">
        <v>19</v>
      </c>
      <c r="N3126" s="183" t="s">
        <v>41</v>
      </c>
      <c r="O3126" s="66"/>
      <c r="P3126" s="184">
        <f t="shared" si="305"/>
        <v>0</v>
      </c>
      <c r="Q3126" s="184">
        <v>0</v>
      </c>
      <c r="R3126" s="184">
        <f t="shared" si="306"/>
        <v>0</v>
      </c>
      <c r="S3126" s="184">
        <v>0</v>
      </c>
      <c r="T3126" s="185">
        <f t="shared" si="307"/>
        <v>0</v>
      </c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R3126" s="186" t="s">
        <v>200</v>
      </c>
      <c r="AT3126" s="186" t="s">
        <v>195</v>
      </c>
      <c r="AU3126" s="186" t="s">
        <v>212</v>
      </c>
      <c r="AY3126" s="19" t="s">
        <v>193</v>
      </c>
      <c r="BE3126" s="187">
        <f t="shared" si="308"/>
        <v>0</v>
      </c>
      <c r="BF3126" s="187">
        <f t="shared" si="309"/>
        <v>0</v>
      </c>
      <c r="BG3126" s="187">
        <f t="shared" si="310"/>
        <v>0</v>
      </c>
      <c r="BH3126" s="187">
        <f t="shared" si="311"/>
        <v>0</v>
      </c>
      <c r="BI3126" s="187">
        <f t="shared" si="312"/>
        <v>0</v>
      </c>
      <c r="BJ3126" s="19" t="s">
        <v>78</v>
      </c>
      <c r="BK3126" s="187">
        <f t="shared" si="313"/>
        <v>0</v>
      </c>
      <c r="BL3126" s="19" t="s">
        <v>200</v>
      </c>
      <c r="BM3126" s="186" t="s">
        <v>5933</v>
      </c>
    </row>
    <row r="3127" spans="1:65" s="2" customFormat="1" ht="24.2" customHeight="1">
      <c r="A3127" s="36"/>
      <c r="B3127" s="37"/>
      <c r="C3127" s="175" t="s">
        <v>5934</v>
      </c>
      <c r="D3127" s="175" t="s">
        <v>195</v>
      </c>
      <c r="E3127" s="176" t="s">
        <v>5935</v>
      </c>
      <c r="F3127" s="177" t="s">
        <v>5877</v>
      </c>
      <c r="G3127" s="178" t="s">
        <v>702</v>
      </c>
      <c r="H3127" s="179">
        <v>2</v>
      </c>
      <c r="I3127" s="180"/>
      <c r="J3127" s="181">
        <f t="shared" si="304"/>
        <v>0</v>
      </c>
      <c r="K3127" s="177" t="s">
        <v>477</v>
      </c>
      <c r="L3127" s="41"/>
      <c r="M3127" s="182" t="s">
        <v>19</v>
      </c>
      <c r="N3127" s="183" t="s">
        <v>41</v>
      </c>
      <c r="O3127" s="66"/>
      <c r="P3127" s="184">
        <f t="shared" si="305"/>
        <v>0</v>
      </c>
      <c r="Q3127" s="184">
        <v>0</v>
      </c>
      <c r="R3127" s="184">
        <f t="shared" si="306"/>
        <v>0</v>
      </c>
      <c r="S3127" s="184">
        <v>0</v>
      </c>
      <c r="T3127" s="185">
        <f t="shared" si="307"/>
        <v>0</v>
      </c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R3127" s="186" t="s">
        <v>200</v>
      </c>
      <c r="AT3127" s="186" t="s">
        <v>195</v>
      </c>
      <c r="AU3127" s="186" t="s">
        <v>212</v>
      </c>
      <c r="AY3127" s="19" t="s">
        <v>193</v>
      </c>
      <c r="BE3127" s="187">
        <f t="shared" si="308"/>
        <v>0</v>
      </c>
      <c r="BF3127" s="187">
        <f t="shared" si="309"/>
        <v>0</v>
      </c>
      <c r="BG3127" s="187">
        <f t="shared" si="310"/>
        <v>0</v>
      </c>
      <c r="BH3127" s="187">
        <f t="shared" si="311"/>
        <v>0</v>
      </c>
      <c r="BI3127" s="187">
        <f t="shared" si="312"/>
        <v>0</v>
      </c>
      <c r="BJ3127" s="19" t="s">
        <v>78</v>
      </c>
      <c r="BK3127" s="187">
        <f t="shared" si="313"/>
        <v>0</v>
      </c>
      <c r="BL3127" s="19" t="s">
        <v>200</v>
      </c>
      <c r="BM3127" s="186" t="s">
        <v>5936</v>
      </c>
    </row>
    <row r="3128" spans="1:65" s="2" customFormat="1" ht="16.5" customHeight="1">
      <c r="A3128" s="36"/>
      <c r="B3128" s="37"/>
      <c r="C3128" s="175" t="s">
        <v>5937</v>
      </c>
      <c r="D3128" s="175" t="s">
        <v>195</v>
      </c>
      <c r="E3128" s="176" t="s">
        <v>5938</v>
      </c>
      <c r="F3128" s="177" t="s">
        <v>5881</v>
      </c>
      <c r="G3128" s="178" t="s">
        <v>702</v>
      </c>
      <c r="H3128" s="179">
        <v>2</v>
      </c>
      <c r="I3128" s="180"/>
      <c r="J3128" s="181">
        <f t="shared" si="304"/>
        <v>0</v>
      </c>
      <c r="K3128" s="177" t="s">
        <v>477</v>
      </c>
      <c r="L3128" s="41"/>
      <c r="M3128" s="182" t="s">
        <v>19</v>
      </c>
      <c r="N3128" s="183" t="s">
        <v>41</v>
      </c>
      <c r="O3128" s="66"/>
      <c r="P3128" s="184">
        <f t="shared" si="305"/>
        <v>0</v>
      </c>
      <c r="Q3128" s="184">
        <v>0</v>
      </c>
      <c r="R3128" s="184">
        <f t="shared" si="306"/>
        <v>0</v>
      </c>
      <c r="S3128" s="184">
        <v>0</v>
      </c>
      <c r="T3128" s="185">
        <f t="shared" si="307"/>
        <v>0</v>
      </c>
      <c r="U3128" s="36"/>
      <c r="V3128" s="36"/>
      <c r="W3128" s="36"/>
      <c r="X3128" s="36"/>
      <c r="Y3128" s="36"/>
      <c r="Z3128" s="36"/>
      <c r="AA3128" s="36"/>
      <c r="AB3128" s="36"/>
      <c r="AC3128" s="36"/>
      <c r="AD3128" s="36"/>
      <c r="AE3128" s="36"/>
      <c r="AR3128" s="186" t="s">
        <v>200</v>
      </c>
      <c r="AT3128" s="186" t="s">
        <v>195</v>
      </c>
      <c r="AU3128" s="186" t="s">
        <v>212</v>
      </c>
      <c r="AY3128" s="19" t="s">
        <v>193</v>
      </c>
      <c r="BE3128" s="187">
        <f t="shared" si="308"/>
        <v>0</v>
      </c>
      <c r="BF3128" s="187">
        <f t="shared" si="309"/>
        <v>0</v>
      </c>
      <c r="BG3128" s="187">
        <f t="shared" si="310"/>
        <v>0</v>
      </c>
      <c r="BH3128" s="187">
        <f t="shared" si="311"/>
        <v>0</v>
      </c>
      <c r="BI3128" s="187">
        <f t="shared" si="312"/>
        <v>0</v>
      </c>
      <c r="BJ3128" s="19" t="s">
        <v>78</v>
      </c>
      <c r="BK3128" s="187">
        <f t="shared" si="313"/>
        <v>0</v>
      </c>
      <c r="BL3128" s="19" t="s">
        <v>200</v>
      </c>
      <c r="BM3128" s="186" t="s">
        <v>5939</v>
      </c>
    </row>
    <row r="3129" spans="1:65" s="2" customFormat="1" ht="16.5" customHeight="1">
      <c r="A3129" s="36"/>
      <c r="B3129" s="37"/>
      <c r="C3129" s="175" t="s">
        <v>5940</v>
      </c>
      <c r="D3129" s="175" t="s">
        <v>195</v>
      </c>
      <c r="E3129" s="176" t="s">
        <v>5941</v>
      </c>
      <c r="F3129" s="177" t="s">
        <v>5885</v>
      </c>
      <c r="G3129" s="178" t="s">
        <v>702</v>
      </c>
      <c r="H3129" s="179">
        <v>2</v>
      </c>
      <c r="I3129" s="180"/>
      <c r="J3129" s="181">
        <f t="shared" si="304"/>
        <v>0</v>
      </c>
      <c r="K3129" s="177" t="s">
        <v>477</v>
      </c>
      <c r="L3129" s="41"/>
      <c r="M3129" s="182" t="s">
        <v>19</v>
      </c>
      <c r="N3129" s="183" t="s">
        <v>41</v>
      </c>
      <c r="O3129" s="66"/>
      <c r="P3129" s="184">
        <f t="shared" si="305"/>
        <v>0</v>
      </c>
      <c r="Q3129" s="184">
        <v>0</v>
      </c>
      <c r="R3129" s="184">
        <f t="shared" si="306"/>
        <v>0</v>
      </c>
      <c r="S3129" s="184">
        <v>0</v>
      </c>
      <c r="T3129" s="185">
        <f t="shared" si="307"/>
        <v>0</v>
      </c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R3129" s="186" t="s">
        <v>200</v>
      </c>
      <c r="AT3129" s="186" t="s">
        <v>195</v>
      </c>
      <c r="AU3129" s="186" t="s">
        <v>212</v>
      </c>
      <c r="AY3129" s="19" t="s">
        <v>193</v>
      </c>
      <c r="BE3129" s="187">
        <f t="shared" si="308"/>
        <v>0</v>
      </c>
      <c r="BF3129" s="187">
        <f t="shared" si="309"/>
        <v>0</v>
      </c>
      <c r="BG3129" s="187">
        <f t="shared" si="310"/>
        <v>0</v>
      </c>
      <c r="BH3129" s="187">
        <f t="shared" si="311"/>
        <v>0</v>
      </c>
      <c r="BI3129" s="187">
        <f t="shared" si="312"/>
        <v>0</v>
      </c>
      <c r="BJ3129" s="19" t="s">
        <v>78</v>
      </c>
      <c r="BK3129" s="187">
        <f t="shared" si="313"/>
        <v>0</v>
      </c>
      <c r="BL3129" s="19" t="s">
        <v>200</v>
      </c>
      <c r="BM3129" s="186" t="s">
        <v>5942</v>
      </c>
    </row>
    <row r="3130" spans="1:65" s="2" customFormat="1" ht="16.5" customHeight="1">
      <c r="A3130" s="36"/>
      <c r="B3130" s="37"/>
      <c r="C3130" s="175" t="s">
        <v>5943</v>
      </c>
      <c r="D3130" s="175" t="s">
        <v>195</v>
      </c>
      <c r="E3130" s="176" t="s">
        <v>5944</v>
      </c>
      <c r="F3130" s="177" t="s">
        <v>5889</v>
      </c>
      <c r="G3130" s="178" t="s">
        <v>702</v>
      </c>
      <c r="H3130" s="179">
        <v>2</v>
      </c>
      <c r="I3130" s="180"/>
      <c r="J3130" s="181">
        <f t="shared" si="304"/>
        <v>0</v>
      </c>
      <c r="K3130" s="177" t="s">
        <v>477</v>
      </c>
      <c r="L3130" s="41"/>
      <c r="M3130" s="182" t="s">
        <v>19</v>
      </c>
      <c r="N3130" s="183" t="s">
        <v>41</v>
      </c>
      <c r="O3130" s="66"/>
      <c r="P3130" s="184">
        <f t="shared" si="305"/>
        <v>0</v>
      </c>
      <c r="Q3130" s="184">
        <v>0</v>
      </c>
      <c r="R3130" s="184">
        <f t="shared" si="306"/>
        <v>0</v>
      </c>
      <c r="S3130" s="184">
        <v>0</v>
      </c>
      <c r="T3130" s="185">
        <f t="shared" si="307"/>
        <v>0</v>
      </c>
      <c r="U3130" s="36"/>
      <c r="V3130" s="36"/>
      <c r="W3130" s="36"/>
      <c r="X3130" s="36"/>
      <c r="Y3130" s="36"/>
      <c r="Z3130" s="36"/>
      <c r="AA3130" s="36"/>
      <c r="AB3130" s="36"/>
      <c r="AC3130" s="36"/>
      <c r="AD3130" s="36"/>
      <c r="AE3130" s="36"/>
      <c r="AR3130" s="186" t="s">
        <v>200</v>
      </c>
      <c r="AT3130" s="186" t="s">
        <v>195</v>
      </c>
      <c r="AU3130" s="186" t="s">
        <v>212</v>
      </c>
      <c r="AY3130" s="19" t="s">
        <v>193</v>
      </c>
      <c r="BE3130" s="187">
        <f t="shared" si="308"/>
        <v>0</v>
      </c>
      <c r="BF3130" s="187">
        <f t="shared" si="309"/>
        <v>0</v>
      </c>
      <c r="BG3130" s="187">
        <f t="shared" si="310"/>
        <v>0</v>
      </c>
      <c r="BH3130" s="187">
        <f t="shared" si="311"/>
        <v>0</v>
      </c>
      <c r="BI3130" s="187">
        <f t="shared" si="312"/>
        <v>0</v>
      </c>
      <c r="BJ3130" s="19" t="s">
        <v>78</v>
      </c>
      <c r="BK3130" s="187">
        <f t="shared" si="313"/>
        <v>0</v>
      </c>
      <c r="BL3130" s="19" t="s">
        <v>200</v>
      </c>
      <c r="BM3130" s="186" t="s">
        <v>5945</v>
      </c>
    </row>
    <row r="3131" spans="1:65" s="2" customFormat="1" ht="16.5" customHeight="1">
      <c r="A3131" s="36"/>
      <c r="B3131" s="37"/>
      <c r="C3131" s="175" t="s">
        <v>5946</v>
      </c>
      <c r="D3131" s="175" t="s">
        <v>195</v>
      </c>
      <c r="E3131" s="176" t="s">
        <v>5947</v>
      </c>
      <c r="F3131" s="177" t="s">
        <v>5893</v>
      </c>
      <c r="G3131" s="178" t="s">
        <v>3092</v>
      </c>
      <c r="H3131" s="179">
        <v>2</v>
      </c>
      <c r="I3131" s="180"/>
      <c r="J3131" s="181">
        <f t="shared" si="304"/>
        <v>0</v>
      </c>
      <c r="K3131" s="177" t="s">
        <v>477</v>
      </c>
      <c r="L3131" s="41"/>
      <c r="M3131" s="182" t="s">
        <v>19</v>
      </c>
      <c r="N3131" s="183" t="s">
        <v>41</v>
      </c>
      <c r="O3131" s="66"/>
      <c r="P3131" s="184">
        <f t="shared" si="305"/>
        <v>0</v>
      </c>
      <c r="Q3131" s="184">
        <v>0</v>
      </c>
      <c r="R3131" s="184">
        <f t="shared" si="306"/>
        <v>0</v>
      </c>
      <c r="S3131" s="184">
        <v>0</v>
      </c>
      <c r="T3131" s="185">
        <f t="shared" si="307"/>
        <v>0</v>
      </c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R3131" s="186" t="s">
        <v>200</v>
      </c>
      <c r="AT3131" s="186" t="s">
        <v>195</v>
      </c>
      <c r="AU3131" s="186" t="s">
        <v>212</v>
      </c>
      <c r="AY3131" s="19" t="s">
        <v>193</v>
      </c>
      <c r="BE3131" s="187">
        <f t="shared" si="308"/>
        <v>0</v>
      </c>
      <c r="BF3131" s="187">
        <f t="shared" si="309"/>
        <v>0</v>
      </c>
      <c r="BG3131" s="187">
        <f t="shared" si="310"/>
        <v>0</v>
      </c>
      <c r="BH3131" s="187">
        <f t="shared" si="311"/>
        <v>0</v>
      </c>
      <c r="BI3131" s="187">
        <f t="shared" si="312"/>
        <v>0</v>
      </c>
      <c r="BJ3131" s="19" t="s">
        <v>78</v>
      </c>
      <c r="BK3131" s="187">
        <f t="shared" si="313"/>
        <v>0</v>
      </c>
      <c r="BL3131" s="19" t="s">
        <v>200</v>
      </c>
      <c r="BM3131" s="186" t="s">
        <v>5948</v>
      </c>
    </row>
    <row r="3132" spans="1:65" s="2" customFormat="1" ht="16.5" customHeight="1">
      <c r="A3132" s="36"/>
      <c r="B3132" s="37"/>
      <c r="C3132" s="175" t="s">
        <v>5949</v>
      </c>
      <c r="D3132" s="175" t="s">
        <v>195</v>
      </c>
      <c r="E3132" s="176" t="s">
        <v>5950</v>
      </c>
      <c r="F3132" s="177" t="s">
        <v>5897</v>
      </c>
      <c r="G3132" s="178" t="s">
        <v>3092</v>
      </c>
      <c r="H3132" s="179">
        <v>2</v>
      </c>
      <c r="I3132" s="180"/>
      <c r="J3132" s="181">
        <f t="shared" ref="J3132:J3163" si="314">ROUND(I3132*H3132,2)</f>
        <v>0</v>
      </c>
      <c r="K3132" s="177" t="s">
        <v>477</v>
      </c>
      <c r="L3132" s="41"/>
      <c r="M3132" s="182" t="s">
        <v>19</v>
      </c>
      <c r="N3132" s="183" t="s">
        <v>41</v>
      </c>
      <c r="O3132" s="66"/>
      <c r="P3132" s="184">
        <f t="shared" ref="P3132:P3163" si="315">O3132*H3132</f>
        <v>0</v>
      </c>
      <c r="Q3132" s="184">
        <v>0</v>
      </c>
      <c r="R3132" s="184">
        <f t="shared" ref="R3132:R3163" si="316">Q3132*H3132</f>
        <v>0</v>
      </c>
      <c r="S3132" s="184">
        <v>0</v>
      </c>
      <c r="T3132" s="185">
        <f t="shared" ref="T3132:T3163" si="317">S3132*H3132</f>
        <v>0</v>
      </c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R3132" s="186" t="s">
        <v>200</v>
      </c>
      <c r="AT3132" s="186" t="s">
        <v>195</v>
      </c>
      <c r="AU3132" s="186" t="s">
        <v>212</v>
      </c>
      <c r="AY3132" s="19" t="s">
        <v>193</v>
      </c>
      <c r="BE3132" s="187">
        <f t="shared" ref="BE3132:BE3163" si="318">IF(N3132="základní",J3132,0)</f>
        <v>0</v>
      </c>
      <c r="BF3132" s="187">
        <f t="shared" ref="BF3132:BF3163" si="319">IF(N3132="snížená",J3132,0)</f>
        <v>0</v>
      </c>
      <c r="BG3132" s="187">
        <f t="shared" ref="BG3132:BG3163" si="320">IF(N3132="zákl. přenesená",J3132,0)</f>
        <v>0</v>
      </c>
      <c r="BH3132" s="187">
        <f t="shared" ref="BH3132:BH3163" si="321">IF(N3132="sníž. přenesená",J3132,0)</f>
        <v>0</v>
      </c>
      <c r="BI3132" s="187">
        <f t="shared" ref="BI3132:BI3163" si="322">IF(N3132="nulová",J3132,0)</f>
        <v>0</v>
      </c>
      <c r="BJ3132" s="19" t="s">
        <v>78</v>
      </c>
      <c r="BK3132" s="187">
        <f t="shared" ref="BK3132:BK3163" si="323">ROUND(I3132*H3132,2)</f>
        <v>0</v>
      </c>
      <c r="BL3132" s="19" t="s">
        <v>200</v>
      </c>
      <c r="BM3132" s="186" t="s">
        <v>5951</v>
      </c>
    </row>
    <row r="3133" spans="1:65" s="2" customFormat="1" ht="16.5" customHeight="1">
      <c r="A3133" s="36"/>
      <c r="B3133" s="37"/>
      <c r="C3133" s="175" t="s">
        <v>5952</v>
      </c>
      <c r="D3133" s="175" t="s">
        <v>195</v>
      </c>
      <c r="E3133" s="176" t="s">
        <v>5953</v>
      </c>
      <c r="F3133" s="177" t="s">
        <v>5901</v>
      </c>
      <c r="G3133" s="178" t="s">
        <v>702</v>
      </c>
      <c r="H3133" s="179">
        <v>2</v>
      </c>
      <c r="I3133" s="180"/>
      <c r="J3133" s="181">
        <f t="shared" si="314"/>
        <v>0</v>
      </c>
      <c r="K3133" s="177" t="s">
        <v>477</v>
      </c>
      <c r="L3133" s="41"/>
      <c r="M3133" s="182" t="s">
        <v>19</v>
      </c>
      <c r="N3133" s="183" t="s">
        <v>41</v>
      </c>
      <c r="O3133" s="66"/>
      <c r="P3133" s="184">
        <f t="shared" si="315"/>
        <v>0</v>
      </c>
      <c r="Q3133" s="184">
        <v>0</v>
      </c>
      <c r="R3133" s="184">
        <f t="shared" si="316"/>
        <v>0</v>
      </c>
      <c r="S3133" s="184">
        <v>0</v>
      </c>
      <c r="T3133" s="185">
        <f t="shared" si="317"/>
        <v>0</v>
      </c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R3133" s="186" t="s">
        <v>200</v>
      </c>
      <c r="AT3133" s="186" t="s">
        <v>195</v>
      </c>
      <c r="AU3133" s="186" t="s">
        <v>212</v>
      </c>
      <c r="AY3133" s="19" t="s">
        <v>193</v>
      </c>
      <c r="BE3133" s="187">
        <f t="shared" si="318"/>
        <v>0</v>
      </c>
      <c r="BF3133" s="187">
        <f t="shared" si="319"/>
        <v>0</v>
      </c>
      <c r="BG3133" s="187">
        <f t="shared" si="320"/>
        <v>0</v>
      </c>
      <c r="BH3133" s="187">
        <f t="shared" si="321"/>
        <v>0</v>
      </c>
      <c r="BI3133" s="187">
        <f t="shared" si="322"/>
        <v>0</v>
      </c>
      <c r="BJ3133" s="19" t="s">
        <v>78</v>
      </c>
      <c r="BK3133" s="187">
        <f t="shared" si="323"/>
        <v>0</v>
      </c>
      <c r="BL3133" s="19" t="s">
        <v>200</v>
      </c>
      <c r="BM3133" s="186" t="s">
        <v>5954</v>
      </c>
    </row>
    <row r="3134" spans="1:65" s="2" customFormat="1" ht="16.5" customHeight="1">
      <c r="A3134" s="36"/>
      <c r="B3134" s="37"/>
      <c r="C3134" s="175" t="s">
        <v>5955</v>
      </c>
      <c r="D3134" s="175" t="s">
        <v>195</v>
      </c>
      <c r="E3134" s="176" t="s">
        <v>5956</v>
      </c>
      <c r="F3134" s="177" t="s">
        <v>5957</v>
      </c>
      <c r="G3134" s="178" t="s">
        <v>702</v>
      </c>
      <c r="H3134" s="179">
        <v>1</v>
      </c>
      <c r="I3134" s="180"/>
      <c r="J3134" s="181">
        <f t="shared" si="314"/>
        <v>0</v>
      </c>
      <c r="K3134" s="177" t="s">
        <v>477</v>
      </c>
      <c r="L3134" s="41"/>
      <c r="M3134" s="182" t="s">
        <v>19</v>
      </c>
      <c r="N3134" s="183" t="s">
        <v>41</v>
      </c>
      <c r="O3134" s="66"/>
      <c r="P3134" s="184">
        <f t="shared" si="315"/>
        <v>0</v>
      </c>
      <c r="Q3134" s="184">
        <v>0</v>
      </c>
      <c r="R3134" s="184">
        <f t="shared" si="316"/>
        <v>0</v>
      </c>
      <c r="S3134" s="184">
        <v>0</v>
      </c>
      <c r="T3134" s="185">
        <f t="shared" si="317"/>
        <v>0</v>
      </c>
      <c r="U3134" s="36"/>
      <c r="V3134" s="36"/>
      <c r="W3134" s="36"/>
      <c r="X3134" s="36"/>
      <c r="Y3134" s="36"/>
      <c r="Z3134" s="36"/>
      <c r="AA3134" s="36"/>
      <c r="AB3134" s="36"/>
      <c r="AC3134" s="36"/>
      <c r="AD3134" s="36"/>
      <c r="AE3134" s="36"/>
      <c r="AR3134" s="186" t="s">
        <v>200</v>
      </c>
      <c r="AT3134" s="186" t="s">
        <v>195</v>
      </c>
      <c r="AU3134" s="186" t="s">
        <v>212</v>
      </c>
      <c r="AY3134" s="19" t="s">
        <v>193</v>
      </c>
      <c r="BE3134" s="187">
        <f t="shared" si="318"/>
        <v>0</v>
      </c>
      <c r="BF3134" s="187">
        <f t="shared" si="319"/>
        <v>0</v>
      </c>
      <c r="BG3134" s="187">
        <f t="shared" si="320"/>
        <v>0</v>
      </c>
      <c r="BH3134" s="187">
        <f t="shared" si="321"/>
        <v>0</v>
      </c>
      <c r="BI3134" s="187">
        <f t="shared" si="322"/>
        <v>0</v>
      </c>
      <c r="BJ3134" s="19" t="s">
        <v>78</v>
      </c>
      <c r="BK3134" s="187">
        <f t="shared" si="323"/>
        <v>0</v>
      </c>
      <c r="BL3134" s="19" t="s">
        <v>200</v>
      </c>
      <c r="BM3134" s="186" t="s">
        <v>5958</v>
      </c>
    </row>
    <row r="3135" spans="1:65" s="2" customFormat="1" ht="21.75" customHeight="1">
      <c r="A3135" s="36"/>
      <c r="B3135" s="37"/>
      <c r="C3135" s="175" t="s">
        <v>5959</v>
      </c>
      <c r="D3135" s="175" t="s">
        <v>195</v>
      </c>
      <c r="E3135" s="176" t="s">
        <v>5960</v>
      </c>
      <c r="F3135" s="177" t="s">
        <v>5961</v>
      </c>
      <c r="G3135" s="178" t="s">
        <v>702</v>
      </c>
      <c r="H3135" s="179">
        <v>2</v>
      </c>
      <c r="I3135" s="180"/>
      <c r="J3135" s="181">
        <f t="shared" si="314"/>
        <v>0</v>
      </c>
      <c r="K3135" s="177" t="s">
        <v>477</v>
      </c>
      <c r="L3135" s="41"/>
      <c r="M3135" s="182" t="s">
        <v>19</v>
      </c>
      <c r="N3135" s="183" t="s">
        <v>41</v>
      </c>
      <c r="O3135" s="66"/>
      <c r="P3135" s="184">
        <f t="shared" si="315"/>
        <v>0</v>
      </c>
      <c r="Q3135" s="184">
        <v>0</v>
      </c>
      <c r="R3135" s="184">
        <f t="shared" si="316"/>
        <v>0</v>
      </c>
      <c r="S3135" s="184">
        <v>0</v>
      </c>
      <c r="T3135" s="185">
        <f t="shared" si="317"/>
        <v>0</v>
      </c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R3135" s="186" t="s">
        <v>200</v>
      </c>
      <c r="AT3135" s="186" t="s">
        <v>195</v>
      </c>
      <c r="AU3135" s="186" t="s">
        <v>212</v>
      </c>
      <c r="AY3135" s="19" t="s">
        <v>193</v>
      </c>
      <c r="BE3135" s="187">
        <f t="shared" si="318"/>
        <v>0</v>
      </c>
      <c r="BF3135" s="187">
        <f t="shared" si="319"/>
        <v>0</v>
      </c>
      <c r="BG3135" s="187">
        <f t="shared" si="320"/>
        <v>0</v>
      </c>
      <c r="BH3135" s="187">
        <f t="shared" si="321"/>
        <v>0</v>
      </c>
      <c r="BI3135" s="187">
        <f t="shared" si="322"/>
        <v>0</v>
      </c>
      <c r="BJ3135" s="19" t="s">
        <v>78</v>
      </c>
      <c r="BK3135" s="187">
        <f t="shared" si="323"/>
        <v>0</v>
      </c>
      <c r="BL3135" s="19" t="s">
        <v>200</v>
      </c>
      <c r="BM3135" s="186" t="s">
        <v>5962</v>
      </c>
    </row>
    <row r="3136" spans="1:65" s="2" customFormat="1" ht="16.5" customHeight="1">
      <c r="A3136" s="36"/>
      <c r="B3136" s="37"/>
      <c r="C3136" s="175" t="s">
        <v>5963</v>
      </c>
      <c r="D3136" s="175" t="s">
        <v>195</v>
      </c>
      <c r="E3136" s="176" t="s">
        <v>5964</v>
      </c>
      <c r="F3136" s="177" t="s">
        <v>5965</v>
      </c>
      <c r="G3136" s="178" t="s">
        <v>702</v>
      </c>
      <c r="H3136" s="179">
        <v>2</v>
      </c>
      <c r="I3136" s="180"/>
      <c r="J3136" s="181">
        <f t="shared" si="314"/>
        <v>0</v>
      </c>
      <c r="K3136" s="177" t="s">
        <v>477</v>
      </c>
      <c r="L3136" s="41"/>
      <c r="M3136" s="182" t="s">
        <v>19</v>
      </c>
      <c r="N3136" s="183" t="s">
        <v>41</v>
      </c>
      <c r="O3136" s="66"/>
      <c r="P3136" s="184">
        <f t="shared" si="315"/>
        <v>0</v>
      </c>
      <c r="Q3136" s="184">
        <v>0</v>
      </c>
      <c r="R3136" s="184">
        <f t="shared" si="316"/>
        <v>0</v>
      </c>
      <c r="S3136" s="184">
        <v>0</v>
      </c>
      <c r="T3136" s="185">
        <f t="shared" si="317"/>
        <v>0</v>
      </c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R3136" s="186" t="s">
        <v>200</v>
      </c>
      <c r="AT3136" s="186" t="s">
        <v>195</v>
      </c>
      <c r="AU3136" s="186" t="s">
        <v>212</v>
      </c>
      <c r="AY3136" s="19" t="s">
        <v>193</v>
      </c>
      <c r="BE3136" s="187">
        <f t="shared" si="318"/>
        <v>0</v>
      </c>
      <c r="BF3136" s="187">
        <f t="shared" si="319"/>
        <v>0</v>
      </c>
      <c r="BG3136" s="187">
        <f t="shared" si="320"/>
        <v>0</v>
      </c>
      <c r="BH3136" s="187">
        <f t="shared" si="321"/>
        <v>0</v>
      </c>
      <c r="BI3136" s="187">
        <f t="shared" si="322"/>
        <v>0</v>
      </c>
      <c r="BJ3136" s="19" t="s">
        <v>78</v>
      </c>
      <c r="BK3136" s="187">
        <f t="shared" si="323"/>
        <v>0</v>
      </c>
      <c r="BL3136" s="19" t="s">
        <v>200</v>
      </c>
      <c r="BM3136" s="186" t="s">
        <v>5966</v>
      </c>
    </row>
    <row r="3137" spans="1:65" s="2" customFormat="1" ht="16.5" customHeight="1">
      <c r="A3137" s="36"/>
      <c r="B3137" s="37"/>
      <c r="C3137" s="175" t="s">
        <v>5967</v>
      </c>
      <c r="D3137" s="175" t="s">
        <v>195</v>
      </c>
      <c r="E3137" s="176" t="s">
        <v>5968</v>
      </c>
      <c r="F3137" s="177" t="s">
        <v>5969</v>
      </c>
      <c r="G3137" s="178" t="s">
        <v>702</v>
      </c>
      <c r="H3137" s="179">
        <v>1</v>
      </c>
      <c r="I3137" s="180"/>
      <c r="J3137" s="181">
        <f t="shared" si="314"/>
        <v>0</v>
      </c>
      <c r="K3137" s="177" t="s">
        <v>477</v>
      </c>
      <c r="L3137" s="41"/>
      <c r="M3137" s="182" t="s">
        <v>19</v>
      </c>
      <c r="N3137" s="183" t="s">
        <v>41</v>
      </c>
      <c r="O3137" s="66"/>
      <c r="P3137" s="184">
        <f t="shared" si="315"/>
        <v>0</v>
      </c>
      <c r="Q3137" s="184">
        <v>0</v>
      </c>
      <c r="R3137" s="184">
        <f t="shared" si="316"/>
        <v>0</v>
      </c>
      <c r="S3137" s="184">
        <v>0</v>
      </c>
      <c r="T3137" s="185">
        <f t="shared" si="317"/>
        <v>0</v>
      </c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R3137" s="186" t="s">
        <v>200</v>
      </c>
      <c r="AT3137" s="186" t="s">
        <v>195</v>
      </c>
      <c r="AU3137" s="186" t="s">
        <v>212</v>
      </c>
      <c r="AY3137" s="19" t="s">
        <v>193</v>
      </c>
      <c r="BE3137" s="187">
        <f t="shared" si="318"/>
        <v>0</v>
      </c>
      <c r="BF3137" s="187">
        <f t="shared" si="319"/>
        <v>0</v>
      </c>
      <c r="BG3137" s="187">
        <f t="shared" si="320"/>
        <v>0</v>
      </c>
      <c r="BH3137" s="187">
        <f t="shared" si="321"/>
        <v>0</v>
      </c>
      <c r="BI3137" s="187">
        <f t="shared" si="322"/>
        <v>0</v>
      </c>
      <c r="BJ3137" s="19" t="s">
        <v>78</v>
      </c>
      <c r="BK3137" s="187">
        <f t="shared" si="323"/>
        <v>0</v>
      </c>
      <c r="BL3137" s="19" t="s">
        <v>200</v>
      </c>
      <c r="BM3137" s="186" t="s">
        <v>5970</v>
      </c>
    </row>
    <row r="3138" spans="1:65" s="2" customFormat="1" ht="44.25" customHeight="1">
      <c r="A3138" s="36"/>
      <c r="B3138" s="37"/>
      <c r="C3138" s="175" t="s">
        <v>5971</v>
      </c>
      <c r="D3138" s="175" t="s">
        <v>195</v>
      </c>
      <c r="E3138" s="176" t="s">
        <v>5972</v>
      </c>
      <c r="F3138" s="177" t="s">
        <v>5973</v>
      </c>
      <c r="G3138" s="178" t="s">
        <v>702</v>
      </c>
      <c r="H3138" s="179">
        <v>1</v>
      </c>
      <c r="I3138" s="180"/>
      <c r="J3138" s="181">
        <f t="shared" si="314"/>
        <v>0</v>
      </c>
      <c r="K3138" s="177" t="s">
        <v>477</v>
      </c>
      <c r="L3138" s="41"/>
      <c r="M3138" s="182" t="s">
        <v>19</v>
      </c>
      <c r="N3138" s="183" t="s">
        <v>41</v>
      </c>
      <c r="O3138" s="66"/>
      <c r="P3138" s="184">
        <f t="shared" si="315"/>
        <v>0</v>
      </c>
      <c r="Q3138" s="184">
        <v>0</v>
      </c>
      <c r="R3138" s="184">
        <f t="shared" si="316"/>
        <v>0</v>
      </c>
      <c r="S3138" s="184">
        <v>0</v>
      </c>
      <c r="T3138" s="185">
        <f t="shared" si="317"/>
        <v>0</v>
      </c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R3138" s="186" t="s">
        <v>200</v>
      </c>
      <c r="AT3138" s="186" t="s">
        <v>195</v>
      </c>
      <c r="AU3138" s="186" t="s">
        <v>212</v>
      </c>
      <c r="AY3138" s="19" t="s">
        <v>193</v>
      </c>
      <c r="BE3138" s="187">
        <f t="shared" si="318"/>
        <v>0</v>
      </c>
      <c r="BF3138" s="187">
        <f t="shared" si="319"/>
        <v>0</v>
      </c>
      <c r="BG3138" s="187">
        <f t="shared" si="320"/>
        <v>0</v>
      </c>
      <c r="BH3138" s="187">
        <f t="shared" si="321"/>
        <v>0</v>
      </c>
      <c r="BI3138" s="187">
        <f t="shared" si="322"/>
        <v>0</v>
      </c>
      <c r="BJ3138" s="19" t="s">
        <v>78</v>
      </c>
      <c r="BK3138" s="187">
        <f t="shared" si="323"/>
        <v>0</v>
      </c>
      <c r="BL3138" s="19" t="s">
        <v>200</v>
      </c>
      <c r="BM3138" s="186" t="s">
        <v>5974</v>
      </c>
    </row>
    <row r="3139" spans="1:65" s="2" customFormat="1" ht="33" customHeight="1">
      <c r="A3139" s="36"/>
      <c r="B3139" s="37"/>
      <c r="C3139" s="175" t="s">
        <v>5975</v>
      </c>
      <c r="D3139" s="175" t="s">
        <v>195</v>
      </c>
      <c r="E3139" s="176" t="s">
        <v>5976</v>
      </c>
      <c r="F3139" s="177" t="s">
        <v>5977</v>
      </c>
      <c r="G3139" s="178" t="s">
        <v>702</v>
      </c>
      <c r="H3139" s="179">
        <v>6</v>
      </c>
      <c r="I3139" s="180"/>
      <c r="J3139" s="181">
        <f t="shared" si="314"/>
        <v>0</v>
      </c>
      <c r="K3139" s="177" t="s">
        <v>477</v>
      </c>
      <c r="L3139" s="41"/>
      <c r="M3139" s="182" t="s">
        <v>19</v>
      </c>
      <c r="N3139" s="183" t="s">
        <v>41</v>
      </c>
      <c r="O3139" s="66"/>
      <c r="P3139" s="184">
        <f t="shared" si="315"/>
        <v>0</v>
      </c>
      <c r="Q3139" s="184">
        <v>0</v>
      </c>
      <c r="R3139" s="184">
        <f t="shared" si="316"/>
        <v>0</v>
      </c>
      <c r="S3139" s="184">
        <v>0</v>
      </c>
      <c r="T3139" s="185">
        <f t="shared" si="317"/>
        <v>0</v>
      </c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R3139" s="186" t="s">
        <v>200</v>
      </c>
      <c r="AT3139" s="186" t="s">
        <v>195</v>
      </c>
      <c r="AU3139" s="186" t="s">
        <v>212</v>
      </c>
      <c r="AY3139" s="19" t="s">
        <v>193</v>
      </c>
      <c r="BE3139" s="187">
        <f t="shared" si="318"/>
        <v>0</v>
      </c>
      <c r="BF3139" s="187">
        <f t="shared" si="319"/>
        <v>0</v>
      </c>
      <c r="BG3139" s="187">
        <f t="shared" si="320"/>
        <v>0</v>
      </c>
      <c r="BH3139" s="187">
        <f t="shared" si="321"/>
        <v>0</v>
      </c>
      <c r="BI3139" s="187">
        <f t="shared" si="322"/>
        <v>0</v>
      </c>
      <c r="BJ3139" s="19" t="s">
        <v>78</v>
      </c>
      <c r="BK3139" s="187">
        <f t="shared" si="323"/>
        <v>0</v>
      </c>
      <c r="BL3139" s="19" t="s">
        <v>200</v>
      </c>
      <c r="BM3139" s="186" t="s">
        <v>5978</v>
      </c>
    </row>
    <row r="3140" spans="1:65" s="2" customFormat="1" ht="33" customHeight="1">
      <c r="A3140" s="36"/>
      <c r="B3140" s="37"/>
      <c r="C3140" s="175" t="s">
        <v>5979</v>
      </c>
      <c r="D3140" s="175" t="s">
        <v>195</v>
      </c>
      <c r="E3140" s="176" t="s">
        <v>5980</v>
      </c>
      <c r="F3140" s="177" t="s">
        <v>5981</v>
      </c>
      <c r="G3140" s="178" t="s">
        <v>702</v>
      </c>
      <c r="H3140" s="179">
        <v>311</v>
      </c>
      <c r="I3140" s="180"/>
      <c r="J3140" s="181">
        <f t="shared" si="314"/>
        <v>0</v>
      </c>
      <c r="K3140" s="177" t="s">
        <v>477</v>
      </c>
      <c r="L3140" s="41"/>
      <c r="M3140" s="182" t="s">
        <v>19</v>
      </c>
      <c r="N3140" s="183" t="s">
        <v>41</v>
      </c>
      <c r="O3140" s="66"/>
      <c r="P3140" s="184">
        <f t="shared" si="315"/>
        <v>0</v>
      </c>
      <c r="Q3140" s="184">
        <v>0</v>
      </c>
      <c r="R3140" s="184">
        <f t="shared" si="316"/>
        <v>0</v>
      </c>
      <c r="S3140" s="184">
        <v>0</v>
      </c>
      <c r="T3140" s="185">
        <f t="shared" si="317"/>
        <v>0</v>
      </c>
      <c r="U3140" s="36"/>
      <c r="V3140" s="36"/>
      <c r="W3140" s="36"/>
      <c r="X3140" s="36"/>
      <c r="Y3140" s="36"/>
      <c r="Z3140" s="36"/>
      <c r="AA3140" s="36"/>
      <c r="AB3140" s="36"/>
      <c r="AC3140" s="36"/>
      <c r="AD3140" s="36"/>
      <c r="AE3140" s="36"/>
      <c r="AR3140" s="186" t="s">
        <v>200</v>
      </c>
      <c r="AT3140" s="186" t="s">
        <v>195</v>
      </c>
      <c r="AU3140" s="186" t="s">
        <v>212</v>
      </c>
      <c r="AY3140" s="19" t="s">
        <v>193</v>
      </c>
      <c r="BE3140" s="187">
        <f t="shared" si="318"/>
        <v>0</v>
      </c>
      <c r="BF3140" s="187">
        <f t="shared" si="319"/>
        <v>0</v>
      </c>
      <c r="BG3140" s="187">
        <f t="shared" si="320"/>
        <v>0</v>
      </c>
      <c r="BH3140" s="187">
        <f t="shared" si="321"/>
        <v>0</v>
      </c>
      <c r="BI3140" s="187">
        <f t="shared" si="322"/>
        <v>0</v>
      </c>
      <c r="BJ3140" s="19" t="s">
        <v>78</v>
      </c>
      <c r="BK3140" s="187">
        <f t="shared" si="323"/>
        <v>0</v>
      </c>
      <c r="BL3140" s="19" t="s">
        <v>200</v>
      </c>
      <c r="BM3140" s="186" t="s">
        <v>5982</v>
      </c>
    </row>
    <row r="3141" spans="1:65" s="2" customFormat="1" ht="16.5" customHeight="1">
      <c r="A3141" s="36"/>
      <c r="B3141" s="37"/>
      <c r="C3141" s="175" t="s">
        <v>5983</v>
      </c>
      <c r="D3141" s="175" t="s">
        <v>195</v>
      </c>
      <c r="E3141" s="176" t="s">
        <v>5984</v>
      </c>
      <c r="F3141" s="177" t="s">
        <v>5985</v>
      </c>
      <c r="G3141" s="178" t="s">
        <v>702</v>
      </c>
      <c r="H3141" s="179">
        <v>8</v>
      </c>
      <c r="I3141" s="180"/>
      <c r="J3141" s="181">
        <f t="shared" si="314"/>
        <v>0</v>
      </c>
      <c r="K3141" s="177" t="s">
        <v>477</v>
      </c>
      <c r="L3141" s="41"/>
      <c r="M3141" s="182" t="s">
        <v>19</v>
      </c>
      <c r="N3141" s="183" t="s">
        <v>41</v>
      </c>
      <c r="O3141" s="66"/>
      <c r="P3141" s="184">
        <f t="shared" si="315"/>
        <v>0</v>
      </c>
      <c r="Q3141" s="184">
        <v>0</v>
      </c>
      <c r="R3141" s="184">
        <f t="shared" si="316"/>
        <v>0</v>
      </c>
      <c r="S3141" s="184">
        <v>0</v>
      </c>
      <c r="T3141" s="185">
        <f t="shared" si="317"/>
        <v>0</v>
      </c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R3141" s="186" t="s">
        <v>200</v>
      </c>
      <c r="AT3141" s="186" t="s">
        <v>195</v>
      </c>
      <c r="AU3141" s="186" t="s">
        <v>212</v>
      </c>
      <c r="AY3141" s="19" t="s">
        <v>193</v>
      </c>
      <c r="BE3141" s="187">
        <f t="shared" si="318"/>
        <v>0</v>
      </c>
      <c r="BF3141" s="187">
        <f t="shared" si="319"/>
        <v>0</v>
      </c>
      <c r="BG3141" s="187">
        <f t="shared" si="320"/>
        <v>0</v>
      </c>
      <c r="BH3141" s="187">
        <f t="shared" si="321"/>
        <v>0</v>
      </c>
      <c r="BI3141" s="187">
        <f t="shared" si="322"/>
        <v>0</v>
      </c>
      <c r="BJ3141" s="19" t="s">
        <v>78</v>
      </c>
      <c r="BK3141" s="187">
        <f t="shared" si="323"/>
        <v>0</v>
      </c>
      <c r="BL3141" s="19" t="s">
        <v>200</v>
      </c>
      <c r="BM3141" s="186" t="s">
        <v>5986</v>
      </c>
    </row>
    <row r="3142" spans="1:65" s="2" customFormat="1" ht="21.75" customHeight="1">
      <c r="A3142" s="36"/>
      <c r="B3142" s="37"/>
      <c r="C3142" s="175" t="s">
        <v>5987</v>
      </c>
      <c r="D3142" s="175" t="s">
        <v>195</v>
      </c>
      <c r="E3142" s="176" t="s">
        <v>5988</v>
      </c>
      <c r="F3142" s="177" t="s">
        <v>5989</v>
      </c>
      <c r="G3142" s="178" t="s">
        <v>273</v>
      </c>
      <c r="H3142" s="179">
        <v>20800</v>
      </c>
      <c r="I3142" s="180"/>
      <c r="J3142" s="181">
        <f t="shared" si="314"/>
        <v>0</v>
      </c>
      <c r="K3142" s="177" t="s">
        <v>477</v>
      </c>
      <c r="L3142" s="41"/>
      <c r="M3142" s="182" t="s">
        <v>19</v>
      </c>
      <c r="N3142" s="183" t="s">
        <v>41</v>
      </c>
      <c r="O3142" s="66"/>
      <c r="P3142" s="184">
        <f t="shared" si="315"/>
        <v>0</v>
      </c>
      <c r="Q3142" s="184">
        <v>0</v>
      </c>
      <c r="R3142" s="184">
        <f t="shared" si="316"/>
        <v>0</v>
      </c>
      <c r="S3142" s="184">
        <v>0</v>
      </c>
      <c r="T3142" s="185">
        <f t="shared" si="317"/>
        <v>0</v>
      </c>
      <c r="U3142" s="36"/>
      <c r="V3142" s="36"/>
      <c r="W3142" s="36"/>
      <c r="X3142" s="36"/>
      <c r="Y3142" s="36"/>
      <c r="Z3142" s="36"/>
      <c r="AA3142" s="36"/>
      <c r="AB3142" s="36"/>
      <c r="AC3142" s="36"/>
      <c r="AD3142" s="36"/>
      <c r="AE3142" s="36"/>
      <c r="AR3142" s="186" t="s">
        <v>200</v>
      </c>
      <c r="AT3142" s="186" t="s">
        <v>195</v>
      </c>
      <c r="AU3142" s="186" t="s">
        <v>212</v>
      </c>
      <c r="AY3142" s="19" t="s">
        <v>193</v>
      </c>
      <c r="BE3142" s="187">
        <f t="shared" si="318"/>
        <v>0</v>
      </c>
      <c r="BF3142" s="187">
        <f t="shared" si="319"/>
        <v>0</v>
      </c>
      <c r="BG3142" s="187">
        <f t="shared" si="320"/>
        <v>0</v>
      </c>
      <c r="BH3142" s="187">
        <f t="shared" si="321"/>
        <v>0</v>
      </c>
      <c r="BI3142" s="187">
        <f t="shared" si="322"/>
        <v>0</v>
      </c>
      <c r="BJ3142" s="19" t="s">
        <v>78</v>
      </c>
      <c r="BK3142" s="187">
        <f t="shared" si="323"/>
        <v>0</v>
      </c>
      <c r="BL3142" s="19" t="s">
        <v>200</v>
      </c>
      <c r="BM3142" s="186" t="s">
        <v>5990</v>
      </c>
    </row>
    <row r="3143" spans="1:65" s="2" customFormat="1" ht="21.75" customHeight="1">
      <c r="A3143" s="36"/>
      <c r="B3143" s="37"/>
      <c r="C3143" s="175" t="s">
        <v>5991</v>
      </c>
      <c r="D3143" s="175" t="s">
        <v>195</v>
      </c>
      <c r="E3143" s="176" t="s">
        <v>5992</v>
      </c>
      <c r="F3143" s="177" t="s">
        <v>5993</v>
      </c>
      <c r="G3143" s="178" t="s">
        <v>273</v>
      </c>
      <c r="H3143" s="179">
        <v>540</v>
      </c>
      <c r="I3143" s="180"/>
      <c r="J3143" s="181">
        <f t="shared" si="314"/>
        <v>0</v>
      </c>
      <c r="K3143" s="177" t="s">
        <v>477</v>
      </c>
      <c r="L3143" s="41"/>
      <c r="M3143" s="182" t="s">
        <v>19</v>
      </c>
      <c r="N3143" s="183" t="s">
        <v>41</v>
      </c>
      <c r="O3143" s="66"/>
      <c r="P3143" s="184">
        <f t="shared" si="315"/>
        <v>0</v>
      </c>
      <c r="Q3143" s="184">
        <v>0</v>
      </c>
      <c r="R3143" s="184">
        <f t="shared" si="316"/>
        <v>0</v>
      </c>
      <c r="S3143" s="184">
        <v>0</v>
      </c>
      <c r="T3143" s="185">
        <f t="shared" si="317"/>
        <v>0</v>
      </c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R3143" s="186" t="s">
        <v>200</v>
      </c>
      <c r="AT3143" s="186" t="s">
        <v>195</v>
      </c>
      <c r="AU3143" s="186" t="s">
        <v>212</v>
      </c>
      <c r="AY3143" s="19" t="s">
        <v>193</v>
      </c>
      <c r="BE3143" s="187">
        <f t="shared" si="318"/>
        <v>0</v>
      </c>
      <c r="BF3143" s="187">
        <f t="shared" si="319"/>
        <v>0</v>
      </c>
      <c r="BG3143" s="187">
        <f t="shared" si="320"/>
        <v>0</v>
      </c>
      <c r="BH3143" s="187">
        <f t="shared" si="321"/>
        <v>0</v>
      </c>
      <c r="BI3143" s="187">
        <f t="shared" si="322"/>
        <v>0</v>
      </c>
      <c r="BJ3143" s="19" t="s">
        <v>78</v>
      </c>
      <c r="BK3143" s="187">
        <f t="shared" si="323"/>
        <v>0</v>
      </c>
      <c r="BL3143" s="19" t="s">
        <v>200</v>
      </c>
      <c r="BM3143" s="186" t="s">
        <v>5994</v>
      </c>
    </row>
    <row r="3144" spans="1:65" s="2" customFormat="1" ht="24.2" customHeight="1">
      <c r="A3144" s="36"/>
      <c r="B3144" s="37"/>
      <c r="C3144" s="175" t="s">
        <v>5995</v>
      </c>
      <c r="D3144" s="175" t="s">
        <v>195</v>
      </c>
      <c r="E3144" s="176" t="s">
        <v>5996</v>
      </c>
      <c r="F3144" s="177" t="s">
        <v>5997</v>
      </c>
      <c r="G3144" s="178" t="s">
        <v>273</v>
      </c>
      <c r="H3144" s="179">
        <v>120</v>
      </c>
      <c r="I3144" s="180"/>
      <c r="J3144" s="181">
        <f t="shared" si="314"/>
        <v>0</v>
      </c>
      <c r="K3144" s="177" t="s">
        <v>477</v>
      </c>
      <c r="L3144" s="41"/>
      <c r="M3144" s="182" t="s">
        <v>19</v>
      </c>
      <c r="N3144" s="183" t="s">
        <v>41</v>
      </c>
      <c r="O3144" s="66"/>
      <c r="P3144" s="184">
        <f t="shared" si="315"/>
        <v>0</v>
      </c>
      <c r="Q3144" s="184">
        <v>0</v>
      </c>
      <c r="R3144" s="184">
        <f t="shared" si="316"/>
        <v>0</v>
      </c>
      <c r="S3144" s="184">
        <v>0</v>
      </c>
      <c r="T3144" s="185">
        <f t="shared" si="317"/>
        <v>0</v>
      </c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R3144" s="186" t="s">
        <v>200</v>
      </c>
      <c r="AT3144" s="186" t="s">
        <v>195</v>
      </c>
      <c r="AU3144" s="186" t="s">
        <v>212</v>
      </c>
      <c r="AY3144" s="19" t="s">
        <v>193</v>
      </c>
      <c r="BE3144" s="187">
        <f t="shared" si="318"/>
        <v>0</v>
      </c>
      <c r="BF3144" s="187">
        <f t="shared" si="319"/>
        <v>0</v>
      </c>
      <c r="BG3144" s="187">
        <f t="shared" si="320"/>
        <v>0</v>
      </c>
      <c r="BH3144" s="187">
        <f t="shared" si="321"/>
        <v>0</v>
      </c>
      <c r="BI3144" s="187">
        <f t="shared" si="322"/>
        <v>0</v>
      </c>
      <c r="BJ3144" s="19" t="s">
        <v>78</v>
      </c>
      <c r="BK3144" s="187">
        <f t="shared" si="323"/>
        <v>0</v>
      </c>
      <c r="BL3144" s="19" t="s">
        <v>200</v>
      </c>
      <c r="BM3144" s="186" t="s">
        <v>5998</v>
      </c>
    </row>
    <row r="3145" spans="1:65" s="2" customFormat="1" ht="37.9" customHeight="1">
      <c r="A3145" s="36"/>
      <c r="B3145" s="37"/>
      <c r="C3145" s="175" t="s">
        <v>5999</v>
      </c>
      <c r="D3145" s="175" t="s">
        <v>195</v>
      </c>
      <c r="E3145" s="176" t="s">
        <v>6000</v>
      </c>
      <c r="F3145" s="177" t="s">
        <v>6001</v>
      </c>
      <c r="G3145" s="178" t="s">
        <v>273</v>
      </c>
      <c r="H3145" s="179">
        <v>510</v>
      </c>
      <c r="I3145" s="180"/>
      <c r="J3145" s="181">
        <f t="shared" si="314"/>
        <v>0</v>
      </c>
      <c r="K3145" s="177" t="s">
        <v>477</v>
      </c>
      <c r="L3145" s="41"/>
      <c r="M3145" s="182" t="s">
        <v>19</v>
      </c>
      <c r="N3145" s="183" t="s">
        <v>41</v>
      </c>
      <c r="O3145" s="66"/>
      <c r="P3145" s="184">
        <f t="shared" si="315"/>
        <v>0</v>
      </c>
      <c r="Q3145" s="184">
        <v>0</v>
      </c>
      <c r="R3145" s="184">
        <f t="shared" si="316"/>
        <v>0</v>
      </c>
      <c r="S3145" s="184">
        <v>0</v>
      </c>
      <c r="T3145" s="185">
        <f t="shared" si="317"/>
        <v>0</v>
      </c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R3145" s="186" t="s">
        <v>200</v>
      </c>
      <c r="AT3145" s="186" t="s">
        <v>195</v>
      </c>
      <c r="AU3145" s="186" t="s">
        <v>212</v>
      </c>
      <c r="AY3145" s="19" t="s">
        <v>193</v>
      </c>
      <c r="BE3145" s="187">
        <f t="shared" si="318"/>
        <v>0</v>
      </c>
      <c r="BF3145" s="187">
        <f t="shared" si="319"/>
        <v>0</v>
      </c>
      <c r="BG3145" s="187">
        <f t="shared" si="320"/>
        <v>0</v>
      </c>
      <c r="BH3145" s="187">
        <f t="shared" si="321"/>
        <v>0</v>
      </c>
      <c r="BI3145" s="187">
        <f t="shared" si="322"/>
        <v>0</v>
      </c>
      <c r="BJ3145" s="19" t="s">
        <v>78</v>
      </c>
      <c r="BK3145" s="187">
        <f t="shared" si="323"/>
        <v>0</v>
      </c>
      <c r="BL3145" s="19" t="s">
        <v>200</v>
      </c>
      <c r="BM3145" s="186" t="s">
        <v>6002</v>
      </c>
    </row>
    <row r="3146" spans="1:65" s="2" customFormat="1" ht="16.5" customHeight="1">
      <c r="A3146" s="36"/>
      <c r="B3146" s="37"/>
      <c r="C3146" s="175" t="s">
        <v>6003</v>
      </c>
      <c r="D3146" s="175" t="s">
        <v>195</v>
      </c>
      <c r="E3146" s="176" t="s">
        <v>6004</v>
      </c>
      <c r="F3146" s="177" t="s">
        <v>5461</v>
      </c>
      <c r="G3146" s="178" t="s">
        <v>702</v>
      </c>
      <c r="H3146" s="179">
        <v>220</v>
      </c>
      <c r="I3146" s="180"/>
      <c r="J3146" s="181">
        <f t="shared" si="314"/>
        <v>0</v>
      </c>
      <c r="K3146" s="177" t="s">
        <v>477</v>
      </c>
      <c r="L3146" s="41"/>
      <c r="M3146" s="182" t="s">
        <v>19</v>
      </c>
      <c r="N3146" s="183" t="s">
        <v>41</v>
      </c>
      <c r="O3146" s="66"/>
      <c r="P3146" s="184">
        <f t="shared" si="315"/>
        <v>0</v>
      </c>
      <c r="Q3146" s="184">
        <v>0</v>
      </c>
      <c r="R3146" s="184">
        <f t="shared" si="316"/>
        <v>0</v>
      </c>
      <c r="S3146" s="184">
        <v>0</v>
      </c>
      <c r="T3146" s="185">
        <f t="shared" si="317"/>
        <v>0</v>
      </c>
      <c r="U3146" s="36"/>
      <c r="V3146" s="36"/>
      <c r="W3146" s="36"/>
      <c r="X3146" s="36"/>
      <c r="Y3146" s="36"/>
      <c r="Z3146" s="36"/>
      <c r="AA3146" s="36"/>
      <c r="AB3146" s="36"/>
      <c r="AC3146" s="36"/>
      <c r="AD3146" s="36"/>
      <c r="AE3146" s="36"/>
      <c r="AR3146" s="186" t="s">
        <v>200</v>
      </c>
      <c r="AT3146" s="186" t="s">
        <v>195</v>
      </c>
      <c r="AU3146" s="186" t="s">
        <v>212</v>
      </c>
      <c r="AY3146" s="19" t="s">
        <v>193</v>
      </c>
      <c r="BE3146" s="187">
        <f t="shared" si="318"/>
        <v>0</v>
      </c>
      <c r="BF3146" s="187">
        <f t="shared" si="319"/>
        <v>0</v>
      </c>
      <c r="BG3146" s="187">
        <f t="shared" si="320"/>
        <v>0</v>
      </c>
      <c r="BH3146" s="187">
        <f t="shared" si="321"/>
        <v>0</v>
      </c>
      <c r="BI3146" s="187">
        <f t="shared" si="322"/>
        <v>0</v>
      </c>
      <c r="BJ3146" s="19" t="s">
        <v>78</v>
      </c>
      <c r="BK3146" s="187">
        <f t="shared" si="323"/>
        <v>0</v>
      </c>
      <c r="BL3146" s="19" t="s">
        <v>200</v>
      </c>
      <c r="BM3146" s="186" t="s">
        <v>6005</v>
      </c>
    </row>
    <row r="3147" spans="1:65" s="2" customFormat="1" ht="21.75" customHeight="1">
      <c r="A3147" s="36"/>
      <c r="B3147" s="37"/>
      <c r="C3147" s="175" t="s">
        <v>6006</v>
      </c>
      <c r="D3147" s="175" t="s">
        <v>195</v>
      </c>
      <c r="E3147" s="176" t="s">
        <v>6007</v>
      </c>
      <c r="F3147" s="177" t="s">
        <v>5465</v>
      </c>
      <c r="G3147" s="178" t="s">
        <v>702</v>
      </c>
      <c r="H3147" s="179">
        <v>240</v>
      </c>
      <c r="I3147" s="180"/>
      <c r="J3147" s="181">
        <f t="shared" si="314"/>
        <v>0</v>
      </c>
      <c r="K3147" s="177" t="s">
        <v>477</v>
      </c>
      <c r="L3147" s="41"/>
      <c r="M3147" s="182" t="s">
        <v>19</v>
      </c>
      <c r="N3147" s="183" t="s">
        <v>41</v>
      </c>
      <c r="O3147" s="66"/>
      <c r="P3147" s="184">
        <f t="shared" si="315"/>
        <v>0</v>
      </c>
      <c r="Q3147" s="184">
        <v>0</v>
      </c>
      <c r="R3147" s="184">
        <f t="shared" si="316"/>
        <v>0</v>
      </c>
      <c r="S3147" s="184">
        <v>0</v>
      </c>
      <c r="T3147" s="185">
        <f t="shared" si="317"/>
        <v>0</v>
      </c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R3147" s="186" t="s">
        <v>200</v>
      </c>
      <c r="AT3147" s="186" t="s">
        <v>195</v>
      </c>
      <c r="AU3147" s="186" t="s">
        <v>212</v>
      </c>
      <c r="AY3147" s="19" t="s">
        <v>193</v>
      </c>
      <c r="BE3147" s="187">
        <f t="shared" si="318"/>
        <v>0</v>
      </c>
      <c r="BF3147" s="187">
        <f t="shared" si="319"/>
        <v>0</v>
      </c>
      <c r="BG3147" s="187">
        <f t="shared" si="320"/>
        <v>0</v>
      </c>
      <c r="BH3147" s="187">
        <f t="shared" si="321"/>
        <v>0</v>
      </c>
      <c r="BI3147" s="187">
        <f t="shared" si="322"/>
        <v>0</v>
      </c>
      <c r="BJ3147" s="19" t="s">
        <v>78</v>
      </c>
      <c r="BK3147" s="187">
        <f t="shared" si="323"/>
        <v>0</v>
      </c>
      <c r="BL3147" s="19" t="s">
        <v>200</v>
      </c>
      <c r="BM3147" s="186" t="s">
        <v>6008</v>
      </c>
    </row>
    <row r="3148" spans="1:65" s="2" customFormat="1" ht="24.2" customHeight="1">
      <c r="A3148" s="36"/>
      <c r="B3148" s="37"/>
      <c r="C3148" s="175" t="s">
        <v>6009</v>
      </c>
      <c r="D3148" s="175" t="s">
        <v>195</v>
      </c>
      <c r="E3148" s="176" t="s">
        <v>6010</v>
      </c>
      <c r="F3148" s="177" t="s">
        <v>6011</v>
      </c>
      <c r="G3148" s="178" t="s">
        <v>702</v>
      </c>
      <c r="H3148" s="179">
        <v>370</v>
      </c>
      <c r="I3148" s="180"/>
      <c r="J3148" s="181">
        <f t="shared" si="314"/>
        <v>0</v>
      </c>
      <c r="K3148" s="177" t="s">
        <v>477</v>
      </c>
      <c r="L3148" s="41"/>
      <c r="M3148" s="182" t="s">
        <v>19</v>
      </c>
      <c r="N3148" s="183" t="s">
        <v>41</v>
      </c>
      <c r="O3148" s="66"/>
      <c r="P3148" s="184">
        <f t="shared" si="315"/>
        <v>0</v>
      </c>
      <c r="Q3148" s="184">
        <v>0</v>
      </c>
      <c r="R3148" s="184">
        <f t="shared" si="316"/>
        <v>0</v>
      </c>
      <c r="S3148" s="184">
        <v>0</v>
      </c>
      <c r="T3148" s="185">
        <f t="shared" si="317"/>
        <v>0</v>
      </c>
      <c r="U3148" s="36"/>
      <c r="V3148" s="36"/>
      <c r="W3148" s="36"/>
      <c r="X3148" s="36"/>
      <c r="Y3148" s="36"/>
      <c r="Z3148" s="36"/>
      <c r="AA3148" s="36"/>
      <c r="AB3148" s="36"/>
      <c r="AC3148" s="36"/>
      <c r="AD3148" s="36"/>
      <c r="AE3148" s="36"/>
      <c r="AR3148" s="186" t="s">
        <v>200</v>
      </c>
      <c r="AT3148" s="186" t="s">
        <v>195</v>
      </c>
      <c r="AU3148" s="186" t="s">
        <v>212</v>
      </c>
      <c r="AY3148" s="19" t="s">
        <v>193</v>
      </c>
      <c r="BE3148" s="187">
        <f t="shared" si="318"/>
        <v>0</v>
      </c>
      <c r="BF3148" s="187">
        <f t="shared" si="319"/>
        <v>0</v>
      </c>
      <c r="BG3148" s="187">
        <f t="shared" si="320"/>
        <v>0</v>
      </c>
      <c r="BH3148" s="187">
        <f t="shared" si="321"/>
        <v>0</v>
      </c>
      <c r="BI3148" s="187">
        <f t="shared" si="322"/>
        <v>0</v>
      </c>
      <c r="BJ3148" s="19" t="s">
        <v>78</v>
      </c>
      <c r="BK3148" s="187">
        <f t="shared" si="323"/>
        <v>0</v>
      </c>
      <c r="BL3148" s="19" t="s">
        <v>200</v>
      </c>
      <c r="BM3148" s="186" t="s">
        <v>6012</v>
      </c>
    </row>
    <row r="3149" spans="1:65" s="2" customFormat="1" ht="16.5" customHeight="1">
      <c r="A3149" s="36"/>
      <c r="B3149" s="37"/>
      <c r="C3149" s="175" t="s">
        <v>6013</v>
      </c>
      <c r="D3149" s="175" t="s">
        <v>195</v>
      </c>
      <c r="E3149" s="176" t="s">
        <v>6014</v>
      </c>
      <c r="F3149" s="177" t="s">
        <v>5489</v>
      </c>
      <c r="G3149" s="178" t="s">
        <v>702</v>
      </c>
      <c r="H3149" s="179">
        <v>95</v>
      </c>
      <c r="I3149" s="180"/>
      <c r="J3149" s="181">
        <f t="shared" si="314"/>
        <v>0</v>
      </c>
      <c r="K3149" s="177" t="s">
        <v>477</v>
      </c>
      <c r="L3149" s="41"/>
      <c r="M3149" s="182" t="s">
        <v>19</v>
      </c>
      <c r="N3149" s="183" t="s">
        <v>41</v>
      </c>
      <c r="O3149" s="66"/>
      <c r="P3149" s="184">
        <f t="shared" si="315"/>
        <v>0</v>
      </c>
      <c r="Q3149" s="184">
        <v>0</v>
      </c>
      <c r="R3149" s="184">
        <f t="shared" si="316"/>
        <v>0</v>
      </c>
      <c r="S3149" s="184">
        <v>0</v>
      </c>
      <c r="T3149" s="185">
        <f t="shared" si="317"/>
        <v>0</v>
      </c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R3149" s="186" t="s">
        <v>200</v>
      </c>
      <c r="AT3149" s="186" t="s">
        <v>195</v>
      </c>
      <c r="AU3149" s="186" t="s">
        <v>212</v>
      </c>
      <c r="AY3149" s="19" t="s">
        <v>193</v>
      </c>
      <c r="BE3149" s="187">
        <f t="shared" si="318"/>
        <v>0</v>
      </c>
      <c r="BF3149" s="187">
        <f t="shared" si="319"/>
        <v>0</v>
      </c>
      <c r="BG3149" s="187">
        <f t="shared" si="320"/>
        <v>0</v>
      </c>
      <c r="BH3149" s="187">
        <f t="shared" si="321"/>
        <v>0</v>
      </c>
      <c r="BI3149" s="187">
        <f t="shared" si="322"/>
        <v>0</v>
      </c>
      <c r="BJ3149" s="19" t="s">
        <v>78</v>
      </c>
      <c r="BK3149" s="187">
        <f t="shared" si="323"/>
        <v>0</v>
      </c>
      <c r="BL3149" s="19" t="s">
        <v>200</v>
      </c>
      <c r="BM3149" s="186" t="s">
        <v>6015</v>
      </c>
    </row>
    <row r="3150" spans="1:65" s="2" customFormat="1" ht="21.75" customHeight="1">
      <c r="A3150" s="36"/>
      <c r="B3150" s="37"/>
      <c r="C3150" s="175" t="s">
        <v>6016</v>
      </c>
      <c r="D3150" s="175" t="s">
        <v>195</v>
      </c>
      <c r="E3150" s="176" t="s">
        <v>6017</v>
      </c>
      <c r="F3150" s="177" t="s">
        <v>5493</v>
      </c>
      <c r="G3150" s="178" t="s">
        <v>702</v>
      </c>
      <c r="H3150" s="179">
        <v>75</v>
      </c>
      <c r="I3150" s="180"/>
      <c r="J3150" s="181">
        <f t="shared" si="314"/>
        <v>0</v>
      </c>
      <c r="K3150" s="177" t="s">
        <v>477</v>
      </c>
      <c r="L3150" s="41"/>
      <c r="M3150" s="182" t="s">
        <v>19</v>
      </c>
      <c r="N3150" s="183" t="s">
        <v>41</v>
      </c>
      <c r="O3150" s="66"/>
      <c r="P3150" s="184">
        <f t="shared" si="315"/>
        <v>0</v>
      </c>
      <c r="Q3150" s="184">
        <v>0</v>
      </c>
      <c r="R3150" s="184">
        <f t="shared" si="316"/>
        <v>0</v>
      </c>
      <c r="S3150" s="184">
        <v>0</v>
      </c>
      <c r="T3150" s="185">
        <f t="shared" si="317"/>
        <v>0</v>
      </c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R3150" s="186" t="s">
        <v>200</v>
      </c>
      <c r="AT3150" s="186" t="s">
        <v>195</v>
      </c>
      <c r="AU3150" s="186" t="s">
        <v>212</v>
      </c>
      <c r="AY3150" s="19" t="s">
        <v>193</v>
      </c>
      <c r="BE3150" s="187">
        <f t="shared" si="318"/>
        <v>0</v>
      </c>
      <c r="BF3150" s="187">
        <f t="shared" si="319"/>
        <v>0</v>
      </c>
      <c r="BG3150" s="187">
        <f t="shared" si="320"/>
        <v>0</v>
      </c>
      <c r="BH3150" s="187">
        <f t="shared" si="321"/>
        <v>0</v>
      </c>
      <c r="BI3150" s="187">
        <f t="shared" si="322"/>
        <v>0</v>
      </c>
      <c r="BJ3150" s="19" t="s">
        <v>78</v>
      </c>
      <c r="BK3150" s="187">
        <f t="shared" si="323"/>
        <v>0</v>
      </c>
      <c r="BL3150" s="19" t="s">
        <v>200</v>
      </c>
      <c r="BM3150" s="186" t="s">
        <v>6018</v>
      </c>
    </row>
    <row r="3151" spans="1:65" s="2" customFormat="1" ht="21.75" customHeight="1">
      <c r="A3151" s="36"/>
      <c r="B3151" s="37"/>
      <c r="C3151" s="175" t="s">
        <v>6019</v>
      </c>
      <c r="D3151" s="175" t="s">
        <v>195</v>
      </c>
      <c r="E3151" s="176" t="s">
        <v>6020</v>
      </c>
      <c r="F3151" s="177" t="s">
        <v>5028</v>
      </c>
      <c r="G3151" s="178" t="s">
        <v>273</v>
      </c>
      <c r="H3151" s="179">
        <v>540</v>
      </c>
      <c r="I3151" s="180"/>
      <c r="J3151" s="181">
        <f t="shared" si="314"/>
        <v>0</v>
      </c>
      <c r="K3151" s="177" t="s">
        <v>477</v>
      </c>
      <c r="L3151" s="41"/>
      <c r="M3151" s="182" t="s">
        <v>19</v>
      </c>
      <c r="N3151" s="183" t="s">
        <v>41</v>
      </c>
      <c r="O3151" s="66"/>
      <c r="P3151" s="184">
        <f t="shared" si="315"/>
        <v>0</v>
      </c>
      <c r="Q3151" s="184">
        <v>0</v>
      </c>
      <c r="R3151" s="184">
        <f t="shared" si="316"/>
        <v>0</v>
      </c>
      <c r="S3151" s="184">
        <v>0</v>
      </c>
      <c r="T3151" s="185">
        <f t="shared" si="317"/>
        <v>0</v>
      </c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R3151" s="186" t="s">
        <v>200</v>
      </c>
      <c r="AT3151" s="186" t="s">
        <v>195</v>
      </c>
      <c r="AU3151" s="186" t="s">
        <v>212</v>
      </c>
      <c r="AY3151" s="19" t="s">
        <v>193</v>
      </c>
      <c r="BE3151" s="187">
        <f t="shared" si="318"/>
        <v>0</v>
      </c>
      <c r="BF3151" s="187">
        <f t="shared" si="319"/>
        <v>0</v>
      </c>
      <c r="BG3151" s="187">
        <f t="shared" si="320"/>
        <v>0</v>
      </c>
      <c r="BH3151" s="187">
        <f t="shared" si="321"/>
        <v>0</v>
      </c>
      <c r="BI3151" s="187">
        <f t="shared" si="322"/>
        <v>0</v>
      </c>
      <c r="BJ3151" s="19" t="s">
        <v>78</v>
      </c>
      <c r="BK3151" s="187">
        <f t="shared" si="323"/>
        <v>0</v>
      </c>
      <c r="BL3151" s="19" t="s">
        <v>200</v>
      </c>
      <c r="BM3151" s="186" t="s">
        <v>6021</v>
      </c>
    </row>
    <row r="3152" spans="1:65" s="2" customFormat="1" ht="16.5" customHeight="1">
      <c r="A3152" s="36"/>
      <c r="B3152" s="37"/>
      <c r="C3152" s="175" t="s">
        <v>6022</v>
      </c>
      <c r="D3152" s="175" t="s">
        <v>195</v>
      </c>
      <c r="E3152" s="176" t="s">
        <v>6023</v>
      </c>
      <c r="F3152" s="177" t="s">
        <v>5032</v>
      </c>
      <c r="G3152" s="178" t="s">
        <v>702</v>
      </c>
      <c r="H3152" s="179">
        <v>1080</v>
      </c>
      <c r="I3152" s="180"/>
      <c r="J3152" s="181">
        <f t="shared" si="314"/>
        <v>0</v>
      </c>
      <c r="K3152" s="177" t="s">
        <v>477</v>
      </c>
      <c r="L3152" s="41"/>
      <c r="M3152" s="182" t="s">
        <v>19</v>
      </c>
      <c r="N3152" s="183" t="s">
        <v>41</v>
      </c>
      <c r="O3152" s="66"/>
      <c r="P3152" s="184">
        <f t="shared" si="315"/>
        <v>0</v>
      </c>
      <c r="Q3152" s="184">
        <v>0</v>
      </c>
      <c r="R3152" s="184">
        <f t="shared" si="316"/>
        <v>0</v>
      </c>
      <c r="S3152" s="184">
        <v>0</v>
      </c>
      <c r="T3152" s="185">
        <f t="shared" si="317"/>
        <v>0</v>
      </c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R3152" s="186" t="s">
        <v>200</v>
      </c>
      <c r="AT3152" s="186" t="s">
        <v>195</v>
      </c>
      <c r="AU3152" s="186" t="s">
        <v>212</v>
      </c>
      <c r="AY3152" s="19" t="s">
        <v>193</v>
      </c>
      <c r="BE3152" s="187">
        <f t="shared" si="318"/>
        <v>0</v>
      </c>
      <c r="BF3152" s="187">
        <f t="shared" si="319"/>
        <v>0</v>
      </c>
      <c r="BG3152" s="187">
        <f t="shared" si="320"/>
        <v>0</v>
      </c>
      <c r="BH3152" s="187">
        <f t="shared" si="321"/>
        <v>0</v>
      </c>
      <c r="BI3152" s="187">
        <f t="shared" si="322"/>
        <v>0</v>
      </c>
      <c r="BJ3152" s="19" t="s">
        <v>78</v>
      </c>
      <c r="BK3152" s="187">
        <f t="shared" si="323"/>
        <v>0</v>
      </c>
      <c r="BL3152" s="19" t="s">
        <v>200</v>
      </c>
      <c r="BM3152" s="186" t="s">
        <v>6024</v>
      </c>
    </row>
    <row r="3153" spans="1:65" s="2" customFormat="1" ht="16.5" customHeight="1">
      <c r="A3153" s="36"/>
      <c r="B3153" s="37"/>
      <c r="C3153" s="175" t="s">
        <v>6025</v>
      </c>
      <c r="D3153" s="175" t="s">
        <v>195</v>
      </c>
      <c r="E3153" s="176" t="s">
        <v>6026</v>
      </c>
      <c r="F3153" s="177" t="s">
        <v>5036</v>
      </c>
      <c r="G3153" s="178" t="s">
        <v>702</v>
      </c>
      <c r="H3153" s="179">
        <v>270</v>
      </c>
      <c r="I3153" s="180"/>
      <c r="J3153" s="181">
        <f t="shared" si="314"/>
        <v>0</v>
      </c>
      <c r="K3153" s="177" t="s">
        <v>477</v>
      </c>
      <c r="L3153" s="41"/>
      <c r="M3153" s="182" t="s">
        <v>19</v>
      </c>
      <c r="N3153" s="183" t="s">
        <v>41</v>
      </c>
      <c r="O3153" s="66"/>
      <c r="P3153" s="184">
        <f t="shared" si="315"/>
        <v>0</v>
      </c>
      <c r="Q3153" s="184">
        <v>0</v>
      </c>
      <c r="R3153" s="184">
        <f t="shared" si="316"/>
        <v>0</v>
      </c>
      <c r="S3153" s="184">
        <v>0</v>
      </c>
      <c r="T3153" s="185">
        <f t="shared" si="317"/>
        <v>0</v>
      </c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R3153" s="186" t="s">
        <v>200</v>
      </c>
      <c r="AT3153" s="186" t="s">
        <v>195</v>
      </c>
      <c r="AU3153" s="186" t="s">
        <v>212</v>
      </c>
      <c r="AY3153" s="19" t="s">
        <v>193</v>
      </c>
      <c r="BE3153" s="187">
        <f t="shared" si="318"/>
        <v>0</v>
      </c>
      <c r="BF3153" s="187">
        <f t="shared" si="319"/>
        <v>0</v>
      </c>
      <c r="BG3153" s="187">
        <f t="shared" si="320"/>
        <v>0</v>
      </c>
      <c r="BH3153" s="187">
        <f t="shared" si="321"/>
        <v>0</v>
      </c>
      <c r="BI3153" s="187">
        <f t="shared" si="322"/>
        <v>0</v>
      </c>
      <c r="BJ3153" s="19" t="s">
        <v>78</v>
      </c>
      <c r="BK3153" s="187">
        <f t="shared" si="323"/>
        <v>0</v>
      </c>
      <c r="BL3153" s="19" t="s">
        <v>200</v>
      </c>
      <c r="BM3153" s="186" t="s">
        <v>6027</v>
      </c>
    </row>
    <row r="3154" spans="1:65" s="2" customFormat="1" ht="21.75" customHeight="1">
      <c r="A3154" s="36"/>
      <c r="B3154" s="37"/>
      <c r="C3154" s="175" t="s">
        <v>3640</v>
      </c>
      <c r="D3154" s="175" t="s">
        <v>195</v>
      </c>
      <c r="E3154" s="176" t="s">
        <v>6028</v>
      </c>
      <c r="F3154" s="177" t="s">
        <v>5040</v>
      </c>
      <c r="G3154" s="178" t="s">
        <v>273</v>
      </c>
      <c r="H3154" s="179">
        <v>360</v>
      </c>
      <c r="I3154" s="180"/>
      <c r="J3154" s="181">
        <f t="shared" si="314"/>
        <v>0</v>
      </c>
      <c r="K3154" s="177" t="s">
        <v>477</v>
      </c>
      <c r="L3154" s="41"/>
      <c r="M3154" s="182" t="s">
        <v>19</v>
      </c>
      <c r="N3154" s="183" t="s">
        <v>41</v>
      </c>
      <c r="O3154" s="66"/>
      <c r="P3154" s="184">
        <f t="shared" si="315"/>
        <v>0</v>
      </c>
      <c r="Q3154" s="184">
        <v>0</v>
      </c>
      <c r="R3154" s="184">
        <f t="shared" si="316"/>
        <v>0</v>
      </c>
      <c r="S3154" s="184">
        <v>0</v>
      </c>
      <c r="T3154" s="185">
        <f t="shared" si="317"/>
        <v>0</v>
      </c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R3154" s="186" t="s">
        <v>200</v>
      </c>
      <c r="AT3154" s="186" t="s">
        <v>195</v>
      </c>
      <c r="AU3154" s="186" t="s">
        <v>212</v>
      </c>
      <c r="AY3154" s="19" t="s">
        <v>193</v>
      </c>
      <c r="BE3154" s="187">
        <f t="shared" si="318"/>
        <v>0</v>
      </c>
      <c r="BF3154" s="187">
        <f t="shared" si="319"/>
        <v>0</v>
      </c>
      <c r="BG3154" s="187">
        <f t="shared" si="320"/>
        <v>0</v>
      </c>
      <c r="BH3154" s="187">
        <f t="shared" si="321"/>
        <v>0</v>
      </c>
      <c r="BI3154" s="187">
        <f t="shared" si="322"/>
        <v>0</v>
      </c>
      <c r="BJ3154" s="19" t="s">
        <v>78</v>
      </c>
      <c r="BK3154" s="187">
        <f t="shared" si="323"/>
        <v>0</v>
      </c>
      <c r="BL3154" s="19" t="s">
        <v>200</v>
      </c>
      <c r="BM3154" s="186" t="s">
        <v>6029</v>
      </c>
    </row>
    <row r="3155" spans="1:65" s="2" customFormat="1" ht="16.5" customHeight="1">
      <c r="A3155" s="36"/>
      <c r="B3155" s="37"/>
      <c r="C3155" s="175" t="s">
        <v>6030</v>
      </c>
      <c r="D3155" s="175" t="s">
        <v>195</v>
      </c>
      <c r="E3155" s="176" t="s">
        <v>6031</v>
      </c>
      <c r="F3155" s="177" t="s">
        <v>5044</v>
      </c>
      <c r="G3155" s="178" t="s">
        <v>702</v>
      </c>
      <c r="H3155" s="179">
        <v>720</v>
      </c>
      <c r="I3155" s="180"/>
      <c r="J3155" s="181">
        <f t="shared" si="314"/>
        <v>0</v>
      </c>
      <c r="K3155" s="177" t="s">
        <v>477</v>
      </c>
      <c r="L3155" s="41"/>
      <c r="M3155" s="182" t="s">
        <v>19</v>
      </c>
      <c r="N3155" s="183" t="s">
        <v>41</v>
      </c>
      <c r="O3155" s="66"/>
      <c r="P3155" s="184">
        <f t="shared" si="315"/>
        <v>0</v>
      </c>
      <c r="Q3155" s="184">
        <v>0</v>
      </c>
      <c r="R3155" s="184">
        <f t="shared" si="316"/>
        <v>0</v>
      </c>
      <c r="S3155" s="184">
        <v>0</v>
      </c>
      <c r="T3155" s="185">
        <f t="shared" si="317"/>
        <v>0</v>
      </c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R3155" s="186" t="s">
        <v>200</v>
      </c>
      <c r="AT3155" s="186" t="s">
        <v>195</v>
      </c>
      <c r="AU3155" s="186" t="s">
        <v>212</v>
      </c>
      <c r="AY3155" s="19" t="s">
        <v>193</v>
      </c>
      <c r="BE3155" s="187">
        <f t="shared" si="318"/>
        <v>0</v>
      </c>
      <c r="BF3155" s="187">
        <f t="shared" si="319"/>
        <v>0</v>
      </c>
      <c r="BG3155" s="187">
        <f t="shared" si="320"/>
        <v>0</v>
      </c>
      <c r="BH3155" s="187">
        <f t="shared" si="321"/>
        <v>0</v>
      </c>
      <c r="BI3155" s="187">
        <f t="shared" si="322"/>
        <v>0</v>
      </c>
      <c r="BJ3155" s="19" t="s">
        <v>78</v>
      </c>
      <c r="BK3155" s="187">
        <f t="shared" si="323"/>
        <v>0</v>
      </c>
      <c r="BL3155" s="19" t="s">
        <v>200</v>
      </c>
      <c r="BM3155" s="186" t="s">
        <v>6032</v>
      </c>
    </row>
    <row r="3156" spans="1:65" s="2" customFormat="1" ht="16.5" customHeight="1">
      <c r="A3156" s="36"/>
      <c r="B3156" s="37"/>
      <c r="C3156" s="175" t="s">
        <v>6033</v>
      </c>
      <c r="D3156" s="175" t="s">
        <v>195</v>
      </c>
      <c r="E3156" s="176" t="s">
        <v>6034</v>
      </c>
      <c r="F3156" s="177" t="s">
        <v>5048</v>
      </c>
      <c r="G3156" s="178" t="s">
        <v>702</v>
      </c>
      <c r="H3156" s="179">
        <v>180</v>
      </c>
      <c r="I3156" s="180"/>
      <c r="J3156" s="181">
        <f t="shared" si="314"/>
        <v>0</v>
      </c>
      <c r="K3156" s="177" t="s">
        <v>477</v>
      </c>
      <c r="L3156" s="41"/>
      <c r="M3156" s="182" t="s">
        <v>19</v>
      </c>
      <c r="N3156" s="183" t="s">
        <v>41</v>
      </c>
      <c r="O3156" s="66"/>
      <c r="P3156" s="184">
        <f t="shared" si="315"/>
        <v>0</v>
      </c>
      <c r="Q3156" s="184">
        <v>0</v>
      </c>
      <c r="R3156" s="184">
        <f t="shared" si="316"/>
        <v>0</v>
      </c>
      <c r="S3156" s="184">
        <v>0</v>
      </c>
      <c r="T3156" s="185">
        <f t="shared" si="317"/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186" t="s">
        <v>200</v>
      </c>
      <c r="AT3156" s="186" t="s">
        <v>195</v>
      </c>
      <c r="AU3156" s="186" t="s">
        <v>212</v>
      </c>
      <c r="AY3156" s="19" t="s">
        <v>193</v>
      </c>
      <c r="BE3156" s="187">
        <f t="shared" si="318"/>
        <v>0</v>
      </c>
      <c r="BF3156" s="187">
        <f t="shared" si="319"/>
        <v>0</v>
      </c>
      <c r="BG3156" s="187">
        <f t="shared" si="320"/>
        <v>0</v>
      </c>
      <c r="BH3156" s="187">
        <f t="shared" si="321"/>
        <v>0</v>
      </c>
      <c r="BI3156" s="187">
        <f t="shared" si="322"/>
        <v>0</v>
      </c>
      <c r="BJ3156" s="19" t="s">
        <v>78</v>
      </c>
      <c r="BK3156" s="187">
        <f t="shared" si="323"/>
        <v>0</v>
      </c>
      <c r="BL3156" s="19" t="s">
        <v>200</v>
      </c>
      <c r="BM3156" s="186" t="s">
        <v>6035</v>
      </c>
    </row>
    <row r="3157" spans="1:65" s="2" customFormat="1" ht="21.75" customHeight="1">
      <c r="A3157" s="36"/>
      <c r="B3157" s="37"/>
      <c r="C3157" s="175" t="s">
        <v>6036</v>
      </c>
      <c r="D3157" s="175" t="s">
        <v>195</v>
      </c>
      <c r="E3157" s="176" t="s">
        <v>6037</v>
      </c>
      <c r="F3157" s="177" t="s">
        <v>5051</v>
      </c>
      <c r="G3157" s="178" t="s">
        <v>273</v>
      </c>
      <c r="H3157" s="179">
        <v>180</v>
      </c>
      <c r="I3157" s="180"/>
      <c r="J3157" s="181">
        <f t="shared" si="314"/>
        <v>0</v>
      </c>
      <c r="K3157" s="177" t="s">
        <v>477</v>
      </c>
      <c r="L3157" s="41"/>
      <c r="M3157" s="182" t="s">
        <v>19</v>
      </c>
      <c r="N3157" s="183" t="s">
        <v>41</v>
      </c>
      <c r="O3157" s="66"/>
      <c r="P3157" s="184">
        <f t="shared" si="315"/>
        <v>0</v>
      </c>
      <c r="Q3157" s="184">
        <v>0</v>
      </c>
      <c r="R3157" s="184">
        <f t="shared" si="316"/>
        <v>0</v>
      </c>
      <c r="S3157" s="184">
        <v>0</v>
      </c>
      <c r="T3157" s="185">
        <f t="shared" si="317"/>
        <v>0</v>
      </c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R3157" s="186" t="s">
        <v>200</v>
      </c>
      <c r="AT3157" s="186" t="s">
        <v>195</v>
      </c>
      <c r="AU3157" s="186" t="s">
        <v>212</v>
      </c>
      <c r="AY3157" s="19" t="s">
        <v>193</v>
      </c>
      <c r="BE3157" s="187">
        <f t="shared" si="318"/>
        <v>0</v>
      </c>
      <c r="BF3157" s="187">
        <f t="shared" si="319"/>
        <v>0</v>
      </c>
      <c r="BG3157" s="187">
        <f t="shared" si="320"/>
        <v>0</v>
      </c>
      <c r="BH3157" s="187">
        <f t="shared" si="321"/>
        <v>0</v>
      </c>
      <c r="BI3157" s="187">
        <f t="shared" si="322"/>
        <v>0</v>
      </c>
      <c r="BJ3157" s="19" t="s">
        <v>78</v>
      </c>
      <c r="BK3157" s="187">
        <f t="shared" si="323"/>
        <v>0</v>
      </c>
      <c r="BL3157" s="19" t="s">
        <v>200</v>
      </c>
      <c r="BM3157" s="186" t="s">
        <v>6038</v>
      </c>
    </row>
    <row r="3158" spans="1:65" s="2" customFormat="1" ht="16.5" customHeight="1">
      <c r="A3158" s="36"/>
      <c r="B3158" s="37"/>
      <c r="C3158" s="175" t="s">
        <v>6039</v>
      </c>
      <c r="D3158" s="175" t="s">
        <v>195</v>
      </c>
      <c r="E3158" s="176" t="s">
        <v>6040</v>
      </c>
      <c r="F3158" s="177" t="s">
        <v>5054</v>
      </c>
      <c r="G3158" s="178" t="s">
        <v>702</v>
      </c>
      <c r="H3158" s="179">
        <v>360</v>
      </c>
      <c r="I3158" s="180"/>
      <c r="J3158" s="181">
        <f t="shared" si="314"/>
        <v>0</v>
      </c>
      <c r="K3158" s="177" t="s">
        <v>477</v>
      </c>
      <c r="L3158" s="41"/>
      <c r="M3158" s="182" t="s">
        <v>19</v>
      </c>
      <c r="N3158" s="183" t="s">
        <v>41</v>
      </c>
      <c r="O3158" s="66"/>
      <c r="P3158" s="184">
        <f t="shared" si="315"/>
        <v>0</v>
      </c>
      <c r="Q3158" s="184">
        <v>0</v>
      </c>
      <c r="R3158" s="184">
        <f t="shared" si="316"/>
        <v>0</v>
      </c>
      <c r="S3158" s="184">
        <v>0</v>
      </c>
      <c r="T3158" s="185">
        <f t="shared" si="317"/>
        <v>0</v>
      </c>
      <c r="U3158" s="36"/>
      <c r="V3158" s="36"/>
      <c r="W3158" s="36"/>
      <c r="X3158" s="36"/>
      <c r="Y3158" s="36"/>
      <c r="Z3158" s="36"/>
      <c r="AA3158" s="36"/>
      <c r="AB3158" s="36"/>
      <c r="AC3158" s="36"/>
      <c r="AD3158" s="36"/>
      <c r="AE3158" s="36"/>
      <c r="AR3158" s="186" t="s">
        <v>200</v>
      </c>
      <c r="AT3158" s="186" t="s">
        <v>195</v>
      </c>
      <c r="AU3158" s="186" t="s">
        <v>212</v>
      </c>
      <c r="AY3158" s="19" t="s">
        <v>193</v>
      </c>
      <c r="BE3158" s="187">
        <f t="shared" si="318"/>
        <v>0</v>
      </c>
      <c r="BF3158" s="187">
        <f t="shared" si="319"/>
        <v>0</v>
      </c>
      <c r="BG3158" s="187">
        <f t="shared" si="320"/>
        <v>0</v>
      </c>
      <c r="BH3158" s="187">
        <f t="shared" si="321"/>
        <v>0</v>
      </c>
      <c r="BI3158" s="187">
        <f t="shared" si="322"/>
        <v>0</v>
      </c>
      <c r="BJ3158" s="19" t="s">
        <v>78</v>
      </c>
      <c r="BK3158" s="187">
        <f t="shared" si="323"/>
        <v>0</v>
      </c>
      <c r="BL3158" s="19" t="s">
        <v>200</v>
      </c>
      <c r="BM3158" s="186" t="s">
        <v>6041</v>
      </c>
    </row>
    <row r="3159" spans="1:65" s="2" customFormat="1" ht="16.5" customHeight="1">
      <c r="A3159" s="36"/>
      <c r="B3159" s="37"/>
      <c r="C3159" s="175" t="s">
        <v>6042</v>
      </c>
      <c r="D3159" s="175" t="s">
        <v>195</v>
      </c>
      <c r="E3159" s="176" t="s">
        <v>6043</v>
      </c>
      <c r="F3159" s="177" t="s">
        <v>5058</v>
      </c>
      <c r="G3159" s="178" t="s">
        <v>702</v>
      </c>
      <c r="H3159" s="179">
        <v>90</v>
      </c>
      <c r="I3159" s="180"/>
      <c r="J3159" s="181">
        <f t="shared" si="314"/>
        <v>0</v>
      </c>
      <c r="K3159" s="177" t="s">
        <v>477</v>
      </c>
      <c r="L3159" s="41"/>
      <c r="M3159" s="182" t="s">
        <v>19</v>
      </c>
      <c r="N3159" s="183" t="s">
        <v>41</v>
      </c>
      <c r="O3159" s="66"/>
      <c r="P3159" s="184">
        <f t="shared" si="315"/>
        <v>0</v>
      </c>
      <c r="Q3159" s="184">
        <v>0</v>
      </c>
      <c r="R3159" s="184">
        <f t="shared" si="316"/>
        <v>0</v>
      </c>
      <c r="S3159" s="184">
        <v>0</v>
      </c>
      <c r="T3159" s="185">
        <f t="shared" si="317"/>
        <v>0</v>
      </c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R3159" s="186" t="s">
        <v>200</v>
      </c>
      <c r="AT3159" s="186" t="s">
        <v>195</v>
      </c>
      <c r="AU3159" s="186" t="s">
        <v>212</v>
      </c>
      <c r="AY3159" s="19" t="s">
        <v>193</v>
      </c>
      <c r="BE3159" s="187">
        <f t="shared" si="318"/>
        <v>0</v>
      </c>
      <c r="BF3159" s="187">
        <f t="shared" si="319"/>
        <v>0</v>
      </c>
      <c r="BG3159" s="187">
        <f t="shared" si="320"/>
        <v>0</v>
      </c>
      <c r="BH3159" s="187">
        <f t="shared" si="321"/>
        <v>0</v>
      </c>
      <c r="BI3159" s="187">
        <f t="shared" si="322"/>
        <v>0</v>
      </c>
      <c r="BJ3159" s="19" t="s">
        <v>78</v>
      </c>
      <c r="BK3159" s="187">
        <f t="shared" si="323"/>
        <v>0</v>
      </c>
      <c r="BL3159" s="19" t="s">
        <v>200</v>
      </c>
      <c r="BM3159" s="186" t="s">
        <v>6044</v>
      </c>
    </row>
    <row r="3160" spans="1:65" s="2" customFormat="1" ht="33" customHeight="1">
      <c r="A3160" s="36"/>
      <c r="B3160" s="37"/>
      <c r="C3160" s="175" t="s">
        <v>6045</v>
      </c>
      <c r="D3160" s="175" t="s">
        <v>195</v>
      </c>
      <c r="E3160" s="176" t="s">
        <v>6046</v>
      </c>
      <c r="F3160" s="177" t="s">
        <v>5062</v>
      </c>
      <c r="G3160" s="178" t="s">
        <v>273</v>
      </c>
      <c r="H3160" s="179">
        <v>2700</v>
      </c>
      <c r="I3160" s="180"/>
      <c r="J3160" s="181">
        <f t="shared" si="314"/>
        <v>0</v>
      </c>
      <c r="K3160" s="177" t="s">
        <v>477</v>
      </c>
      <c r="L3160" s="41"/>
      <c r="M3160" s="182" t="s">
        <v>19</v>
      </c>
      <c r="N3160" s="183" t="s">
        <v>41</v>
      </c>
      <c r="O3160" s="66"/>
      <c r="P3160" s="184">
        <f t="shared" si="315"/>
        <v>0</v>
      </c>
      <c r="Q3160" s="184">
        <v>0</v>
      </c>
      <c r="R3160" s="184">
        <f t="shared" si="316"/>
        <v>0</v>
      </c>
      <c r="S3160" s="184">
        <v>0</v>
      </c>
      <c r="T3160" s="185">
        <f t="shared" si="317"/>
        <v>0</v>
      </c>
      <c r="U3160" s="36"/>
      <c r="V3160" s="36"/>
      <c r="W3160" s="36"/>
      <c r="X3160" s="36"/>
      <c r="Y3160" s="36"/>
      <c r="Z3160" s="36"/>
      <c r="AA3160" s="36"/>
      <c r="AB3160" s="36"/>
      <c r="AC3160" s="36"/>
      <c r="AD3160" s="36"/>
      <c r="AE3160" s="36"/>
      <c r="AR3160" s="186" t="s">
        <v>200</v>
      </c>
      <c r="AT3160" s="186" t="s">
        <v>195</v>
      </c>
      <c r="AU3160" s="186" t="s">
        <v>212</v>
      </c>
      <c r="AY3160" s="19" t="s">
        <v>193</v>
      </c>
      <c r="BE3160" s="187">
        <f t="shared" si="318"/>
        <v>0</v>
      </c>
      <c r="BF3160" s="187">
        <f t="shared" si="319"/>
        <v>0</v>
      </c>
      <c r="BG3160" s="187">
        <f t="shared" si="320"/>
        <v>0</v>
      </c>
      <c r="BH3160" s="187">
        <f t="shared" si="321"/>
        <v>0</v>
      </c>
      <c r="BI3160" s="187">
        <f t="shared" si="322"/>
        <v>0</v>
      </c>
      <c r="BJ3160" s="19" t="s">
        <v>78</v>
      </c>
      <c r="BK3160" s="187">
        <f t="shared" si="323"/>
        <v>0</v>
      </c>
      <c r="BL3160" s="19" t="s">
        <v>200</v>
      </c>
      <c r="BM3160" s="186" t="s">
        <v>6047</v>
      </c>
    </row>
    <row r="3161" spans="1:65" s="2" customFormat="1" ht="33" customHeight="1">
      <c r="A3161" s="36"/>
      <c r="B3161" s="37"/>
      <c r="C3161" s="175" t="s">
        <v>6048</v>
      </c>
      <c r="D3161" s="175" t="s">
        <v>195</v>
      </c>
      <c r="E3161" s="176" t="s">
        <v>6049</v>
      </c>
      <c r="F3161" s="177" t="s">
        <v>5066</v>
      </c>
      <c r="G3161" s="178" t="s">
        <v>273</v>
      </c>
      <c r="H3161" s="179">
        <v>1900</v>
      </c>
      <c r="I3161" s="180"/>
      <c r="J3161" s="181">
        <f t="shared" si="314"/>
        <v>0</v>
      </c>
      <c r="K3161" s="177" t="s">
        <v>477</v>
      </c>
      <c r="L3161" s="41"/>
      <c r="M3161" s="182" t="s">
        <v>19</v>
      </c>
      <c r="N3161" s="183" t="s">
        <v>41</v>
      </c>
      <c r="O3161" s="66"/>
      <c r="P3161" s="184">
        <f t="shared" si="315"/>
        <v>0</v>
      </c>
      <c r="Q3161" s="184">
        <v>0</v>
      </c>
      <c r="R3161" s="184">
        <f t="shared" si="316"/>
        <v>0</v>
      </c>
      <c r="S3161" s="184">
        <v>0</v>
      </c>
      <c r="T3161" s="185">
        <f t="shared" si="317"/>
        <v>0</v>
      </c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R3161" s="186" t="s">
        <v>200</v>
      </c>
      <c r="AT3161" s="186" t="s">
        <v>195</v>
      </c>
      <c r="AU3161" s="186" t="s">
        <v>212</v>
      </c>
      <c r="AY3161" s="19" t="s">
        <v>193</v>
      </c>
      <c r="BE3161" s="187">
        <f t="shared" si="318"/>
        <v>0</v>
      </c>
      <c r="BF3161" s="187">
        <f t="shared" si="319"/>
        <v>0</v>
      </c>
      <c r="BG3161" s="187">
        <f t="shared" si="320"/>
        <v>0</v>
      </c>
      <c r="BH3161" s="187">
        <f t="shared" si="321"/>
        <v>0</v>
      </c>
      <c r="BI3161" s="187">
        <f t="shared" si="322"/>
        <v>0</v>
      </c>
      <c r="BJ3161" s="19" t="s">
        <v>78</v>
      </c>
      <c r="BK3161" s="187">
        <f t="shared" si="323"/>
        <v>0</v>
      </c>
      <c r="BL3161" s="19" t="s">
        <v>200</v>
      </c>
      <c r="BM3161" s="186" t="s">
        <v>6050</v>
      </c>
    </row>
    <row r="3162" spans="1:65" s="2" customFormat="1" ht="33" customHeight="1">
      <c r="A3162" s="36"/>
      <c r="B3162" s="37"/>
      <c r="C3162" s="175" t="s">
        <v>6051</v>
      </c>
      <c r="D3162" s="175" t="s">
        <v>195</v>
      </c>
      <c r="E3162" s="176" t="s">
        <v>6052</v>
      </c>
      <c r="F3162" s="177" t="s">
        <v>5070</v>
      </c>
      <c r="G3162" s="178" t="s">
        <v>273</v>
      </c>
      <c r="H3162" s="179">
        <v>850</v>
      </c>
      <c r="I3162" s="180"/>
      <c r="J3162" s="181">
        <f t="shared" si="314"/>
        <v>0</v>
      </c>
      <c r="K3162" s="177" t="s">
        <v>477</v>
      </c>
      <c r="L3162" s="41"/>
      <c r="M3162" s="182" t="s">
        <v>19</v>
      </c>
      <c r="N3162" s="183" t="s">
        <v>41</v>
      </c>
      <c r="O3162" s="66"/>
      <c r="P3162" s="184">
        <f t="shared" si="315"/>
        <v>0</v>
      </c>
      <c r="Q3162" s="184">
        <v>0</v>
      </c>
      <c r="R3162" s="184">
        <f t="shared" si="316"/>
        <v>0</v>
      </c>
      <c r="S3162" s="184">
        <v>0</v>
      </c>
      <c r="T3162" s="185">
        <f t="shared" si="317"/>
        <v>0</v>
      </c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R3162" s="186" t="s">
        <v>200</v>
      </c>
      <c r="AT3162" s="186" t="s">
        <v>195</v>
      </c>
      <c r="AU3162" s="186" t="s">
        <v>212</v>
      </c>
      <c r="AY3162" s="19" t="s">
        <v>193</v>
      </c>
      <c r="BE3162" s="187">
        <f t="shared" si="318"/>
        <v>0</v>
      </c>
      <c r="BF3162" s="187">
        <f t="shared" si="319"/>
        <v>0</v>
      </c>
      <c r="BG3162" s="187">
        <f t="shared" si="320"/>
        <v>0</v>
      </c>
      <c r="BH3162" s="187">
        <f t="shared" si="321"/>
        <v>0</v>
      </c>
      <c r="BI3162" s="187">
        <f t="shared" si="322"/>
        <v>0</v>
      </c>
      <c r="BJ3162" s="19" t="s">
        <v>78</v>
      </c>
      <c r="BK3162" s="187">
        <f t="shared" si="323"/>
        <v>0</v>
      </c>
      <c r="BL3162" s="19" t="s">
        <v>200</v>
      </c>
      <c r="BM3162" s="186" t="s">
        <v>6053</v>
      </c>
    </row>
    <row r="3163" spans="1:65" s="2" customFormat="1" ht="24.2" customHeight="1">
      <c r="A3163" s="36"/>
      <c r="B3163" s="37"/>
      <c r="C3163" s="175" t="s">
        <v>6054</v>
      </c>
      <c r="D3163" s="175" t="s">
        <v>195</v>
      </c>
      <c r="E3163" s="176" t="s">
        <v>6055</v>
      </c>
      <c r="F3163" s="177" t="s">
        <v>6056</v>
      </c>
      <c r="G3163" s="178" t="s">
        <v>273</v>
      </c>
      <c r="H3163" s="179">
        <v>620</v>
      </c>
      <c r="I3163" s="180"/>
      <c r="J3163" s="181">
        <f t="shared" si="314"/>
        <v>0</v>
      </c>
      <c r="K3163" s="177" t="s">
        <v>477</v>
      </c>
      <c r="L3163" s="41"/>
      <c r="M3163" s="182" t="s">
        <v>19</v>
      </c>
      <c r="N3163" s="183" t="s">
        <v>41</v>
      </c>
      <c r="O3163" s="66"/>
      <c r="P3163" s="184">
        <f t="shared" si="315"/>
        <v>0</v>
      </c>
      <c r="Q3163" s="184">
        <v>0</v>
      </c>
      <c r="R3163" s="184">
        <f t="shared" si="316"/>
        <v>0</v>
      </c>
      <c r="S3163" s="184">
        <v>0</v>
      </c>
      <c r="T3163" s="185">
        <f t="shared" si="317"/>
        <v>0</v>
      </c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R3163" s="186" t="s">
        <v>200</v>
      </c>
      <c r="AT3163" s="186" t="s">
        <v>195</v>
      </c>
      <c r="AU3163" s="186" t="s">
        <v>212</v>
      </c>
      <c r="AY3163" s="19" t="s">
        <v>193</v>
      </c>
      <c r="BE3163" s="187">
        <f t="shared" si="318"/>
        <v>0</v>
      </c>
      <c r="BF3163" s="187">
        <f t="shared" si="319"/>
        <v>0</v>
      </c>
      <c r="BG3163" s="187">
        <f t="shared" si="320"/>
        <v>0</v>
      </c>
      <c r="BH3163" s="187">
        <f t="shared" si="321"/>
        <v>0</v>
      </c>
      <c r="BI3163" s="187">
        <f t="shared" si="322"/>
        <v>0</v>
      </c>
      <c r="BJ3163" s="19" t="s">
        <v>78</v>
      </c>
      <c r="BK3163" s="187">
        <f t="shared" si="323"/>
        <v>0</v>
      </c>
      <c r="BL3163" s="19" t="s">
        <v>200</v>
      </c>
      <c r="BM3163" s="186" t="s">
        <v>6057</v>
      </c>
    </row>
    <row r="3164" spans="1:65" s="2" customFormat="1" ht="16.5" customHeight="1">
      <c r="A3164" s="36"/>
      <c r="B3164" s="37"/>
      <c r="C3164" s="175" t="s">
        <v>6058</v>
      </c>
      <c r="D3164" s="175" t="s">
        <v>195</v>
      </c>
      <c r="E3164" s="176" t="s">
        <v>6059</v>
      </c>
      <c r="F3164" s="177" t="s">
        <v>5090</v>
      </c>
      <c r="G3164" s="178" t="s">
        <v>273</v>
      </c>
      <c r="H3164" s="179">
        <v>620</v>
      </c>
      <c r="I3164" s="180"/>
      <c r="J3164" s="181">
        <f t="shared" ref="J3164:J3195" si="324">ROUND(I3164*H3164,2)</f>
        <v>0</v>
      </c>
      <c r="K3164" s="177" t="s">
        <v>477</v>
      </c>
      <c r="L3164" s="41"/>
      <c r="M3164" s="182" t="s">
        <v>19</v>
      </c>
      <c r="N3164" s="183" t="s">
        <v>41</v>
      </c>
      <c r="O3164" s="66"/>
      <c r="P3164" s="184">
        <f t="shared" ref="P3164:P3195" si="325">O3164*H3164</f>
        <v>0</v>
      </c>
      <c r="Q3164" s="184">
        <v>0</v>
      </c>
      <c r="R3164" s="184">
        <f t="shared" ref="R3164:R3195" si="326">Q3164*H3164</f>
        <v>0</v>
      </c>
      <c r="S3164" s="184">
        <v>0</v>
      </c>
      <c r="T3164" s="185">
        <f t="shared" ref="T3164:T3195" si="327">S3164*H3164</f>
        <v>0</v>
      </c>
      <c r="U3164" s="36"/>
      <c r="V3164" s="36"/>
      <c r="W3164" s="36"/>
      <c r="X3164" s="36"/>
      <c r="Y3164" s="36"/>
      <c r="Z3164" s="36"/>
      <c r="AA3164" s="36"/>
      <c r="AB3164" s="36"/>
      <c r="AC3164" s="36"/>
      <c r="AD3164" s="36"/>
      <c r="AE3164" s="36"/>
      <c r="AR3164" s="186" t="s">
        <v>200</v>
      </c>
      <c r="AT3164" s="186" t="s">
        <v>195</v>
      </c>
      <c r="AU3164" s="186" t="s">
        <v>212</v>
      </c>
      <c r="AY3164" s="19" t="s">
        <v>193</v>
      </c>
      <c r="BE3164" s="187">
        <f t="shared" ref="BE3164:BE3174" si="328">IF(N3164="základní",J3164,0)</f>
        <v>0</v>
      </c>
      <c r="BF3164" s="187">
        <f t="shared" ref="BF3164:BF3174" si="329">IF(N3164="snížená",J3164,0)</f>
        <v>0</v>
      </c>
      <c r="BG3164" s="187">
        <f t="shared" ref="BG3164:BG3174" si="330">IF(N3164="zákl. přenesená",J3164,0)</f>
        <v>0</v>
      </c>
      <c r="BH3164" s="187">
        <f t="shared" ref="BH3164:BH3174" si="331">IF(N3164="sníž. přenesená",J3164,0)</f>
        <v>0</v>
      </c>
      <c r="BI3164" s="187">
        <f t="shared" ref="BI3164:BI3174" si="332">IF(N3164="nulová",J3164,0)</f>
        <v>0</v>
      </c>
      <c r="BJ3164" s="19" t="s">
        <v>78</v>
      </c>
      <c r="BK3164" s="187">
        <f t="shared" ref="BK3164:BK3174" si="333">ROUND(I3164*H3164,2)</f>
        <v>0</v>
      </c>
      <c r="BL3164" s="19" t="s">
        <v>200</v>
      </c>
      <c r="BM3164" s="186" t="s">
        <v>6060</v>
      </c>
    </row>
    <row r="3165" spans="1:65" s="2" customFormat="1" ht="24.2" customHeight="1">
      <c r="A3165" s="36"/>
      <c r="B3165" s="37"/>
      <c r="C3165" s="175" t="s">
        <v>6061</v>
      </c>
      <c r="D3165" s="175" t="s">
        <v>195</v>
      </c>
      <c r="E3165" s="176" t="s">
        <v>6062</v>
      </c>
      <c r="F3165" s="177" t="s">
        <v>6063</v>
      </c>
      <c r="G3165" s="178" t="s">
        <v>273</v>
      </c>
      <c r="H3165" s="179">
        <v>450</v>
      </c>
      <c r="I3165" s="180"/>
      <c r="J3165" s="181">
        <f t="shared" si="324"/>
        <v>0</v>
      </c>
      <c r="K3165" s="177" t="s">
        <v>477</v>
      </c>
      <c r="L3165" s="41"/>
      <c r="M3165" s="182" t="s">
        <v>19</v>
      </c>
      <c r="N3165" s="183" t="s">
        <v>41</v>
      </c>
      <c r="O3165" s="66"/>
      <c r="P3165" s="184">
        <f t="shared" si="325"/>
        <v>0</v>
      </c>
      <c r="Q3165" s="184">
        <v>0</v>
      </c>
      <c r="R3165" s="184">
        <f t="shared" si="326"/>
        <v>0</v>
      </c>
      <c r="S3165" s="184">
        <v>0</v>
      </c>
      <c r="T3165" s="185">
        <f t="shared" si="327"/>
        <v>0</v>
      </c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R3165" s="186" t="s">
        <v>200</v>
      </c>
      <c r="AT3165" s="186" t="s">
        <v>195</v>
      </c>
      <c r="AU3165" s="186" t="s">
        <v>212</v>
      </c>
      <c r="AY3165" s="19" t="s">
        <v>193</v>
      </c>
      <c r="BE3165" s="187">
        <f t="shared" si="328"/>
        <v>0</v>
      </c>
      <c r="BF3165" s="187">
        <f t="shared" si="329"/>
        <v>0</v>
      </c>
      <c r="BG3165" s="187">
        <f t="shared" si="330"/>
        <v>0</v>
      </c>
      <c r="BH3165" s="187">
        <f t="shared" si="331"/>
        <v>0</v>
      </c>
      <c r="BI3165" s="187">
        <f t="shared" si="332"/>
        <v>0</v>
      </c>
      <c r="BJ3165" s="19" t="s">
        <v>78</v>
      </c>
      <c r="BK3165" s="187">
        <f t="shared" si="333"/>
        <v>0</v>
      </c>
      <c r="BL3165" s="19" t="s">
        <v>200</v>
      </c>
      <c r="BM3165" s="186" t="s">
        <v>6064</v>
      </c>
    </row>
    <row r="3166" spans="1:65" s="2" customFormat="1" ht="16.5" customHeight="1">
      <c r="A3166" s="36"/>
      <c r="B3166" s="37"/>
      <c r="C3166" s="175" t="s">
        <v>6065</v>
      </c>
      <c r="D3166" s="175" t="s">
        <v>195</v>
      </c>
      <c r="E3166" s="176" t="s">
        <v>6066</v>
      </c>
      <c r="F3166" s="177" t="s">
        <v>5098</v>
      </c>
      <c r="G3166" s="178" t="s">
        <v>273</v>
      </c>
      <c r="H3166" s="179">
        <v>450</v>
      </c>
      <c r="I3166" s="180"/>
      <c r="J3166" s="181">
        <f t="shared" si="324"/>
        <v>0</v>
      </c>
      <c r="K3166" s="177" t="s">
        <v>477</v>
      </c>
      <c r="L3166" s="41"/>
      <c r="M3166" s="182" t="s">
        <v>19</v>
      </c>
      <c r="N3166" s="183" t="s">
        <v>41</v>
      </c>
      <c r="O3166" s="66"/>
      <c r="P3166" s="184">
        <f t="shared" si="325"/>
        <v>0</v>
      </c>
      <c r="Q3166" s="184">
        <v>0</v>
      </c>
      <c r="R3166" s="184">
        <f t="shared" si="326"/>
        <v>0</v>
      </c>
      <c r="S3166" s="184">
        <v>0</v>
      </c>
      <c r="T3166" s="185">
        <f t="shared" si="327"/>
        <v>0</v>
      </c>
      <c r="U3166" s="36"/>
      <c r="V3166" s="36"/>
      <c r="W3166" s="36"/>
      <c r="X3166" s="36"/>
      <c r="Y3166" s="36"/>
      <c r="Z3166" s="36"/>
      <c r="AA3166" s="36"/>
      <c r="AB3166" s="36"/>
      <c r="AC3166" s="36"/>
      <c r="AD3166" s="36"/>
      <c r="AE3166" s="36"/>
      <c r="AR3166" s="186" t="s">
        <v>200</v>
      </c>
      <c r="AT3166" s="186" t="s">
        <v>195</v>
      </c>
      <c r="AU3166" s="186" t="s">
        <v>212</v>
      </c>
      <c r="AY3166" s="19" t="s">
        <v>193</v>
      </c>
      <c r="BE3166" s="187">
        <f t="shared" si="328"/>
        <v>0</v>
      </c>
      <c r="BF3166" s="187">
        <f t="shared" si="329"/>
        <v>0</v>
      </c>
      <c r="BG3166" s="187">
        <f t="shared" si="330"/>
        <v>0</v>
      </c>
      <c r="BH3166" s="187">
        <f t="shared" si="331"/>
        <v>0</v>
      </c>
      <c r="BI3166" s="187">
        <f t="shared" si="332"/>
        <v>0</v>
      </c>
      <c r="BJ3166" s="19" t="s">
        <v>78</v>
      </c>
      <c r="BK3166" s="187">
        <f t="shared" si="333"/>
        <v>0</v>
      </c>
      <c r="BL3166" s="19" t="s">
        <v>200</v>
      </c>
      <c r="BM3166" s="186" t="s">
        <v>6067</v>
      </c>
    </row>
    <row r="3167" spans="1:65" s="2" customFormat="1" ht="21.75" customHeight="1">
      <c r="A3167" s="36"/>
      <c r="B3167" s="37"/>
      <c r="C3167" s="175" t="s">
        <v>6068</v>
      </c>
      <c r="D3167" s="175" t="s">
        <v>195</v>
      </c>
      <c r="E3167" s="176" t="s">
        <v>6069</v>
      </c>
      <c r="F3167" s="177" t="s">
        <v>5125</v>
      </c>
      <c r="G3167" s="178" t="s">
        <v>6070</v>
      </c>
      <c r="H3167" s="179">
        <v>1</v>
      </c>
      <c r="I3167" s="180"/>
      <c r="J3167" s="181">
        <f t="shared" si="324"/>
        <v>0</v>
      </c>
      <c r="K3167" s="177" t="s">
        <v>477</v>
      </c>
      <c r="L3167" s="41"/>
      <c r="M3167" s="182" t="s">
        <v>19</v>
      </c>
      <c r="N3167" s="183" t="s">
        <v>41</v>
      </c>
      <c r="O3167" s="66"/>
      <c r="P3167" s="184">
        <f t="shared" si="325"/>
        <v>0</v>
      </c>
      <c r="Q3167" s="184">
        <v>0</v>
      </c>
      <c r="R3167" s="184">
        <f t="shared" si="326"/>
        <v>0</v>
      </c>
      <c r="S3167" s="184">
        <v>0</v>
      </c>
      <c r="T3167" s="185">
        <f t="shared" si="327"/>
        <v>0</v>
      </c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R3167" s="186" t="s">
        <v>200</v>
      </c>
      <c r="AT3167" s="186" t="s">
        <v>195</v>
      </c>
      <c r="AU3167" s="186" t="s">
        <v>212</v>
      </c>
      <c r="AY3167" s="19" t="s">
        <v>193</v>
      </c>
      <c r="BE3167" s="187">
        <f t="shared" si="328"/>
        <v>0</v>
      </c>
      <c r="BF3167" s="187">
        <f t="shared" si="329"/>
        <v>0</v>
      </c>
      <c r="BG3167" s="187">
        <f t="shared" si="330"/>
        <v>0</v>
      </c>
      <c r="BH3167" s="187">
        <f t="shared" si="331"/>
        <v>0</v>
      </c>
      <c r="BI3167" s="187">
        <f t="shared" si="332"/>
        <v>0</v>
      </c>
      <c r="BJ3167" s="19" t="s">
        <v>78</v>
      </c>
      <c r="BK3167" s="187">
        <f t="shared" si="333"/>
        <v>0</v>
      </c>
      <c r="BL3167" s="19" t="s">
        <v>200</v>
      </c>
      <c r="BM3167" s="186" t="s">
        <v>6071</v>
      </c>
    </row>
    <row r="3168" spans="1:65" s="2" customFormat="1" ht="16.5" customHeight="1">
      <c r="A3168" s="36"/>
      <c r="B3168" s="37"/>
      <c r="C3168" s="175" t="s">
        <v>6072</v>
      </c>
      <c r="D3168" s="175" t="s">
        <v>195</v>
      </c>
      <c r="E3168" s="176" t="s">
        <v>6073</v>
      </c>
      <c r="F3168" s="177" t="s">
        <v>6074</v>
      </c>
      <c r="G3168" s="178" t="s">
        <v>702</v>
      </c>
      <c r="H3168" s="179">
        <v>1</v>
      </c>
      <c r="I3168" s="180"/>
      <c r="J3168" s="181">
        <f t="shared" si="324"/>
        <v>0</v>
      </c>
      <c r="K3168" s="177" t="s">
        <v>477</v>
      </c>
      <c r="L3168" s="41"/>
      <c r="M3168" s="182" t="s">
        <v>19</v>
      </c>
      <c r="N3168" s="183" t="s">
        <v>41</v>
      </c>
      <c r="O3168" s="66"/>
      <c r="P3168" s="184">
        <f t="shared" si="325"/>
        <v>0</v>
      </c>
      <c r="Q3168" s="184">
        <v>0</v>
      </c>
      <c r="R3168" s="184">
        <f t="shared" si="326"/>
        <v>0</v>
      </c>
      <c r="S3168" s="184">
        <v>0</v>
      </c>
      <c r="T3168" s="185">
        <f t="shared" si="327"/>
        <v>0</v>
      </c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R3168" s="186" t="s">
        <v>200</v>
      </c>
      <c r="AT3168" s="186" t="s">
        <v>195</v>
      </c>
      <c r="AU3168" s="186" t="s">
        <v>212</v>
      </c>
      <c r="AY3168" s="19" t="s">
        <v>193</v>
      </c>
      <c r="BE3168" s="187">
        <f t="shared" si="328"/>
        <v>0</v>
      </c>
      <c r="BF3168" s="187">
        <f t="shared" si="329"/>
        <v>0</v>
      </c>
      <c r="BG3168" s="187">
        <f t="shared" si="330"/>
        <v>0</v>
      </c>
      <c r="BH3168" s="187">
        <f t="shared" si="331"/>
        <v>0</v>
      </c>
      <c r="BI3168" s="187">
        <f t="shared" si="332"/>
        <v>0</v>
      </c>
      <c r="BJ3168" s="19" t="s">
        <v>78</v>
      </c>
      <c r="BK3168" s="187">
        <f t="shared" si="333"/>
        <v>0</v>
      </c>
      <c r="BL3168" s="19" t="s">
        <v>200</v>
      </c>
      <c r="BM3168" s="186" t="s">
        <v>6075</v>
      </c>
    </row>
    <row r="3169" spans="1:65" s="2" customFormat="1" ht="16.5" customHeight="1">
      <c r="A3169" s="36"/>
      <c r="B3169" s="37"/>
      <c r="C3169" s="175" t="s">
        <v>6076</v>
      </c>
      <c r="D3169" s="175" t="s">
        <v>195</v>
      </c>
      <c r="E3169" s="176" t="s">
        <v>6077</v>
      </c>
      <c r="F3169" s="177" t="s">
        <v>6078</v>
      </c>
      <c r="G3169" s="178" t="s">
        <v>702</v>
      </c>
      <c r="H3169" s="179">
        <v>1</v>
      </c>
      <c r="I3169" s="180"/>
      <c r="J3169" s="181">
        <f t="shared" si="324"/>
        <v>0</v>
      </c>
      <c r="K3169" s="177" t="s">
        <v>477</v>
      </c>
      <c r="L3169" s="41"/>
      <c r="M3169" s="182" t="s">
        <v>19</v>
      </c>
      <c r="N3169" s="183" t="s">
        <v>41</v>
      </c>
      <c r="O3169" s="66"/>
      <c r="P3169" s="184">
        <f t="shared" si="325"/>
        <v>0</v>
      </c>
      <c r="Q3169" s="184">
        <v>0</v>
      </c>
      <c r="R3169" s="184">
        <f t="shared" si="326"/>
        <v>0</v>
      </c>
      <c r="S3169" s="184">
        <v>0</v>
      </c>
      <c r="T3169" s="185">
        <f t="shared" si="327"/>
        <v>0</v>
      </c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R3169" s="186" t="s">
        <v>200</v>
      </c>
      <c r="AT3169" s="186" t="s">
        <v>195</v>
      </c>
      <c r="AU3169" s="186" t="s">
        <v>212</v>
      </c>
      <c r="AY3169" s="19" t="s">
        <v>193</v>
      </c>
      <c r="BE3169" s="187">
        <f t="shared" si="328"/>
        <v>0</v>
      </c>
      <c r="BF3169" s="187">
        <f t="shared" si="329"/>
        <v>0</v>
      </c>
      <c r="BG3169" s="187">
        <f t="shared" si="330"/>
        <v>0</v>
      </c>
      <c r="BH3169" s="187">
        <f t="shared" si="331"/>
        <v>0</v>
      </c>
      <c r="BI3169" s="187">
        <f t="shared" si="332"/>
        <v>0</v>
      </c>
      <c r="BJ3169" s="19" t="s">
        <v>78</v>
      </c>
      <c r="BK3169" s="187">
        <f t="shared" si="333"/>
        <v>0</v>
      </c>
      <c r="BL3169" s="19" t="s">
        <v>200</v>
      </c>
      <c r="BM3169" s="186" t="s">
        <v>6079</v>
      </c>
    </row>
    <row r="3170" spans="1:65" s="2" customFormat="1" ht="21.75" customHeight="1">
      <c r="A3170" s="36"/>
      <c r="B3170" s="37"/>
      <c r="C3170" s="175" t="s">
        <v>6080</v>
      </c>
      <c r="D3170" s="175" t="s">
        <v>195</v>
      </c>
      <c r="E3170" s="176" t="s">
        <v>6081</v>
      </c>
      <c r="F3170" s="177" t="s">
        <v>6082</v>
      </c>
      <c r="G3170" s="178" t="s">
        <v>702</v>
      </c>
      <c r="H3170" s="179">
        <v>1</v>
      </c>
      <c r="I3170" s="180"/>
      <c r="J3170" s="181">
        <f t="shared" si="324"/>
        <v>0</v>
      </c>
      <c r="K3170" s="177" t="s">
        <v>477</v>
      </c>
      <c r="L3170" s="41"/>
      <c r="M3170" s="182" t="s">
        <v>19</v>
      </c>
      <c r="N3170" s="183" t="s">
        <v>41</v>
      </c>
      <c r="O3170" s="66"/>
      <c r="P3170" s="184">
        <f t="shared" si="325"/>
        <v>0</v>
      </c>
      <c r="Q3170" s="184">
        <v>0</v>
      </c>
      <c r="R3170" s="184">
        <f t="shared" si="326"/>
        <v>0</v>
      </c>
      <c r="S3170" s="184">
        <v>0</v>
      </c>
      <c r="T3170" s="185">
        <f t="shared" si="327"/>
        <v>0</v>
      </c>
      <c r="U3170" s="36"/>
      <c r="V3170" s="36"/>
      <c r="W3170" s="36"/>
      <c r="X3170" s="36"/>
      <c r="Y3170" s="36"/>
      <c r="Z3170" s="36"/>
      <c r="AA3170" s="36"/>
      <c r="AB3170" s="36"/>
      <c r="AC3170" s="36"/>
      <c r="AD3170" s="36"/>
      <c r="AE3170" s="36"/>
      <c r="AR3170" s="186" t="s">
        <v>200</v>
      </c>
      <c r="AT3170" s="186" t="s">
        <v>195</v>
      </c>
      <c r="AU3170" s="186" t="s">
        <v>212</v>
      </c>
      <c r="AY3170" s="19" t="s">
        <v>193</v>
      </c>
      <c r="BE3170" s="187">
        <f t="shared" si="328"/>
        <v>0</v>
      </c>
      <c r="BF3170" s="187">
        <f t="shared" si="329"/>
        <v>0</v>
      </c>
      <c r="BG3170" s="187">
        <f t="shared" si="330"/>
        <v>0</v>
      </c>
      <c r="BH3170" s="187">
        <f t="shared" si="331"/>
        <v>0</v>
      </c>
      <c r="BI3170" s="187">
        <f t="shared" si="332"/>
        <v>0</v>
      </c>
      <c r="BJ3170" s="19" t="s">
        <v>78</v>
      </c>
      <c r="BK3170" s="187">
        <f t="shared" si="333"/>
        <v>0</v>
      </c>
      <c r="BL3170" s="19" t="s">
        <v>200</v>
      </c>
      <c r="BM3170" s="186" t="s">
        <v>6083</v>
      </c>
    </row>
    <row r="3171" spans="1:65" s="2" customFormat="1" ht="33" customHeight="1">
      <c r="A3171" s="36"/>
      <c r="B3171" s="37"/>
      <c r="C3171" s="175" t="s">
        <v>6084</v>
      </c>
      <c r="D3171" s="175" t="s">
        <v>195</v>
      </c>
      <c r="E3171" s="176" t="s">
        <v>6085</v>
      </c>
      <c r="F3171" s="177" t="s">
        <v>6086</v>
      </c>
      <c r="G3171" s="178" t="s">
        <v>702</v>
      </c>
      <c r="H3171" s="179">
        <v>1</v>
      </c>
      <c r="I3171" s="180"/>
      <c r="J3171" s="181">
        <f t="shared" si="324"/>
        <v>0</v>
      </c>
      <c r="K3171" s="177" t="s">
        <v>477</v>
      </c>
      <c r="L3171" s="41"/>
      <c r="M3171" s="182" t="s">
        <v>19</v>
      </c>
      <c r="N3171" s="183" t="s">
        <v>41</v>
      </c>
      <c r="O3171" s="66"/>
      <c r="P3171" s="184">
        <f t="shared" si="325"/>
        <v>0</v>
      </c>
      <c r="Q3171" s="184">
        <v>0</v>
      </c>
      <c r="R3171" s="184">
        <f t="shared" si="326"/>
        <v>0</v>
      </c>
      <c r="S3171" s="184">
        <v>0</v>
      </c>
      <c r="T3171" s="185">
        <f t="shared" si="327"/>
        <v>0</v>
      </c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R3171" s="186" t="s">
        <v>200</v>
      </c>
      <c r="AT3171" s="186" t="s">
        <v>195</v>
      </c>
      <c r="AU3171" s="186" t="s">
        <v>212</v>
      </c>
      <c r="AY3171" s="19" t="s">
        <v>193</v>
      </c>
      <c r="BE3171" s="187">
        <f t="shared" si="328"/>
        <v>0</v>
      </c>
      <c r="BF3171" s="187">
        <f t="shared" si="329"/>
        <v>0</v>
      </c>
      <c r="BG3171" s="187">
        <f t="shared" si="330"/>
        <v>0</v>
      </c>
      <c r="BH3171" s="187">
        <f t="shared" si="331"/>
        <v>0</v>
      </c>
      <c r="BI3171" s="187">
        <f t="shared" si="332"/>
        <v>0</v>
      </c>
      <c r="BJ3171" s="19" t="s">
        <v>78</v>
      </c>
      <c r="BK3171" s="187">
        <f t="shared" si="333"/>
        <v>0</v>
      </c>
      <c r="BL3171" s="19" t="s">
        <v>200</v>
      </c>
      <c r="BM3171" s="186" t="s">
        <v>6087</v>
      </c>
    </row>
    <row r="3172" spans="1:65" s="2" customFormat="1" ht="21.75" customHeight="1">
      <c r="A3172" s="36"/>
      <c r="B3172" s="37"/>
      <c r="C3172" s="175" t="s">
        <v>6088</v>
      </c>
      <c r="D3172" s="175" t="s">
        <v>195</v>
      </c>
      <c r="E3172" s="176" t="s">
        <v>6089</v>
      </c>
      <c r="F3172" s="177" t="s">
        <v>6090</v>
      </c>
      <c r="G3172" s="178" t="s">
        <v>702</v>
      </c>
      <c r="H3172" s="179">
        <v>80</v>
      </c>
      <c r="I3172" s="180"/>
      <c r="J3172" s="181">
        <f t="shared" si="324"/>
        <v>0</v>
      </c>
      <c r="K3172" s="177" t="s">
        <v>477</v>
      </c>
      <c r="L3172" s="41"/>
      <c r="M3172" s="182" t="s">
        <v>19</v>
      </c>
      <c r="N3172" s="183" t="s">
        <v>41</v>
      </c>
      <c r="O3172" s="66"/>
      <c r="P3172" s="184">
        <f t="shared" si="325"/>
        <v>0</v>
      </c>
      <c r="Q3172" s="184">
        <v>0</v>
      </c>
      <c r="R3172" s="184">
        <f t="shared" si="326"/>
        <v>0</v>
      </c>
      <c r="S3172" s="184">
        <v>0</v>
      </c>
      <c r="T3172" s="185">
        <f t="shared" si="327"/>
        <v>0</v>
      </c>
      <c r="U3172" s="36"/>
      <c r="V3172" s="36"/>
      <c r="W3172" s="36"/>
      <c r="X3172" s="36"/>
      <c r="Y3172" s="36"/>
      <c r="Z3172" s="36"/>
      <c r="AA3172" s="36"/>
      <c r="AB3172" s="36"/>
      <c r="AC3172" s="36"/>
      <c r="AD3172" s="36"/>
      <c r="AE3172" s="36"/>
      <c r="AR3172" s="186" t="s">
        <v>200</v>
      </c>
      <c r="AT3172" s="186" t="s">
        <v>195</v>
      </c>
      <c r="AU3172" s="186" t="s">
        <v>212</v>
      </c>
      <c r="AY3172" s="19" t="s">
        <v>193</v>
      </c>
      <c r="BE3172" s="187">
        <f t="shared" si="328"/>
        <v>0</v>
      </c>
      <c r="BF3172" s="187">
        <f t="shared" si="329"/>
        <v>0</v>
      </c>
      <c r="BG3172" s="187">
        <f t="shared" si="330"/>
        <v>0</v>
      </c>
      <c r="BH3172" s="187">
        <f t="shared" si="331"/>
        <v>0</v>
      </c>
      <c r="BI3172" s="187">
        <f t="shared" si="332"/>
        <v>0</v>
      </c>
      <c r="BJ3172" s="19" t="s">
        <v>78</v>
      </c>
      <c r="BK3172" s="187">
        <f t="shared" si="333"/>
        <v>0</v>
      </c>
      <c r="BL3172" s="19" t="s">
        <v>200</v>
      </c>
      <c r="BM3172" s="186" t="s">
        <v>6091</v>
      </c>
    </row>
    <row r="3173" spans="1:65" s="2" customFormat="1" ht="16.5" customHeight="1">
      <c r="A3173" s="36"/>
      <c r="B3173" s="37"/>
      <c r="C3173" s="175" t="s">
        <v>6092</v>
      </c>
      <c r="D3173" s="175" t="s">
        <v>195</v>
      </c>
      <c r="E3173" s="176" t="s">
        <v>6093</v>
      </c>
      <c r="F3173" s="177" t="s">
        <v>6094</v>
      </c>
      <c r="G3173" s="178" t="s">
        <v>702</v>
      </c>
      <c r="H3173" s="179">
        <v>1</v>
      </c>
      <c r="I3173" s="180"/>
      <c r="J3173" s="181">
        <f t="shared" si="324"/>
        <v>0</v>
      </c>
      <c r="K3173" s="177" t="s">
        <v>477</v>
      </c>
      <c r="L3173" s="41"/>
      <c r="M3173" s="182" t="s">
        <v>19</v>
      </c>
      <c r="N3173" s="183" t="s">
        <v>41</v>
      </c>
      <c r="O3173" s="66"/>
      <c r="P3173" s="184">
        <f t="shared" si="325"/>
        <v>0</v>
      </c>
      <c r="Q3173" s="184">
        <v>0</v>
      </c>
      <c r="R3173" s="184">
        <f t="shared" si="326"/>
        <v>0</v>
      </c>
      <c r="S3173" s="184">
        <v>0</v>
      </c>
      <c r="T3173" s="185">
        <f t="shared" si="327"/>
        <v>0</v>
      </c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R3173" s="186" t="s">
        <v>200</v>
      </c>
      <c r="AT3173" s="186" t="s">
        <v>195</v>
      </c>
      <c r="AU3173" s="186" t="s">
        <v>212</v>
      </c>
      <c r="AY3173" s="19" t="s">
        <v>193</v>
      </c>
      <c r="BE3173" s="187">
        <f t="shared" si="328"/>
        <v>0</v>
      </c>
      <c r="BF3173" s="187">
        <f t="shared" si="329"/>
        <v>0</v>
      </c>
      <c r="BG3173" s="187">
        <f t="shared" si="330"/>
        <v>0</v>
      </c>
      <c r="BH3173" s="187">
        <f t="shared" si="331"/>
        <v>0</v>
      </c>
      <c r="BI3173" s="187">
        <f t="shared" si="332"/>
        <v>0</v>
      </c>
      <c r="BJ3173" s="19" t="s">
        <v>78</v>
      </c>
      <c r="BK3173" s="187">
        <f t="shared" si="333"/>
        <v>0</v>
      </c>
      <c r="BL3173" s="19" t="s">
        <v>200</v>
      </c>
      <c r="BM3173" s="186" t="s">
        <v>6095</v>
      </c>
    </row>
    <row r="3174" spans="1:65" s="2" customFormat="1" ht="16.5" customHeight="1">
      <c r="A3174" s="36"/>
      <c r="B3174" s="37"/>
      <c r="C3174" s="175" t="s">
        <v>6096</v>
      </c>
      <c r="D3174" s="175" t="s">
        <v>195</v>
      </c>
      <c r="E3174" s="176" t="s">
        <v>6097</v>
      </c>
      <c r="F3174" s="177" t="s">
        <v>5573</v>
      </c>
      <c r="G3174" s="178" t="s">
        <v>702</v>
      </c>
      <c r="H3174" s="179">
        <v>1</v>
      </c>
      <c r="I3174" s="180"/>
      <c r="J3174" s="181">
        <f t="shared" si="324"/>
        <v>0</v>
      </c>
      <c r="K3174" s="177" t="s">
        <v>477</v>
      </c>
      <c r="L3174" s="41"/>
      <c r="M3174" s="182" t="s">
        <v>19</v>
      </c>
      <c r="N3174" s="183" t="s">
        <v>41</v>
      </c>
      <c r="O3174" s="66"/>
      <c r="P3174" s="184">
        <f t="shared" si="325"/>
        <v>0</v>
      </c>
      <c r="Q3174" s="184">
        <v>0</v>
      </c>
      <c r="R3174" s="184">
        <f t="shared" si="326"/>
        <v>0</v>
      </c>
      <c r="S3174" s="184">
        <v>0</v>
      </c>
      <c r="T3174" s="185">
        <f t="shared" si="327"/>
        <v>0</v>
      </c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R3174" s="186" t="s">
        <v>200</v>
      </c>
      <c r="AT3174" s="186" t="s">
        <v>195</v>
      </c>
      <c r="AU3174" s="186" t="s">
        <v>212</v>
      </c>
      <c r="AY3174" s="19" t="s">
        <v>193</v>
      </c>
      <c r="BE3174" s="187">
        <f t="shared" si="328"/>
        <v>0</v>
      </c>
      <c r="BF3174" s="187">
        <f t="shared" si="329"/>
        <v>0</v>
      </c>
      <c r="BG3174" s="187">
        <f t="shared" si="330"/>
        <v>0</v>
      </c>
      <c r="BH3174" s="187">
        <f t="shared" si="331"/>
        <v>0</v>
      </c>
      <c r="BI3174" s="187">
        <f t="shared" si="332"/>
        <v>0</v>
      </c>
      <c r="BJ3174" s="19" t="s">
        <v>78</v>
      </c>
      <c r="BK3174" s="187">
        <f t="shared" si="333"/>
        <v>0</v>
      </c>
      <c r="BL3174" s="19" t="s">
        <v>200</v>
      </c>
      <c r="BM3174" s="186" t="s">
        <v>6098</v>
      </c>
    </row>
    <row r="3175" spans="1:65" s="12" customFormat="1" ht="20.85" customHeight="1">
      <c r="B3175" s="159"/>
      <c r="C3175" s="160"/>
      <c r="D3175" s="161" t="s">
        <v>69</v>
      </c>
      <c r="E3175" s="173" t="s">
        <v>6099</v>
      </c>
      <c r="F3175" s="173" t="s">
        <v>6100</v>
      </c>
      <c r="G3175" s="160"/>
      <c r="H3175" s="160"/>
      <c r="I3175" s="163"/>
      <c r="J3175" s="174">
        <f>BK3175</f>
        <v>0</v>
      </c>
      <c r="K3175" s="160"/>
      <c r="L3175" s="165"/>
      <c r="M3175" s="166"/>
      <c r="N3175" s="167"/>
      <c r="O3175" s="167"/>
      <c r="P3175" s="168">
        <f>SUM(P3176:P3177)</f>
        <v>0</v>
      </c>
      <c r="Q3175" s="167"/>
      <c r="R3175" s="168">
        <f>SUM(R3176:R3177)</f>
        <v>0</v>
      </c>
      <c r="S3175" s="167"/>
      <c r="T3175" s="169">
        <f>SUM(T3176:T3177)</f>
        <v>0</v>
      </c>
      <c r="AR3175" s="170" t="s">
        <v>78</v>
      </c>
      <c r="AT3175" s="171" t="s">
        <v>69</v>
      </c>
      <c r="AU3175" s="171" t="s">
        <v>80</v>
      </c>
      <c r="AY3175" s="170" t="s">
        <v>193</v>
      </c>
      <c r="BK3175" s="172">
        <f>SUM(BK3176:BK3177)</f>
        <v>0</v>
      </c>
    </row>
    <row r="3176" spans="1:65" s="2" customFormat="1" ht="66.75" customHeight="1">
      <c r="A3176" s="36"/>
      <c r="B3176" s="37"/>
      <c r="C3176" s="175" t="s">
        <v>6101</v>
      </c>
      <c r="D3176" s="175" t="s">
        <v>195</v>
      </c>
      <c r="E3176" s="176" t="s">
        <v>6102</v>
      </c>
      <c r="F3176" s="177" t="s">
        <v>6103</v>
      </c>
      <c r="G3176" s="178" t="s">
        <v>702</v>
      </c>
      <c r="H3176" s="179">
        <v>1</v>
      </c>
      <c r="I3176" s="180"/>
      <c r="J3176" s="181">
        <f>ROUND(I3176*H3176,2)</f>
        <v>0</v>
      </c>
      <c r="K3176" s="177" t="s">
        <v>477</v>
      </c>
      <c r="L3176" s="41"/>
      <c r="M3176" s="182" t="s">
        <v>19</v>
      </c>
      <c r="N3176" s="183" t="s">
        <v>41</v>
      </c>
      <c r="O3176" s="66"/>
      <c r="P3176" s="184">
        <f>O3176*H3176</f>
        <v>0</v>
      </c>
      <c r="Q3176" s="184">
        <v>0</v>
      </c>
      <c r="R3176" s="184">
        <f>Q3176*H3176</f>
        <v>0</v>
      </c>
      <c r="S3176" s="184">
        <v>0</v>
      </c>
      <c r="T3176" s="185">
        <f>S3176*H3176</f>
        <v>0</v>
      </c>
      <c r="U3176" s="36"/>
      <c r="V3176" s="36"/>
      <c r="W3176" s="36"/>
      <c r="X3176" s="36"/>
      <c r="Y3176" s="36"/>
      <c r="Z3176" s="36"/>
      <c r="AA3176" s="36"/>
      <c r="AB3176" s="36"/>
      <c r="AC3176" s="36"/>
      <c r="AD3176" s="36"/>
      <c r="AE3176" s="36"/>
      <c r="AR3176" s="186" t="s">
        <v>200</v>
      </c>
      <c r="AT3176" s="186" t="s">
        <v>195</v>
      </c>
      <c r="AU3176" s="186" t="s">
        <v>212</v>
      </c>
      <c r="AY3176" s="19" t="s">
        <v>193</v>
      </c>
      <c r="BE3176" s="187">
        <f>IF(N3176="základní",J3176,0)</f>
        <v>0</v>
      </c>
      <c r="BF3176" s="187">
        <f>IF(N3176="snížená",J3176,0)</f>
        <v>0</v>
      </c>
      <c r="BG3176" s="187">
        <f>IF(N3176="zákl. přenesená",J3176,0)</f>
        <v>0</v>
      </c>
      <c r="BH3176" s="187">
        <f>IF(N3176="sníž. přenesená",J3176,0)</f>
        <v>0</v>
      </c>
      <c r="BI3176" s="187">
        <f>IF(N3176="nulová",J3176,0)</f>
        <v>0</v>
      </c>
      <c r="BJ3176" s="19" t="s">
        <v>78</v>
      </c>
      <c r="BK3176" s="187">
        <f>ROUND(I3176*H3176,2)</f>
        <v>0</v>
      </c>
      <c r="BL3176" s="19" t="s">
        <v>200</v>
      </c>
      <c r="BM3176" s="186" t="s">
        <v>6104</v>
      </c>
    </row>
    <row r="3177" spans="1:65" s="2" customFormat="1" ht="24.2" customHeight="1">
      <c r="A3177" s="36"/>
      <c r="B3177" s="37"/>
      <c r="C3177" s="175" t="s">
        <v>6105</v>
      </c>
      <c r="D3177" s="175" t="s">
        <v>195</v>
      </c>
      <c r="E3177" s="176" t="s">
        <v>6106</v>
      </c>
      <c r="F3177" s="177" t="s">
        <v>6107</v>
      </c>
      <c r="G3177" s="178" t="s">
        <v>702</v>
      </c>
      <c r="H3177" s="179">
        <v>1</v>
      </c>
      <c r="I3177" s="180"/>
      <c r="J3177" s="181">
        <f>ROUND(I3177*H3177,2)</f>
        <v>0</v>
      </c>
      <c r="K3177" s="177" t="s">
        <v>477</v>
      </c>
      <c r="L3177" s="41"/>
      <c r="M3177" s="182" t="s">
        <v>19</v>
      </c>
      <c r="N3177" s="183" t="s">
        <v>41</v>
      </c>
      <c r="O3177" s="66"/>
      <c r="P3177" s="184">
        <f>O3177*H3177</f>
        <v>0</v>
      </c>
      <c r="Q3177" s="184">
        <v>0</v>
      </c>
      <c r="R3177" s="184">
        <f>Q3177*H3177</f>
        <v>0</v>
      </c>
      <c r="S3177" s="184">
        <v>0</v>
      </c>
      <c r="T3177" s="185">
        <f>S3177*H3177</f>
        <v>0</v>
      </c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R3177" s="186" t="s">
        <v>200</v>
      </c>
      <c r="AT3177" s="186" t="s">
        <v>195</v>
      </c>
      <c r="AU3177" s="186" t="s">
        <v>212</v>
      </c>
      <c r="AY3177" s="19" t="s">
        <v>193</v>
      </c>
      <c r="BE3177" s="187">
        <f>IF(N3177="základní",J3177,0)</f>
        <v>0</v>
      </c>
      <c r="BF3177" s="187">
        <f>IF(N3177="snížená",J3177,0)</f>
        <v>0</v>
      </c>
      <c r="BG3177" s="187">
        <f>IF(N3177="zákl. přenesená",J3177,0)</f>
        <v>0</v>
      </c>
      <c r="BH3177" s="187">
        <f>IF(N3177="sníž. přenesená",J3177,0)</f>
        <v>0</v>
      </c>
      <c r="BI3177" s="187">
        <f>IF(N3177="nulová",J3177,0)</f>
        <v>0</v>
      </c>
      <c r="BJ3177" s="19" t="s">
        <v>78</v>
      </c>
      <c r="BK3177" s="187">
        <f>ROUND(I3177*H3177,2)</f>
        <v>0</v>
      </c>
      <c r="BL3177" s="19" t="s">
        <v>200</v>
      </c>
      <c r="BM3177" s="186" t="s">
        <v>6108</v>
      </c>
    </row>
    <row r="3178" spans="1:65" s="12" customFormat="1" ht="20.85" customHeight="1">
      <c r="B3178" s="159"/>
      <c r="C3178" s="160"/>
      <c r="D3178" s="161" t="s">
        <v>69</v>
      </c>
      <c r="E3178" s="173" t="s">
        <v>6109</v>
      </c>
      <c r="F3178" s="173" t="s">
        <v>6110</v>
      </c>
      <c r="G3178" s="160"/>
      <c r="H3178" s="160"/>
      <c r="I3178" s="163"/>
      <c r="J3178" s="174">
        <f>BK3178</f>
        <v>0</v>
      </c>
      <c r="K3178" s="160"/>
      <c r="L3178" s="165"/>
      <c r="M3178" s="166"/>
      <c r="N3178" s="167"/>
      <c r="O3178" s="167"/>
      <c r="P3178" s="168">
        <f>SUM(P3179:P3194)</f>
        <v>0</v>
      </c>
      <c r="Q3178" s="167"/>
      <c r="R3178" s="168">
        <f>SUM(R3179:R3194)</f>
        <v>0</v>
      </c>
      <c r="S3178" s="167"/>
      <c r="T3178" s="169">
        <f>SUM(T3179:T3194)</f>
        <v>0</v>
      </c>
      <c r="AR3178" s="170" t="s">
        <v>78</v>
      </c>
      <c r="AT3178" s="171" t="s">
        <v>69</v>
      </c>
      <c r="AU3178" s="171" t="s">
        <v>80</v>
      </c>
      <c r="AY3178" s="170" t="s">
        <v>193</v>
      </c>
      <c r="BK3178" s="172">
        <f>SUM(BK3179:BK3194)</f>
        <v>0</v>
      </c>
    </row>
    <row r="3179" spans="1:65" s="2" customFormat="1" ht="49.15" customHeight="1">
      <c r="A3179" s="36"/>
      <c r="B3179" s="37"/>
      <c r="C3179" s="175" t="s">
        <v>6111</v>
      </c>
      <c r="D3179" s="175" t="s">
        <v>195</v>
      </c>
      <c r="E3179" s="176" t="s">
        <v>6112</v>
      </c>
      <c r="F3179" s="177" t="s">
        <v>6113</v>
      </c>
      <c r="G3179" s="178" t="s">
        <v>702</v>
      </c>
      <c r="H3179" s="179">
        <v>1</v>
      </c>
      <c r="I3179" s="180"/>
      <c r="J3179" s="181">
        <f t="shared" ref="J3179:J3194" si="334">ROUND(I3179*H3179,2)</f>
        <v>0</v>
      </c>
      <c r="K3179" s="177" t="s">
        <v>477</v>
      </c>
      <c r="L3179" s="41"/>
      <c r="M3179" s="182" t="s">
        <v>19</v>
      </c>
      <c r="N3179" s="183" t="s">
        <v>41</v>
      </c>
      <c r="O3179" s="66"/>
      <c r="P3179" s="184">
        <f t="shared" ref="P3179:P3194" si="335">O3179*H3179</f>
        <v>0</v>
      </c>
      <c r="Q3179" s="184">
        <v>0</v>
      </c>
      <c r="R3179" s="184">
        <f t="shared" ref="R3179:R3194" si="336">Q3179*H3179</f>
        <v>0</v>
      </c>
      <c r="S3179" s="184">
        <v>0</v>
      </c>
      <c r="T3179" s="185">
        <f t="shared" ref="T3179:T3194" si="337">S3179*H3179</f>
        <v>0</v>
      </c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R3179" s="186" t="s">
        <v>200</v>
      </c>
      <c r="AT3179" s="186" t="s">
        <v>195</v>
      </c>
      <c r="AU3179" s="186" t="s">
        <v>212</v>
      </c>
      <c r="AY3179" s="19" t="s">
        <v>193</v>
      </c>
      <c r="BE3179" s="187">
        <f t="shared" ref="BE3179:BE3194" si="338">IF(N3179="základní",J3179,0)</f>
        <v>0</v>
      </c>
      <c r="BF3179" s="187">
        <f t="shared" ref="BF3179:BF3194" si="339">IF(N3179="snížená",J3179,0)</f>
        <v>0</v>
      </c>
      <c r="BG3179" s="187">
        <f t="shared" ref="BG3179:BG3194" si="340">IF(N3179="zákl. přenesená",J3179,0)</f>
        <v>0</v>
      </c>
      <c r="BH3179" s="187">
        <f t="shared" ref="BH3179:BH3194" si="341">IF(N3179="sníž. přenesená",J3179,0)</f>
        <v>0</v>
      </c>
      <c r="BI3179" s="187">
        <f t="shared" ref="BI3179:BI3194" si="342">IF(N3179="nulová",J3179,0)</f>
        <v>0</v>
      </c>
      <c r="BJ3179" s="19" t="s">
        <v>78</v>
      </c>
      <c r="BK3179" s="187">
        <f t="shared" ref="BK3179:BK3194" si="343">ROUND(I3179*H3179,2)</f>
        <v>0</v>
      </c>
      <c r="BL3179" s="19" t="s">
        <v>200</v>
      </c>
      <c r="BM3179" s="186" t="s">
        <v>6114</v>
      </c>
    </row>
    <row r="3180" spans="1:65" s="2" customFormat="1" ht="16.5" customHeight="1">
      <c r="A3180" s="36"/>
      <c r="B3180" s="37"/>
      <c r="C3180" s="175" t="s">
        <v>6115</v>
      </c>
      <c r="D3180" s="175" t="s">
        <v>195</v>
      </c>
      <c r="E3180" s="176" t="s">
        <v>6116</v>
      </c>
      <c r="F3180" s="177" t="s">
        <v>6117</v>
      </c>
      <c r="G3180" s="178" t="s">
        <v>702</v>
      </c>
      <c r="H3180" s="179">
        <v>1</v>
      </c>
      <c r="I3180" s="180"/>
      <c r="J3180" s="181">
        <f t="shared" si="334"/>
        <v>0</v>
      </c>
      <c r="K3180" s="177" t="s">
        <v>477</v>
      </c>
      <c r="L3180" s="41"/>
      <c r="M3180" s="182" t="s">
        <v>19</v>
      </c>
      <c r="N3180" s="183" t="s">
        <v>41</v>
      </c>
      <c r="O3180" s="66"/>
      <c r="P3180" s="184">
        <f t="shared" si="335"/>
        <v>0</v>
      </c>
      <c r="Q3180" s="184">
        <v>0</v>
      </c>
      <c r="R3180" s="184">
        <f t="shared" si="336"/>
        <v>0</v>
      </c>
      <c r="S3180" s="184">
        <v>0</v>
      </c>
      <c r="T3180" s="185">
        <f t="shared" si="337"/>
        <v>0</v>
      </c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R3180" s="186" t="s">
        <v>200</v>
      </c>
      <c r="AT3180" s="186" t="s">
        <v>195</v>
      </c>
      <c r="AU3180" s="186" t="s">
        <v>212</v>
      </c>
      <c r="AY3180" s="19" t="s">
        <v>193</v>
      </c>
      <c r="BE3180" s="187">
        <f t="shared" si="338"/>
        <v>0</v>
      </c>
      <c r="BF3180" s="187">
        <f t="shared" si="339"/>
        <v>0</v>
      </c>
      <c r="BG3180" s="187">
        <f t="shared" si="340"/>
        <v>0</v>
      </c>
      <c r="BH3180" s="187">
        <f t="shared" si="341"/>
        <v>0</v>
      </c>
      <c r="BI3180" s="187">
        <f t="shared" si="342"/>
        <v>0</v>
      </c>
      <c r="BJ3180" s="19" t="s">
        <v>78</v>
      </c>
      <c r="BK3180" s="187">
        <f t="shared" si="343"/>
        <v>0</v>
      </c>
      <c r="BL3180" s="19" t="s">
        <v>200</v>
      </c>
      <c r="BM3180" s="186" t="s">
        <v>6118</v>
      </c>
    </row>
    <row r="3181" spans="1:65" s="2" customFormat="1" ht="16.5" customHeight="1">
      <c r="A3181" s="36"/>
      <c r="B3181" s="37"/>
      <c r="C3181" s="175" t="s">
        <v>6119</v>
      </c>
      <c r="D3181" s="175" t="s">
        <v>195</v>
      </c>
      <c r="E3181" s="176" t="s">
        <v>6120</v>
      </c>
      <c r="F3181" s="177" t="s">
        <v>6121</v>
      </c>
      <c r="G3181" s="178" t="s">
        <v>702</v>
      </c>
      <c r="H3181" s="179">
        <v>1</v>
      </c>
      <c r="I3181" s="180"/>
      <c r="J3181" s="181">
        <f t="shared" si="334"/>
        <v>0</v>
      </c>
      <c r="K3181" s="177" t="s">
        <v>477</v>
      </c>
      <c r="L3181" s="41"/>
      <c r="M3181" s="182" t="s">
        <v>19</v>
      </c>
      <c r="N3181" s="183" t="s">
        <v>41</v>
      </c>
      <c r="O3181" s="66"/>
      <c r="P3181" s="184">
        <f t="shared" si="335"/>
        <v>0</v>
      </c>
      <c r="Q3181" s="184">
        <v>0</v>
      </c>
      <c r="R3181" s="184">
        <f t="shared" si="336"/>
        <v>0</v>
      </c>
      <c r="S3181" s="184">
        <v>0</v>
      </c>
      <c r="T3181" s="185">
        <f t="shared" si="337"/>
        <v>0</v>
      </c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R3181" s="186" t="s">
        <v>200</v>
      </c>
      <c r="AT3181" s="186" t="s">
        <v>195</v>
      </c>
      <c r="AU3181" s="186" t="s">
        <v>212</v>
      </c>
      <c r="AY3181" s="19" t="s">
        <v>193</v>
      </c>
      <c r="BE3181" s="187">
        <f t="shared" si="338"/>
        <v>0</v>
      </c>
      <c r="BF3181" s="187">
        <f t="shared" si="339"/>
        <v>0</v>
      </c>
      <c r="BG3181" s="187">
        <f t="shared" si="340"/>
        <v>0</v>
      </c>
      <c r="BH3181" s="187">
        <f t="shared" si="341"/>
        <v>0</v>
      </c>
      <c r="BI3181" s="187">
        <f t="shared" si="342"/>
        <v>0</v>
      </c>
      <c r="BJ3181" s="19" t="s">
        <v>78</v>
      </c>
      <c r="BK3181" s="187">
        <f t="shared" si="343"/>
        <v>0</v>
      </c>
      <c r="BL3181" s="19" t="s">
        <v>200</v>
      </c>
      <c r="BM3181" s="186" t="s">
        <v>6122</v>
      </c>
    </row>
    <row r="3182" spans="1:65" s="2" customFormat="1" ht="24.2" customHeight="1">
      <c r="A3182" s="36"/>
      <c r="B3182" s="37"/>
      <c r="C3182" s="175" t="s">
        <v>6123</v>
      </c>
      <c r="D3182" s="175" t="s">
        <v>195</v>
      </c>
      <c r="E3182" s="176" t="s">
        <v>6124</v>
      </c>
      <c r="F3182" s="177" t="s">
        <v>6125</v>
      </c>
      <c r="G3182" s="178" t="s">
        <v>702</v>
      </c>
      <c r="H3182" s="179">
        <v>1</v>
      </c>
      <c r="I3182" s="180"/>
      <c r="J3182" s="181">
        <f t="shared" si="334"/>
        <v>0</v>
      </c>
      <c r="K3182" s="177" t="s">
        <v>477</v>
      </c>
      <c r="L3182" s="41"/>
      <c r="M3182" s="182" t="s">
        <v>19</v>
      </c>
      <c r="N3182" s="183" t="s">
        <v>41</v>
      </c>
      <c r="O3182" s="66"/>
      <c r="P3182" s="184">
        <f t="shared" si="335"/>
        <v>0</v>
      </c>
      <c r="Q3182" s="184">
        <v>0</v>
      </c>
      <c r="R3182" s="184">
        <f t="shared" si="336"/>
        <v>0</v>
      </c>
      <c r="S3182" s="184">
        <v>0</v>
      </c>
      <c r="T3182" s="185">
        <f t="shared" si="337"/>
        <v>0</v>
      </c>
      <c r="U3182" s="36"/>
      <c r="V3182" s="36"/>
      <c r="W3182" s="36"/>
      <c r="X3182" s="36"/>
      <c r="Y3182" s="36"/>
      <c r="Z3182" s="36"/>
      <c r="AA3182" s="36"/>
      <c r="AB3182" s="36"/>
      <c r="AC3182" s="36"/>
      <c r="AD3182" s="36"/>
      <c r="AE3182" s="36"/>
      <c r="AR3182" s="186" t="s">
        <v>200</v>
      </c>
      <c r="AT3182" s="186" t="s">
        <v>195</v>
      </c>
      <c r="AU3182" s="186" t="s">
        <v>212</v>
      </c>
      <c r="AY3182" s="19" t="s">
        <v>193</v>
      </c>
      <c r="BE3182" s="187">
        <f t="shared" si="338"/>
        <v>0</v>
      </c>
      <c r="BF3182" s="187">
        <f t="shared" si="339"/>
        <v>0</v>
      </c>
      <c r="BG3182" s="187">
        <f t="shared" si="340"/>
        <v>0</v>
      </c>
      <c r="BH3182" s="187">
        <f t="shared" si="341"/>
        <v>0</v>
      </c>
      <c r="BI3182" s="187">
        <f t="shared" si="342"/>
        <v>0</v>
      </c>
      <c r="BJ3182" s="19" t="s">
        <v>78</v>
      </c>
      <c r="BK3182" s="187">
        <f t="shared" si="343"/>
        <v>0</v>
      </c>
      <c r="BL3182" s="19" t="s">
        <v>200</v>
      </c>
      <c r="BM3182" s="186" t="s">
        <v>6126</v>
      </c>
    </row>
    <row r="3183" spans="1:65" s="2" customFormat="1" ht="49.15" customHeight="1">
      <c r="A3183" s="36"/>
      <c r="B3183" s="37"/>
      <c r="C3183" s="175" t="s">
        <v>6127</v>
      </c>
      <c r="D3183" s="175" t="s">
        <v>195</v>
      </c>
      <c r="E3183" s="176" t="s">
        <v>6128</v>
      </c>
      <c r="F3183" s="177" t="s">
        <v>6113</v>
      </c>
      <c r="G3183" s="178" t="s">
        <v>702</v>
      </c>
      <c r="H3183" s="179">
        <v>1</v>
      </c>
      <c r="I3183" s="180"/>
      <c r="J3183" s="181">
        <f t="shared" si="334"/>
        <v>0</v>
      </c>
      <c r="K3183" s="177" t="s">
        <v>477</v>
      </c>
      <c r="L3183" s="41"/>
      <c r="M3183" s="182" t="s">
        <v>19</v>
      </c>
      <c r="N3183" s="183" t="s">
        <v>41</v>
      </c>
      <c r="O3183" s="66"/>
      <c r="P3183" s="184">
        <f t="shared" si="335"/>
        <v>0</v>
      </c>
      <c r="Q3183" s="184">
        <v>0</v>
      </c>
      <c r="R3183" s="184">
        <f t="shared" si="336"/>
        <v>0</v>
      </c>
      <c r="S3183" s="184">
        <v>0</v>
      </c>
      <c r="T3183" s="185">
        <f t="shared" si="337"/>
        <v>0</v>
      </c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R3183" s="186" t="s">
        <v>200</v>
      </c>
      <c r="AT3183" s="186" t="s">
        <v>195</v>
      </c>
      <c r="AU3183" s="186" t="s">
        <v>212</v>
      </c>
      <c r="AY3183" s="19" t="s">
        <v>193</v>
      </c>
      <c r="BE3183" s="187">
        <f t="shared" si="338"/>
        <v>0</v>
      </c>
      <c r="BF3183" s="187">
        <f t="shared" si="339"/>
        <v>0</v>
      </c>
      <c r="BG3183" s="187">
        <f t="shared" si="340"/>
        <v>0</v>
      </c>
      <c r="BH3183" s="187">
        <f t="shared" si="341"/>
        <v>0</v>
      </c>
      <c r="BI3183" s="187">
        <f t="shared" si="342"/>
        <v>0</v>
      </c>
      <c r="BJ3183" s="19" t="s">
        <v>78</v>
      </c>
      <c r="BK3183" s="187">
        <f t="shared" si="343"/>
        <v>0</v>
      </c>
      <c r="BL3183" s="19" t="s">
        <v>200</v>
      </c>
      <c r="BM3183" s="186" t="s">
        <v>6129</v>
      </c>
    </row>
    <row r="3184" spans="1:65" s="2" customFormat="1" ht="16.5" customHeight="1">
      <c r="A3184" s="36"/>
      <c r="B3184" s="37"/>
      <c r="C3184" s="175" t="s">
        <v>6130</v>
      </c>
      <c r="D3184" s="175" t="s">
        <v>195</v>
      </c>
      <c r="E3184" s="176" t="s">
        <v>6131</v>
      </c>
      <c r="F3184" s="177" t="s">
        <v>6132</v>
      </c>
      <c r="G3184" s="178" t="s">
        <v>702</v>
      </c>
      <c r="H3184" s="179">
        <v>1</v>
      </c>
      <c r="I3184" s="180"/>
      <c r="J3184" s="181">
        <f t="shared" si="334"/>
        <v>0</v>
      </c>
      <c r="K3184" s="177" t="s">
        <v>477</v>
      </c>
      <c r="L3184" s="41"/>
      <c r="M3184" s="182" t="s">
        <v>19</v>
      </c>
      <c r="N3184" s="183" t="s">
        <v>41</v>
      </c>
      <c r="O3184" s="66"/>
      <c r="P3184" s="184">
        <f t="shared" si="335"/>
        <v>0</v>
      </c>
      <c r="Q3184" s="184">
        <v>0</v>
      </c>
      <c r="R3184" s="184">
        <f t="shared" si="336"/>
        <v>0</v>
      </c>
      <c r="S3184" s="184">
        <v>0</v>
      </c>
      <c r="T3184" s="185">
        <f t="shared" si="337"/>
        <v>0</v>
      </c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R3184" s="186" t="s">
        <v>200</v>
      </c>
      <c r="AT3184" s="186" t="s">
        <v>195</v>
      </c>
      <c r="AU3184" s="186" t="s">
        <v>212</v>
      </c>
      <c r="AY3184" s="19" t="s">
        <v>193</v>
      </c>
      <c r="BE3184" s="187">
        <f t="shared" si="338"/>
        <v>0</v>
      </c>
      <c r="BF3184" s="187">
        <f t="shared" si="339"/>
        <v>0</v>
      </c>
      <c r="BG3184" s="187">
        <f t="shared" si="340"/>
        <v>0</v>
      </c>
      <c r="BH3184" s="187">
        <f t="shared" si="341"/>
        <v>0</v>
      </c>
      <c r="BI3184" s="187">
        <f t="shared" si="342"/>
        <v>0</v>
      </c>
      <c r="BJ3184" s="19" t="s">
        <v>78</v>
      </c>
      <c r="BK3184" s="187">
        <f t="shared" si="343"/>
        <v>0</v>
      </c>
      <c r="BL3184" s="19" t="s">
        <v>200</v>
      </c>
      <c r="BM3184" s="186" t="s">
        <v>6133</v>
      </c>
    </row>
    <row r="3185" spans="1:65" s="2" customFormat="1" ht="24.2" customHeight="1">
      <c r="A3185" s="36"/>
      <c r="B3185" s="37"/>
      <c r="C3185" s="175" t="s">
        <v>6134</v>
      </c>
      <c r="D3185" s="175" t="s">
        <v>195</v>
      </c>
      <c r="E3185" s="176" t="s">
        <v>6135</v>
      </c>
      <c r="F3185" s="177" t="s">
        <v>6125</v>
      </c>
      <c r="G3185" s="178" t="s">
        <v>702</v>
      </c>
      <c r="H3185" s="179">
        <v>1</v>
      </c>
      <c r="I3185" s="180"/>
      <c r="J3185" s="181">
        <f t="shared" si="334"/>
        <v>0</v>
      </c>
      <c r="K3185" s="177" t="s">
        <v>477</v>
      </c>
      <c r="L3185" s="41"/>
      <c r="M3185" s="182" t="s">
        <v>19</v>
      </c>
      <c r="N3185" s="183" t="s">
        <v>41</v>
      </c>
      <c r="O3185" s="66"/>
      <c r="P3185" s="184">
        <f t="shared" si="335"/>
        <v>0</v>
      </c>
      <c r="Q3185" s="184">
        <v>0</v>
      </c>
      <c r="R3185" s="184">
        <f t="shared" si="336"/>
        <v>0</v>
      </c>
      <c r="S3185" s="184">
        <v>0</v>
      </c>
      <c r="T3185" s="185">
        <f t="shared" si="337"/>
        <v>0</v>
      </c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R3185" s="186" t="s">
        <v>200</v>
      </c>
      <c r="AT3185" s="186" t="s">
        <v>195</v>
      </c>
      <c r="AU3185" s="186" t="s">
        <v>212</v>
      </c>
      <c r="AY3185" s="19" t="s">
        <v>193</v>
      </c>
      <c r="BE3185" s="187">
        <f t="shared" si="338"/>
        <v>0</v>
      </c>
      <c r="BF3185" s="187">
        <f t="shared" si="339"/>
        <v>0</v>
      </c>
      <c r="BG3185" s="187">
        <f t="shared" si="340"/>
        <v>0</v>
      </c>
      <c r="BH3185" s="187">
        <f t="shared" si="341"/>
        <v>0</v>
      </c>
      <c r="BI3185" s="187">
        <f t="shared" si="342"/>
        <v>0</v>
      </c>
      <c r="BJ3185" s="19" t="s">
        <v>78</v>
      </c>
      <c r="BK3185" s="187">
        <f t="shared" si="343"/>
        <v>0</v>
      </c>
      <c r="BL3185" s="19" t="s">
        <v>200</v>
      </c>
      <c r="BM3185" s="186" t="s">
        <v>6136</v>
      </c>
    </row>
    <row r="3186" spans="1:65" s="2" customFormat="1" ht="24.2" customHeight="1">
      <c r="A3186" s="36"/>
      <c r="B3186" s="37"/>
      <c r="C3186" s="175" t="s">
        <v>6137</v>
      </c>
      <c r="D3186" s="175" t="s">
        <v>195</v>
      </c>
      <c r="E3186" s="176" t="s">
        <v>6138</v>
      </c>
      <c r="F3186" s="177" t="s">
        <v>6139</v>
      </c>
      <c r="G3186" s="178" t="s">
        <v>702</v>
      </c>
      <c r="H3186" s="179">
        <v>1</v>
      </c>
      <c r="I3186" s="180"/>
      <c r="J3186" s="181">
        <f t="shared" si="334"/>
        <v>0</v>
      </c>
      <c r="K3186" s="177" t="s">
        <v>477</v>
      </c>
      <c r="L3186" s="41"/>
      <c r="M3186" s="182" t="s">
        <v>19</v>
      </c>
      <c r="N3186" s="183" t="s">
        <v>41</v>
      </c>
      <c r="O3186" s="66"/>
      <c r="P3186" s="184">
        <f t="shared" si="335"/>
        <v>0</v>
      </c>
      <c r="Q3186" s="184">
        <v>0</v>
      </c>
      <c r="R3186" s="184">
        <f t="shared" si="336"/>
        <v>0</v>
      </c>
      <c r="S3186" s="184">
        <v>0</v>
      </c>
      <c r="T3186" s="185">
        <f t="shared" si="337"/>
        <v>0</v>
      </c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R3186" s="186" t="s">
        <v>200</v>
      </c>
      <c r="AT3186" s="186" t="s">
        <v>195</v>
      </c>
      <c r="AU3186" s="186" t="s">
        <v>212</v>
      </c>
      <c r="AY3186" s="19" t="s">
        <v>193</v>
      </c>
      <c r="BE3186" s="187">
        <f t="shared" si="338"/>
        <v>0</v>
      </c>
      <c r="BF3186" s="187">
        <f t="shared" si="339"/>
        <v>0</v>
      </c>
      <c r="BG3186" s="187">
        <f t="shared" si="340"/>
        <v>0</v>
      </c>
      <c r="BH3186" s="187">
        <f t="shared" si="341"/>
        <v>0</v>
      </c>
      <c r="BI3186" s="187">
        <f t="shared" si="342"/>
        <v>0</v>
      </c>
      <c r="BJ3186" s="19" t="s">
        <v>78</v>
      </c>
      <c r="BK3186" s="187">
        <f t="shared" si="343"/>
        <v>0</v>
      </c>
      <c r="BL3186" s="19" t="s">
        <v>200</v>
      </c>
      <c r="BM3186" s="186" t="s">
        <v>6140</v>
      </c>
    </row>
    <row r="3187" spans="1:65" s="2" customFormat="1" ht="16.5" customHeight="1">
      <c r="A3187" s="36"/>
      <c r="B3187" s="37"/>
      <c r="C3187" s="175" t="s">
        <v>6141</v>
      </c>
      <c r="D3187" s="175" t="s">
        <v>195</v>
      </c>
      <c r="E3187" s="176" t="s">
        <v>6142</v>
      </c>
      <c r="F3187" s="177" t="s">
        <v>6143</v>
      </c>
      <c r="G3187" s="178" t="s">
        <v>702</v>
      </c>
      <c r="H3187" s="179">
        <v>1</v>
      </c>
      <c r="I3187" s="180"/>
      <c r="J3187" s="181">
        <f t="shared" si="334"/>
        <v>0</v>
      </c>
      <c r="K3187" s="177" t="s">
        <v>477</v>
      </c>
      <c r="L3187" s="41"/>
      <c r="M3187" s="182" t="s">
        <v>19</v>
      </c>
      <c r="N3187" s="183" t="s">
        <v>41</v>
      </c>
      <c r="O3187" s="66"/>
      <c r="P3187" s="184">
        <f t="shared" si="335"/>
        <v>0</v>
      </c>
      <c r="Q3187" s="184">
        <v>0</v>
      </c>
      <c r="R3187" s="184">
        <f t="shared" si="336"/>
        <v>0</v>
      </c>
      <c r="S3187" s="184">
        <v>0</v>
      </c>
      <c r="T3187" s="185">
        <f t="shared" si="337"/>
        <v>0</v>
      </c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R3187" s="186" t="s">
        <v>200</v>
      </c>
      <c r="AT3187" s="186" t="s">
        <v>195</v>
      </c>
      <c r="AU3187" s="186" t="s">
        <v>212</v>
      </c>
      <c r="AY3187" s="19" t="s">
        <v>193</v>
      </c>
      <c r="BE3187" s="187">
        <f t="shared" si="338"/>
        <v>0</v>
      </c>
      <c r="BF3187" s="187">
        <f t="shared" si="339"/>
        <v>0</v>
      </c>
      <c r="BG3187" s="187">
        <f t="shared" si="340"/>
        <v>0</v>
      </c>
      <c r="BH3187" s="187">
        <f t="shared" si="341"/>
        <v>0</v>
      </c>
      <c r="BI3187" s="187">
        <f t="shared" si="342"/>
        <v>0</v>
      </c>
      <c r="BJ3187" s="19" t="s">
        <v>78</v>
      </c>
      <c r="BK3187" s="187">
        <f t="shared" si="343"/>
        <v>0</v>
      </c>
      <c r="BL3187" s="19" t="s">
        <v>200</v>
      </c>
      <c r="BM3187" s="186" t="s">
        <v>6144</v>
      </c>
    </row>
    <row r="3188" spans="1:65" s="2" customFormat="1" ht="44.25" customHeight="1">
      <c r="A3188" s="36"/>
      <c r="B3188" s="37"/>
      <c r="C3188" s="175" t="s">
        <v>6145</v>
      </c>
      <c r="D3188" s="175" t="s">
        <v>195</v>
      </c>
      <c r="E3188" s="176" t="s">
        <v>6146</v>
      </c>
      <c r="F3188" s="177" t="s">
        <v>6147</v>
      </c>
      <c r="G3188" s="178" t="s">
        <v>702</v>
      </c>
      <c r="H3188" s="179">
        <v>1</v>
      </c>
      <c r="I3188" s="180"/>
      <c r="J3188" s="181">
        <f t="shared" si="334"/>
        <v>0</v>
      </c>
      <c r="K3188" s="177" t="s">
        <v>477</v>
      </c>
      <c r="L3188" s="41"/>
      <c r="M3188" s="182" t="s">
        <v>19</v>
      </c>
      <c r="N3188" s="183" t="s">
        <v>41</v>
      </c>
      <c r="O3188" s="66"/>
      <c r="P3188" s="184">
        <f t="shared" si="335"/>
        <v>0</v>
      </c>
      <c r="Q3188" s="184">
        <v>0</v>
      </c>
      <c r="R3188" s="184">
        <f t="shared" si="336"/>
        <v>0</v>
      </c>
      <c r="S3188" s="184">
        <v>0</v>
      </c>
      <c r="T3188" s="185">
        <f t="shared" si="337"/>
        <v>0</v>
      </c>
      <c r="U3188" s="36"/>
      <c r="V3188" s="36"/>
      <c r="W3188" s="36"/>
      <c r="X3188" s="36"/>
      <c r="Y3188" s="36"/>
      <c r="Z3188" s="36"/>
      <c r="AA3188" s="36"/>
      <c r="AB3188" s="36"/>
      <c r="AC3188" s="36"/>
      <c r="AD3188" s="36"/>
      <c r="AE3188" s="36"/>
      <c r="AR3188" s="186" t="s">
        <v>200</v>
      </c>
      <c r="AT3188" s="186" t="s">
        <v>195</v>
      </c>
      <c r="AU3188" s="186" t="s">
        <v>212</v>
      </c>
      <c r="AY3188" s="19" t="s">
        <v>193</v>
      </c>
      <c r="BE3188" s="187">
        <f t="shared" si="338"/>
        <v>0</v>
      </c>
      <c r="BF3188" s="187">
        <f t="shared" si="339"/>
        <v>0</v>
      </c>
      <c r="BG3188" s="187">
        <f t="shared" si="340"/>
        <v>0</v>
      </c>
      <c r="BH3188" s="187">
        <f t="shared" si="341"/>
        <v>0</v>
      </c>
      <c r="BI3188" s="187">
        <f t="shared" si="342"/>
        <v>0</v>
      </c>
      <c r="BJ3188" s="19" t="s">
        <v>78</v>
      </c>
      <c r="BK3188" s="187">
        <f t="shared" si="343"/>
        <v>0</v>
      </c>
      <c r="BL3188" s="19" t="s">
        <v>200</v>
      </c>
      <c r="BM3188" s="186" t="s">
        <v>6148</v>
      </c>
    </row>
    <row r="3189" spans="1:65" s="2" customFormat="1" ht="16.5" customHeight="1">
      <c r="A3189" s="36"/>
      <c r="B3189" s="37"/>
      <c r="C3189" s="175" t="s">
        <v>6149</v>
      </c>
      <c r="D3189" s="175" t="s">
        <v>195</v>
      </c>
      <c r="E3189" s="176" t="s">
        <v>6150</v>
      </c>
      <c r="F3189" s="177" t="s">
        <v>6151</v>
      </c>
      <c r="G3189" s="178" t="s">
        <v>702</v>
      </c>
      <c r="H3189" s="179">
        <v>1</v>
      </c>
      <c r="I3189" s="180"/>
      <c r="J3189" s="181">
        <f t="shared" si="334"/>
        <v>0</v>
      </c>
      <c r="K3189" s="177" t="s">
        <v>477</v>
      </c>
      <c r="L3189" s="41"/>
      <c r="M3189" s="182" t="s">
        <v>19</v>
      </c>
      <c r="N3189" s="183" t="s">
        <v>41</v>
      </c>
      <c r="O3189" s="66"/>
      <c r="P3189" s="184">
        <f t="shared" si="335"/>
        <v>0</v>
      </c>
      <c r="Q3189" s="184">
        <v>0</v>
      </c>
      <c r="R3189" s="184">
        <f t="shared" si="336"/>
        <v>0</v>
      </c>
      <c r="S3189" s="184">
        <v>0</v>
      </c>
      <c r="T3189" s="185">
        <f t="shared" si="337"/>
        <v>0</v>
      </c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R3189" s="186" t="s">
        <v>200</v>
      </c>
      <c r="AT3189" s="186" t="s">
        <v>195</v>
      </c>
      <c r="AU3189" s="186" t="s">
        <v>212</v>
      </c>
      <c r="AY3189" s="19" t="s">
        <v>193</v>
      </c>
      <c r="BE3189" s="187">
        <f t="shared" si="338"/>
        <v>0</v>
      </c>
      <c r="BF3189" s="187">
        <f t="shared" si="339"/>
        <v>0</v>
      </c>
      <c r="BG3189" s="187">
        <f t="shared" si="340"/>
        <v>0</v>
      </c>
      <c r="BH3189" s="187">
        <f t="shared" si="341"/>
        <v>0</v>
      </c>
      <c r="BI3189" s="187">
        <f t="shared" si="342"/>
        <v>0</v>
      </c>
      <c r="BJ3189" s="19" t="s">
        <v>78</v>
      </c>
      <c r="BK3189" s="187">
        <f t="shared" si="343"/>
        <v>0</v>
      </c>
      <c r="BL3189" s="19" t="s">
        <v>200</v>
      </c>
      <c r="BM3189" s="186" t="s">
        <v>6152</v>
      </c>
    </row>
    <row r="3190" spans="1:65" s="2" customFormat="1" ht="24.2" customHeight="1">
      <c r="A3190" s="36"/>
      <c r="B3190" s="37"/>
      <c r="C3190" s="175" t="s">
        <v>6153</v>
      </c>
      <c r="D3190" s="175" t="s">
        <v>195</v>
      </c>
      <c r="E3190" s="176" t="s">
        <v>6154</v>
      </c>
      <c r="F3190" s="177" t="s">
        <v>6139</v>
      </c>
      <c r="G3190" s="178" t="s">
        <v>702</v>
      </c>
      <c r="H3190" s="179">
        <v>3</v>
      </c>
      <c r="I3190" s="180"/>
      <c r="J3190" s="181">
        <f t="shared" si="334"/>
        <v>0</v>
      </c>
      <c r="K3190" s="177" t="s">
        <v>477</v>
      </c>
      <c r="L3190" s="41"/>
      <c r="M3190" s="182" t="s">
        <v>19</v>
      </c>
      <c r="N3190" s="183" t="s">
        <v>41</v>
      </c>
      <c r="O3190" s="66"/>
      <c r="P3190" s="184">
        <f t="shared" si="335"/>
        <v>0</v>
      </c>
      <c r="Q3190" s="184">
        <v>0</v>
      </c>
      <c r="R3190" s="184">
        <f t="shared" si="336"/>
        <v>0</v>
      </c>
      <c r="S3190" s="184">
        <v>0</v>
      </c>
      <c r="T3190" s="185">
        <f t="shared" si="337"/>
        <v>0</v>
      </c>
      <c r="U3190" s="36"/>
      <c r="V3190" s="36"/>
      <c r="W3190" s="36"/>
      <c r="X3190" s="36"/>
      <c r="Y3190" s="36"/>
      <c r="Z3190" s="36"/>
      <c r="AA3190" s="36"/>
      <c r="AB3190" s="36"/>
      <c r="AC3190" s="36"/>
      <c r="AD3190" s="36"/>
      <c r="AE3190" s="36"/>
      <c r="AR3190" s="186" t="s">
        <v>200</v>
      </c>
      <c r="AT3190" s="186" t="s">
        <v>195</v>
      </c>
      <c r="AU3190" s="186" t="s">
        <v>212</v>
      </c>
      <c r="AY3190" s="19" t="s">
        <v>193</v>
      </c>
      <c r="BE3190" s="187">
        <f t="shared" si="338"/>
        <v>0</v>
      </c>
      <c r="BF3190" s="187">
        <f t="shared" si="339"/>
        <v>0</v>
      </c>
      <c r="BG3190" s="187">
        <f t="shared" si="340"/>
        <v>0</v>
      </c>
      <c r="BH3190" s="187">
        <f t="shared" si="341"/>
        <v>0</v>
      </c>
      <c r="BI3190" s="187">
        <f t="shared" si="342"/>
        <v>0</v>
      </c>
      <c r="BJ3190" s="19" t="s">
        <v>78</v>
      </c>
      <c r="BK3190" s="187">
        <f t="shared" si="343"/>
        <v>0</v>
      </c>
      <c r="BL3190" s="19" t="s">
        <v>200</v>
      </c>
      <c r="BM3190" s="186" t="s">
        <v>6155</v>
      </c>
    </row>
    <row r="3191" spans="1:65" s="2" customFormat="1" ht="16.5" customHeight="1">
      <c r="A3191" s="36"/>
      <c r="B3191" s="37"/>
      <c r="C3191" s="175" t="s">
        <v>6156</v>
      </c>
      <c r="D3191" s="175" t="s">
        <v>195</v>
      </c>
      <c r="E3191" s="176" t="s">
        <v>6157</v>
      </c>
      <c r="F3191" s="177" t="s">
        <v>6143</v>
      </c>
      <c r="G3191" s="178" t="s">
        <v>702</v>
      </c>
      <c r="H3191" s="179">
        <v>3</v>
      </c>
      <c r="I3191" s="180"/>
      <c r="J3191" s="181">
        <f t="shared" si="334"/>
        <v>0</v>
      </c>
      <c r="K3191" s="177" t="s">
        <v>477</v>
      </c>
      <c r="L3191" s="41"/>
      <c r="M3191" s="182" t="s">
        <v>19</v>
      </c>
      <c r="N3191" s="183" t="s">
        <v>41</v>
      </c>
      <c r="O3191" s="66"/>
      <c r="P3191" s="184">
        <f t="shared" si="335"/>
        <v>0</v>
      </c>
      <c r="Q3191" s="184">
        <v>0</v>
      </c>
      <c r="R3191" s="184">
        <f t="shared" si="336"/>
        <v>0</v>
      </c>
      <c r="S3191" s="184">
        <v>0</v>
      </c>
      <c r="T3191" s="185">
        <f t="shared" si="337"/>
        <v>0</v>
      </c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R3191" s="186" t="s">
        <v>200</v>
      </c>
      <c r="AT3191" s="186" t="s">
        <v>195</v>
      </c>
      <c r="AU3191" s="186" t="s">
        <v>212</v>
      </c>
      <c r="AY3191" s="19" t="s">
        <v>193</v>
      </c>
      <c r="BE3191" s="187">
        <f t="shared" si="338"/>
        <v>0</v>
      </c>
      <c r="BF3191" s="187">
        <f t="shared" si="339"/>
        <v>0</v>
      </c>
      <c r="BG3191" s="187">
        <f t="shared" si="340"/>
        <v>0</v>
      </c>
      <c r="BH3191" s="187">
        <f t="shared" si="341"/>
        <v>0</v>
      </c>
      <c r="BI3191" s="187">
        <f t="shared" si="342"/>
        <v>0</v>
      </c>
      <c r="BJ3191" s="19" t="s">
        <v>78</v>
      </c>
      <c r="BK3191" s="187">
        <f t="shared" si="343"/>
        <v>0</v>
      </c>
      <c r="BL3191" s="19" t="s">
        <v>200</v>
      </c>
      <c r="BM3191" s="186" t="s">
        <v>6158</v>
      </c>
    </row>
    <row r="3192" spans="1:65" s="2" customFormat="1" ht="24.2" customHeight="1">
      <c r="A3192" s="36"/>
      <c r="B3192" s="37"/>
      <c r="C3192" s="175" t="s">
        <v>6159</v>
      </c>
      <c r="D3192" s="175" t="s">
        <v>195</v>
      </c>
      <c r="E3192" s="176" t="s">
        <v>6160</v>
      </c>
      <c r="F3192" s="177" t="s">
        <v>6161</v>
      </c>
      <c r="G3192" s="178" t="s">
        <v>702</v>
      </c>
      <c r="H3192" s="179">
        <v>4</v>
      </c>
      <c r="I3192" s="180"/>
      <c r="J3192" s="181">
        <f t="shared" si="334"/>
        <v>0</v>
      </c>
      <c r="K3192" s="177" t="s">
        <v>477</v>
      </c>
      <c r="L3192" s="41"/>
      <c r="M3192" s="182" t="s">
        <v>19</v>
      </c>
      <c r="N3192" s="183" t="s">
        <v>41</v>
      </c>
      <c r="O3192" s="66"/>
      <c r="P3192" s="184">
        <f t="shared" si="335"/>
        <v>0</v>
      </c>
      <c r="Q3192" s="184">
        <v>0</v>
      </c>
      <c r="R3192" s="184">
        <f t="shared" si="336"/>
        <v>0</v>
      </c>
      <c r="S3192" s="184">
        <v>0</v>
      </c>
      <c r="T3192" s="185">
        <f t="shared" si="337"/>
        <v>0</v>
      </c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R3192" s="186" t="s">
        <v>200</v>
      </c>
      <c r="AT3192" s="186" t="s">
        <v>195</v>
      </c>
      <c r="AU3192" s="186" t="s">
        <v>212</v>
      </c>
      <c r="AY3192" s="19" t="s">
        <v>193</v>
      </c>
      <c r="BE3192" s="187">
        <f t="shared" si="338"/>
        <v>0</v>
      </c>
      <c r="BF3192" s="187">
        <f t="shared" si="339"/>
        <v>0</v>
      </c>
      <c r="BG3192" s="187">
        <f t="shared" si="340"/>
        <v>0</v>
      </c>
      <c r="BH3192" s="187">
        <f t="shared" si="341"/>
        <v>0</v>
      </c>
      <c r="BI3192" s="187">
        <f t="shared" si="342"/>
        <v>0</v>
      </c>
      <c r="BJ3192" s="19" t="s">
        <v>78</v>
      </c>
      <c r="BK3192" s="187">
        <f t="shared" si="343"/>
        <v>0</v>
      </c>
      <c r="BL3192" s="19" t="s">
        <v>200</v>
      </c>
      <c r="BM3192" s="186" t="s">
        <v>6162</v>
      </c>
    </row>
    <row r="3193" spans="1:65" s="2" customFormat="1" ht="24.2" customHeight="1">
      <c r="A3193" s="36"/>
      <c r="B3193" s="37"/>
      <c r="C3193" s="175" t="s">
        <v>6163</v>
      </c>
      <c r="D3193" s="175" t="s">
        <v>195</v>
      </c>
      <c r="E3193" s="176" t="s">
        <v>6164</v>
      </c>
      <c r="F3193" s="177" t="s">
        <v>6165</v>
      </c>
      <c r="G3193" s="178" t="s">
        <v>702</v>
      </c>
      <c r="H3193" s="179">
        <v>4</v>
      </c>
      <c r="I3193" s="180"/>
      <c r="J3193" s="181">
        <f t="shared" si="334"/>
        <v>0</v>
      </c>
      <c r="K3193" s="177" t="s">
        <v>477</v>
      </c>
      <c r="L3193" s="41"/>
      <c r="M3193" s="182" t="s">
        <v>19</v>
      </c>
      <c r="N3193" s="183" t="s">
        <v>41</v>
      </c>
      <c r="O3193" s="66"/>
      <c r="P3193" s="184">
        <f t="shared" si="335"/>
        <v>0</v>
      </c>
      <c r="Q3193" s="184">
        <v>0</v>
      </c>
      <c r="R3193" s="184">
        <f t="shared" si="336"/>
        <v>0</v>
      </c>
      <c r="S3193" s="184">
        <v>0</v>
      </c>
      <c r="T3193" s="185">
        <f t="shared" si="337"/>
        <v>0</v>
      </c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R3193" s="186" t="s">
        <v>200</v>
      </c>
      <c r="AT3193" s="186" t="s">
        <v>195</v>
      </c>
      <c r="AU3193" s="186" t="s">
        <v>212</v>
      </c>
      <c r="AY3193" s="19" t="s">
        <v>193</v>
      </c>
      <c r="BE3193" s="187">
        <f t="shared" si="338"/>
        <v>0</v>
      </c>
      <c r="BF3193" s="187">
        <f t="shared" si="339"/>
        <v>0</v>
      </c>
      <c r="BG3193" s="187">
        <f t="shared" si="340"/>
        <v>0</v>
      </c>
      <c r="BH3193" s="187">
        <f t="shared" si="341"/>
        <v>0</v>
      </c>
      <c r="BI3193" s="187">
        <f t="shared" si="342"/>
        <v>0</v>
      </c>
      <c r="BJ3193" s="19" t="s">
        <v>78</v>
      </c>
      <c r="BK3193" s="187">
        <f t="shared" si="343"/>
        <v>0</v>
      </c>
      <c r="BL3193" s="19" t="s">
        <v>200</v>
      </c>
      <c r="BM3193" s="186" t="s">
        <v>6166</v>
      </c>
    </row>
    <row r="3194" spans="1:65" s="2" customFormat="1" ht="24.2" customHeight="1">
      <c r="A3194" s="36"/>
      <c r="B3194" s="37"/>
      <c r="C3194" s="175" t="s">
        <v>6167</v>
      </c>
      <c r="D3194" s="175" t="s">
        <v>195</v>
      </c>
      <c r="E3194" s="176" t="s">
        <v>6168</v>
      </c>
      <c r="F3194" s="177" t="s">
        <v>6107</v>
      </c>
      <c r="G3194" s="178" t="s">
        <v>702</v>
      </c>
      <c r="H3194" s="179">
        <v>1</v>
      </c>
      <c r="I3194" s="180"/>
      <c r="J3194" s="181">
        <f t="shared" si="334"/>
        <v>0</v>
      </c>
      <c r="K3194" s="177" t="s">
        <v>477</v>
      </c>
      <c r="L3194" s="41"/>
      <c r="M3194" s="182" t="s">
        <v>19</v>
      </c>
      <c r="N3194" s="183" t="s">
        <v>41</v>
      </c>
      <c r="O3194" s="66"/>
      <c r="P3194" s="184">
        <f t="shared" si="335"/>
        <v>0</v>
      </c>
      <c r="Q3194" s="184">
        <v>0</v>
      </c>
      <c r="R3194" s="184">
        <f t="shared" si="336"/>
        <v>0</v>
      </c>
      <c r="S3194" s="184">
        <v>0</v>
      </c>
      <c r="T3194" s="185">
        <f t="shared" si="337"/>
        <v>0</v>
      </c>
      <c r="U3194" s="36"/>
      <c r="V3194" s="36"/>
      <c r="W3194" s="36"/>
      <c r="X3194" s="36"/>
      <c r="Y3194" s="36"/>
      <c r="Z3194" s="36"/>
      <c r="AA3194" s="36"/>
      <c r="AB3194" s="36"/>
      <c r="AC3194" s="36"/>
      <c r="AD3194" s="36"/>
      <c r="AE3194" s="36"/>
      <c r="AR3194" s="186" t="s">
        <v>200</v>
      </c>
      <c r="AT3194" s="186" t="s">
        <v>195</v>
      </c>
      <c r="AU3194" s="186" t="s">
        <v>212</v>
      </c>
      <c r="AY3194" s="19" t="s">
        <v>193</v>
      </c>
      <c r="BE3194" s="187">
        <f t="shared" si="338"/>
        <v>0</v>
      </c>
      <c r="BF3194" s="187">
        <f t="shared" si="339"/>
        <v>0</v>
      </c>
      <c r="BG3194" s="187">
        <f t="shared" si="340"/>
        <v>0</v>
      </c>
      <c r="BH3194" s="187">
        <f t="shared" si="341"/>
        <v>0</v>
      </c>
      <c r="BI3194" s="187">
        <f t="shared" si="342"/>
        <v>0</v>
      </c>
      <c r="BJ3194" s="19" t="s">
        <v>78</v>
      </c>
      <c r="BK3194" s="187">
        <f t="shared" si="343"/>
        <v>0</v>
      </c>
      <c r="BL3194" s="19" t="s">
        <v>200</v>
      </c>
      <c r="BM3194" s="186" t="s">
        <v>6169</v>
      </c>
    </row>
    <row r="3195" spans="1:65" s="12" customFormat="1" ht="20.85" customHeight="1">
      <c r="B3195" s="159"/>
      <c r="C3195" s="160"/>
      <c r="D3195" s="161" t="s">
        <v>69</v>
      </c>
      <c r="E3195" s="173" t="s">
        <v>6170</v>
      </c>
      <c r="F3195" s="173" t="s">
        <v>6171</v>
      </c>
      <c r="G3195" s="160"/>
      <c r="H3195" s="160"/>
      <c r="I3195" s="163"/>
      <c r="J3195" s="174">
        <f>BK3195</f>
        <v>0</v>
      </c>
      <c r="K3195" s="160"/>
      <c r="L3195" s="165"/>
      <c r="M3195" s="166"/>
      <c r="N3195" s="167"/>
      <c r="O3195" s="167"/>
      <c r="P3195" s="168">
        <f>SUM(P3196:P3208)</f>
        <v>0</v>
      </c>
      <c r="Q3195" s="167"/>
      <c r="R3195" s="168">
        <f>SUM(R3196:R3208)</f>
        <v>0</v>
      </c>
      <c r="S3195" s="167"/>
      <c r="T3195" s="169">
        <f>SUM(T3196:T3208)</f>
        <v>0</v>
      </c>
      <c r="AR3195" s="170" t="s">
        <v>78</v>
      </c>
      <c r="AT3195" s="171" t="s">
        <v>69</v>
      </c>
      <c r="AU3195" s="171" t="s">
        <v>80</v>
      </c>
      <c r="AY3195" s="170" t="s">
        <v>193</v>
      </c>
      <c r="BK3195" s="172">
        <f>SUM(BK3196:BK3208)</f>
        <v>0</v>
      </c>
    </row>
    <row r="3196" spans="1:65" s="2" customFormat="1" ht="44.25" customHeight="1">
      <c r="A3196" s="36"/>
      <c r="B3196" s="37"/>
      <c r="C3196" s="175" t="s">
        <v>6172</v>
      </c>
      <c r="D3196" s="175" t="s">
        <v>195</v>
      </c>
      <c r="E3196" s="176" t="s">
        <v>6173</v>
      </c>
      <c r="F3196" s="177" t="s">
        <v>6174</v>
      </c>
      <c r="G3196" s="178" t="s">
        <v>702</v>
      </c>
      <c r="H3196" s="179">
        <v>3</v>
      </c>
      <c r="I3196" s="180"/>
      <c r="J3196" s="181">
        <f t="shared" ref="J3196:J3208" si="344">ROUND(I3196*H3196,2)</f>
        <v>0</v>
      </c>
      <c r="K3196" s="177" t="s">
        <v>477</v>
      </c>
      <c r="L3196" s="41"/>
      <c r="M3196" s="182" t="s">
        <v>19</v>
      </c>
      <c r="N3196" s="183" t="s">
        <v>41</v>
      </c>
      <c r="O3196" s="66"/>
      <c r="P3196" s="184">
        <f t="shared" ref="P3196:P3208" si="345">O3196*H3196</f>
        <v>0</v>
      </c>
      <c r="Q3196" s="184">
        <v>0</v>
      </c>
      <c r="R3196" s="184">
        <f t="shared" ref="R3196:R3208" si="346">Q3196*H3196</f>
        <v>0</v>
      </c>
      <c r="S3196" s="184">
        <v>0</v>
      </c>
      <c r="T3196" s="185">
        <f t="shared" ref="T3196:T3208" si="347">S3196*H3196</f>
        <v>0</v>
      </c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R3196" s="186" t="s">
        <v>200</v>
      </c>
      <c r="AT3196" s="186" t="s">
        <v>195</v>
      </c>
      <c r="AU3196" s="186" t="s">
        <v>212</v>
      </c>
      <c r="AY3196" s="19" t="s">
        <v>193</v>
      </c>
      <c r="BE3196" s="187">
        <f t="shared" ref="BE3196:BE3208" si="348">IF(N3196="základní",J3196,0)</f>
        <v>0</v>
      </c>
      <c r="BF3196" s="187">
        <f t="shared" ref="BF3196:BF3208" si="349">IF(N3196="snížená",J3196,0)</f>
        <v>0</v>
      </c>
      <c r="BG3196" s="187">
        <f t="shared" ref="BG3196:BG3208" si="350">IF(N3196="zákl. přenesená",J3196,0)</f>
        <v>0</v>
      </c>
      <c r="BH3196" s="187">
        <f t="shared" ref="BH3196:BH3208" si="351">IF(N3196="sníž. přenesená",J3196,0)</f>
        <v>0</v>
      </c>
      <c r="BI3196" s="187">
        <f t="shared" ref="BI3196:BI3208" si="352">IF(N3196="nulová",J3196,0)</f>
        <v>0</v>
      </c>
      <c r="BJ3196" s="19" t="s">
        <v>78</v>
      </c>
      <c r="BK3196" s="187">
        <f t="shared" ref="BK3196:BK3208" si="353">ROUND(I3196*H3196,2)</f>
        <v>0</v>
      </c>
      <c r="BL3196" s="19" t="s">
        <v>200</v>
      </c>
      <c r="BM3196" s="186" t="s">
        <v>6175</v>
      </c>
    </row>
    <row r="3197" spans="1:65" s="2" customFormat="1" ht="37.9" customHeight="1">
      <c r="A3197" s="36"/>
      <c r="B3197" s="37"/>
      <c r="C3197" s="175" t="s">
        <v>6176</v>
      </c>
      <c r="D3197" s="175" t="s">
        <v>195</v>
      </c>
      <c r="E3197" s="176" t="s">
        <v>6177</v>
      </c>
      <c r="F3197" s="177" t="s">
        <v>6178</v>
      </c>
      <c r="G3197" s="178" t="s">
        <v>702</v>
      </c>
      <c r="H3197" s="179">
        <v>3</v>
      </c>
      <c r="I3197" s="180"/>
      <c r="J3197" s="181">
        <f t="shared" si="344"/>
        <v>0</v>
      </c>
      <c r="K3197" s="177" t="s">
        <v>477</v>
      </c>
      <c r="L3197" s="41"/>
      <c r="M3197" s="182" t="s">
        <v>19</v>
      </c>
      <c r="N3197" s="183" t="s">
        <v>41</v>
      </c>
      <c r="O3197" s="66"/>
      <c r="P3197" s="184">
        <f t="shared" si="345"/>
        <v>0</v>
      </c>
      <c r="Q3197" s="184">
        <v>0</v>
      </c>
      <c r="R3197" s="184">
        <f t="shared" si="346"/>
        <v>0</v>
      </c>
      <c r="S3197" s="184">
        <v>0</v>
      </c>
      <c r="T3197" s="185">
        <f t="shared" si="347"/>
        <v>0</v>
      </c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R3197" s="186" t="s">
        <v>200</v>
      </c>
      <c r="AT3197" s="186" t="s">
        <v>195</v>
      </c>
      <c r="AU3197" s="186" t="s">
        <v>212</v>
      </c>
      <c r="AY3197" s="19" t="s">
        <v>193</v>
      </c>
      <c r="BE3197" s="187">
        <f t="shared" si="348"/>
        <v>0</v>
      </c>
      <c r="BF3197" s="187">
        <f t="shared" si="349"/>
        <v>0</v>
      </c>
      <c r="BG3197" s="187">
        <f t="shared" si="350"/>
        <v>0</v>
      </c>
      <c r="BH3197" s="187">
        <f t="shared" si="351"/>
        <v>0</v>
      </c>
      <c r="BI3197" s="187">
        <f t="shared" si="352"/>
        <v>0</v>
      </c>
      <c r="BJ3197" s="19" t="s">
        <v>78</v>
      </c>
      <c r="BK3197" s="187">
        <f t="shared" si="353"/>
        <v>0</v>
      </c>
      <c r="BL3197" s="19" t="s">
        <v>200</v>
      </c>
      <c r="BM3197" s="186" t="s">
        <v>6179</v>
      </c>
    </row>
    <row r="3198" spans="1:65" s="2" customFormat="1" ht="62.65" customHeight="1">
      <c r="A3198" s="36"/>
      <c r="B3198" s="37"/>
      <c r="C3198" s="175" t="s">
        <v>6180</v>
      </c>
      <c r="D3198" s="175" t="s">
        <v>195</v>
      </c>
      <c r="E3198" s="176" t="s">
        <v>6181</v>
      </c>
      <c r="F3198" s="177" t="s">
        <v>6182</v>
      </c>
      <c r="G3198" s="178" t="s">
        <v>702</v>
      </c>
      <c r="H3198" s="179">
        <v>3</v>
      </c>
      <c r="I3198" s="180"/>
      <c r="J3198" s="181">
        <f t="shared" si="344"/>
        <v>0</v>
      </c>
      <c r="K3198" s="177" t="s">
        <v>477</v>
      </c>
      <c r="L3198" s="41"/>
      <c r="M3198" s="182" t="s">
        <v>19</v>
      </c>
      <c r="N3198" s="183" t="s">
        <v>41</v>
      </c>
      <c r="O3198" s="66"/>
      <c r="P3198" s="184">
        <f t="shared" si="345"/>
        <v>0</v>
      </c>
      <c r="Q3198" s="184">
        <v>0</v>
      </c>
      <c r="R3198" s="184">
        <f t="shared" si="346"/>
        <v>0</v>
      </c>
      <c r="S3198" s="184">
        <v>0</v>
      </c>
      <c r="T3198" s="185">
        <f t="shared" si="347"/>
        <v>0</v>
      </c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R3198" s="186" t="s">
        <v>200</v>
      </c>
      <c r="AT3198" s="186" t="s">
        <v>195</v>
      </c>
      <c r="AU3198" s="186" t="s">
        <v>212</v>
      </c>
      <c r="AY3198" s="19" t="s">
        <v>193</v>
      </c>
      <c r="BE3198" s="187">
        <f t="shared" si="348"/>
        <v>0</v>
      </c>
      <c r="BF3198" s="187">
        <f t="shared" si="349"/>
        <v>0</v>
      </c>
      <c r="BG3198" s="187">
        <f t="shared" si="350"/>
        <v>0</v>
      </c>
      <c r="BH3198" s="187">
        <f t="shared" si="351"/>
        <v>0</v>
      </c>
      <c r="BI3198" s="187">
        <f t="shared" si="352"/>
        <v>0</v>
      </c>
      <c r="BJ3198" s="19" t="s">
        <v>78</v>
      </c>
      <c r="BK3198" s="187">
        <f t="shared" si="353"/>
        <v>0</v>
      </c>
      <c r="BL3198" s="19" t="s">
        <v>200</v>
      </c>
      <c r="BM3198" s="186" t="s">
        <v>6183</v>
      </c>
    </row>
    <row r="3199" spans="1:65" s="2" customFormat="1" ht="37.9" customHeight="1">
      <c r="A3199" s="36"/>
      <c r="B3199" s="37"/>
      <c r="C3199" s="175" t="s">
        <v>6184</v>
      </c>
      <c r="D3199" s="175" t="s">
        <v>195</v>
      </c>
      <c r="E3199" s="176" t="s">
        <v>6185</v>
      </c>
      <c r="F3199" s="177" t="s">
        <v>6186</v>
      </c>
      <c r="G3199" s="178" t="s">
        <v>702</v>
      </c>
      <c r="H3199" s="179">
        <v>3</v>
      </c>
      <c r="I3199" s="180"/>
      <c r="J3199" s="181">
        <f t="shared" si="344"/>
        <v>0</v>
      </c>
      <c r="K3199" s="177" t="s">
        <v>477</v>
      </c>
      <c r="L3199" s="41"/>
      <c r="M3199" s="182" t="s">
        <v>19</v>
      </c>
      <c r="N3199" s="183" t="s">
        <v>41</v>
      </c>
      <c r="O3199" s="66"/>
      <c r="P3199" s="184">
        <f t="shared" si="345"/>
        <v>0</v>
      </c>
      <c r="Q3199" s="184">
        <v>0</v>
      </c>
      <c r="R3199" s="184">
        <f t="shared" si="346"/>
        <v>0</v>
      </c>
      <c r="S3199" s="184">
        <v>0</v>
      </c>
      <c r="T3199" s="185">
        <f t="shared" si="347"/>
        <v>0</v>
      </c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R3199" s="186" t="s">
        <v>200</v>
      </c>
      <c r="AT3199" s="186" t="s">
        <v>195</v>
      </c>
      <c r="AU3199" s="186" t="s">
        <v>212</v>
      </c>
      <c r="AY3199" s="19" t="s">
        <v>193</v>
      </c>
      <c r="BE3199" s="187">
        <f t="shared" si="348"/>
        <v>0</v>
      </c>
      <c r="BF3199" s="187">
        <f t="shared" si="349"/>
        <v>0</v>
      </c>
      <c r="BG3199" s="187">
        <f t="shared" si="350"/>
        <v>0</v>
      </c>
      <c r="BH3199" s="187">
        <f t="shared" si="351"/>
        <v>0</v>
      </c>
      <c r="BI3199" s="187">
        <f t="shared" si="352"/>
        <v>0</v>
      </c>
      <c r="BJ3199" s="19" t="s">
        <v>78</v>
      </c>
      <c r="BK3199" s="187">
        <f t="shared" si="353"/>
        <v>0</v>
      </c>
      <c r="BL3199" s="19" t="s">
        <v>200</v>
      </c>
      <c r="BM3199" s="186" t="s">
        <v>6187</v>
      </c>
    </row>
    <row r="3200" spans="1:65" s="2" customFormat="1" ht="16.5" customHeight="1">
      <c r="A3200" s="36"/>
      <c r="B3200" s="37"/>
      <c r="C3200" s="175" t="s">
        <v>6188</v>
      </c>
      <c r="D3200" s="175" t="s">
        <v>195</v>
      </c>
      <c r="E3200" s="176" t="s">
        <v>6189</v>
      </c>
      <c r="F3200" s="177" t="s">
        <v>6190</v>
      </c>
      <c r="G3200" s="178" t="s">
        <v>273</v>
      </c>
      <c r="H3200" s="179">
        <v>70</v>
      </c>
      <c r="I3200" s="180"/>
      <c r="J3200" s="181">
        <f t="shared" si="344"/>
        <v>0</v>
      </c>
      <c r="K3200" s="177" t="s">
        <v>477</v>
      </c>
      <c r="L3200" s="41"/>
      <c r="M3200" s="182" t="s">
        <v>19</v>
      </c>
      <c r="N3200" s="183" t="s">
        <v>41</v>
      </c>
      <c r="O3200" s="66"/>
      <c r="P3200" s="184">
        <f t="shared" si="345"/>
        <v>0</v>
      </c>
      <c r="Q3200" s="184">
        <v>0</v>
      </c>
      <c r="R3200" s="184">
        <f t="shared" si="346"/>
        <v>0</v>
      </c>
      <c r="S3200" s="184">
        <v>0</v>
      </c>
      <c r="T3200" s="185">
        <f t="shared" si="347"/>
        <v>0</v>
      </c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R3200" s="186" t="s">
        <v>200</v>
      </c>
      <c r="AT3200" s="186" t="s">
        <v>195</v>
      </c>
      <c r="AU3200" s="186" t="s">
        <v>212</v>
      </c>
      <c r="AY3200" s="19" t="s">
        <v>193</v>
      </c>
      <c r="BE3200" s="187">
        <f t="shared" si="348"/>
        <v>0</v>
      </c>
      <c r="BF3200" s="187">
        <f t="shared" si="349"/>
        <v>0</v>
      </c>
      <c r="BG3200" s="187">
        <f t="shared" si="350"/>
        <v>0</v>
      </c>
      <c r="BH3200" s="187">
        <f t="shared" si="351"/>
        <v>0</v>
      </c>
      <c r="BI3200" s="187">
        <f t="shared" si="352"/>
        <v>0</v>
      </c>
      <c r="BJ3200" s="19" t="s">
        <v>78</v>
      </c>
      <c r="BK3200" s="187">
        <f t="shared" si="353"/>
        <v>0</v>
      </c>
      <c r="BL3200" s="19" t="s">
        <v>200</v>
      </c>
      <c r="BM3200" s="186" t="s">
        <v>6191</v>
      </c>
    </row>
    <row r="3201" spans="1:65" s="2" customFormat="1" ht="16.5" customHeight="1">
      <c r="A3201" s="36"/>
      <c r="B3201" s="37"/>
      <c r="C3201" s="175" t="s">
        <v>6192</v>
      </c>
      <c r="D3201" s="175" t="s">
        <v>195</v>
      </c>
      <c r="E3201" s="176" t="s">
        <v>6193</v>
      </c>
      <c r="F3201" s="177" t="s">
        <v>6194</v>
      </c>
      <c r="G3201" s="178" t="s">
        <v>702</v>
      </c>
      <c r="H3201" s="179">
        <v>15</v>
      </c>
      <c r="I3201" s="180"/>
      <c r="J3201" s="181">
        <f t="shared" si="344"/>
        <v>0</v>
      </c>
      <c r="K3201" s="177" t="s">
        <v>477</v>
      </c>
      <c r="L3201" s="41"/>
      <c r="M3201" s="182" t="s">
        <v>19</v>
      </c>
      <c r="N3201" s="183" t="s">
        <v>41</v>
      </c>
      <c r="O3201" s="66"/>
      <c r="P3201" s="184">
        <f t="shared" si="345"/>
        <v>0</v>
      </c>
      <c r="Q3201" s="184">
        <v>0</v>
      </c>
      <c r="R3201" s="184">
        <f t="shared" si="346"/>
        <v>0</v>
      </c>
      <c r="S3201" s="184">
        <v>0</v>
      </c>
      <c r="T3201" s="185">
        <f t="shared" si="347"/>
        <v>0</v>
      </c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R3201" s="186" t="s">
        <v>200</v>
      </c>
      <c r="AT3201" s="186" t="s">
        <v>195</v>
      </c>
      <c r="AU3201" s="186" t="s">
        <v>212</v>
      </c>
      <c r="AY3201" s="19" t="s">
        <v>193</v>
      </c>
      <c r="BE3201" s="187">
        <f t="shared" si="348"/>
        <v>0</v>
      </c>
      <c r="BF3201" s="187">
        <f t="shared" si="349"/>
        <v>0</v>
      </c>
      <c r="BG3201" s="187">
        <f t="shared" si="350"/>
        <v>0</v>
      </c>
      <c r="BH3201" s="187">
        <f t="shared" si="351"/>
        <v>0</v>
      </c>
      <c r="BI3201" s="187">
        <f t="shared" si="352"/>
        <v>0</v>
      </c>
      <c r="BJ3201" s="19" t="s">
        <v>78</v>
      </c>
      <c r="BK3201" s="187">
        <f t="shared" si="353"/>
        <v>0</v>
      </c>
      <c r="BL3201" s="19" t="s">
        <v>200</v>
      </c>
      <c r="BM3201" s="186" t="s">
        <v>6195</v>
      </c>
    </row>
    <row r="3202" spans="1:65" s="2" customFormat="1" ht="21.75" customHeight="1">
      <c r="A3202" s="36"/>
      <c r="B3202" s="37"/>
      <c r="C3202" s="175" t="s">
        <v>6196</v>
      </c>
      <c r="D3202" s="175" t="s">
        <v>195</v>
      </c>
      <c r="E3202" s="176" t="s">
        <v>6197</v>
      </c>
      <c r="F3202" s="177" t="s">
        <v>6198</v>
      </c>
      <c r="G3202" s="178" t="s">
        <v>702</v>
      </c>
      <c r="H3202" s="179">
        <v>3</v>
      </c>
      <c r="I3202" s="180"/>
      <c r="J3202" s="181">
        <f t="shared" si="344"/>
        <v>0</v>
      </c>
      <c r="K3202" s="177" t="s">
        <v>477</v>
      </c>
      <c r="L3202" s="41"/>
      <c r="M3202" s="182" t="s">
        <v>19</v>
      </c>
      <c r="N3202" s="183" t="s">
        <v>41</v>
      </c>
      <c r="O3202" s="66"/>
      <c r="P3202" s="184">
        <f t="shared" si="345"/>
        <v>0</v>
      </c>
      <c r="Q3202" s="184">
        <v>0</v>
      </c>
      <c r="R3202" s="184">
        <f t="shared" si="346"/>
        <v>0</v>
      </c>
      <c r="S3202" s="184">
        <v>0</v>
      </c>
      <c r="T3202" s="185">
        <f t="shared" si="347"/>
        <v>0</v>
      </c>
      <c r="U3202" s="36"/>
      <c r="V3202" s="36"/>
      <c r="W3202" s="36"/>
      <c r="X3202" s="36"/>
      <c r="Y3202" s="36"/>
      <c r="Z3202" s="36"/>
      <c r="AA3202" s="36"/>
      <c r="AB3202" s="36"/>
      <c r="AC3202" s="36"/>
      <c r="AD3202" s="36"/>
      <c r="AE3202" s="36"/>
      <c r="AR3202" s="186" t="s">
        <v>200</v>
      </c>
      <c r="AT3202" s="186" t="s">
        <v>195</v>
      </c>
      <c r="AU3202" s="186" t="s">
        <v>212</v>
      </c>
      <c r="AY3202" s="19" t="s">
        <v>193</v>
      </c>
      <c r="BE3202" s="187">
        <f t="shared" si="348"/>
        <v>0</v>
      </c>
      <c r="BF3202" s="187">
        <f t="shared" si="349"/>
        <v>0</v>
      </c>
      <c r="BG3202" s="187">
        <f t="shared" si="350"/>
        <v>0</v>
      </c>
      <c r="BH3202" s="187">
        <f t="shared" si="351"/>
        <v>0</v>
      </c>
      <c r="BI3202" s="187">
        <f t="shared" si="352"/>
        <v>0</v>
      </c>
      <c r="BJ3202" s="19" t="s">
        <v>78</v>
      </c>
      <c r="BK3202" s="187">
        <f t="shared" si="353"/>
        <v>0</v>
      </c>
      <c r="BL3202" s="19" t="s">
        <v>200</v>
      </c>
      <c r="BM3202" s="186" t="s">
        <v>6199</v>
      </c>
    </row>
    <row r="3203" spans="1:65" s="2" customFormat="1" ht="33" customHeight="1">
      <c r="A3203" s="36"/>
      <c r="B3203" s="37"/>
      <c r="C3203" s="175" t="s">
        <v>6200</v>
      </c>
      <c r="D3203" s="175" t="s">
        <v>195</v>
      </c>
      <c r="E3203" s="176" t="s">
        <v>6201</v>
      </c>
      <c r="F3203" s="177" t="s">
        <v>5062</v>
      </c>
      <c r="G3203" s="178" t="s">
        <v>273</v>
      </c>
      <c r="H3203" s="179">
        <v>55</v>
      </c>
      <c r="I3203" s="180"/>
      <c r="J3203" s="181">
        <f t="shared" si="344"/>
        <v>0</v>
      </c>
      <c r="K3203" s="177" t="s">
        <v>477</v>
      </c>
      <c r="L3203" s="41"/>
      <c r="M3203" s="182" t="s">
        <v>19</v>
      </c>
      <c r="N3203" s="183" t="s">
        <v>41</v>
      </c>
      <c r="O3203" s="66"/>
      <c r="P3203" s="184">
        <f t="shared" si="345"/>
        <v>0</v>
      </c>
      <c r="Q3203" s="184">
        <v>0</v>
      </c>
      <c r="R3203" s="184">
        <f t="shared" si="346"/>
        <v>0</v>
      </c>
      <c r="S3203" s="184">
        <v>0</v>
      </c>
      <c r="T3203" s="185">
        <f t="shared" si="347"/>
        <v>0</v>
      </c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R3203" s="186" t="s">
        <v>200</v>
      </c>
      <c r="AT3203" s="186" t="s">
        <v>195</v>
      </c>
      <c r="AU3203" s="186" t="s">
        <v>212</v>
      </c>
      <c r="AY3203" s="19" t="s">
        <v>193</v>
      </c>
      <c r="BE3203" s="187">
        <f t="shared" si="348"/>
        <v>0</v>
      </c>
      <c r="BF3203" s="187">
        <f t="shared" si="349"/>
        <v>0</v>
      </c>
      <c r="BG3203" s="187">
        <f t="shared" si="350"/>
        <v>0</v>
      </c>
      <c r="BH3203" s="187">
        <f t="shared" si="351"/>
        <v>0</v>
      </c>
      <c r="BI3203" s="187">
        <f t="shared" si="352"/>
        <v>0</v>
      </c>
      <c r="BJ3203" s="19" t="s">
        <v>78</v>
      </c>
      <c r="BK3203" s="187">
        <f t="shared" si="353"/>
        <v>0</v>
      </c>
      <c r="BL3203" s="19" t="s">
        <v>200</v>
      </c>
      <c r="BM3203" s="186" t="s">
        <v>6202</v>
      </c>
    </row>
    <row r="3204" spans="1:65" s="2" customFormat="1" ht="33" customHeight="1">
      <c r="A3204" s="36"/>
      <c r="B3204" s="37"/>
      <c r="C3204" s="175" t="s">
        <v>6203</v>
      </c>
      <c r="D3204" s="175" t="s">
        <v>195</v>
      </c>
      <c r="E3204" s="176" t="s">
        <v>6204</v>
      </c>
      <c r="F3204" s="177" t="s">
        <v>5066</v>
      </c>
      <c r="G3204" s="178" t="s">
        <v>273</v>
      </c>
      <c r="H3204" s="179">
        <v>30</v>
      </c>
      <c r="I3204" s="180"/>
      <c r="J3204" s="181">
        <f t="shared" si="344"/>
        <v>0</v>
      </c>
      <c r="K3204" s="177" t="s">
        <v>477</v>
      </c>
      <c r="L3204" s="41"/>
      <c r="M3204" s="182" t="s">
        <v>19</v>
      </c>
      <c r="N3204" s="183" t="s">
        <v>41</v>
      </c>
      <c r="O3204" s="66"/>
      <c r="P3204" s="184">
        <f t="shared" si="345"/>
        <v>0</v>
      </c>
      <c r="Q3204" s="184">
        <v>0</v>
      </c>
      <c r="R3204" s="184">
        <f t="shared" si="346"/>
        <v>0</v>
      </c>
      <c r="S3204" s="184">
        <v>0</v>
      </c>
      <c r="T3204" s="185">
        <f t="shared" si="347"/>
        <v>0</v>
      </c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R3204" s="186" t="s">
        <v>200</v>
      </c>
      <c r="AT3204" s="186" t="s">
        <v>195</v>
      </c>
      <c r="AU3204" s="186" t="s">
        <v>212</v>
      </c>
      <c r="AY3204" s="19" t="s">
        <v>193</v>
      </c>
      <c r="BE3204" s="187">
        <f t="shared" si="348"/>
        <v>0</v>
      </c>
      <c r="BF3204" s="187">
        <f t="shared" si="349"/>
        <v>0</v>
      </c>
      <c r="BG3204" s="187">
        <f t="shared" si="350"/>
        <v>0</v>
      </c>
      <c r="BH3204" s="187">
        <f t="shared" si="351"/>
        <v>0</v>
      </c>
      <c r="BI3204" s="187">
        <f t="shared" si="352"/>
        <v>0</v>
      </c>
      <c r="BJ3204" s="19" t="s">
        <v>78</v>
      </c>
      <c r="BK3204" s="187">
        <f t="shared" si="353"/>
        <v>0</v>
      </c>
      <c r="BL3204" s="19" t="s">
        <v>200</v>
      </c>
      <c r="BM3204" s="186" t="s">
        <v>6205</v>
      </c>
    </row>
    <row r="3205" spans="1:65" s="2" customFormat="1" ht="16.5" customHeight="1">
      <c r="A3205" s="36"/>
      <c r="B3205" s="37"/>
      <c r="C3205" s="175" t="s">
        <v>6206</v>
      </c>
      <c r="D3205" s="175" t="s">
        <v>195</v>
      </c>
      <c r="E3205" s="176" t="s">
        <v>6207</v>
      </c>
      <c r="F3205" s="177" t="s">
        <v>6208</v>
      </c>
      <c r="G3205" s="178" t="s">
        <v>702</v>
      </c>
      <c r="H3205" s="179">
        <v>1</v>
      </c>
      <c r="I3205" s="180"/>
      <c r="J3205" s="181">
        <f t="shared" si="344"/>
        <v>0</v>
      </c>
      <c r="K3205" s="177" t="s">
        <v>477</v>
      </c>
      <c r="L3205" s="41"/>
      <c r="M3205" s="182" t="s">
        <v>19</v>
      </c>
      <c r="N3205" s="183" t="s">
        <v>41</v>
      </c>
      <c r="O3205" s="66"/>
      <c r="P3205" s="184">
        <f t="shared" si="345"/>
        <v>0</v>
      </c>
      <c r="Q3205" s="184">
        <v>0</v>
      </c>
      <c r="R3205" s="184">
        <f t="shared" si="346"/>
        <v>0</v>
      </c>
      <c r="S3205" s="184">
        <v>0</v>
      </c>
      <c r="T3205" s="185">
        <f t="shared" si="347"/>
        <v>0</v>
      </c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R3205" s="186" t="s">
        <v>200</v>
      </c>
      <c r="AT3205" s="186" t="s">
        <v>195</v>
      </c>
      <c r="AU3205" s="186" t="s">
        <v>212</v>
      </c>
      <c r="AY3205" s="19" t="s">
        <v>193</v>
      </c>
      <c r="BE3205" s="187">
        <f t="shared" si="348"/>
        <v>0</v>
      </c>
      <c r="BF3205" s="187">
        <f t="shared" si="349"/>
        <v>0</v>
      </c>
      <c r="BG3205" s="187">
        <f t="shared" si="350"/>
        <v>0</v>
      </c>
      <c r="BH3205" s="187">
        <f t="shared" si="351"/>
        <v>0</v>
      </c>
      <c r="BI3205" s="187">
        <f t="shared" si="352"/>
        <v>0</v>
      </c>
      <c r="BJ3205" s="19" t="s">
        <v>78</v>
      </c>
      <c r="BK3205" s="187">
        <f t="shared" si="353"/>
        <v>0</v>
      </c>
      <c r="BL3205" s="19" t="s">
        <v>200</v>
      </c>
      <c r="BM3205" s="186" t="s">
        <v>6209</v>
      </c>
    </row>
    <row r="3206" spans="1:65" s="2" customFormat="1" ht="16.5" customHeight="1">
      <c r="A3206" s="36"/>
      <c r="B3206" s="37"/>
      <c r="C3206" s="175" t="s">
        <v>6210</v>
      </c>
      <c r="D3206" s="175" t="s">
        <v>195</v>
      </c>
      <c r="E3206" s="176" t="s">
        <v>6211</v>
      </c>
      <c r="F3206" s="177" t="s">
        <v>5573</v>
      </c>
      <c r="G3206" s="178" t="s">
        <v>702</v>
      </c>
      <c r="H3206" s="179">
        <v>1</v>
      </c>
      <c r="I3206" s="180"/>
      <c r="J3206" s="181">
        <f t="shared" si="344"/>
        <v>0</v>
      </c>
      <c r="K3206" s="177" t="s">
        <v>477</v>
      </c>
      <c r="L3206" s="41"/>
      <c r="M3206" s="182" t="s">
        <v>19</v>
      </c>
      <c r="N3206" s="183" t="s">
        <v>41</v>
      </c>
      <c r="O3206" s="66"/>
      <c r="P3206" s="184">
        <f t="shared" si="345"/>
        <v>0</v>
      </c>
      <c r="Q3206" s="184">
        <v>0</v>
      </c>
      <c r="R3206" s="184">
        <f t="shared" si="346"/>
        <v>0</v>
      </c>
      <c r="S3206" s="184">
        <v>0</v>
      </c>
      <c r="T3206" s="185">
        <f t="shared" si="347"/>
        <v>0</v>
      </c>
      <c r="U3206" s="36"/>
      <c r="V3206" s="36"/>
      <c r="W3206" s="36"/>
      <c r="X3206" s="36"/>
      <c r="Y3206" s="36"/>
      <c r="Z3206" s="36"/>
      <c r="AA3206" s="36"/>
      <c r="AB3206" s="36"/>
      <c r="AC3206" s="36"/>
      <c r="AD3206" s="36"/>
      <c r="AE3206" s="36"/>
      <c r="AR3206" s="186" t="s">
        <v>200</v>
      </c>
      <c r="AT3206" s="186" t="s">
        <v>195</v>
      </c>
      <c r="AU3206" s="186" t="s">
        <v>212</v>
      </c>
      <c r="AY3206" s="19" t="s">
        <v>193</v>
      </c>
      <c r="BE3206" s="187">
        <f t="shared" si="348"/>
        <v>0</v>
      </c>
      <c r="BF3206" s="187">
        <f t="shared" si="349"/>
        <v>0</v>
      </c>
      <c r="BG3206" s="187">
        <f t="shared" si="350"/>
        <v>0</v>
      </c>
      <c r="BH3206" s="187">
        <f t="shared" si="351"/>
        <v>0</v>
      </c>
      <c r="BI3206" s="187">
        <f t="shared" si="352"/>
        <v>0</v>
      </c>
      <c r="BJ3206" s="19" t="s">
        <v>78</v>
      </c>
      <c r="BK3206" s="187">
        <f t="shared" si="353"/>
        <v>0</v>
      </c>
      <c r="BL3206" s="19" t="s">
        <v>200</v>
      </c>
      <c r="BM3206" s="186" t="s">
        <v>6212</v>
      </c>
    </row>
    <row r="3207" spans="1:65" s="2" customFormat="1" ht="33" customHeight="1">
      <c r="A3207" s="36"/>
      <c r="B3207" s="37"/>
      <c r="C3207" s="175" t="s">
        <v>6213</v>
      </c>
      <c r="D3207" s="175" t="s">
        <v>195</v>
      </c>
      <c r="E3207" s="176" t="s">
        <v>6214</v>
      </c>
      <c r="F3207" s="177" t="s">
        <v>6086</v>
      </c>
      <c r="G3207" s="178" t="s">
        <v>702</v>
      </c>
      <c r="H3207" s="179">
        <v>1</v>
      </c>
      <c r="I3207" s="180"/>
      <c r="J3207" s="181">
        <f t="shared" si="344"/>
        <v>0</v>
      </c>
      <c r="K3207" s="177" t="s">
        <v>477</v>
      </c>
      <c r="L3207" s="41"/>
      <c r="M3207" s="182" t="s">
        <v>19</v>
      </c>
      <c r="N3207" s="183" t="s">
        <v>41</v>
      </c>
      <c r="O3207" s="66"/>
      <c r="P3207" s="184">
        <f t="shared" si="345"/>
        <v>0</v>
      </c>
      <c r="Q3207" s="184">
        <v>0</v>
      </c>
      <c r="R3207" s="184">
        <f t="shared" si="346"/>
        <v>0</v>
      </c>
      <c r="S3207" s="184">
        <v>0</v>
      </c>
      <c r="T3207" s="185">
        <f t="shared" si="347"/>
        <v>0</v>
      </c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R3207" s="186" t="s">
        <v>200</v>
      </c>
      <c r="AT3207" s="186" t="s">
        <v>195</v>
      </c>
      <c r="AU3207" s="186" t="s">
        <v>212</v>
      </c>
      <c r="AY3207" s="19" t="s">
        <v>193</v>
      </c>
      <c r="BE3207" s="187">
        <f t="shared" si="348"/>
        <v>0</v>
      </c>
      <c r="BF3207" s="187">
        <f t="shared" si="349"/>
        <v>0</v>
      </c>
      <c r="BG3207" s="187">
        <f t="shared" si="350"/>
        <v>0</v>
      </c>
      <c r="BH3207" s="187">
        <f t="shared" si="351"/>
        <v>0</v>
      </c>
      <c r="BI3207" s="187">
        <f t="shared" si="352"/>
        <v>0</v>
      </c>
      <c r="BJ3207" s="19" t="s">
        <v>78</v>
      </c>
      <c r="BK3207" s="187">
        <f t="shared" si="353"/>
        <v>0</v>
      </c>
      <c r="BL3207" s="19" t="s">
        <v>200</v>
      </c>
      <c r="BM3207" s="186" t="s">
        <v>6215</v>
      </c>
    </row>
    <row r="3208" spans="1:65" s="2" customFormat="1" ht="24.2" customHeight="1">
      <c r="A3208" s="36"/>
      <c r="B3208" s="37"/>
      <c r="C3208" s="175" t="s">
        <v>6216</v>
      </c>
      <c r="D3208" s="175" t="s">
        <v>195</v>
      </c>
      <c r="E3208" s="176" t="s">
        <v>6217</v>
      </c>
      <c r="F3208" s="177" t="s">
        <v>6218</v>
      </c>
      <c r="G3208" s="178" t="s">
        <v>5582</v>
      </c>
      <c r="H3208" s="179">
        <v>40</v>
      </c>
      <c r="I3208" s="180"/>
      <c r="J3208" s="181">
        <f t="shared" si="344"/>
        <v>0</v>
      </c>
      <c r="K3208" s="177" t="s">
        <v>477</v>
      </c>
      <c r="L3208" s="41"/>
      <c r="M3208" s="182" t="s">
        <v>19</v>
      </c>
      <c r="N3208" s="183" t="s">
        <v>41</v>
      </c>
      <c r="O3208" s="66"/>
      <c r="P3208" s="184">
        <f t="shared" si="345"/>
        <v>0</v>
      </c>
      <c r="Q3208" s="184">
        <v>0</v>
      </c>
      <c r="R3208" s="184">
        <f t="shared" si="346"/>
        <v>0</v>
      </c>
      <c r="S3208" s="184">
        <v>0</v>
      </c>
      <c r="T3208" s="185">
        <f t="shared" si="347"/>
        <v>0</v>
      </c>
      <c r="U3208" s="36"/>
      <c r="V3208" s="36"/>
      <c r="W3208" s="36"/>
      <c r="X3208" s="36"/>
      <c r="Y3208" s="36"/>
      <c r="Z3208" s="36"/>
      <c r="AA3208" s="36"/>
      <c r="AB3208" s="36"/>
      <c r="AC3208" s="36"/>
      <c r="AD3208" s="36"/>
      <c r="AE3208" s="36"/>
      <c r="AR3208" s="186" t="s">
        <v>200</v>
      </c>
      <c r="AT3208" s="186" t="s">
        <v>195</v>
      </c>
      <c r="AU3208" s="186" t="s">
        <v>212</v>
      </c>
      <c r="AY3208" s="19" t="s">
        <v>193</v>
      </c>
      <c r="BE3208" s="187">
        <f t="shared" si="348"/>
        <v>0</v>
      </c>
      <c r="BF3208" s="187">
        <f t="shared" si="349"/>
        <v>0</v>
      </c>
      <c r="BG3208" s="187">
        <f t="shared" si="350"/>
        <v>0</v>
      </c>
      <c r="BH3208" s="187">
        <f t="shared" si="351"/>
        <v>0</v>
      </c>
      <c r="BI3208" s="187">
        <f t="shared" si="352"/>
        <v>0</v>
      </c>
      <c r="BJ3208" s="19" t="s">
        <v>78</v>
      </c>
      <c r="BK3208" s="187">
        <f t="shared" si="353"/>
        <v>0</v>
      </c>
      <c r="BL3208" s="19" t="s">
        <v>200</v>
      </c>
      <c r="BM3208" s="186" t="s">
        <v>6219</v>
      </c>
    </row>
    <row r="3209" spans="1:65" s="12" customFormat="1" ht="20.85" customHeight="1">
      <c r="B3209" s="159"/>
      <c r="C3209" s="160"/>
      <c r="D3209" s="161" t="s">
        <v>69</v>
      </c>
      <c r="E3209" s="173" t="s">
        <v>6220</v>
      </c>
      <c r="F3209" s="173" t="s">
        <v>6221</v>
      </c>
      <c r="G3209" s="160"/>
      <c r="H3209" s="160"/>
      <c r="I3209" s="163"/>
      <c r="J3209" s="174">
        <f>BK3209</f>
        <v>0</v>
      </c>
      <c r="K3209" s="160"/>
      <c r="L3209" s="165"/>
      <c r="M3209" s="166"/>
      <c r="N3209" s="167"/>
      <c r="O3209" s="167"/>
      <c r="P3209" s="168">
        <f>SUM(P3210:P3247)</f>
        <v>0</v>
      </c>
      <c r="Q3209" s="167"/>
      <c r="R3209" s="168">
        <f>SUM(R3210:R3247)</f>
        <v>0</v>
      </c>
      <c r="S3209" s="167"/>
      <c r="T3209" s="169">
        <f>SUM(T3210:T3247)</f>
        <v>0</v>
      </c>
      <c r="AR3209" s="170" t="s">
        <v>78</v>
      </c>
      <c r="AT3209" s="171" t="s">
        <v>69</v>
      </c>
      <c r="AU3209" s="171" t="s">
        <v>80</v>
      </c>
      <c r="AY3209" s="170" t="s">
        <v>193</v>
      </c>
      <c r="BK3209" s="172">
        <f>SUM(BK3210:BK3247)</f>
        <v>0</v>
      </c>
    </row>
    <row r="3210" spans="1:65" s="2" customFormat="1" ht="33" customHeight="1">
      <c r="A3210" s="36"/>
      <c r="B3210" s="37"/>
      <c r="C3210" s="175" t="s">
        <v>6222</v>
      </c>
      <c r="D3210" s="175" t="s">
        <v>195</v>
      </c>
      <c r="E3210" s="176" t="s">
        <v>6223</v>
      </c>
      <c r="F3210" s="177" t="s">
        <v>6224</v>
      </c>
      <c r="G3210" s="178" t="s">
        <v>702</v>
      </c>
      <c r="H3210" s="179">
        <v>1</v>
      </c>
      <c r="I3210" s="180"/>
      <c r="J3210" s="181">
        <f t="shared" ref="J3210:J3247" si="354">ROUND(I3210*H3210,2)</f>
        <v>0</v>
      </c>
      <c r="K3210" s="177" t="s">
        <v>477</v>
      </c>
      <c r="L3210" s="41"/>
      <c r="M3210" s="182" t="s">
        <v>19</v>
      </c>
      <c r="N3210" s="183" t="s">
        <v>41</v>
      </c>
      <c r="O3210" s="66"/>
      <c r="P3210" s="184">
        <f t="shared" ref="P3210:P3247" si="355">O3210*H3210</f>
        <v>0</v>
      </c>
      <c r="Q3210" s="184">
        <v>0</v>
      </c>
      <c r="R3210" s="184">
        <f t="shared" ref="R3210:R3247" si="356">Q3210*H3210</f>
        <v>0</v>
      </c>
      <c r="S3210" s="184">
        <v>0</v>
      </c>
      <c r="T3210" s="185">
        <f t="shared" ref="T3210:T3247" si="357">S3210*H3210</f>
        <v>0</v>
      </c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R3210" s="186" t="s">
        <v>200</v>
      </c>
      <c r="AT3210" s="186" t="s">
        <v>195</v>
      </c>
      <c r="AU3210" s="186" t="s">
        <v>212</v>
      </c>
      <c r="AY3210" s="19" t="s">
        <v>193</v>
      </c>
      <c r="BE3210" s="187">
        <f t="shared" ref="BE3210:BE3247" si="358">IF(N3210="základní",J3210,0)</f>
        <v>0</v>
      </c>
      <c r="BF3210" s="187">
        <f t="shared" ref="BF3210:BF3247" si="359">IF(N3210="snížená",J3210,0)</f>
        <v>0</v>
      </c>
      <c r="BG3210" s="187">
        <f t="shared" ref="BG3210:BG3247" si="360">IF(N3210="zákl. přenesená",J3210,0)</f>
        <v>0</v>
      </c>
      <c r="BH3210" s="187">
        <f t="shared" ref="BH3210:BH3247" si="361">IF(N3210="sníž. přenesená",J3210,0)</f>
        <v>0</v>
      </c>
      <c r="BI3210" s="187">
        <f t="shared" ref="BI3210:BI3247" si="362">IF(N3210="nulová",J3210,0)</f>
        <v>0</v>
      </c>
      <c r="BJ3210" s="19" t="s">
        <v>78</v>
      </c>
      <c r="BK3210" s="187">
        <f t="shared" ref="BK3210:BK3247" si="363">ROUND(I3210*H3210,2)</f>
        <v>0</v>
      </c>
      <c r="BL3210" s="19" t="s">
        <v>200</v>
      </c>
      <c r="BM3210" s="186" t="s">
        <v>6225</v>
      </c>
    </row>
    <row r="3211" spans="1:65" s="2" customFormat="1" ht="21.75" customHeight="1">
      <c r="A3211" s="36"/>
      <c r="B3211" s="37"/>
      <c r="C3211" s="175" t="s">
        <v>6226</v>
      </c>
      <c r="D3211" s="175" t="s">
        <v>195</v>
      </c>
      <c r="E3211" s="176" t="s">
        <v>6227</v>
      </c>
      <c r="F3211" s="177" t="s">
        <v>6228</v>
      </c>
      <c r="G3211" s="178" t="s">
        <v>702</v>
      </c>
      <c r="H3211" s="179">
        <v>2</v>
      </c>
      <c r="I3211" s="180"/>
      <c r="J3211" s="181">
        <f t="shared" si="354"/>
        <v>0</v>
      </c>
      <c r="K3211" s="177" t="s">
        <v>477</v>
      </c>
      <c r="L3211" s="41"/>
      <c r="M3211" s="182" t="s">
        <v>19</v>
      </c>
      <c r="N3211" s="183" t="s">
        <v>41</v>
      </c>
      <c r="O3211" s="66"/>
      <c r="P3211" s="184">
        <f t="shared" si="355"/>
        <v>0</v>
      </c>
      <c r="Q3211" s="184">
        <v>0</v>
      </c>
      <c r="R3211" s="184">
        <f t="shared" si="356"/>
        <v>0</v>
      </c>
      <c r="S3211" s="184">
        <v>0</v>
      </c>
      <c r="T3211" s="185">
        <f t="shared" si="357"/>
        <v>0</v>
      </c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R3211" s="186" t="s">
        <v>200</v>
      </c>
      <c r="AT3211" s="186" t="s">
        <v>195</v>
      </c>
      <c r="AU3211" s="186" t="s">
        <v>212</v>
      </c>
      <c r="AY3211" s="19" t="s">
        <v>193</v>
      </c>
      <c r="BE3211" s="187">
        <f t="shared" si="358"/>
        <v>0</v>
      </c>
      <c r="BF3211" s="187">
        <f t="shared" si="359"/>
        <v>0</v>
      </c>
      <c r="BG3211" s="187">
        <f t="shared" si="360"/>
        <v>0</v>
      </c>
      <c r="BH3211" s="187">
        <f t="shared" si="361"/>
        <v>0</v>
      </c>
      <c r="BI3211" s="187">
        <f t="shared" si="362"/>
        <v>0</v>
      </c>
      <c r="BJ3211" s="19" t="s">
        <v>78</v>
      </c>
      <c r="BK3211" s="187">
        <f t="shared" si="363"/>
        <v>0</v>
      </c>
      <c r="BL3211" s="19" t="s">
        <v>200</v>
      </c>
      <c r="BM3211" s="186" t="s">
        <v>6229</v>
      </c>
    </row>
    <row r="3212" spans="1:65" s="2" customFormat="1" ht="24.2" customHeight="1">
      <c r="A3212" s="36"/>
      <c r="B3212" s="37"/>
      <c r="C3212" s="175" t="s">
        <v>6230</v>
      </c>
      <c r="D3212" s="175" t="s">
        <v>195</v>
      </c>
      <c r="E3212" s="176" t="s">
        <v>6231</v>
      </c>
      <c r="F3212" s="177" t="s">
        <v>6232</v>
      </c>
      <c r="G3212" s="178" t="s">
        <v>702</v>
      </c>
      <c r="H3212" s="179">
        <v>1</v>
      </c>
      <c r="I3212" s="180"/>
      <c r="J3212" s="181">
        <f t="shared" si="354"/>
        <v>0</v>
      </c>
      <c r="K3212" s="177" t="s">
        <v>477</v>
      </c>
      <c r="L3212" s="41"/>
      <c r="M3212" s="182" t="s">
        <v>19</v>
      </c>
      <c r="N3212" s="183" t="s">
        <v>41</v>
      </c>
      <c r="O3212" s="66"/>
      <c r="P3212" s="184">
        <f t="shared" si="355"/>
        <v>0</v>
      </c>
      <c r="Q3212" s="184">
        <v>0</v>
      </c>
      <c r="R3212" s="184">
        <f t="shared" si="356"/>
        <v>0</v>
      </c>
      <c r="S3212" s="184">
        <v>0</v>
      </c>
      <c r="T3212" s="185">
        <f t="shared" si="357"/>
        <v>0</v>
      </c>
      <c r="U3212" s="36"/>
      <c r="V3212" s="36"/>
      <c r="W3212" s="36"/>
      <c r="X3212" s="36"/>
      <c r="Y3212" s="36"/>
      <c r="Z3212" s="36"/>
      <c r="AA3212" s="36"/>
      <c r="AB3212" s="36"/>
      <c r="AC3212" s="36"/>
      <c r="AD3212" s="36"/>
      <c r="AE3212" s="36"/>
      <c r="AR3212" s="186" t="s">
        <v>200</v>
      </c>
      <c r="AT3212" s="186" t="s">
        <v>195</v>
      </c>
      <c r="AU3212" s="186" t="s">
        <v>212</v>
      </c>
      <c r="AY3212" s="19" t="s">
        <v>193</v>
      </c>
      <c r="BE3212" s="187">
        <f t="shared" si="358"/>
        <v>0</v>
      </c>
      <c r="BF3212" s="187">
        <f t="shared" si="359"/>
        <v>0</v>
      </c>
      <c r="BG3212" s="187">
        <f t="shared" si="360"/>
        <v>0</v>
      </c>
      <c r="BH3212" s="187">
        <f t="shared" si="361"/>
        <v>0</v>
      </c>
      <c r="BI3212" s="187">
        <f t="shared" si="362"/>
        <v>0</v>
      </c>
      <c r="BJ3212" s="19" t="s">
        <v>78</v>
      </c>
      <c r="BK3212" s="187">
        <f t="shared" si="363"/>
        <v>0</v>
      </c>
      <c r="BL3212" s="19" t="s">
        <v>200</v>
      </c>
      <c r="BM3212" s="186" t="s">
        <v>6233</v>
      </c>
    </row>
    <row r="3213" spans="1:65" s="2" customFormat="1" ht="16.5" customHeight="1">
      <c r="A3213" s="36"/>
      <c r="B3213" s="37"/>
      <c r="C3213" s="175" t="s">
        <v>6234</v>
      </c>
      <c r="D3213" s="175" t="s">
        <v>195</v>
      </c>
      <c r="E3213" s="176" t="s">
        <v>6235</v>
      </c>
      <c r="F3213" s="177" t="s">
        <v>6236</v>
      </c>
      <c r="G3213" s="178" t="s">
        <v>702</v>
      </c>
      <c r="H3213" s="179">
        <v>1</v>
      </c>
      <c r="I3213" s="180"/>
      <c r="J3213" s="181">
        <f t="shared" si="354"/>
        <v>0</v>
      </c>
      <c r="K3213" s="177" t="s">
        <v>477</v>
      </c>
      <c r="L3213" s="41"/>
      <c r="M3213" s="182" t="s">
        <v>19</v>
      </c>
      <c r="N3213" s="183" t="s">
        <v>41</v>
      </c>
      <c r="O3213" s="66"/>
      <c r="P3213" s="184">
        <f t="shared" si="355"/>
        <v>0</v>
      </c>
      <c r="Q3213" s="184">
        <v>0</v>
      </c>
      <c r="R3213" s="184">
        <f t="shared" si="356"/>
        <v>0</v>
      </c>
      <c r="S3213" s="184">
        <v>0</v>
      </c>
      <c r="T3213" s="185">
        <f t="shared" si="357"/>
        <v>0</v>
      </c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R3213" s="186" t="s">
        <v>200</v>
      </c>
      <c r="AT3213" s="186" t="s">
        <v>195</v>
      </c>
      <c r="AU3213" s="186" t="s">
        <v>212</v>
      </c>
      <c r="AY3213" s="19" t="s">
        <v>193</v>
      </c>
      <c r="BE3213" s="187">
        <f t="shared" si="358"/>
        <v>0</v>
      </c>
      <c r="BF3213" s="187">
        <f t="shared" si="359"/>
        <v>0</v>
      </c>
      <c r="BG3213" s="187">
        <f t="shared" si="360"/>
        <v>0</v>
      </c>
      <c r="BH3213" s="187">
        <f t="shared" si="361"/>
        <v>0</v>
      </c>
      <c r="BI3213" s="187">
        <f t="shared" si="362"/>
        <v>0</v>
      </c>
      <c r="BJ3213" s="19" t="s">
        <v>78</v>
      </c>
      <c r="BK3213" s="187">
        <f t="shared" si="363"/>
        <v>0</v>
      </c>
      <c r="BL3213" s="19" t="s">
        <v>200</v>
      </c>
      <c r="BM3213" s="186" t="s">
        <v>6237</v>
      </c>
    </row>
    <row r="3214" spans="1:65" s="2" customFormat="1" ht="16.5" customHeight="1">
      <c r="A3214" s="36"/>
      <c r="B3214" s="37"/>
      <c r="C3214" s="175" t="s">
        <v>6238</v>
      </c>
      <c r="D3214" s="175" t="s">
        <v>195</v>
      </c>
      <c r="E3214" s="176" t="s">
        <v>6239</v>
      </c>
      <c r="F3214" s="177" t="s">
        <v>6240</v>
      </c>
      <c r="G3214" s="178" t="s">
        <v>702</v>
      </c>
      <c r="H3214" s="179">
        <v>8</v>
      </c>
      <c r="I3214" s="180"/>
      <c r="J3214" s="181">
        <f t="shared" si="354"/>
        <v>0</v>
      </c>
      <c r="K3214" s="177" t="s">
        <v>477</v>
      </c>
      <c r="L3214" s="41"/>
      <c r="M3214" s="182" t="s">
        <v>19</v>
      </c>
      <c r="N3214" s="183" t="s">
        <v>41</v>
      </c>
      <c r="O3214" s="66"/>
      <c r="P3214" s="184">
        <f t="shared" si="355"/>
        <v>0</v>
      </c>
      <c r="Q3214" s="184">
        <v>0</v>
      </c>
      <c r="R3214" s="184">
        <f t="shared" si="356"/>
        <v>0</v>
      </c>
      <c r="S3214" s="184">
        <v>0</v>
      </c>
      <c r="T3214" s="185">
        <f t="shared" si="357"/>
        <v>0</v>
      </c>
      <c r="U3214" s="36"/>
      <c r="V3214" s="36"/>
      <c r="W3214" s="36"/>
      <c r="X3214" s="36"/>
      <c r="Y3214" s="36"/>
      <c r="Z3214" s="36"/>
      <c r="AA3214" s="36"/>
      <c r="AB3214" s="36"/>
      <c r="AC3214" s="36"/>
      <c r="AD3214" s="36"/>
      <c r="AE3214" s="36"/>
      <c r="AR3214" s="186" t="s">
        <v>200</v>
      </c>
      <c r="AT3214" s="186" t="s">
        <v>195</v>
      </c>
      <c r="AU3214" s="186" t="s">
        <v>212</v>
      </c>
      <c r="AY3214" s="19" t="s">
        <v>193</v>
      </c>
      <c r="BE3214" s="187">
        <f t="shared" si="358"/>
        <v>0</v>
      </c>
      <c r="BF3214" s="187">
        <f t="shared" si="359"/>
        <v>0</v>
      </c>
      <c r="BG3214" s="187">
        <f t="shared" si="360"/>
        <v>0</v>
      </c>
      <c r="BH3214" s="187">
        <f t="shared" si="361"/>
        <v>0</v>
      </c>
      <c r="BI3214" s="187">
        <f t="shared" si="362"/>
        <v>0</v>
      </c>
      <c r="BJ3214" s="19" t="s">
        <v>78</v>
      </c>
      <c r="BK3214" s="187">
        <f t="shared" si="363"/>
        <v>0</v>
      </c>
      <c r="BL3214" s="19" t="s">
        <v>200</v>
      </c>
      <c r="BM3214" s="186" t="s">
        <v>6241</v>
      </c>
    </row>
    <row r="3215" spans="1:65" s="2" customFormat="1" ht="16.5" customHeight="1">
      <c r="A3215" s="36"/>
      <c r="B3215" s="37"/>
      <c r="C3215" s="175" t="s">
        <v>6242</v>
      </c>
      <c r="D3215" s="175" t="s">
        <v>195</v>
      </c>
      <c r="E3215" s="176" t="s">
        <v>6243</v>
      </c>
      <c r="F3215" s="177" t="s">
        <v>6244</v>
      </c>
      <c r="G3215" s="178" t="s">
        <v>702</v>
      </c>
      <c r="H3215" s="179">
        <v>1</v>
      </c>
      <c r="I3215" s="180"/>
      <c r="J3215" s="181">
        <f t="shared" si="354"/>
        <v>0</v>
      </c>
      <c r="K3215" s="177" t="s">
        <v>477</v>
      </c>
      <c r="L3215" s="41"/>
      <c r="M3215" s="182" t="s">
        <v>19</v>
      </c>
      <c r="N3215" s="183" t="s">
        <v>41</v>
      </c>
      <c r="O3215" s="66"/>
      <c r="P3215" s="184">
        <f t="shared" si="355"/>
        <v>0</v>
      </c>
      <c r="Q3215" s="184">
        <v>0</v>
      </c>
      <c r="R3215" s="184">
        <f t="shared" si="356"/>
        <v>0</v>
      </c>
      <c r="S3215" s="184">
        <v>0</v>
      </c>
      <c r="T3215" s="185">
        <f t="shared" si="357"/>
        <v>0</v>
      </c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R3215" s="186" t="s">
        <v>200</v>
      </c>
      <c r="AT3215" s="186" t="s">
        <v>195</v>
      </c>
      <c r="AU3215" s="186" t="s">
        <v>212</v>
      </c>
      <c r="AY3215" s="19" t="s">
        <v>193</v>
      </c>
      <c r="BE3215" s="187">
        <f t="shared" si="358"/>
        <v>0</v>
      </c>
      <c r="BF3215" s="187">
        <f t="shared" si="359"/>
        <v>0</v>
      </c>
      <c r="BG3215" s="187">
        <f t="shared" si="360"/>
        <v>0</v>
      </c>
      <c r="BH3215" s="187">
        <f t="shared" si="361"/>
        <v>0</v>
      </c>
      <c r="BI3215" s="187">
        <f t="shared" si="362"/>
        <v>0</v>
      </c>
      <c r="BJ3215" s="19" t="s">
        <v>78</v>
      </c>
      <c r="BK3215" s="187">
        <f t="shared" si="363"/>
        <v>0</v>
      </c>
      <c r="BL3215" s="19" t="s">
        <v>200</v>
      </c>
      <c r="BM3215" s="186" t="s">
        <v>6245</v>
      </c>
    </row>
    <row r="3216" spans="1:65" s="2" customFormat="1" ht="16.5" customHeight="1">
      <c r="A3216" s="36"/>
      <c r="B3216" s="37"/>
      <c r="C3216" s="175" t="s">
        <v>6246</v>
      </c>
      <c r="D3216" s="175" t="s">
        <v>195</v>
      </c>
      <c r="E3216" s="176" t="s">
        <v>6247</v>
      </c>
      <c r="F3216" s="177" t="s">
        <v>6248</v>
      </c>
      <c r="G3216" s="178" t="s">
        <v>702</v>
      </c>
      <c r="H3216" s="179">
        <v>3</v>
      </c>
      <c r="I3216" s="180"/>
      <c r="J3216" s="181">
        <f t="shared" si="354"/>
        <v>0</v>
      </c>
      <c r="K3216" s="177" t="s">
        <v>477</v>
      </c>
      <c r="L3216" s="41"/>
      <c r="M3216" s="182" t="s">
        <v>19</v>
      </c>
      <c r="N3216" s="183" t="s">
        <v>41</v>
      </c>
      <c r="O3216" s="66"/>
      <c r="P3216" s="184">
        <f t="shared" si="355"/>
        <v>0</v>
      </c>
      <c r="Q3216" s="184">
        <v>0</v>
      </c>
      <c r="R3216" s="184">
        <f t="shared" si="356"/>
        <v>0</v>
      </c>
      <c r="S3216" s="184">
        <v>0</v>
      </c>
      <c r="T3216" s="185">
        <f t="shared" si="357"/>
        <v>0</v>
      </c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R3216" s="186" t="s">
        <v>200</v>
      </c>
      <c r="AT3216" s="186" t="s">
        <v>195</v>
      </c>
      <c r="AU3216" s="186" t="s">
        <v>212</v>
      </c>
      <c r="AY3216" s="19" t="s">
        <v>193</v>
      </c>
      <c r="BE3216" s="187">
        <f t="shared" si="358"/>
        <v>0</v>
      </c>
      <c r="BF3216" s="187">
        <f t="shared" si="359"/>
        <v>0</v>
      </c>
      <c r="BG3216" s="187">
        <f t="shared" si="360"/>
        <v>0</v>
      </c>
      <c r="BH3216" s="187">
        <f t="shared" si="361"/>
        <v>0</v>
      </c>
      <c r="BI3216" s="187">
        <f t="shared" si="362"/>
        <v>0</v>
      </c>
      <c r="BJ3216" s="19" t="s">
        <v>78</v>
      </c>
      <c r="BK3216" s="187">
        <f t="shared" si="363"/>
        <v>0</v>
      </c>
      <c r="BL3216" s="19" t="s">
        <v>200</v>
      </c>
      <c r="BM3216" s="186" t="s">
        <v>6249</v>
      </c>
    </row>
    <row r="3217" spans="1:65" s="2" customFormat="1" ht="16.5" customHeight="1">
      <c r="A3217" s="36"/>
      <c r="B3217" s="37"/>
      <c r="C3217" s="175" t="s">
        <v>6250</v>
      </c>
      <c r="D3217" s="175" t="s">
        <v>195</v>
      </c>
      <c r="E3217" s="176" t="s">
        <v>6251</v>
      </c>
      <c r="F3217" s="177" t="s">
        <v>6252</v>
      </c>
      <c r="G3217" s="178" t="s">
        <v>702</v>
      </c>
      <c r="H3217" s="179">
        <v>1</v>
      </c>
      <c r="I3217" s="180"/>
      <c r="J3217" s="181">
        <f t="shared" si="354"/>
        <v>0</v>
      </c>
      <c r="K3217" s="177" t="s">
        <v>477</v>
      </c>
      <c r="L3217" s="41"/>
      <c r="M3217" s="182" t="s">
        <v>19</v>
      </c>
      <c r="N3217" s="183" t="s">
        <v>41</v>
      </c>
      <c r="O3217" s="66"/>
      <c r="P3217" s="184">
        <f t="shared" si="355"/>
        <v>0</v>
      </c>
      <c r="Q3217" s="184">
        <v>0</v>
      </c>
      <c r="R3217" s="184">
        <f t="shared" si="356"/>
        <v>0</v>
      </c>
      <c r="S3217" s="184">
        <v>0</v>
      </c>
      <c r="T3217" s="185">
        <f t="shared" si="357"/>
        <v>0</v>
      </c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R3217" s="186" t="s">
        <v>200</v>
      </c>
      <c r="AT3217" s="186" t="s">
        <v>195</v>
      </c>
      <c r="AU3217" s="186" t="s">
        <v>212</v>
      </c>
      <c r="AY3217" s="19" t="s">
        <v>193</v>
      </c>
      <c r="BE3217" s="187">
        <f t="shared" si="358"/>
        <v>0</v>
      </c>
      <c r="BF3217" s="187">
        <f t="shared" si="359"/>
        <v>0</v>
      </c>
      <c r="BG3217" s="187">
        <f t="shared" si="360"/>
        <v>0</v>
      </c>
      <c r="BH3217" s="187">
        <f t="shared" si="361"/>
        <v>0</v>
      </c>
      <c r="BI3217" s="187">
        <f t="shared" si="362"/>
        <v>0</v>
      </c>
      <c r="BJ3217" s="19" t="s">
        <v>78</v>
      </c>
      <c r="BK3217" s="187">
        <f t="shared" si="363"/>
        <v>0</v>
      </c>
      <c r="BL3217" s="19" t="s">
        <v>200</v>
      </c>
      <c r="BM3217" s="186" t="s">
        <v>6253</v>
      </c>
    </row>
    <row r="3218" spans="1:65" s="2" customFormat="1" ht="16.5" customHeight="1">
      <c r="A3218" s="36"/>
      <c r="B3218" s="37"/>
      <c r="C3218" s="175" t="s">
        <v>6254</v>
      </c>
      <c r="D3218" s="175" t="s">
        <v>195</v>
      </c>
      <c r="E3218" s="176" t="s">
        <v>6255</v>
      </c>
      <c r="F3218" s="177" t="s">
        <v>6256</v>
      </c>
      <c r="G3218" s="178" t="s">
        <v>702</v>
      </c>
      <c r="H3218" s="179">
        <v>2</v>
      </c>
      <c r="I3218" s="180"/>
      <c r="J3218" s="181">
        <f t="shared" si="354"/>
        <v>0</v>
      </c>
      <c r="K3218" s="177" t="s">
        <v>477</v>
      </c>
      <c r="L3218" s="41"/>
      <c r="M3218" s="182" t="s">
        <v>19</v>
      </c>
      <c r="N3218" s="183" t="s">
        <v>41</v>
      </c>
      <c r="O3218" s="66"/>
      <c r="P3218" s="184">
        <f t="shared" si="355"/>
        <v>0</v>
      </c>
      <c r="Q3218" s="184">
        <v>0</v>
      </c>
      <c r="R3218" s="184">
        <f t="shared" si="356"/>
        <v>0</v>
      </c>
      <c r="S3218" s="184">
        <v>0</v>
      </c>
      <c r="T3218" s="185">
        <f t="shared" si="357"/>
        <v>0</v>
      </c>
      <c r="U3218" s="36"/>
      <c r="V3218" s="36"/>
      <c r="W3218" s="36"/>
      <c r="X3218" s="36"/>
      <c r="Y3218" s="36"/>
      <c r="Z3218" s="36"/>
      <c r="AA3218" s="36"/>
      <c r="AB3218" s="36"/>
      <c r="AC3218" s="36"/>
      <c r="AD3218" s="36"/>
      <c r="AE3218" s="36"/>
      <c r="AR3218" s="186" t="s">
        <v>200</v>
      </c>
      <c r="AT3218" s="186" t="s">
        <v>195</v>
      </c>
      <c r="AU3218" s="186" t="s">
        <v>212</v>
      </c>
      <c r="AY3218" s="19" t="s">
        <v>193</v>
      </c>
      <c r="BE3218" s="187">
        <f t="shared" si="358"/>
        <v>0</v>
      </c>
      <c r="BF3218" s="187">
        <f t="shared" si="359"/>
        <v>0</v>
      </c>
      <c r="BG3218" s="187">
        <f t="shared" si="360"/>
        <v>0</v>
      </c>
      <c r="BH3218" s="187">
        <f t="shared" si="361"/>
        <v>0</v>
      </c>
      <c r="BI3218" s="187">
        <f t="shared" si="362"/>
        <v>0</v>
      </c>
      <c r="BJ3218" s="19" t="s">
        <v>78</v>
      </c>
      <c r="BK3218" s="187">
        <f t="shared" si="363"/>
        <v>0</v>
      </c>
      <c r="BL3218" s="19" t="s">
        <v>200</v>
      </c>
      <c r="BM3218" s="186" t="s">
        <v>6257</v>
      </c>
    </row>
    <row r="3219" spans="1:65" s="2" customFormat="1" ht="24.2" customHeight="1">
      <c r="A3219" s="36"/>
      <c r="B3219" s="37"/>
      <c r="C3219" s="175" t="s">
        <v>6258</v>
      </c>
      <c r="D3219" s="175" t="s">
        <v>195</v>
      </c>
      <c r="E3219" s="176" t="s">
        <v>6259</v>
      </c>
      <c r="F3219" s="177" t="s">
        <v>6260</v>
      </c>
      <c r="G3219" s="178" t="s">
        <v>702</v>
      </c>
      <c r="H3219" s="179">
        <v>1</v>
      </c>
      <c r="I3219" s="180"/>
      <c r="J3219" s="181">
        <f t="shared" si="354"/>
        <v>0</v>
      </c>
      <c r="K3219" s="177" t="s">
        <v>477</v>
      </c>
      <c r="L3219" s="41"/>
      <c r="M3219" s="182" t="s">
        <v>19</v>
      </c>
      <c r="N3219" s="183" t="s">
        <v>41</v>
      </c>
      <c r="O3219" s="66"/>
      <c r="P3219" s="184">
        <f t="shared" si="355"/>
        <v>0</v>
      </c>
      <c r="Q3219" s="184">
        <v>0</v>
      </c>
      <c r="R3219" s="184">
        <f t="shared" si="356"/>
        <v>0</v>
      </c>
      <c r="S3219" s="184">
        <v>0</v>
      </c>
      <c r="T3219" s="185">
        <f t="shared" si="357"/>
        <v>0</v>
      </c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R3219" s="186" t="s">
        <v>200</v>
      </c>
      <c r="AT3219" s="186" t="s">
        <v>195</v>
      </c>
      <c r="AU3219" s="186" t="s">
        <v>212</v>
      </c>
      <c r="AY3219" s="19" t="s">
        <v>193</v>
      </c>
      <c r="BE3219" s="187">
        <f t="shared" si="358"/>
        <v>0</v>
      </c>
      <c r="BF3219" s="187">
        <f t="shared" si="359"/>
        <v>0</v>
      </c>
      <c r="BG3219" s="187">
        <f t="shared" si="360"/>
        <v>0</v>
      </c>
      <c r="BH3219" s="187">
        <f t="shared" si="361"/>
        <v>0</v>
      </c>
      <c r="BI3219" s="187">
        <f t="shared" si="362"/>
        <v>0</v>
      </c>
      <c r="BJ3219" s="19" t="s">
        <v>78</v>
      </c>
      <c r="BK3219" s="187">
        <f t="shared" si="363"/>
        <v>0</v>
      </c>
      <c r="BL3219" s="19" t="s">
        <v>200</v>
      </c>
      <c r="BM3219" s="186" t="s">
        <v>6261</v>
      </c>
    </row>
    <row r="3220" spans="1:65" s="2" customFormat="1" ht="16.5" customHeight="1">
      <c r="A3220" s="36"/>
      <c r="B3220" s="37"/>
      <c r="C3220" s="175" t="s">
        <v>6262</v>
      </c>
      <c r="D3220" s="175" t="s">
        <v>195</v>
      </c>
      <c r="E3220" s="176" t="s">
        <v>6263</v>
      </c>
      <c r="F3220" s="177" t="s">
        <v>6264</v>
      </c>
      <c r="G3220" s="178" t="s">
        <v>702</v>
      </c>
      <c r="H3220" s="179">
        <v>1</v>
      </c>
      <c r="I3220" s="180"/>
      <c r="J3220" s="181">
        <f t="shared" si="354"/>
        <v>0</v>
      </c>
      <c r="K3220" s="177" t="s">
        <v>477</v>
      </c>
      <c r="L3220" s="41"/>
      <c r="M3220" s="182" t="s">
        <v>19</v>
      </c>
      <c r="N3220" s="183" t="s">
        <v>41</v>
      </c>
      <c r="O3220" s="66"/>
      <c r="P3220" s="184">
        <f t="shared" si="355"/>
        <v>0</v>
      </c>
      <c r="Q3220" s="184">
        <v>0</v>
      </c>
      <c r="R3220" s="184">
        <f t="shared" si="356"/>
        <v>0</v>
      </c>
      <c r="S3220" s="184">
        <v>0</v>
      </c>
      <c r="T3220" s="185">
        <f t="shared" si="357"/>
        <v>0</v>
      </c>
      <c r="U3220" s="36"/>
      <c r="V3220" s="36"/>
      <c r="W3220" s="36"/>
      <c r="X3220" s="36"/>
      <c r="Y3220" s="36"/>
      <c r="Z3220" s="36"/>
      <c r="AA3220" s="36"/>
      <c r="AB3220" s="36"/>
      <c r="AC3220" s="36"/>
      <c r="AD3220" s="36"/>
      <c r="AE3220" s="36"/>
      <c r="AR3220" s="186" t="s">
        <v>200</v>
      </c>
      <c r="AT3220" s="186" t="s">
        <v>195</v>
      </c>
      <c r="AU3220" s="186" t="s">
        <v>212</v>
      </c>
      <c r="AY3220" s="19" t="s">
        <v>193</v>
      </c>
      <c r="BE3220" s="187">
        <f t="shared" si="358"/>
        <v>0</v>
      </c>
      <c r="BF3220" s="187">
        <f t="shared" si="359"/>
        <v>0</v>
      </c>
      <c r="BG3220" s="187">
        <f t="shared" si="360"/>
        <v>0</v>
      </c>
      <c r="BH3220" s="187">
        <f t="shared" si="361"/>
        <v>0</v>
      </c>
      <c r="BI3220" s="187">
        <f t="shared" si="362"/>
        <v>0</v>
      </c>
      <c r="BJ3220" s="19" t="s">
        <v>78</v>
      </c>
      <c r="BK3220" s="187">
        <f t="shared" si="363"/>
        <v>0</v>
      </c>
      <c r="BL3220" s="19" t="s">
        <v>200</v>
      </c>
      <c r="BM3220" s="186" t="s">
        <v>6265</v>
      </c>
    </row>
    <row r="3221" spans="1:65" s="2" customFormat="1" ht="16.5" customHeight="1">
      <c r="A3221" s="36"/>
      <c r="B3221" s="37"/>
      <c r="C3221" s="175" t="s">
        <v>6266</v>
      </c>
      <c r="D3221" s="175" t="s">
        <v>195</v>
      </c>
      <c r="E3221" s="176" t="s">
        <v>6267</v>
      </c>
      <c r="F3221" s="177" t="s">
        <v>6268</v>
      </c>
      <c r="G3221" s="178" t="s">
        <v>273</v>
      </c>
      <c r="H3221" s="179">
        <v>1</v>
      </c>
      <c r="I3221" s="180"/>
      <c r="J3221" s="181">
        <f t="shared" si="354"/>
        <v>0</v>
      </c>
      <c r="K3221" s="177" t="s">
        <v>477</v>
      </c>
      <c r="L3221" s="41"/>
      <c r="M3221" s="182" t="s">
        <v>19</v>
      </c>
      <c r="N3221" s="183" t="s">
        <v>41</v>
      </c>
      <c r="O3221" s="66"/>
      <c r="P3221" s="184">
        <f t="shared" si="355"/>
        <v>0</v>
      </c>
      <c r="Q3221" s="184">
        <v>0</v>
      </c>
      <c r="R3221" s="184">
        <f t="shared" si="356"/>
        <v>0</v>
      </c>
      <c r="S3221" s="184">
        <v>0</v>
      </c>
      <c r="T3221" s="185">
        <f t="shared" si="357"/>
        <v>0</v>
      </c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R3221" s="186" t="s">
        <v>200</v>
      </c>
      <c r="AT3221" s="186" t="s">
        <v>195</v>
      </c>
      <c r="AU3221" s="186" t="s">
        <v>212</v>
      </c>
      <c r="AY3221" s="19" t="s">
        <v>193</v>
      </c>
      <c r="BE3221" s="187">
        <f t="shared" si="358"/>
        <v>0</v>
      </c>
      <c r="BF3221" s="187">
        <f t="shared" si="359"/>
        <v>0</v>
      </c>
      <c r="BG3221" s="187">
        <f t="shared" si="360"/>
        <v>0</v>
      </c>
      <c r="BH3221" s="187">
        <f t="shared" si="361"/>
        <v>0</v>
      </c>
      <c r="BI3221" s="187">
        <f t="shared" si="362"/>
        <v>0</v>
      </c>
      <c r="BJ3221" s="19" t="s">
        <v>78</v>
      </c>
      <c r="BK3221" s="187">
        <f t="shared" si="363"/>
        <v>0</v>
      </c>
      <c r="BL3221" s="19" t="s">
        <v>200</v>
      </c>
      <c r="BM3221" s="186" t="s">
        <v>6269</v>
      </c>
    </row>
    <row r="3222" spans="1:65" s="2" customFormat="1" ht="16.5" customHeight="1">
      <c r="A3222" s="36"/>
      <c r="B3222" s="37"/>
      <c r="C3222" s="175" t="s">
        <v>6270</v>
      </c>
      <c r="D3222" s="175" t="s">
        <v>195</v>
      </c>
      <c r="E3222" s="176" t="s">
        <v>6271</v>
      </c>
      <c r="F3222" s="177" t="s">
        <v>6272</v>
      </c>
      <c r="G3222" s="178" t="s">
        <v>702</v>
      </c>
      <c r="H3222" s="179">
        <v>1</v>
      </c>
      <c r="I3222" s="180"/>
      <c r="J3222" s="181">
        <f t="shared" si="354"/>
        <v>0</v>
      </c>
      <c r="K3222" s="177" t="s">
        <v>477</v>
      </c>
      <c r="L3222" s="41"/>
      <c r="M3222" s="182" t="s">
        <v>19</v>
      </c>
      <c r="N3222" s="183" t="s">
        <v>41</v>
      </c>
      <c r="O3222" s="66"/>
      <c r="P3222" s="184">
        <f t="shared" si="355"/>
        <v>0</v>
      </c>
      <c r="Q3222" s="184">
        <v>0</v>
      </c>
      <c r="R3222" s="184">
        <f t="shared" si="356"/>
        <v>0</v>
      </c>
      <c r="S3222" s="184">
        <v>0</v>
      </c>
      <c r="T3222" s="185">
        <f t="shared" si="357"/>
        <v>0</v>
      </c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R3222" s="186" t="s">
        <v>200</v>
      </c>
      <c r="AT3222" s="186" t="s">
        <v>195</v>
      </c>
      <c r="AU3222" s="186" t="s">
        <v>212</v>
      </c>
      <c r="AY3222" s="19" t="s">
        <v>193</v>
      </c>
      <c r="BE3222" s="187">
        <f t="shared" si="358"/>
        <v>0</v>
      </c>
      <c r="BF3222" s="187">
        <f t="shared" si="359"/>
        <v>0</v>
      </c>
      <c r="BG3222" s="187">
        <f t="shared" si="360"/>
        <v>0</v>
      </c>
      <c r="BH3222" s="187">
        <f t="shared" si="361"/>
        <v>0</v>
      </c>
      <c r="BI3222" s="187">
        <f t="shared" si="362"/>
        <v>0</v>
      </c>
      <c r="BJ3222" s="19" t="s">
        <v>78</v>
      </c>
      <c r="BK3222" s="187">
        <f t="shared" si="363"/>
        <v>0</v>
      </c>
      <c r="BL3222" s="19" t="s">
        <v>200</v>
      </c>
      <c r="BM3222" s="186" t="s">
        <v>6273</v>
      </c>
    </row>
    <row r="3223" spans="1:65" s="2" customFormat="1" ht="16.5" customHeight="1">
      <c r="A3223" s="36"/>
      <c r="B3223" s="37"/>
      <c r="C3223" s="175" t="s">
        <v>6274</v>
      </c>
      <c r="D3223" s="175" t="s">
        <v>195</v>
      </c>
      <c r="E3223" s="176" t="s">
        <v>6275</v>
      </c>
      <c r="F3223" s="177" t="s">
        <v>6276</v>
      </c>
      <c r="G3223" s="178" t="s">
        <v>702</v>
      </c>
      <c r="H3223" s="179">
        <v>164</v>
      </c>
      <c r="I3223" s="180"/>
      <c r="J3223" s="181">
        <f t="shared" si="354"/>
        <v>0</v>
      </c>
      <c r="K3223" s="177" t="s">
        <v>477</v>
      </c>
      <c r="L3223" s="41"/>
      <c r="M3223" s="182" t="s">
        <v>19</v>
      </c>
      <c r="N3223" s="183" t="s">
        <v>41</v>
      </c>
      <c r="O3223" s="66"/>
      <c r="P3223" s="184">
        <f t="shared" si="355"/>
        <v>0</v>
      </c>
      <c r="Q3223" s="184">
        <v>0</v>
      </c>
      <c r="R3223" s="184">
        <f t="shared" si="356"/>
        <v>0</v>
      </c>
      <c r="S3223" s="184">
        <v>0</v>
      </c>
      <c r="T3223" s="185">
        <f t="shared" si="357"/>
        <v>0</v>
      </c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R3223" s="186" t="s">
        <v>200</v>
      </c>
      <c r="AT3223" s="186" t="s">
        <v>195</v>
      </c>
      <c r="AU3223" s="186" t="s">
        <v>212</v>
      </c>
      <c r="AY3223" s="19" t="s">
        <v>193</v>
      </c>
      <c r="BE3223" s="187">
        <f t="shared" si="358"/>
        <v>0</v>
      </c>
      <c r="BF3223" s="187">
        <f t="shared" si="359"/>
        <v>0</v>
      </c>
      <c r="BG3223" s="187">
        <f t="shared" si="360"/>
        <v>0</v>
      </c>
      <c r="BH3223" s="187">
        <f t="shared" si="361"/>
        <v>0</v>
      </c>
      <c r="BI3223" s="187">
        <f t="shared" si="362"/>
        <v>0</v>
      </c>
      <c r="BJ3223" s="19" t="s">
        <v>78</v>
      </c>
      <c r="BK3223" s="187">
        <f t="shared" si="363"/>
        <v>0</v>
      </c>
      <c r="BL3223" s="19" t="s">
        <v>200</v>
      </c>
      <c r="BM3223" s="186" t="s">
        <v>6277</v>
      </c>
    </row>
    <row r="3224" spans="1:65" s="2" customFormat="1" ht="37.9" customHeight="1">
      <c r="A3224" s="36"/>
      <c r="B3224" s="37"/>
      <c r="C3224" s="175" t="s">
        <v>6278</v>
      </c>
      <c r="D3224" s="175" t="s">
        <v>195</v>
      </c>
      <c r="E3224" s="176" t="s">
        <v>6279</v>
      </c>
      <c r="F3224" s="177" t="s">
        <v>6280</v>
      </c>
      <c r="G3224" s="178" t="s">
        <v>702</v>
      </c>
      <c r="H3224" s="179">
        <v>6</v>
      </c>
      <c r="I3224" s="180"/>
      <c r="J3224" s="181">
        <f t="shared" si="354"/>
        <v>0</v>
      </c>
      <c r="K3224" s="177" t="s">
        <v>477</v>
      </c>
      <c r="L3224" s="41"/>
      <c r="M3224" s="182" t="s">
        <v>19</v>
      </c>
      <c r="N3224" s="183" t="s">
        <v>41</v>
      </c>
      <c r="O3224" s="66"/>
      <c r="P3224" s="184">
        <f t="shared" si="355"/>
        <v>0</v>
      </c>
      <c r="Q3224" s="184">
        <v>0</v>
      </c>
      <c r="R3224" s="184">
        <f t="shared" si="356"/>
        <v>0</v>
      </c>
      <c r="S3224" s="184">
        <v>0</v>
      </c>
      <c r="T3224" s="185">
        <f t="shared" si="357"/>
        <v>0</v>
      </c>
      <c r="U3224" s="36"/>
      <c r="V3224" s="36"/>
      <c r="W3224" s="36"/>
      <c r="X3224" s="36"/>
      <c r="Y3224" s="36"/>
      <c r="Z3224" s="36"/>
      <c r="AA3224" s="36"/>
      <c r="AB3224" s="36"/>
      <c r="AC3224" s="36"/>
      <c r="AD3224" s="36"/>
      <c r="AE3224" s="36"/>
      <c r="AR3224" s="186" t="s">
        <v>200</v>
      </c>
      <c r="AT3224" s="186" t="s">
        <v>195</v>
      </c>
      <c r="AU3224" s="186" t="s">
        <v>212</v>
      </c>
      <c r="AY3224" s="19" t="s">
        <v>193</v>
      </c>
      <c r="BE3224" s="187">
        <f t="shared" si="358"/>
        <v>0</v>
      </c>
      <c r="BF3224" s="187">
        <f t="shared" si="359"/>
        <v>0</v>
      </c>
      <c r="BG3224" s="187">
        <f t="shared" si="360"/>
        <v>0</v>
      </c>
      <c r="BH3224" s="187">
        <f t="shared" si="361"/>
        <v>0</v>
      </c>
      <c r="BI3224" s="187">
        <f t="shared" si="362"/>
        <v>0</v>
      </c>
      <c r="BJ3224" s="19" t="s">
        <v>78</v>
      </c>
      <c r="BK3224" s="187">
        <f t="shared" si="363"/>
        <v>0</v>
      </c>
      <c r="BL3224" s="19" t="s">
        <v>200</v>
      </c>
      <c r="BM3224" s="186" t="s">
        <v>6281</v>
      </c>
    </row>
    <row r="3225" spans="1:65" s="2" customFormat="1" ht="33" customHeight="1">
      <c r="A3225" s="36"/>
      <c r="B3225" s="37"/>
      <c r="C3225" s="175" t="s">
        <v>6282</v>
      </c>
      <c r="D3225" s="175" t="s">
        <v>195</v>
      </c>
      <c r="E3225" s="176" t="s">
        <v>6283</v>
      </c>
      <c r="F3225" s="177" t="s">
        <v>6284</v>
      </c>
      <c r="G3225" s="178" t="s">
        <v>273</v>
      </c>
      <c r="H3225" s="179">
        <v>4680</v>
      </c>
      <c r="I3225" s="180"/>
      <c r="J3225" s="181">
        <f t="shared" si="354"/>
        <v>0</v>
      </c>
      <c r="K3225" s="177" t="s">
        <v>477</v>
      </c>
      <c r="L3225" s="41"/>
      <c r="M3225" s="182" t="s">
        <v>19</v>
      </c>
      <c r="N3225" s="183" t="s">
        <v>41</v>
      </c>
      <c r="O3225" s="66"/>
      <c r="P3225" s="184">
        <f t="shared" si="355"/>
        <v>0</v>
      </c>
      <c r="Q3225" s="184">
        <v>0</v>
      </c>
      <c r="R3225" s="184">
        <f t="shared" si="356"/>
        <v>0</v>
      </c>
      <c r="S3225" s="184">
        <v>0</v>
      </c>
      <c r="T3225" s="185">
        <f t="shared" si="357"/>
        <v>0</v>
      </c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R3225" s="186" t="s">
        <v>200</v>
      </c>
      <c r="AT3225" s="186" t="s">
        <v>195</v>
      </c>
      <c r="AU3225" s="186" t="s">
        <v>212</v>
      </c>
      <c r="AY3225" s="19" t="s">
        <v>193</v>
      </c>
      <c r="BE3225" s="187">
        <f t="shared" si="358"/>
        <v>0</v>
      </c>
      <c r="BF3225" s="187">
        <f t="shared" si="359"/>
        <v>0</v>
      </c>
      <c r="BG3225" s="187">
        <f t="shared" si="360"/>
        <v>0</v>
      </c>
      <c r="BH3225" s="187">
        <f t="shared" si="361"/>
        <v>0</v>
      </c>
      <c r="BI3225" s="187">
        <f t="shared" si="362"/>
        <v>0</v>
      </c>
      <c r="BJ3225" s="19" t="s">
        <v>78</v>
      </c>
      <c r="BK3225" s="187">
        <f t="shared" si="363"/>
        <v>0</v>
      </c>
      <c r="BL3225" s="19" t="s">
        <v>200</v>
      </c>
      <c r="BM3225" s="186" t="s">
        <v>6285</v>
      </c>
    </row>
    <row r="3226" spans="1:65" s="2" customFormat="1" ht="16.5" customHeight="1">
      <c r="A3226" s="36"/>
      <c r="B3226" s="37"/>
      <c r="C3226" s="175" t="s">
        <v>6286</v>
      </c>
      <c r="D3226" s="175" t="s">
        <v>195</v>
      </c>
      <c r="E3226" s="176" t="s">
        <v>6287</v>
      </c>
      <c r="F3226" s="177" t="s">
        <v>6288</v>
      </c>
      <c r="G3226" s="178" t="s">
        <v>702</v>
      </c>
      <c r="H3226" s="179">
        <v>3</v>
      </c>
      <c r="I3226" s="180"/>
      <c r="J3226" s="181">
        <f t="shared" si="354"/>
        <v>0</v>
      </c>
      <c r="K3226" s="177" t="s">
        <v>477</v>
      </c>
      <c r="L3226" s="41"/>
      <c r="M3226" s="182" t="s">
        <v>19</v>
      </c>
      <c r="N3226" s="183" t="s">
        <v>41</v>
      </c>
      <c r="O3226" s="66"/>
      <c r="P3226" s="184">
        <f t="shared" si="355"/>
        <v>0</v>
      </c>
      <c r="Q3226" s="184">
        <v>0</v>
      </c>
      <c r="R3226" s="184">
        <f t="shared" si="356"/>
        <v>0</v>
      </c>
      <c r="S3226" s="184">
        <v>0</v>
      </c>
      <c r="T3226" s="185">
        <f t="shared" si="357"/>
        <v>0</v>
      </c>
      <c r="U3226" s="36"/>
      <c r="V3226" s="36"/>
      <c r="W3226" s="36"/>
      <c r="X3226" s="36"/>
      <c r="Y3226" s="36"/>
      <c r="Z3226" s="36"/>
      <c r="AA3226" s="36"/>
      <c r="AB3226" s="36"/>
      <c r="AC3226" s="36"/>
      <c r="AD3226" s="36"/>
      <c r="AE3226" s="36"/>
      <c r="AR3226" s="186" t="s">
        <v>200</v>
      </c>
      <c r="AT3226" s="186" t="s">
        <v>195</v>
      </c>
      <c r="AU3226" s="186" t="s">
        <v>212</v>
      </c>
      <c r="AY3226" s="19" t="s">
        <v>193</v>
      </c>
      <c r="BE3226" s="187">
        <f t="shared" si="358"/>
        <v>0</v>
      </c>
      <c r="BF3226" s="187">
        <f t="shared" si="359"/>
        <v>0</v>
      </c>
      <c r="BG3226" s="187">
        <f t="shared" si="360"/>
        <v>0</v>
      </c>
      <c r="BH3226" s="187">
        <f t="shared" si="361"/>
        <v>0</v>
      </c>
      <c r="BI3226" s="187">
        <f t="shared" si="362"/>
        <v>0</v>
      </c>
      <c r="BJ3226" s="19" t="s">
        <v>78</v>
      </c>
      <c r="BK3226" s="187">
        <f t="shared" si="363"/>
        <v>0</v>
      </c>
      <c r="BL3226" s="19" t="s">
        <v>200</v>
      </c>
      <c r="BM3226" s="186" t="s">
        <v>6289</v>
      </c>
    </row>
    <row r="3227" spans="1:65" s="2" customFormat="1" ht="33" customHeight="1">
      <c r="A3227" s="36"/>
      <c r="B3227" s="37"/>
      <c r="C3227" s="175" t="s">
        <v>6290</v>
      </c>
      <c r="D3227" s="175" t="s">
        <v>195</v>
      </c>
      <c r="E3227" s="176" t="s">
        <v>6291</v>
      </c>
      <c r="F3227" s="177" t="s">
        <v>5062</v>
      </c>
      <c r="G3227" s="178" t="s">
        <v>273</v>
      </c>
      <c r="H3227" s="179">
        <v>2350</v>
      </c>
      <c r="I3227" s="180"/>
      <c r="J3227" s="181">
        <f t="shared" si="354"/>
        <v>0</v>
      </c>
      <c r="K3227" s="177" t="s">
        <v>477</v>
      </c>
      <c r="L3227" s="41"/>
      <c r="M3227" s="182" t="s">
        <v>19</v>
      </c>
      <c r="N3227" s="183" t="s">
        <v>41</v>
      </c>
      <c r="O3227" s="66"/>
      <c r="P3227" s="184">
        <f t="shared" si="355"/>
        <v>0</v>
      </c>
      <c r="Q3227" s="184">
        <v>0</v>
      </c>
      <c r="R3227" s="184">
        <f t="shared" si="356"/>
        <v>0</v>
      </c>
      <c r="S3227" s="184">
        <v>0</v>
      </c>
      <c r="T3227" s="185">
        <f t="shared" si="357"/>
        <v>0</v>
      </c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R3227" s="186" t="s">
        <v>200</v>
      </c>
      <c r="AT3227" s="186" t="s">
        <v>195</v>
      </c>
      <c r="AU3227" s="186" t="s">
        <v>212</v>
      </c>
      <c r="AY3227" s="19" t="s">
        <v>193</v>
      </c>
      <c r="BE3227" s="187">
        <f t="shared" si="358"/>
        <v>0</v>
      </c>
      <c r="BF3227" s="187">
        <f t="shared" si="359"/>
        <v>0</v>
      </c>
      <c r="BG3227" s="187">
        <f t="shared" si="360"/>
        <v>0</v>
      </c>
      <c r="BH3227" s="187">
        <f t="shared" si="361"/>
        <v>0</v>
      </c>
      <c r="BI3227" s="187">
        <f t="shared" si="362"/>
        <v>0</v>
      </c>
      <c r="BJ3227" s="19" t="s">
        <v>78</v>
      </c>
      <c r="BK3227" s="187">
        <f t="shared" si="363"/>
        <v>0</v>
      </c>
      <c r="BL3227" s="19" t="s">
        <v>200</v>
      </c>
      <c r="BM3227" s="186" t="s">
        <v>6292</v>
      </c>
    </row>
    <row r="3228" spans="1:65" s="2" customFormat="1" ht="33" customHeight="1">
      <c r="A3228" s="36"/>
      <c r="B3228" s="37"/>
      <c r="C3228" s="175" t="s">
        <v>6293</v>
      </c>
      <c r="D3228" s="175" t="s">
        <v>195</v>
      </c>
      <c r="E3228" s="176" t="s">
        <v>6294</v>
      </c>
      <c r="F3228" s="177" t="s">
        <v>5066</v>
      </c>
      <c r="G3228" s="178" t="s">
        <v>273</v>
      </c>
      <c r="H3228" s="179">
        <v>945</v>
      </c>
      <c r="I3228" s="180"/>
      <c r="J3228" s="181">
        <f t="shared" si="354"/>
        <v>0</v>
      </c>
      <c r="K3228" s="177" t="s">
        <v>477</v>
      </c>
      <c r="L3228" s="41"/>
      <c r="M3228" s="182" t="s">
        <v>19</v>
      </c>
      <c r="N3228" s="183" t="s">
        <v>41</v>
      </c>
      <c r="O3228" s="66"/>
      <c r="P3228" s="184">
        <f t="shared" si="355"/>
        <v>0</v>
      </c>
      <c r="Q3228" s="184">
        <v>0</v>
      </c>
      <c r="R3228" s="184">
        <f t="shared" si="356"/>
        <v>0</v>
      </c>
      <c r="S3228" s="184">
        <v>0</v>
      </c>
      <c r="T3228" s="185">
        <f t="shared" si="357"/>
        <v>0</v>
      </c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R3228" s="186" t="s">
        <v>200</v>
      </c>
      <c r="AT3228" s="186" t="s">
        <v>195</v>
      </c>
      <c r="AU3228" s="186" t="s">
        <v>212</v>
      </c>
      <c r="AY3228" s="19" t="s">
        <v>193</v>
      </c>
      <c r="BE3228" s="187">
        <f t="shared" si="358"/>
        <v>0</v>
      </c>
      <c r="BF3228" s="187">
        <f t="shared" si="359"/>
        <v>0</v>
      </c>
      <c r="BG3228" s="187">
        <f t="shared" si="360"/>
        <v>0</v>
      </c>
      <c r="BH3228" s="187">
        <f t="shared" si="361"/>
        <v>0</v>
      </c>
      <c r="BI3228" s="187">
        <f t="shared" si="362"/>
        <v>0</v>
      </c>
      <c r="BJ3228" s="19" t="s">
        <v>78</v>
      </c>
      <c r="BK3228" s="187">
        <f t="shared" si="363"/>
        <v>0</v>
      </c>
      <c r="BL3228" s="19" t="s">
        <v>200</v>
      </c>
      <c r="BM3228" s="186" t="s">
        <v>6295</v>
      </c>
    </row>
    <row r="3229" spans="1:65" s="2" customFormat="1" ht="16.5" customHeight="1">
      <c r="A3229" s="36"/>
      <c r="B3229" s="37"/>
      <c r="C3229" s="175" t="s">
        <v>6296</v>
      </c>
      <c r="D3229" s="175" t="s">
        <v>195</v>
      </c>
      <c r="E3229" s="176" t="s">
        <v>6297</v>
      </c>
      <c r="F3229" s="177" t="s">
        <v>6194</v>
      </c>
      <c r="G3229" s="178" t="s">
        <v>702</v>
      </c>
      <c r="H3229" s="179">
        <v>200</v>
      </c>
      <c r="I3229" s="180"/>
      <c r="J3229" s="181">
        <f t="shared" si="354"/>
        <v>0</v>
      </c>
      <c r="K3229" s="177" t="s">
        <v>477</v>
      </c>
      <c r="L3229" s="41"/>
      <c r="M3229" s="182" t="s">
        <v>19</v>
      </c>
      <c r="N3229" s="183" t="s">
        <v>41</v>
      </c>
      <c r="O3229" s="66"/>
      <c r="P3229" s="184">
        <f t="shared" si="355"/>
        <v>0</v>
      </c>
      <c r="Q3229" s="184">
        <v>0</v>
      </c>
      <c r="R3229" s="184">
        <f t="shared" si="356"/>
        <v>0</v>
      </c>
      <c r="S3229" s="184">
        <v>0</v>
      </c>
      <c r="T3229" s="185">
        <f t="shared" si="357"/>
        <v>0</v>
      </c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R3229" s="186" t="s">
        <v>200</v>
      </c>
      <c r="AT3229" s="186" t="s">
        <v>195</v>
      </c>
      <c r="AU3229" s="186" t="s">
        <v>212</v>
      </c>
      <c r="AY3229" s="19" t="s">
        <v>193</v>
      </c>
      <c r="BE3229" s="187">
        <f t="shared" si="358"/>
        <v>0</v>
      </c>
      <c r="BF3229" s="187">
        <f t="shared" si="359"/>
        <v>0</v>
      </c>
      <c r="BG3229" s="187">
        <f t="shared" si="360"/>
        <v>0</v>
      </c>
      <c r="BH3229" s="187">
        <f t="shared" si="361"/>
        <v>0</v>
      </c>
      <c r="BI3229" s="187">
        <f t="shared" si="362"/>
        <v>0</v>
      </c>
      <c r="BJ3229" s="19" t="s">
        <v>78</v>
      </c>
      <c r="BK3229" s="187">
        <f t="shared" si="363"/>
        <v>0</v>
      </c>
      <c r="BL3229" s="19" t="s">
        <v>200</v>
      </c>
      <c r="BM3229" s="186" t="s">
        <v>6298</v>
      </c>
    </row>
    <row r="3230" spans="1:65" s="2" customFormat="1" ht="21.75" customHeight="1">
      <c r="A3230" s="36"/>
      <c r="B3230" s="37"/>
      <c r="C3230" s="175" t="s">
        <v>6299</v>
      </c>
      <c r="D3230" s="175" t="s">
        <v>195</v>
      </c>
      <c r="E3230" s="176" t="s">
        <v>6300</v>
      </c>
      <c r="F3230" s="177" t="s">
        <v>6198</v>
      </c>
      <c r="G3230" s="178" t="s">
        <v>702</v>
      </c>
      <c r="H3230" s="179">
        <v>90</v>
      </c>
      <c r="I3230" s="180"/>
      <c r="J3230" s="181">
        <f t="shared" si="354"/>
        <v>0</v>
      </c>
      <c r="K3230" s="177" t="s">
        <v>477</v>
      </c>
      <c r="L3230" s="41"/>
      <c r="M3230" s="182" t="s">
        <v>19</v>
      </c>
      <c r="N3230" s="183" t="s">
        <v>41</v>
      </c>
      <c r="O3230" s="66"/>
      <c r="P3230" s="184">
        <f t="shared" si="355"/>
        <v>0</v>
      </c>
      <c r="Q3230" s="184">
        <v>0</v>
      </c>
      <c r="R3230" s="184">
        <f t="shared" si="356"/>
        <v>0</v>
      </c>
      <c r="S3230" s="184">
        <v>0</v>
      </c>
      <c r="T3230" s="185">
        <f t="shared" si="357"/>
        <v>0</v>
      </c>
      <c r="U3230" s="36"/>
      <c r="V3230" s="36"/>
      <c r="W3230" s="36"/>
      <c r="X3230" s="36"/>
      <c r="Y3230" s="36"/>
      <c r="Z3230" s="36"/>
      <c r="AA3230" s="36"/>
      <c r="AB3230" s="36"/>
      <c r="AC3230" s="36"/>
      <c r="AD3230" s="36"/>
      <c r="AE3230" s="36"/>
      <c r="AR3230" s="186" t="s">
        <v>200</v>
      </c>
      <c r="AT3230" s="186" t="s">
        <v>195</v>
      </c>
      <c r="AU3230" s="186" t="s">
        <v>212</v>
      </c>
      <c r="AY3230" s="19" t="s">
        <v>193</v>
      </c>
      <c r="BE3230" s="187">
        <f t="shared" si="358"/>
        <v>0</v>
      </c>
      <c r="BF3230" s="187">
        <f t="shared" si="359"/>
        <v>0</v>
      </c>
      <c r="BG3230" s="187">
        <f t="shared" si="360"/>
        <v>0</v>
      </c>
      <c r="BH3230" s="187">
        <f t="shared" si="361"/>
        <v>0</v>
      </c>
      <c r="BI3230" s="187">
        <f t="shared" si="362"/>
        <v>0</v>
      </c>
      <c r="BJ3230" s="19" t="s">
        <v>78</v>
      </c>
      <c r="BK3230" s="187">
        <f t="shared" si="363"/>
        <v>0</v>
      </c>
      <c r="BL3230" s="19" t="s">
        <v>200</v>
      </c>
      <c r="BM3230" s="186" t="s">
        <v>6301</v>
      </c>
    </row>
    <row r="3231" spans="1:65" s="2" customFormat="1" ht="21.75" customHeight="1">
      <c r="A3231" s="36"/>
      <c r="B3231" s="37"/>
      <c r="C3231" s="175" t="s">
        <v>6302</v>
      </c>
      <c r="D3231" s="175" t="s">
        <v>195</v>
      </c>
      <c r="E3231" s="176" t="s">
        <v>6303</v>
      </c>
      <c r="F3231" s="177" t="s">
        <v>6304</v>
      </c>
      <c r="G3231" s="178" t="s">
        <v>702</v>
      </c>
      <c r="H3231" s="179">
        <v>60</v>
      </c>
      <c r="I3231" s="180"/>
      <c r="J3231" s="181">
        <f t="shared" si="354"/>
        <v>0</v>
      </c>
      <c r="K3231" s="177" t="s">
        <v>477</v>
      </c>
      <c r="L3231" s="41"/>
      <c r="M3231" s="182" t="s">
        <v>19</v>
      </c>
      <c r="N3231" s="183" t="s">
        <v>41</v>
      </c>
      <c r="O3231" s="66"/>
      <c r="P3231" s="184">
        <f t="shared" si="355"/>
        <v>0</v>
      </c>
      <c r="Q3231" s="184">
        <v>0</v>
      </c>
      <c r="R3231" s="184">
        <f t="shared" si="356"/>
        <v>0</v>
      </c>
      <c r="S3231" s="184">
        <v>0</v>
      </c>
      <c r="T3231" s="185">
        <f t="shared" si="357"/>
        <v>0</v>
      </c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R3231" s="186" t="s">
        <v>200</v>
      </c>
      <c r="AT3231" s="186" t="s">
        <v>195</v>
      </c>
      <c r="AU3231" s="186" t="s">
        <v>212</v>
      </c>
      <c r="AY3231" s="19" t="s">
        <v>193</v>
      </c>
      <c r="BE3231" s="187">
        <f t="shared" si="358"/>
        <v>0</v>
      </c>
      <c r="BF3231" s="187">
        <f t="shared" si="359"/>
        <v>0</v>
      </c>
      <c r="BG3231" s="187">
        <f t="shared" si="360"/>
        <v>0</v>
      </c>
      <c r="BH3231" s="187">
        <f t="shared" si="361"/>
        <v>0</v>
      </c>
      <c r="BI3231" s="187">
        <f t="shared" si="362"/>
        <v>0</v>
      </c>
      <c r="BJ3231" s="19" t="s">
        <v>78</v>
      </c>
      <c r="BK3231" s="187">
        <f t="shared" si="363"/>
        <v>0</v>
      </c>
      <c r="BL3231" s="19" t="s">
        <v>200</v>
      </c>
      <c r="BM3231" s="186" t="s">
        <v>6305</v>
      </c>
    </row>
    <row r="3232" spans="1:65" s="2" customFormat="1" ht="21.75" customHeight="1">
      <c r="A3232" s="36"/>
      <c r="B3232" s="37"/>
      <c r="C3232" s="175" t="s">
        <v>6306</v>
      </c>
      <c r="D3232" s="175" t="s">
        <v>195</v>
      </c>
      <c r="E3232" s="176" t="s">
        <v>6307</v>
      </c>
      <c r="F3232" s="177" t="s">
        <v>6308</v>
      </c>
      <c r="G3232" s="178" t="s">
        <v>702</v>
      </c>
      <c r="H3232" s="179">
        <v>30</v>
      </c>
      <c r="I3232" s="180"/>
      <c r="J3232" s="181">
        <f t="shared" si="354"/>
        <v>0</v>
      </c>
      <c r="K3232" s="177" t="s">
        <v>477</v>
      </c>
      <c r="L3232" s="41"/>
      <c r="M3232" s="182" t="s">
        <v>19</v>
      </c>
      <c r="N3232" s="183" t="s">
        <v>41</v>
      </c>
      <c r="O3232" s="66"/>
      <c r="P3232" s="184">
        <f t="shared" si="355"/>
        <v>0</v>
      </c>
      <c r="Q3232" s="184">
        <v>0</v>
      </c>
      <c r="R3232" s="184">
        <f t="shared" si="356"/>
        <v>0</v>
      </c>
      <c r="S3232" s="184">
        <v>0</v>
      </c>
      <c r="T3232" s="185">
        <f t="shared" si="357"/>
        <v>0</v>
      </c>
      <c r="U3232" s="36"/>
      <c r="V3232" s="36"/>
      <c r="W3232" s="36"/>
      <c r="X3232" s="36"/>
      <c r="Y3232" s="36"/>
      <c r="Z3232" s="36"/>
      <c r="AA3232" s="36"/>
      <c r="AB3232" s="36"/>
      <c r="AC3232" s="36"/>
      <c r="AD3232" s="36"/>
      <c r="AE3232" s="36"/>
      <c r="AR3232" s="186" t="s">
        <v>200</v>
      </c>
      <c r="AT3232" s="186" t="s">
        <v>195</v>
      </c>
      <c r="AU3232" s="186" t="s">
        <v>212</v>
      </c>
      <c r="AY3232" s="19" t="s">
        <v>193</v>
      </c>
      <c r="BE3232" s="187">
        <f t="shared" si="358"/>
        <v>0</v>
      </c>
      <c r="BF3232" s="187">
        <f t="shared" si="359"/>
        <v>0</v>
      </c>
      <c r="BG3232" s="187">
        <f t="shared" si="360"/>
        <v>0</v>
      </c>
      <c r="BH3232" s="187">
        <f t="shared" si="361"/>
        <v>0</v>
      </c>
      <c r="BI3232" s="187">
        <f t="shared" si="362"/>
        <v>0</v>
      </c>
      <c r="BJ3232" s="19" t="s">
        <v>78</v>
      </c>
      <c r="BK3232" s="187">
        <f t="shared" si="363"/>
        <v>0</v>
      </c>
      <c r="BL3232" s="19" t="s">
        <v>200</v>
      </c>
      <c r="BM3232" s="186" t="s">
        <v>6309</v>
      </c>
    </row>
    <row r="3233" spans="1:65" s="2" customFormat="1" ht="55.5" customHeight="1">
      <c r="A3233" s="36"/>
      <c r="B3233" s="37"/>
      <c r="C3233" s="175" t="s">
        <v>6310</v>
      </c>
      <c r="D3233" s="175" t="s">
        <v>195</v>
      </c>
      <c r="E3233" s="176" t="s">
        <v>6311</v>
      </c>
      <c r="F3233" s="177" t="s">
        <v>6312</v>
      </c>
      <c r="G3233" s="178" t="s">
        <v>702</v>
      </c>
      <c r="H3233" s="179">
        <v>1</v>
      </c>
      <c r="I3233" s="180"/>
      <c r="J3233" s="181">
        <f t="shared" si="354"/>
        <v>0</v>
      </c>
      <c r="K3233" s="177" t="s">
        <v>477</v>
      </c>
      <c r="L3233" s="41"/>
      <c r="M3233" s="182" t="s">
        <v>19</v>
      </c>
      <c r="N3233" s="183" t="s">
        <v>41</v>
      </c>
      <c r="O3233" s="66"/>
      <c r="P3233" s="184">
        <f t="shared" si="355"/>
        <v>0</v>
      </c>
      <c r="Q3233" s="184">
        <v>0</v>
      </c>
      <c r="R3233" s="184">
        <f t="shared" si="356"/>
        <v>0</v>
      </c>
      <c r="S3233" s="184">
        <v>0</v>
      </c>
      <c r="T3233" s="185">
        <f t="shared" si="357"/>
        <v>0</v>
      </c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R3233" s="186" t="s">
        <v>200</v>
      </c>
      <c r="AT3233" s="186" t="s">
        <v>195</v>
      </c>
      <c r="AU3233" s="186" t="s">
        <v>212</v>
      </c>
      <c r="AY3233" s="19" t="s">
        <v>193</v>
      </c>
      <c r="BE3233" s="187">
        <f t="shared" si="358"/>
        <v>0</v>
      </c>
      <c r="BF3233" s="187">
        <f t="shared" si="359"/>
        <v>0</v>
      </c>
      <c r="BG3233" s="187">
        <f t="shared" si="360"/>
        <v>0</v>
      </c>
      <c r="BH3233" s="187">
        <f t="shared" si="361"/>
        <v>0</v>
      </c>
      <c r="BI3233" s="187">
        <f t="shared" si="362"/>
        <v>0</v>
      </c>
      <c r="BJ3233" s="19" t="s">
        <v>78</v>
      </c>
      <c r="BK3233" s="187">
        <f t="shared" si="363"/>
        <v>0</v>
      </c>
      <c r="BL3233" s="19" t="s">
        <v>200</v>
      </c>
      <c r="BM3233" s="186" t="s">
        <v>6313</v>
      </c>
    </row>
    <row r="3234" spans="1:65" s="2" customFormat="1" ht="90" customHeight="1">
      <c r="A3234" s="36"/>
      <c r="B3234" s="37"/>
      <c r="C3234" s="175" t="s">
        <v>6314</v>
      </c>
      <c r="D3234" s="175" t="s">
        <v>195</v>
      </c>
      <c r="E3234" s="176" t="s">
        <v>6315</v>
      </c>
      <c r="F3234" s="177" t="s">
        <v>6316</v>
      </c>
      <c r="G3234" s="178" t="s">
        <v>702</v>
      </c>
      <c r="H3234" s="179">
        <v>3</v>
      </c>
      <c r="I3234" s="180"/>
      <c r="J3234" s="181">
        <f t="shared" si="354"/>
        <v>0</v>
      </c>
      <c r="K3234" s="177" t="s">
        <v>477</v>
      </c>
      <c r="L3234" s="41"/>
      <c r="M3234" s="182" t="s">
        <v>19</v>
      </c>
      <c r="N3234" s="183" t="s">
        <v>41</v>
      </c>
      <c r="O3234" s="66"/>
      <c r="P3234" s="184">
        <f t="shared" si="355"/>
        <v>0</v>
      </c>
      <c r="Q3234" s="184">
        <v>0</v>
      </c>
      <c r="R3234" s="184">
        <f t="shared" si="356"/>
        <v>0</v>
      </c>
      <c r="S3234" s="184">
        <v>0</v>
      </c>
      <c r="T3234" s="185">
        <f t="shared" si="357"/>
        <v>0</v>
      </c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R3234" s="186" t="s">
        <v>200</v>
      </c>
      <c r="AT3234" s="186" t="s">
        <v>195</v>
      </c>
      <c r="AU3234" s="186" t="s">
        <v>212</v>
      </c>
      <c r="AY3234" s="19" t="s">
        <v>193</v>
      </c>
      <c r="BE3234" s="187">
        <f t="shared" si="358"/>
        <v>0</v>
      </c>
      <c r="BF3234" s="187">
        <f t="shared" si="359"/>
        <v>0</v>
      </c>
      <c r="BG3234" s="187">
        <f t="shared" si="360"/>
        <v>0</v>
      </c>
      <c r="BH3234" s="187">
        <f t="shared" si="361"/>
        <v>0</v>
      </c>
      <c r="BI3234" s="187">
        <f t="shared" si="362"/>
        <v>0</v>
      </c>
      <c r="BJ3234" s="19" t="s">
        <v>78</v>
      </c>
      <c r="BK3234" s="187">
        <f t="shared" si="363"/>
        <v>0</v>
      </c>
      <c r="BL3234" s="19" t="s">
        <v>200</v>
      </c>
      <c r="BM3234" s="186" t="s">
        <v>6317</v>
      </c>
    </row>
    <row r="3235" spans="1:65" s="2" customFormat="1" ht="66.75" customHeight="1">
      <c r="A3235" s="36"/>
      <c r="B3235" s="37"/>
      <c r="C3235" s="175" t="s">
        <v>6318</v>
      </c>
      <c r="D3235" s="175" t="s">
        <v>195</v>
      </c>
      <c r="E3235" s="176" t="s">
        <v>6319</v>
      </c>
      <c r="F3235" s="177" t="s">
        <v>6320</v>
      </c>
      <c r="G3235" s="178" t="s">
        <v>702</v>
      </c>
      <c r="H3235" s="179">
        <v>1</v>
      </c>
      <c r="I3235" s="180"/>
      <c r="J3235" s="181">
        <f t="shared" si="354"/>
        <v>0</v>
      </c>
      <c r="K3235" s="177" t="s">
        <v>477</v>
      </c>
      <c r="L3235" s="41"/>
      <c r="M3235" s="182" t="s">
        <v>19</v>
      </c>
      <c r="N3235" s="183" t="s">
        <v>41</v>
      </c>
      <c r="O3235" s="66"/>
      <c r="P3235" s="184">
        <f t="shared" si="355"/>
        <v>0</v>
      </c>
      <c r="Q3235" s="184">
        <v>0</v>
      </c>
      <c r="R3235" s="184">
        <f t="shared" si="356"/>
        <v>0</v>
      </c>
      <c r="S3235" s="184">
        <v>0</v>
      </c>
      <c r="T3235" s="185">
        <f t="shared" si="357"/>
        <v>0</v>
      </c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R3235" s="186" t="s">
        <v>200</v>
      </c>
      <c r="AT3235" s="186" t="s">
        <v>195</v>
      </c>
      <c r="AU3235" s="186" t="s">
        <v>212</v>
      </c>
      <c r="AY3235" s="19" t="s">
        <v>193</v>
      </c>
      <c r="BE3235" s="187">
        <f t="shared" si="358"/>
        <v>0</v>
      </c>
      <c r="BF3235" s="187">
        <f t="shared" si="359"/>
        <v>0</v>
      </c>
      <c r="BG3235" s="187">
        <f t="shared" si="360"/>
        <v>0</v>
      </c>
      <c r="BH3235" s="187">
        <f t="shared" si="361"/>
        <v>0</v>
      </c>
      <c r="BI3235" s="187">
        <f t="shared" si="362"/>
        <v>0</v>
      </c>
      <c r="BJ3235" s="19" t="s">
        <v>78</v>
      </c>
      <c r="BK3235" s="187">
        <f t="shared" si="363"/>
        <v>0</v>
      </c>
      <c r="BL3235" s="19" t="s">
        <v>200</v>
      </c>
      <c r="BM3235" s="186" t="s">
        <v>6321</v>
      </c>
    </row>
    <row r="3236" spans="1:65" s="2" customFormat="1" ht="66.75" customHeight="1">
      <c r="A3236" s="36"/>
      <c r="B3236" s="37"/>
      <c r="C3236" s="175" t="s">
        <v>6322</v>
      </c>
      <c r="D3236" s="175" t="s">
        <v>195</v>
      </c>
      <c r="E3236" s="176" t="s">
        <v>6323</v>
      </c>
      <c r="F3236" s="177" t="s">
        <v>6324</v>
      </c>
      <c r="G3236" s="178" t="s">
        <v>702</v>
      </c>
      <c r="H3236" s="179">
        <v>1</v>
      </c>
      <c r="I3236" s="180"/>
      <c r="J3236" s="181">
        <f t="shared" si="354"/>
        <v>0</v>
      </c>
      <c r="K3236" s="177" t="s">
        <v>477</v>
      </c>
      <c r="L3236" s="41"/>
      <c r="M3236" s="182" t="s">
        <v>19</v>
      </c>
      <c r="N3236" s="183" t="s">
        <v>41</v>
      </c>
      <c r="O3236" s="66"/>
      <c r="P3236" s="184">
        <f t="shared" si="355"/>
        <v>0</v>
      </c>
      <c r="Q3236" s="184">
        <v>0</v>
      </c>
      <c r="R3236" s="184">
        <f t="shared" si="356"/>
        <v>0</v>
      </c>
      <c r="S3236" s="184">
        <v>0</v>
      </c>
      <c r="T3236" s="185">
        <f t="shared" si="357"/>
        <v>0</v>
      </c>
      <c r="U3236" s="36"/>
      <c r="V3236" s="36"/>
      <c r="W3236" s="36"/>
      <c r="X3236" s="36"/>
      <c r="Y3236" s="36"/>
      <c r="Z3236" s="36"/>
      <c r="AA3236" s="36"/>
      <c r="AB3236" s="36"/>
      <c r="AC3236" s="36"/>
      <c r="AD3236" s="36"/>
      <c r="AE3236" s="36"/>
      <c r="AR3236" s="186" t="s">
        <v>200</v>
      </c>
      <c r="AT3236" s="186" t="s">
        <v>195</v>
      </c>
      <c r="AU3236" s="186" t="s">
        <v>212</v>
      </c>
      <c r="AY3236" s="19" t="s">
        <v>193</v>
      </c>
      <c r="BE3236" s="187">
        <f t="shared" si="358"/>
        <v>0</v>
      </c>
      <c r="BF3236" s="187">
        <f t="shared" si="359"/>
        <v>0</v>
      </c>
      <c r="BG3236" s="187">
        <f t="shared" si="360"/>
        <v>0</v>
      </c>
      <c r="BH3236" s="187">
        <f t="shared" si="361"/>
        <v>0</v>
      </c>
      <c r="BI3236" s="187">
        <f t="shared" si="362"/>
        <v>0</v>
      </c>
      <c r="BJ3236" s="19" t="s">
        <v>78</v>
      </c>
      <c r="BK3236" s="187">
        <f t="shared" si="363"/>
        <v>0</v>
      </c>
      <c r="BL3236" s="19" t="s">
        <v>200</v>
      </c>
      <c r="BM3236" s="186" t="s">
        <v>6325</v>
      </c>
    </row>
    <row r="3237" spans="1:65" s="2" customFormat="1" ht="16.5" customHeight="1">
      <c r="A3237" s="36"/>
      <c r="B3237" s="37"/>
      <c r="C3237" s="175" t="s">
        <v>6326</v>
      </c>
      <c r="D3237" s="175" t="s">
        <v>195</v>
      </c>
      <c r="E3237" s="176" t="s">
        <v>6327</v>
      </c>
      <c r="F3237" s="177" t="s">
        <v>6328</v>
      </c>
      <c r="G3237" s="178" t="s">
        <v>273</v>
      </c>
      <c r="H3237" s="179">
        <v>50</v>
      </c>
      <c r="I3237" s="180"/>
      <c r="J3237" s="181">
        <f t="shared" si="354"/>
        <v>0</v>
      </c>
      <c r="K3237" s="177" t="s">
        <v>477</v>
      </c>
      <c r="L3237" s="41"/>
      <c r="M3237" s="182" t="s">
        <v>19</v>
      </c>
      <c r="N3237" s="183" t="s">
        <v>41</v>
      </c>
      <c r="O3237" s="66"/>
      <c r="P3237" s="184">
        <f t="shared" si="355"/>
        <v>0</v>
      </c>
      <c r="Q3237" s="184">
        <v>0</v>
      </c>
      <c r="R3237" s="184">
        <f t="shared" si="356"/>
        <v>0</v>
      </c>
      <c r="S3237" s="184">
        <v>0</v>
      </c>
      <c r="T3237" s="185">
        <f t="shared" si="357"/>
        <v>0</v>
      </c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R3237" s="186" t="s">
        <v>200</v>
      </c>
      <c r="AT3237" s="186" t="s">
        <v>195</v>
      </c>
      <c r="AU3237" s="186" t="s">
        <v>212</v>
      </c>
      <c r="AY3237" s="19" t="s">
        <v>193</v>
      </c>
      <c r="BE3237" s="187">
        <f t="shared" si="358"/>
        <v>0</v>
      </c>
      <c r="BF3237" s="187">
        <f t="shared" si="359"/>
        <v>0</v>
      </c>
      <c r="BG3237" s="187">
        <f t="shared" si="360"/>
        <v>0</v>
      </c>
      <c r="BH3237" s="187">
        <f t="shared" si="361"/>
        <v>0</v>
      </c>
      <c r="BI3237" s="187">
        <f t="shared" si="362"/>
        <v>0</v>
      </c>
      <c r="BJ3237" s="19" t="s">
        <v>78</v>
      </c>
      <c r="BK3237" s="187">
        <f t="shared" si="363"/>
        <v>0</v>
      </c>
      <c r="BL3237" s="19" t="s">
        <v>200</v>
      </c>
      <c r="BM3237" s="186" t="s">
        <v>6329</v>
      </c>
    </row>
    <row r="3238" spans="1:65" s="2" customFormat="1" ht="44.25" customHeight="1">
      <c r="A3238" s="36"/>
      <c r="B3238" s="37"/>
      <c r="C3238" s="175" t="s">
        <v>6330</v>
      </c>
      <c r="D3238" s="175" t="s">
        <v>195</v>
      </c>
      <c r="E3238" s="176" t="s">
        <v>6331</v>
      </c>
      <c r="F3238" s="177" t="s">
        <v>6332</v>
      </c>
      <c r="G3238" s="178" t="s">
        <v>702</v>
      </c>
      <c r="H3238" s="179">
        <v>1</v>
      </c>
      <c r="I3238" s="180"/>
      <c r="J3238" s="181">
        <f t="shared" si="354"/>
        <v>0</v>
      </c>
      <c r="K3238" s="177" t="s">
        <v>477</v>
      </c>
      <c r="L3238" s="41"/>
      <c r="M3238" s="182" t="s">
        <v>19</v>
      </c>
      <c r="N3238" s="183" t="s">
        <v>41</v>
      </c>
      <c r="O3238" s="66"/>
      <c r="P3238" s="184">
        <f t="shared" si="355"/>
        <v>0</v>
      </c>
      <c r="Q3238" s="184">
        <v>0</v>
      </c>
      <c r="R3238" s="184">
        <f t="shared" si="356"/>
        <v>0</v>
      </c>
      <c r="S3238" s="184">
        <v>0</v>
      </c>
      <c r="T3238" s="185">
        <f t="shared" si="357"/>
        <v>0</v>
      </c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R3238" s="186" t="s">
        <v>200</v>
      </c>
      <c r="AT3238" s="186" t="s">
        <v>195</v>
      </c>
      <c r="AU3238" s="186" t="s">
        <v>212</v>
      </c>
      <c r="AY3238" s="19" t="s">
        <v>193</v>
      </c>
      <c r="BE3238" s="187">
        <f t="shared" si="358"/>
        <v>0</v>
      </c>
      <c r="BF3238" s="187">
        <f t="shared" si="359"/>
        <v>0</v>
      </c>
      <c r="BG3238" s="187">
        <f t="shared" si="360"/>
        <v>0</v>
      </c>
      <c r="BH3238" s="187">
        <f t="shared" si="361"/>
        <v>0</v>
      </c>
      <c r="BI3238" s="187">
        <f t="shared" si="362"/>
        <v>0</v>
      </c>
      <c r="BJ3238" s="19" t="s">
        <v>78</v>
      </c>
      <c r="BK3238" s="187">
        <f t="shared" si="363"/>
        <v>0</v>
      </c>
      <c r="BL3238" s="19" t="s">
        <v>200</v>
      </c>
      <c r="BM3238" s="186" t="s">
        <v>6333</v>
      </c>
    </row>
    <row r="3239" spans="1:65" s="2" customFormat="1" ht="78" customHeight="1">
      <c r="A3239" s="36"/>
      <c r="B3239" s="37"/>
      <c r="C3239" s="175" t="s">
        <v>6334</v>
      </c>
      <c r="D3239" s="175" t="s">
        <v>195</v>
      </c>
      <c r="E3239" s="176" t="s">
        <v>6335</v>
      </c>
      <c r="F3239" s="177" t="s">
        <v>6336</v>
      </c>
      <c r="G3239" s="178" t="s">
        <v>702</v>
      </c>
      <c r="H3239" s="179">
        <v>1</v>
      </c>
      <c r="I3239" s="180"/>
      <c r="J3239" s="181">
        <f t="shared" si="354"/>
        <v>0</v>
      </c>
      <c r="K3239" s="177" t="s">
        <v>477</v>
      </c>
      <c r="L3239" s="41"/>
      <c r="M3239" s="182" t="s">
        <v>19</v>
      </c>
      <c r="N3239" s="183" t="s">
        <v>41</v>
      </c>
      <c r="O3239" s="66"/>
      <c r="P3239" s="184">
        <f t="shared" si="355"/>
        <v>0</v>
      </c>
      <c r="Q3239" s="184">
        <v>0</v>
      </c>
      <c r="R3239" s="184">
        <f t="shared" si="356"/>
        <v>0</v>
      </c>
      <c r="S3239" s="184">
        <v>0</v>
      </c>
      <c r="T3239" s="185">
        <f t="shared" si="357"/>
        <v>0</v>
      </c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R3239" s="186" t="s">
        <v>200</v>
      </c>
      <c r="AT3239" s="186" t="s">
        <v>195</v>
      </c>
      <c r="AU3239" s="186" t="s">
        <v>212</v>
      </c>
      <c r="AY3239" s="19" t="s">
        <v>193</v>
      </c>
      <c r="BE3239" s="187">
        <f t="shared" si="358"/>
        <v>0</v>
      </c>
      <c r="BF3239" s="187">
        <f t="shared" si="359"/>
        <v>0</v>
      </c>
      <c r="BG3239" s="187">
        <f t="shared" si="360"/>
        <v>0</v>
      </c>
      <c r="BH3239" s="187">
        <f t="shared" si="361"/>
        <v>0</v>
      </c>
      <c r="BI3239" s="187">
        <f t="shared" si="362"/>
        <v>0</v>
      </c>
      <c r="BJ3239" s="19" t="s">
        <v>78</v>
      </c>
      <c r="BK3239" s="187">
        <f t="shared" si="363"/>
        <v>0</v>
      </c>
      <c r="BL3239" s="19" t="s">
        <v>200</v>
      </c>
      <c r="BM3239" s="186" t="s">
        <v>6337</v>
      </c>
    </row>
    <row r="3240" spans="1:65" s="2" customFormat="1" ht="55.5" customHeight="1">
      <c r="A3240" s="36"/>
      <c r="B3240" s="37"/>
      <c r="C3240" s="175" t="s">
        <v>6338</v>
      </c>
      <c r="D3240" s="175" t="s">
        <v>195</v>
      </c>
      <c r="E3240" s="176" t="s">
        <v>6339</v>
      </c>
      <c r="F3240" s="177" t="s">
        <v>6340</v>
      </c>
      <c r="G3240" s="178" t="s">
        <v>273</v>
      </c>
      <c r="H3240" s="179">
        <v>130</v>
      </c>
      <c r="I3240" s="180"/>
      <c r="J3240" s="181">
        <f t="shared" si="354"/>
        <v>0</v>
      </c>
      <c r="K3240" s="177" t="s">
        <v>477</v>
      </c>
      <c r="L3240" s="41"/>
      <c r="M3240" s="182" t="s">
        <v>19</v>
      </c>
      <c r="N3240" s="183" t="s">
        <v>41</v>
      </c>
      <c r="O3240" s="66"/>
      <c r="P3240" s="184">
        <f t="shared" si="355"/>
        <v>0</v>
      </c>
      <c r="Q3240" s="184">
        <v>0</v>
      </c>
      <c r="R3240" s="184">
        <f t="shared" si="356"/>
        <v>0</v>
      </c>
      <c r="S3240" s="184">
        <v>0</v>
      </c>
      <c r="T3240" s="185">
        <f t="shared" si="357"/>
        <v>0</v>
      </c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R3240" s="186" t="s">
        <v>200</v>
      </c>
      <c r="AT3240" s="186" t="s">
        <v>195</v>
      </c>
      <c r="AU3240" s="186" t="s">
        <v>212</v>
      </c>
      <c r="AY3240" s="19" t="s">
        <v>193</v>
      </c>
      <c r="BE3240" s="187">
        <f t="shared" si="358"/>
        <v>0</v>
      </c>
      <c r="BF3240" s="187">
        <f t="shared" si="359"/>
        <v>0</v>
      </c>
      <c r="BG3240" s="187">
        <f t="shared" si="360"/>
        <v>0</v>
      </c>
      <c r="BH3240" s="187">
        <f t="shared" si="361"/>
        <v>0</v>
      </c>
      <c r="BI3240" s="187">
        <f t="shared" si="362"/>
        <v>0</v>
      </c>
      <c r="BJ3240" s="19" t="s">
        <v>78</v>
      </c>
      <c r="BK3240" s="187">
        <f t="shared" si="363"/>
        <v>0</v>
      </c>
      <c r="BL3240" s="19" t="s">
        <v>200</v>
      </c>
      <c r="BM3240" s="186" t="s">
        <v>6341</v>
      </c>
    </row>
    <row r="3241" spans="1:65" s="2" customFormat="1" ht="16.5" customHeight="1">
      <c r="A3241" s="36"/>
      <c r="B3241" s="37"/>
      <c r="C3241" s="175" t="s">
        <v>6342</v>
      </c>
      <c r="D3241" s="175" t="s">
        <v>195</v>
      </c>
      <c r="E3241" s="176" t="s">
        <v>6343</v>
      </c>
      <c r="F3241" s="177" t="s">
        <v>6344</v>
      </c>
      <c r="G3241" s="178" t="s">
        <v>702</v>
      </c>
      <c r="H3241" s="179">
        <v>10</v>
      </c>
      <c r="I3241" s="180"/>
      <c r="J3241" s="181">
        <f t="shared" si="354"/>
        <v>0</v>
      </c>
      <c r="K3241" s="177" t="s">
        <v>477</v>
      </c>
      <c r="L3241" s="41"/>
      <c r="M3241" s="182" t="s">
        <v>19</v>
      </c>
      <c r="N3241" s="183" t="s">
        <v>41</v>
      </c>
      <c r="O3241" s="66"/>
      <c r="P3241" s="184">
        <f t="shared" si="355"/>
        <v>0</v>
      </c>
      <c r="Q3241" s="184">
        <v>0</v>
      </c>
      <c r="R3241" s="184">
        <f t="shared" si="356"/>
        <v>0</v>
      </c>
      <c r="S3241" s="184">
        <v>0</v>
      </c>
      <c r="T3241" s="185">
        <f t="shared" si="357"/>
        <v>0</v>
      </c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R3241" s="186" t="s">
        <v>200</v>
      </c>
      <c r="AT3241" s="186" t="s">
        <v>195</v>
      </c>
      <c r="AU3241" s="186" t="s">
        <v>212</v>
      </c>
      <c r="AY3241" s="19" t="s">
        <v>193</v>
      </c>
      <c r="BE3241" s="187">
        <f t="shared" si="358"/>
        <v>0</v>
      </c>
      <c r="BF3241" s="187">
        <f t="shared" si="359"/>
        <v>0</v>
      </c>
      <c r="BG3241" s="187">
        <f t="shared" si="360"/>
        <v>0</v>
      </c>
      <c r="BH3241" s="187">
        <f t="shared" si="361"/>
        <v>0</v>
      </c>
      <c r="BI3241" s="187">
        <f t="shared" si="362"/>
        <v>0</v>
      </c>
      <c r="BJ3241" s="19" t="s">
        <v>78</v>
      </c>
      <c r="BK3241" s="187">
        <f t="shared" si="363"/>
        <v>0</v>
      </c>
      <c r="BL3241" s="19" t="s">
        <v>200</v>
      </c>
      <c r="BM3241" s="186" t="s">
        <v>6345</v>
      </c>
    </row>
    <row r="3242" spans="1:65" s="2" customFormat="1" ht="16.5" customHeight="1">
      <c r="A3242" s="36"/>
      <c r="B3242" s="37"/>
      <c r="C3242" s="175" t="s">
        <v>6346</v>
      </c>
      <c r="D3242" s="175" t="s">
        <v>195</v>
      </c>
      <c r="E3242" s="176" t="s">
        <v>6347</v>
      </c>
      <c r="F3242" s="177" t="s">
        <v>6208</v>
      </c>
      <c r="G3242" s="178" t="s">
        <v>702</v>
      </c>
      <c r="H3242" s="179">
        <v>1</v>
      </c>
      <c r="I3242" s="180"/>
      <c r="J3242" s="181">
        <f t="shared" si="354"/>
        <v>0</v>
      </c>
      <c r="K3242" s="177" t="s">
        <v>477</v>
      </c>
      <c r="L3242" s="41"/>
      <c r="M3242" s="182" t="s">
        <v>19</v>
      </c>
      <c r="N3242" s="183" t="s">
        <v>41</v>
      </c>
      <c r="O3242" s="66"/>
      <c r="P3242" s="184">
        <f t="shared" si="355"/>
        <v>0</v>
      </c>
      <c r="Q3242" s="184">
        <v>0</v>
      </c>
      <c r="R3242" s="184">
        <f t="shared" si="356"/>
        <v>0</v>
      </c>
      <c r="S3242" s="184">
        <v>0</v>
      </c>
      <c r="T3242" s="185">
        <f t="shared" si="357"/>
        <v>0</v>
      </c>
      <c r="U3242" s="36"/>
      <c r="V3242" s="36"/>
      <c r="W3242" s="36"/>
      <c r="X3242" s="36"/>
      <c r="Y3242" s="36"/>
      <c r="Z3242" s="36"/>
      <c r="AA3242" s="36"/>
      <c r="AB3242" s="36"/>
      <c r="AC3242" s="36"/>
      <c r="AD3242" s="36"/>
      <c r="AE3242" s="36"/>
      <c r="AR3242" s="186" t="s">
        <v>200</v>
      </c>
      <c r="AT3242" s="186" t="s">
        <v>195</v>
      </c>
      <c r="AU3242" s="186" t="s">
        <v>212</v>
      </c>
      <c r="AY3242" s="19" t="s">
        <v>193</v>
      </c>
      <c r="BE3242" s="187">
        <f t="shared" si="358"/>
        <v>0</v>
      </c>
      <c r="BF3242" s="187">
        <f t="shared" si="359"/>
        <v>0</v>
      </c>
      <c r="BG3242" s="187">
        <f t="shared" si="360"/>
        <v>0</v>
      </c>
      <c r="BH3242" s="187">
        <f t="shared" si="361"/>
        <v>0</v>
      </c>
      <c r="BI3242" s="187">
        <f t="shared" si="362"/>
        <v>0</v>
      </c>
      <c r="BJ3242" s="19" t="s">
        <v>78</v>
      </c>
      <c r="BK3242" s="187">
        <f t="shared" si="363"/>
        <v>0</v>
      </c>
      <c r="BL3242" s="19" t="s">
        <v>200</v>
      </c>
      <c r="BM3242" s="186" t="s">
        <v>6348</v>
      </c>
    </row>
    <row r="3243" spans="1:65" s="2" customFormat="1" ht="16.5" customHeight="1">
      <c r="A3243" s="36"/>
      <c r="B3243" s="37"/>
      <c r="C3243" s="175" t="s">
        <v>6349</v>
      </c>
      <c r="D3243" s="175" t="s">
        <v>195</v>
      </c>
      <c r="E3243" s="176" t="s">
        <v>6350</v>
      </c>
      <c r="F3243" s="177" t="s">
        <v>5573</v>
      </c>
      <c r="G3243" s="178" t="s">
        <v>702</v>
      </c>
      <c r="H3243" s="179">
        <v>1</v>
      </c>
      <c r="I3243" s="180"/>
      <c r="J3243" s="181">
        <f t="shared" si="354"/>
        <v>0</v>
      </c>
      <c r="K3243" s="177" t="s">
        <v>477</v>
      </c>
      <c r="L3243" s="41"/>
      <c r="M3243" s="182" t="s">
        <v>19</v>
      </c>
      <c r="N3243" s="183" t="s">
        <v>41</v>
      </c>
      <c r="O3243" s="66"/>
      <c r="P3243" s="184">
        <f t="shared" si="355"/>
        <v>0</v>
      </c>
      <c r="Q3243" s="184">
        <v>0</v>
      </c>
      <c r="R3243" s="184">
        <f t="shared" si="356"/>
        <v>0</v>
      </c>
      <c r="S3243" s="184">
        <v>0</v>
      </c>
      <c r="T3243" s="185">
        <f t="shared" si="357"/>
        <v>0</v>
      </c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R3243" s="186" t="s">
        <v>200</v>
      </c>
      <c r="AT3243" s="186" t="s">
        <v>195</v>
      </c>
      <c r="AU3243" s="186" t="s">
        <v>212</v>
      </c>
      <c r="AY3243" s="19" t="s">
        <v>193</v>
      </c>
      <c r="BE3243" s="187">
        <f t="shared" si="358"/>
        <v>0</v>
      </c>
      <c r="BF3243" s="187">
        <f t="shared" si="359"/>
        <v>0</v>
      </c>
      <c r="BG3243" s="187">
        <f t="shared" si="360"/>
        <v>0</v>
      </c>
      <c r="BH3243" s="187">
        <f t="shared" si="361"/>
        <v>0</v>
      </c>
      <c r="BI3243" s="187">
        <f t="shared" si="362"/>
        <v>0</v>
      </c>
      <c r="BJ3243" s="19" t="s">
        <v>78</v>
      </c>
      <c r="BK3243" s="187">
        <f t="shared" si="363"/>
        <v>0</v>
      </c>
      <c r="BL3243" s="19" t="s">
        <v>200</v>
      </c>
      <c r="BM3243" s="186" t="s">
        <v>6351</v>
      </c>
    </row>
    <row r="3244" spans="1:65" s="2" customFormat="1" ht="21.75" customHeight="1">
      <c r="A3244" s="36"/>
      <c r="B3244" s="37"/>
      <c r="C3244" s="175" t="s">
        <v>6352</v>
      </c>
      <c r="D3244" s="175" t="s">
        <v>195</v>
      </c>
      <c r="E3244" s="176" t="s">
        <v>6353</v>
      </c>
      <c r="F3244" s="177" t="s">
        <v>6354</v>
      </c>
      <c r="G3244" s="178" t="s">
        <v>702</v>
      </c>
      <c r="H3244" s="179">
        <v>150</v>
      </c>
      <c r="I3244" s="180"/>
      <c r="J3244" s="181">
        <f t="shared" si="354"/>
        <v>0</v>
      </c>
      <c r="K3244" s="177" t="s">
        <v>477</v>
      </c>
      <c r="L3244" s="41"/>
      <c r="M3244" s="182" t="s">
        <v>19</v>
      </c>
      <c r="N3244" s="183" t="s">
        <v>41</v>
      </c>
      <c r="O3244" s="66"/>
      <c r="P3244" s="184">
        <f t="shared" si="355"/>
        <v>0</v>
      </c>
      <c r="Q3244" s="184">
        <v>0</v>
      </c>
      <c r="R3244" s="184">
        <f t="shared" si="356"/>
        <v>0</v>
      </c>
      <c r="S3244" s="184">
        <v>0</v>
      </c>
      <c r="T3244" s="185">
        <f t="shared" si="357"/>
        <v>0</v>
      </c>
      <c r="U3244" s="36"/>
      <c r="V3244" s="36"/>
      <c r="W3244" s="36"/>
      <c r="X3244" s="36"/>
      <c r="Y3244" s="36"/>
      <c r="Z3244" s="36"/>
      <c r="AA3244" s="36"/>
      <c r="AB3244" s="36"/>
      <c r="AC3244" s="36"/>
      <c r="AD3244" s="36"/>
      <c r="AE3244" s="36"/>
      <c r="AR3244" s="186" t="s">
        <v>200</v>
      </c>
      <c r="AT3244" s="186" t="s">
        <v>195</v>
      </c>
      <c r="AU3244" s="186" t="s">
        <v>212</v>
      </c>
      <c r="AY3244" s="19" t="s">
        <v>193</v>
      </c>
      <c r="BE3244" s="187">
        <f t="shared" si="358"/>
        <v>0</v>
      </c>
      <c r="BF3244" s="187">
        <f t="shared" si="359"/>
        <v>0</v>
      </c>
      <c r="BG3244" s="187">
        <f t="shared" si="360"/>
        <v>0</v>
      </c>
      <c r="BH3244" s="187">
        <f t="shared" si="361"/>
        <v>0</v>
      </c>
      <c r="BI3244" s="187">
        <f t="shared" si="362"/>
        <v>0</v>
      </c>
      <c r="BJ3244" s="19" t="s">
        <v>78</v>
      </c>
      <c r="BK3244" s="187">
        <f t="shared" si="363"/>
        <v>0</v>
      </c>
      <c r="BL3244" s="19" t="s">
        <v>200</v>
      </c>
      <c r="BM3244" s="186" t="s">
        <v>6355</v>
      </c>
    </row>
    <row r="3245" spans="1:65" s="2" customFormat="1" ht="16.5" customHeight="1">
      <c r="A3245" s="36"/>
      <c r="B3245" s="37"/>
      <c r="C3245" s="175" t="s">
        <v>6356</v>
      </c>
      <c r="D3245" s="175" t="s">
        <v>195</v>
      </c>
      <c r="E3245" s="176" t="s">
        <v>6357</v>
      </c>
      <c r="F3245" s="177" t="s">
        <v>6358</v>
      </c>
      <c r="G3245" s="178" t="s">
        <v>702</v>
      </c>
      <c r="H3245" s="179">
        <v>1</v>
      </c>
      <c r="I3245" s="180"/>
      <c r="J3245" s="181">
        <f t="shared" si="354"/>
        <v>0</v>
      </c>
      <c r="K3245" s="177" t="s">
        <v>477</v>
      </c>
      <c r="L3245" s="41"/>
      <c r="M3245" s="182" t="s">
        <v>19</v>
      </c>
      <c r="N3245" s="183" t="s">
        <v>41</v>
      </c>
      <c r="O3245" s="66"/>
      <c r="P3245" s="184">
        <f t="shared" si="355"/>
        <v>0</v>
      </c>
      <c r="Q3245" s="184">
        <v>0</v>
      </c>
      <c r="R3245" s="184">
        <f t="shared" si="356"/>
        <v>0</v>
      </c>
      <c r="S3245" s="184">
        <v>0</v>
      </c>
      <c r="T3245" s="185">
        <f t="shared" si="357"/>
        <v>0</v>
      </c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R3245" s="186" t="s">
        <v>200</v>
      </c>
      <c r="AT3245" s="186" t="s">
        <v>195</v>
      </c>
      <c r="AU3245" s="186" t="s">
        <v>212</v>
      </c>
      <c r="AY3245" s="19" t="s">
        <v>193</v>
      </c>
      <c r="BE3245" s="187">
        <f t="shared" si="358"/>
        <v>0</v>
      </c>
      <c r="BF3245" s="187">
        <f t="shared" si="359"/>
        <v>0</v>
      </c>
      <c r="BG3245" s="187">
        <f t="shared" si="360"/>
        <v>0</v>
      </c>
      <c r="BH3245" s="187">
        <f t="shared" si="361"/>
        <v>0</v>
      </c>
      <c r="BI3245" s="187">
        <f t="shared" si="362"/>
        <v>0</v>
      </c>
      <c r="BJ3245" s="19" t="s">
        <v>78</v>
      </c>
      <c r="BK3245" s="187">
        <f t="shared" si="363"/>
        <v>0</v>
      </c>
      <c r="BL3245" s="19" t="s">
        <v>200</v>
      </c>
      <c r="BM3245" s="186" t="s">
        <v>6359</v>
      </c>
    </row>
    <row r="3246" spans="1:65" s="2" customFormat="1" ht="33" customHeight="1">
      <c r="A3246" s="36"/>
      <c r="B3246" s="37"/>
      <c r="C3246" s="175" t="s">
        <v>6360</v>
      </c>
      <c r="D3246" s="175" t="s">
        <v>195</v>
      </c>
      <c r="E3246" s="176" t="s">
        <v>6361</v>
      </c>
      <c r="F3246" s="177" t="s">
        <v>6086</v>
      </c>
      <c r="G3246" s="178" t="s">
        <v>702</v>
      </c>
      <c r="H3246" s="179">
        <v>1</v>
      </c>
      <c r="I3246" s="180"/>
      <c r="J3246" s="181">
        <f t="shared" si="354"/>
        <v>0</v>
      </c>
      <c r="K3246" s="177" t="s">
        <v>477</v>
      </c>
      <c r="L3246" s="41"/>
      <c r="M3246" s="182" t="s">
        <v>19</v>
      </c>
      <c r="N3246" s="183" t="s">
        <v>41</v>
      </c>
      <c r="O3246" s="66"/>
      <c r="P3246" s="184">
        <f t="shared" si="355"/>
        <v>0</v>
      </c>
      <c r="Q3246" s="184">
        <v>0</v>
      </c>
      <c r="R3246" s="184">
        <f t="shared" si="356"/>
        <v>0</v>
      </c>
      <c r="S3246" s="184">
        <v>0</v>
      </c>
      <c r="T3246" s="185">
        <f t="shared" si="357"/>
        <v>0</v>
      </c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R3246" s="186" t="s">
        <v>200</v>
      </c>
      <c r="AT3246" s="186" t="s">
        <v>195</v>
      </c>
      <c r="AU3246" s="186" t="s">
        <v>212</v>
      </c>
      <c r="AY3246" s="19" t="s">
        <v>193</v>
      </c>
      <c r="BE3246" s="187">
        <f t="shared" si="358"/>
        <v>0</v>
      </c>
      <c r="BF3246" s="187">
        <f t="shared" si="359"/>
        <v>0</v>
      </c>
      <c r="BG3246" s="187">
        <f t="shared" si="360"/>
        <v>0</v>
      </c>
      <c r="BH3246" s="187">
        <f t="shared" si="361"/>
        <v>0</v>
      </c>
      <c r="BI3246" s="187">
        <f t="shared" si="362"/>
        <v>0</v>
      </c>
      <c r="BJ3246" s="19" t="s">
        <v>78</v>
      </c>
      <c r="BK3246" s="187">
        <f t="shared" si="363"/>
        <v>0</v>
      </c>
      <c r="BL3246" s="19" t="s">
        <v>200</v>
      </c>
      <c r="BM3246" s="186" t="s">
        <v>6362</v>
      </c>
    </row>
    <row r="3247" spans="1:65" s="2" customFormat="1" ht="21.75" customHeight="1">
      <c r="A3247" s="36"/>
      <c r="B3247" s="37"/>
      <c r="C3247" s="175" t="s">
        <v>6363</v>
      </c>
      <c r="D3247" s="175" t="s">
        <v>195</v>
      </c>
      <c r="E3247" s="176" t="s">
        <v>6364</v>
      </c>
      <c r="F3247" s="177" t="s">
        <v>6365</v>
      </c>
      <c r="G3247" s="178" t="s">
        <v>702</v>
      </c>
      <c r="H3247" s="179">
        <v>40</v>
      </c>
      <c r="I3247" s="180"/>
      <c r="J3247" s="181">
        <f t="shared" si="354"/>
        <v>0</v>
      </c>
      <c r="K3247" s="177" t="s">
        <v>477</v>
      </c>
      <c r="L3247" s="41"/>
      <c r="M3247" s="182" t="s">
        <v>19</v>
      </c>
      <c r="N3247" s="183" t="s">
        <v>41</v>
      </c>
      <c r="O3247" s="66"/>
      <c r="P3247" s="184">
        <f t="shared" si="355"/>
        <v>0</v>
      </c>
      <c r="Q3247" s="184">
        <v>0</v>
      </c>
      <c r="R3247" s="184">
        <f t="shared" si="356"/>
        <v>0</v>
      </c>
      <c r="S3247" s="184">
        <v>0</v>
      </c>
      <c r="T3247" s="185">
        <f t="shared" si="357"/>
        <v>0</v>
      </c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R3247" s="186" t="s">
        <v>200</v>
      </c>
      <c r="AT3247" s="186" t="s">
        <v>195</v>
      </c>
      <c r="AU3247" s="186" t="s">
        <v>212</v>
      </c>
      <c r="AY3247" s="19" t="s">
        <v>193</v>
      </c>
      <c r="BE3247" s="187">
        <f t="shared" si="358"/>
        <v>0</v>
      </c>
      <c r="BF3247" s="187">
        <f t="shared" si="359"/>
        <v>0</v>
      </c>
      <c r="BG3247" s="187">
        <f t="shared" si="360"/>
        <v>0</v>
      </c>
      <c r="BH3247" s="187">
        <f t="shared" si="361"/>
        <v>0</v>
      </c>
      <c r="BI3247" s="187">
        <f t="shared" si="362"/>
        <v>0</v>
      </c>
      <c r="BJ3247" s="19" t="s">
        <v>78</v>
      </c>
      <c r="BK3247" s="187">
        <f t="shared" si="363"/>
        <v>0</v>
      </c>
      <c r="BL3247" s="19" t="s">
        <v>200</v>
      </c>
      <c r="BM3247" s="186" t="s">
        <v>6366</v>
      </c>
    </row>
    <row r="3248" spans="1:65" s="12" customFormat="1" ht="20.85" customHeight="1">
      <c r="B3248" s="159"/>
      <c r="C3248" s="160"/>
      <c r="D3248" s="161" t="s">
        <v>69</v>
      </c>
      <c r="E3248" s="173" t="s">
        <v>6367</v>
      </c>
      <c r="F3248" s="173" t="s">
        <v>6368</v>
      </c>
      <c r="G3248" s="160"/>
      <c r="H3248" s="160"/>
      <c r="I3248" s="163"/>
      <c r="J3248" s="174">
        <f>BK3248</f>
        <v>0</v>
      </c>
      <c r="K3248" s="160"/>
      <c r="L3248" s="165"/>
      <c r="M3248" s="166"/>
      <c r="N3248" s="167"/>
      <c r="O3248" s="167"/>
      <c r="P3248" s="168">
        <f>SUM(P3249:P3255)</f>
        <v>0</v>
      </c>
      <c r="Q3248" s="167"/>
      <c r="R3248" s="168">
        <f>SUM(R3249:R3255)</f>
        <v>0</v>
      </c>
      <c r="S3248" s="167"/>
      <c r="T3248" s="169">
        <f>SUM(T3249:T3255)</f>
        <v>0</v>
      </c>
      <c r="AR3248" s="170" t="s">
        <v>78</v>
      </c>
      <c r="AT3248" s="171" t="s">
        <v>69</v>
      </c>
      <c r="AU3248" s="171" t="s">
        <v>80</v>
      </c>
      <c r="AY3248" s="170" t="s">
        <v>193</v>
      </c>
      <c r="BK3248" s="172">
        <f>SUM(BK3249:BK3255)</f>
        <v>0</v>
      </c>
    </row>
    <row r="3249" spans="1:65" s="2" customFormat="1" ht="16.5" customHeight="1">
      <c r="A3249" s="36"/>
      <c r="B3249" s="37"/>
      <c r="C3249" s="175" t="s">
        <v>6369</v>
      </c>
      <c r="D3249" s="175" t="s">
        <v>195</v>
      </c>
      <c r="E3249" s="176" t="s">
        <v>6370</v>
      </c>
      <c r="F3249" s="177" t="s">
        <v>5771</v>
      </c>
      <c r="G3249" s="178" t="s">
        <v>273</v>
      </c>
      <c r="H3249" s="179">
        <v>120</v>
      </c>
      <c r="I3249" s="180"/>
      <c r="J3249" s="181">
        <f t="shared" ref="J3249:J3255" si="364">ROUND(I3249*H3249,2)</f>
        <v>0</v>
      </c>
      <c r="K3249" s="177" t="s">
        <v>477</v>
      </c>
      <c r="L3249" s="41"/>
      <c r="M3249" s="182" t="s">
        <v>19</v>
      </c>
      <c r="N3249" s="183" t="s">
        <v>41</v>
      </c>
      <c r="O3249" s="66"/>
      <c r="P3249" s="184">
        <f t="shared" ref="P3249:P3255" si="365">O3249*H3249</f>
        <v>0</v>
      </c>
      <c r="Q3249" s="184">
        <v>0</v>
      </c>
      <c r="R3249" s="184">
        <f t="shared" ref="R3249:R3255" si="366">Q3249*H3249</f>
        <v>0</v>
      </c>
      <c r="S3249" s="184">
        <v>0</v>
      </c>
      <c r="T3249" s="185">
        <f t="shared" ref="T3249:T3255" si="367">S3249*H3249</f>
        <v>0</v>
      </c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R3249" s="186" t="s">
        <v>200</v>
      </c>
      <c r="AT3249" s="186" t="s">
        <v>195</v>
      </c>
      <c r="AU3249" s="186" t="s">
        <v>212</v>
      </c>
      <c r="AY3249" s="19" t="s">
        <v>193</v>
      </c>
      <c r="BE3249" s="187">
        <f t="shared" ref="BE3249:BE3255" si="368">IF(N3249="základní",J3249,0)</f>
        <v>0</v>
      </c>
      <c r="BF3249" s="187">
        <f t="shared" ref="BF3249:BF3255" si="369">IF(N3249="snížená",J3249,0)</f>
        <v>0</v>
      </c>
      <c r="BG3249" s="187">
        <f t="shared" ref="BG3249:BG3255" si="370">IF(N3249="zákl. přenesená",J3249,0)</f>
        <v>0</v>
      </c>
      <c r="BH3249" s="187">
        <f t="shared" ref="BH3249:BH3255" si="371">IF(N3249="sníž. přenesená",J3249,0)</f>
        <v>0</v>
      </c>
      <c r="BI3249" s="187">
        <f t="shared" ref="BI3249:BI3255" si="372">IF(N3249="nulová",J3249,0)</f>
        <v>0</v>
      </c>
      <c r="BJ3249" s="19" t="s">
        <v>78</v>
      </c>
      <c r="BK3249" s="187">
        <f t="shared" ref="BK3249:BK3255" si="373">ROUND(I3249*H3249,2)</f>
        <v>0</v>
      </c>
      <c r="BL3249" s="19" t="s">
        <v>200</v>
      </c>
      <c r="BM3249" s="186" t="s">
        <v>6371</v>
      </c>
    </row>
    <row r="3250" spans="1:65" s="2" customFormat="1" ht="16.5" customHeight="1">
      <c r="A3250" s="36"/>
      <c r="B3250" s="37"/>
      <c r="C3250" s="175" t="s">
        <v>6372</v>
      </c>
      <c r="D3250" s="175" t="s">
        <v>195</v>
      </c>
      <c r="E3250" s="176" t="s">
        <v>6373</v>
      </c>
      <c r="F3250" s="177" t="s">
        <v>6374</v>
      </c>
      <c r="G3250" s="178" t="s">
        <v>273</v>
      </c>
      <c r="H3250" s="179">
        <v>120</v>
      </c>
      <c r="I3250" s="180"/>
      <c r="J3250" s="181">
        <f t="shared" si="364"/>
        <v>0</v>
      </c>
      <c r="K3250" s="177" t="s">
        <v>477</v>
      </c>
      <c r="L3250" s="41"/>
      <c r="M3250" s="182" t="s">
        <v>19</v>
      </c>
      <c r="N3250" s="183" t="s">
        <v>41</v>
      </c>
      <c r="O3250" s="66"/>
      <c r="P3250" s="184">
        <f t="shared" si="365"/>
        <v>0</v>
      </c>
      <c r="Q3250" s="184">
        <v>0</v>
      </c>
      <c r="R3250" s="184">
        <f t="shared" si="366"/>
        <v>0</v>
      </c>
      <c r="S3250" s="184">
        <v>0</v>
      </c>
      <c r="T3250" s="185">
        <f t="shared" si="367"/>
        <v>0</v>
      </c>
      <c r="U3250" s="36"/>
      <c r="V3250" s="36"/>
      <c r="W3250" s="36"/>
      <c r="X3250" s="36"/>
      <c r="Y3250" s="36"/>
      <c r="Z3250" s="36"/>
      <c r="AA3250" s="36"/>
      <c r="AB3250" s="36"/>
      <c r="AC3250" s="36"/>
      <c r="AD3250" s="36"/>
      <c r="AE3250" s="36"/>
      <c r="AR3250" s="186" t="s">
        <v>200</v>
      </c>
      <c r="AT3250" s="186" t="s">
        <v>195</v>
      </c>
      <c r="AU3250" s="186" t="s">
        <v>212</v>
      </c>
      <c r="AY3250" s="19" t="s">
        <v>193</v>
      </c>
      <c r="BE3250" s="187">
        <f t="shared" si="368"/>
        <v>0</v>
      </c>
      <c r="BF3250" s="187">
        <f t="shared" si="369"/>
        <v>0</v>
      </c>
      <c r="BG3250" s="187">
        <f t="shared" si="370"/>
        <v>0</v>
      </c>
      <c r="BH3250" s="187">
        <f t="shared" si="371"/>
        <v>0</v>
      </c>
      <c r="BI3250" s="187">
        <f t="shared" si="372"/>
        <v>0</v>
      </c>
      <c r="BJ3250" s="19" t="s">
        <v>78</v>
      </c>
      <c r="BK3250" s="187">
        <f t="shared" si="373"/>
        <v>0</v>
      </c>
      <c r="BL3250" s="19" t="s">
        <v>200</v>
      </c>
      <c r="BM3250" s="186" t="s">
        <v>6375</v>
      </c>
    </row>
    <row r="3251" spans="1:65" s="2" customFormat="1" ht="24.2" customHeight="1">
      <c r="A3251" s="36"/>
      <c r="B3251" s="37"/>
      <c r="C3251" s="175" t="s">
        <v>6376</v>
      </c>
      <c r="D3251" s="175" t="s">
        <v>195</v>
      </c>
      <c r="E3251" s="176" t="s">
        <v>6377</v>
      </c>
      <c r="F3251" s="177" t="s">
        <v>5775</v>
      </c>
      <c r="G3251" s="178" t="s">
        <v>273</v>
      </c>
      <c r="H3251" s="179">
        <v>120</v>
      </c>
      <c r="I3251" s="180"/>
      <c r="J3251" s="181">
        <f t="shared" si="364"/>
        <v>0</v>
      </c>
      <c r="K3251" s="177" t="s">
        <v>477</v>
      </c>
      <c r="L3251" s="41"/>
      <c r="M3251" s="182" t="s">
        <v>19</v>
      </c>
      <c r="N3251" s="183" t="s">
        <v>41</v>
      </c>
      <c r="O3251" s="66"/>
      <c r="P3251" s="184">
        <f t="shared" si="365"/>
        <v>0</v>
      </c>
      <c r="Q3251" s="184">
        <v>0</v>
      </c>
      <c r="R3251" s="184">
        <f t="shared" si="366"/>
        <v>0</v>
      </c>
      <c r="S3251" s="184">
        <v>0</v>
      </c>
      <c r="T3251" s="185">
        <f t="shared" si="367"/>
        <v>0</v>
      </c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R3251" s="186" t="s">
        <v>200</v>
      </c>
      <c r="AT3251" s="186" t="s">
        <v>195</v>
      </c>
      <c r="AU3251" s="186" t="s">
        <v>212</v>
      </c>
      <c r="AY3251" s="19" t="s">
        <v>193</v>
      </c>
      <c r="BE3251" s="187">
        <f t="shared" si="368"/>
        <v>0</v>
      </c>
      <c r="BF3251" s="187">
        <f t="shared" si="369"/>
        <v>0</v>
      </c>
      <c r="BG3251" s="187">
        <f t="shared" si="370"/>
        <v>0</v>
      </c>
      <c r="BH3251" s="187">
        <f t="shared" si="371"/>
        <v>0</v>
      </c>
      <c r="BI3251" s="187">
        <f t="shared" si="372"/>
        <v>0</v>
      </c>
      <c r="BJ3251" s="19" t="s">
        <v>78</v>
      </c>
      <c r="BK3251" s="187">
        <f t="shared" si="373"/>
        <v>0</v>
      </c>
      <c r="BL3251" s="19" t="s">
        <v>200</v>
      </c>
      <c r="BM3251" s="186" t="s">
        <v>6378</v>
      </c>
    </row>
    <row r="3252" spans="1:65" s="2" customFormat="1" ht="21.75" customHeight="1">
      <c r="A3252" s="36"/>
      <c r="B3252" s="37"/>
      <c r="C3252" s="175" t="s">
        <v>6379</v>
      </c>
      <c r="D3252" s="175" t="s">
        <v>195</v>
      </c>
      <c r="E3252" s="176" t="s">
        <v>6380</v>
      </c>
      <c r="F3252" s="177" t="s">
        <v>5779</v>
      </c>
      <c r="G3252" s="178" t="s">
        <v>273</v>
      </c>
      <c r="H3252" s="179">
        <v>15</v>
      </c>
      <c r="I3252" s="180"/>
      <c r="J3252" s="181">
        <f t="shared" si="364"/>
        <v>0</v>
      </c>
      <c r="K3252" s="177" t="s">
        <v>477</v>
      </c>
      <c r="L3252" s="41"/>
      <c r="M3252" s="182" t="s">
        <v>19</v>
      </c>
      <c r="N3252" s="183" t="s">
        <v>41</v>
      </c>
      <c r="O3252" s="66"/>
      <c r="P3252" s="184">
        <f t="shared" si="365"/>
        <v>0</v>
      </c>
      <c r="Q3252" s="184">
        <v>0</v>
      </c>
      <c r="R3252" s="184">
        <f t="shared" si="366"/>
        <v>0</v>
      </c>
      <c r="S3252" s="184">
        <v>0</v>
      </c>
      <c r="T3252" s="185">
        <f t="shared" si="367"/>
        <v>0</v>
      </c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R3252" s="186" t="s">
        <v>200</v>
      </c>
      <c r="AT3252" s="186" t="s">
        <v>195</v>
      </c>
      <c r="AU3252" s="186" t="s">
        <v>212</v>
      </c>
      <c r="AY3252" s="19" t="s">
        <v>193</v>
      </c>
      <c r="BE3252" s="187">
        <f t="shared" si="368"/>
        <v>0</v>
      </c>
      <c r="BF3252" s="187">
        <f t="shared" si="369"/>
        <v>0</v>
      </c>
      <c r="BG3252" s="187">
        <f t="shared" si="370"/>
        <v>0</v>
      </c>
      <c r="BH3252" s="187">
        <f t="shared" si="371"/>
        <v>0</v>
      </c>
      <c r="BI3252" s="187">
        <f t="shared" si="372"/>
        <v>0</v>
      </c>
      <c r="BJ3252" s="19" t="s">
        <v>78</v>
      </c>
      <c r="BK3252" s="187">
        <f t="shared" si="373"/>
        <v>0</v>
      </c>
      <c r="BL3252" s="19" t="s">
        <v>200</v>
      </c>
      <c r="BM3252" s="186" t="s">
        <v>6381</v>
      </c>
    </row>
    <row r="3253" spans="1:65" s="2" customFormat="1" ht="16.5" customHeight="1">
      <c r="A3253" s="36"/>
      <c r="B3253" s="37"/>
      <c r="C3253" s="175" t="s">
        <v>6382</v>
      </c>
      <c r="D3253" s="175" t="s">
        <v>195</v>
      </c>
      <c r="E3253" s="176" t="s">
        <v>6383</v>
      </c>
      <c r="F3253" s="177" t="s">
        <v>6384</v>
      </c>
      <c r="G3253" s="178" t="s">
        <v>273</v>
      </c>
      <c r="H3253" s="179">
        <v>140</v>
      </c>
      <c r="I3253" s="180"/>
      <c r="J3253" s="181">
        <f t="shared" si="364"/>
        <v>0</v>
      </c>
      <c r="K3253" s="177" t="s">
        <v>477</v>
      </c>
      <c r="L3253" s="41"/>
      <c r="M3253" s="182" t="s">
        <v>19</v>
      </c>
      <c r="N3253" s="183" t="s">
        <v>41</v>
      </c>
      <c r="O3253" s="66"/>
      <c r="P3253" s="184">
        <f t="shared" si="365"/>
        <v>0</v>
      </c>
      <c r="Q3253" s="184">
        <v>0</v>
      </c>
      <c r="R3253" s="184">
        <f t="shared" si="366"/>
        <v>0</v>
      </c>
      <c r="S3253" s="184">
        <v>0</v>
      </c>
      <c r="T3253" s="185">
        <f t="shared" si="367"/>
        <v>0</v>
      </c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R3253" s="186" t="s">
        <v>200</v>
      </c>
      <c r="AT3253" s="186" t="s">
        <v>195</v>
      </c>
      <c r="AU3253" s="186" t="s">
        <v>212</v>
      </c>
      <c r="AY3253" s="19" t="s">
        <v>193</v>
      </c>
      <c r="BE3253" s="187">
        <f t="shared" si="368"/>
        <v>0</v>
      </c>
      <c r="BF3253" s="187">
        <f t="shared" si="369"/>
        <v>0</v>
      </c>
      <c r="BG3253" s="187">
        <f t="shared" si="370"/>
        <v>0</v>
      </c>
      <c r="BH3253" s="187">
        <f t="shared" si="371"/>
        <v>0</v>
      </c>
      <c r="BI3253" s="187">
        <f t="shared" si="372"/>
        <v>0</v>
      </c>
      <c r="BJ3253" s="19" t="s">
        <v>78</v>
      </c>
      <c r="BK3253" s="187">
        <f t="shared" si="373"/>
        <v>0</v>
      </c>
      <c r="BL3253" s="19" t="s">
        <v>200</v>
      </c>
      <c r="BM3253" s="186" t="s">
        <v>6385</v>
      </c>
    </row>
    <row r="3254" spans="1:65" s="2" customFormat="1" ht="16.5" customHeight="1">
      <c r="A3254" s="36"/>
      <c r="B3254" s="37"/>
      <c r="C3254" s="175" t="s">
        <v>6386</v>
      </c>
      <c r="D3254" s="175" t="s">
        <v>195</v>
      </c>
      <c r="E3254" s="176" t="s">
        <v>6387</v>
      </c>
      <c r="F3254" s="177" t="s">
        <v>6388</v>
      </c>
      <c r="G3254" s="178" t="s">
        <v>702</v>
      </c>
      <c r="H3254" s="179">
        <v>2</v>
      </c>
      <c r="I3254" s="180"/>
      <c r="J3254" s="181">
        <f t="shared" si="364"/>
        <v>0</v>
      </c>
      <c r="K3254" s="177" t="s">
        <v>477</v>
      </c>
      <c r="L3254" s="41"/>
      <c r="M3254" s="182" t="s">
        <v>19</v>
      </c>
      <c r="N3254" s="183" t="s">
        <v>41</v>
      </c>
      <c r="O3254" s="66"/>
      <c r="P3254" s="184">
        <f t="shared" si="365"/>
        <v>0</v>
      </c>
      <c r="Q3254" s="184">
        <v>0</v>
      </c>
      <c r="R3254" s="184">
        <f t="shared" si="366"/>
        <v>0</v>
      </c>
      <c r="S3254" s="184">
        <v>0</v>
      </c>
      <c r="T3254" s="185">
        <f t="shared" si="367"/>
        <v>0</v>
      </c>
      <c r="U3254" s="36"/>
      <c r="V3254" s="36"/>
      <c r="W3254" s="36"/>
      <c r="X3254" s="36"/>
      <c r="Y3254" s="36"/>
      <c r="Z3254" s="36"/>
      <c r="AA3254" s="36"/>
      <c r="AB3254" s="36"/>
      <c r="AC3254" s="36"/>
      <c r="AD3254" s="36"/>
      <c r="AE3254" s="36"/>
      <c r="AR3254" s="186" t="s">
        <v>200</v>
      </c>
      <c r="AT3254" s="186" t="s">
        <v>195</v>
      </c>
      <c r="AU3254" s="186" t="s">
        <v>212</v>
      </c>
      <c r="AY3254" s="19" t="s">
        <v>193</v>
      </c>
      <c r="BE3254" s="187">
        <f t="shared" si="368"/>
        <v>0</v>
      </c>
      <c r="BF3254" s="187">
        <f t="shared" si="369"/>
        <v>0</v>
      </c>
      <c r="BG3254" s="187">
        <f t="shared" si="370"/>
        <v>0</v>
      </c>
      <c r="BH3254" s="187">
        <f t="shared" si="371"/>
        <v>0</v>
      </c>
      <c r="BI3254" s="187">
        <f t="shared" si="372"/>
        <v>0</v>
      </c>
      <c r="BJ3254" s="19" t="s">
        <v>78</v>
      </c>
      <c r="BK3254" s="187">
        <f t="shared" si="373"/>
        <v>0</v>
      </c>
      <c r="BL3254" s="19" t="s">
        <v>200</v>
      </c>
      <c r="BM3254" s="186" t="s">
        <v>6389</v>
      </c>
    </row>
    <row r="3255" spans="1:65" s="2" customFormat="1" ht="24.2" customHeight="1">
      <c r="A3255" s="36"/>
      <c r="B3255" s="37"/>
      <c r="C3255" s="175" t="s">
        <v>6390</v>
      </c>
      <c r="D3255" s="175" t="s">
        <v>195</v>
      </c>
      <c r="E3255" s="176" t="s">
        <v>6391</v>
      </c>
      <c r="F3255" s="177" t="s">
        <v>5826</v>
      </c>
      <c r="G3255" s="178" t="s">
        <v>3092</v>
      </c>
      <c r="H3255" s="179">
        <v>1</v>
      </c>
      <c r="I3255" s="180"/>
      <c r="J3255" s="181">
        <f t="shared" si="364"/>
        <v>0</v>
      </c>
      <c r="K3255" s="177" t="s">
        <v>477</v>
      </c>
      <c r="L3255" s="41"/>
      <c r="M3255" s="182" t="s">
        <v>19</v>
      </c>
      <c r="N3255" s="183" t="s">
        <v>41</v>
      </c>
      <c r="O3255" s="66"/>
      <c r="P3255" s="184">
        <f t="shared" si="365"/>
        <v>0</v>
      </c>
      <c r="Q3255" s="184">
        <v>0</v>
      </c>
      <c r="R3255" s="184">
        <f t="shared" si="366"/>
        <v>0</v>
      </c>
      <c r="S3255" s="184">
        <v>0</v>
      </c>
      <c r="T3255" s="185">
        <f t="shared" si="367"/>
        <v>0</v>
      </c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R3255" s="186" t="s">
        <v>200</v>
      </c>
      <c r="AT3255" s="186" t="s">
        <v>195</v>
      </c>
      <c r="AU3255" s="186" t="s">
        <v>212</v>
      </c>
      <c r="AY3255" s="19" t="s">
        <v>193</v>
      </c>
      <c r="BE3255" s="187">
        <f t="shared" si="368"/>
        <v>0</v>
      </c>
      <c r="BF3255" s="187">
        <f t="shared" si="369"/>
        <v>0</v>
      </c>
      <c r="BG3255" s="187">
        <f t="shared" si="370"/>
        <v>0</v>
      </c>
      <c r="BH3255" s="187">
        <f t="shared" si="371"/>
        <v>0</v>
      </c>
      <c r="BI3255" s="187">
        <f t="shared" si="372"/>
        <v>0</v>
      </c>
      <c r="BJ3255" s="19" t="s">
        <v>78</v>
      </c>
      <c r="BK3255" s="187">
        <f t="shared" si="373"/>
        <v>0</v>
      </c>
      <c r="BL3255" s="19" t="s">
        <v>200</v>
      </c>
      <c r="BM3255" s="186" t="s">
        <v>6392</v>
      </c>
    </row>
    <row r="3256" spans="1:65" s="12" customFormat="1" ht="22.9" customHeight="1">
      <c r="B3256" s="159"/>
      <c r="C3256" s="160"/>
      <c r="D3256" s="161" t="s">
        <v>69</v>
      </c>
      <c r="E3256" s="173" t="s">
        <v>4063</v>
      </c>
      <c r="F3256" s="173" t="s">
        <v>6393</v>
      </c>
      <c r="G3256" s="160"/>
      <c r="H3256" s="160"/>
      <c r="I3256" s="163"/>
      <c r="J3256" s="174">
        <f>BK3256</f>
        <v>0</v>
      </c>
      <c r="K3256" s="160"/>
      <c r="L3256" s="165"/>
      <c r="M3256" s="166"/>
      <c r="N3256" s="167"/>
      <c r="O3256" s="167"/>
      <c r="P3256" s="168">
        <f>SUM(P3257:P3299)</f>
        <v>0</v>
      </c>
      <c r="Q3256" s="167"/>
      <c r="R3256" s="168">
        <f>SUM(R3257:R3299)</f>
        <v>0</v>
      </c>
      <c r="S3256" s="167"/>
      <c r="T3256" s="169">
        <f>SUM(T3257:T3299)</f>
        <v>0</v>
      </c>
      <c r="AR3256" s="170" t="s">
        <v>80</v>
      </c>
      <c r="AT3256" s="171" t="s">
        <v>69</v>
      </c>
      <c r="AU3256" s="171" t="s">
        <v>78</v>
      </c>
      <c r="AY3256" s="170" t="s">
        <v>193</v>
      </c>
      <c r="BK3256" s="172">
        <f>SUM(BK3257:BK3299)</f>
        <v>0</v>
      </c>
    </row>
    <row r="3257" spans="1:65" s="2" customFormat="1" ht="24.2" customHeight="1">
      <c r="A3257" s="36"/>
      <c r="B3257" s="37"/>
      <c r="C3257" s="175" t="s">
        <v>6394</v>
      </c>
      <c r="D3257" s="175" t="s">
        <v>195</v>
      </c>
      <c r="E3257" s="176" t="s">
        <v>6395</v>
      </c>
      <c r="F3257" s="177" t="s">
        <v>6396</v>
      </c>
      <c r="G3257" s="178" t="s">
        <v>702</v>
      </c>
      <c r="H3257" s="179">
        <v>1</v>
      </c>
      <c r="I3257" s="180"/>
      <c r="J3257" s="181">
        <f t="shared" ref="J3257:J3299" si="374">ROUND(I3257*H3257,2)</f>
        <v>0</v>
      </c>
      <c r="K3257" s="177" t="s">
        <v>477</v>
      </c>
      <c r="L3257" s="41"/>
      <c r="M3257" s="182" t="s">
        <v>19</v>
      </c>
      <c r="N3257" s="183" t="s">
        <v>41</v>
      </c>
      <c r="O3257" s="66"/>
      <c r="P3257" s="184">
        <f t="shared" ref="P3257:P3299" si="375">O3257*H3257</f>
        <v>0</v>
      </c>
      <c r="Q3257" s="184">
        <v>0</v>
      </c>
      <c r="R3257" s="184">
        <f t="shared" ref="R3257:R3299" si="376">Q3257*H3257</f>
        <v>0</v>
      </c>
      <c r="S3257" s="184">
        <v>0</v>
      </c>
      <c r="T3257" s="185">
        <f t="shared" ref="T3257:T3299" si="377">S3257*H3257</f>
        <v>0</v>
      </c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R3257" s="186" t="s">
        <v>216</v>
      </c>
      <c r="AT3257" s="186" t="s">
        <v>195</v>
      </c>
      <c r="AU3257" s="186" t="s">
        <v>80</v>
      </c>
      <c r="AY3257" s="19" t="s">
        <v>193</v>
      </c>
      <c r="BE3257" s="187">
        <f t="shared" ref="BE3257:BE3299" si="378">IF(N3257="základní",J3257,0)</f>
        <v>0</v>
      </c>
      <c r="BF3257" s="187">
        <f t="shared" ref="BF3257:BF3299" si="379">IF(N3257="snížená",J3257,0)</f>
        <v>0</v>
      </c>
      <c r="BG3257" s="187">
        <f t="shared" ref="BG3257:BG3299" si="380">IF(N3257="zákl. přenesená",J3257,0)</f>
        <v>0</v>
      </c>
      <c r="BH3257" s="187">
        <f t="shared" ref="BH3257:BH3299" si="381">IF(N3257="sníž. přenesená",J3257,0)</f>
        <v>0</v>
      </c>
      <c r="BI3257" s="187">
        <f t="shared" ref="BI3257:BI3299" si="382">IF(N3257="nulová",J3257,0)</f>
        <v>0</v>
      </c>
      <c r="BJ3257" s="19" t="s">
        <v>78</v>
      </c>
      <c r="BK3257" s="187">
        <f t="shared" ref="BK3257:BK3299" si="383">ROUND(I3257*H3257,2)</f>
        <v>0</v>
      </c>
      <c r="BL3257" s="19" t="s">
        <v>216</v>
      </c>
      <c r="BM3257" s="186" t="s">
        <v>6397</v>
      </c>
    </row>
    <row r="3258" spans="1:65" s="2" customFormat="1" ht="21.75" customHeight="1">
      <c r="A3258" s="36"/>
      <c r="B3258" s="37"/>
      <c r="C3258" s="175" t="s">
        <v>6398</v>
      </c>
      <c r="D3258" s="175" t="s">
        <v>195</v>
      </c>
      <c r="E3258" s="176" t="s">
        <v>6399</v>
      </c>
      <c r="F3258" s="177" t="s">
        <v>6400</v>
      </c>
      <c r="G3258" s="178" t="s">
        <v>702</v>
      </c>
      <c r="H3258" s="179">
        <v>1</v>
      </c>
      <c r="I3258" s="180"/>
      <c r="J3258" s="181">
        <f t="shared" si="374"/>
        <v>0</v>
      </c>
      <c r="K3258" s="177" t="s">
        <v>477</v>
      </c>
      <c r="L3258" s="41"/>
      <c r="M3258" s="182" t="s">
        <v>19</v>
      </c>
      <c r="N3258" s="183" t="s">
        <v>41</v>
      </c>
      <c r="O3258" s="66"/>
      <c r="P3258" s="184">
        <f t="shared" si="375"/>
        <v>0</v>
      </c>
      <c r="Q3258" s="184">
        <v>0</v>
      </c>
      <c r="R3258" s="184">
        <f t="shared" si="376"/>
        <v>0</v>
      </c>
      <c r="S3258" s="184">
        <v>0</v>
      </c>
      <c r="T3258" s="185">
        <f t="shared" si="377"/>
        <v>0</v>
      </c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R3258" s="186" t="s">
        <v>216</v>
      </c>
      <c r="AT3258" s="186" t="s">
        <v>195</v>
      </c>
      <c r="AU3258" s="186" t="s">
        <v>80</v>
      </c>
      <c r="AY3258" s="19" t="s">
        <v>193</v>
      </c>
      <c r="BE3258" s="187">
        <f t="shared" si="378"/>
        <v>0</v>
      </c>
      <c r="BF3258" s="187">
        <f t="shared" si="379"/>
        <v>0</v>
      </c>
      <c r="BG3258" s="187">
        <f t="shared" si="380"/>
        <v>0</v>
      </c>
      <c r="BH3258" s="187">
        <f t="shared" si="381"/>
        <v>0</v>
      </c>
      <c r="BI3258" s="187">
        <f t="shared" si="382"/>
        <v>0</v>
      </c>
      <c r="BJ3258" s="19" t="s">
        <v>78</v>
      </c>
      <c r="BK3258" s="187">
        <f t="shared" si="383"/>
        <v>0</v>
      </c>
      <c r="BL3258" s="19" t="s">
        <v>216</v>
      </c>
      <c r="BM3258" s="186" t="s">
        <v>6401</v>
      </c>
    </row>
    <row r="3259" spans="1:65" s="2" customFormat="1" ht="16.5" customHeight="1">
      <c r="A3259" s="36"/>
      <c r="B3259" s="37"/>
      <c r="C3259" s="175" t="s">
        <v>6402</v>
      </c>
      <c r="D3259" s="175" t="s">
        <v>195</v>
      </c>
      <c r="E3259" s="176" t="s">
        <v>6403</v>
      </c>
      <c r="F3259" s="177" t="s">
        <v>6404</v>
      </c>
      <c r="G3259" s="178" t="s">
        <v>702</v>
      </c>
      <c r="H3259" s="179">
        <v>3</v>
      </c>
      <c r="I3259" s="180"/>
      <c r="J3259" s="181">
        <f t="shared" si="374"/>
        <v>0</v>
      </c>
      <c r="K3259" s="177" t="s">
        <v>477</v>
      </c>
      <c r="L3259" s="41"/>
      <c r="M3259" s="182" t="s">
        <v>19</v>
      </c>
      <c r="N3259" s="183" t="s">
        <v>41</v>
      </c>
      <c r="O3259" s="66"/>
      <c r="P3259" s="184">
        <f t="shared" si="375"/>
        <v>0</v>
      </c>
      <c r="Q3259" s="184">
        <v>0</v>
      </c>
      <c r="R3259" s="184">
        <f t="shared" si="376"/>
        <v>0</v>
      </c>
      <c r="S3259" s="184">
        <v>0</v>
      </c>
      <c r="T3259" s="185">
        <f t="shared" si="377"/>
        <v>0</v>
      </c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R3259" s="186" t="s">
        <v>216</v>
      </c>
      <c r="AT3259" s="186" t="s">
        <v>195</v>
      </c>
      <c r="AU3259" s="186" t="s">
        <v>80</v>
      </c>
      <c r="AY3259" s="19" t="s">
        <v>193</v>
      </c>
      <c r="BE3259" s="187">
        <f t="shared" si="378"/>
        <v>0</v>
      </c>
      <c r="BF3259" s="187">
        <f t="shared" si="379"/>
        <v>0</v>
      </c>
      <c r="BG3259" s="187">
        <f t="shared" si="380"/>
        <v>0</v>
      </c>
      <c r="BH3259" s="187">
        <f t="shared" si="381"/>
        <v>0</v>
      </c>
      <c r="BI3259" s="187">
        <f t="shared" si="382"/>
        <v>0</v>
      </c>
      <c r="BJ3259" s="19" t="s">
        <v>78</v>
      </c>
      <c r="BK3259" s="187">
        <f t="shared" si="383"/>
        <v>0</v>
      </c>
      <c r="BL3259" s="19" t="s">
        <v>216</v>
      </c>
      <c r="BM3259" s="186" t="s">
        <v>6405</v>
      </c>
    </row>
    <row r="3260" spans="1:65" s="2" customFormat="1" ht="24.2" customHeight="1">
      <c r="A3260" s="36"/>
      <c r="B3260" s="37"/>
      <c r="C3260" s="175" t="s">
        <v>6406</v>
      </c>
      <c r="D3260" s="175" t="s">
        <v>195</v>
      </c>
      <c r="E3260" s="176" t="s">
        <v>6407</v>
      </c>
      <c r="F3260" s="177" t="s">
        <v>6408</v>
      </c>
      <c r="G3260" s="178" t="s">
        <v>702</v>
      </c>
      <c r="H3260" s="179">
        <v>1</v>
      </c>
      <c r="I3260" s="180"/>
      <c r="J3260" s="181">
        <f t="shared" si="374"/>
        <v>0</v>
      </c>
      <c r="K3260" s="177" t="s">
        <v>477</v>
      </c>
      <c r="L3260" s="41"/>
      <c r="M3260" s="182" t="s">
        <v>19</v>
      </c>
      <c r="N3260" s="183" t="s">
        <v>41</v>
      </c>
      <c r="O3260" s="66"/>
      <c r="P3260" s="184">
        <f t="shared" si="375"/>
        <v>0</v>
      </c>
      <c r="Q3260" s="184">
        <v>0</v>
      </c>
      <c r="R3260" s="184">
        <f t="shared" si="376"/>
        <v>0</v>
      </c>
      <c r="S3260" s="184">
        <v>0</v>
      </c>
      <c r="T3260" s="185">
        <f t="shared" si="377"/>
        <v>0</v>
      </c>
      <c r="U3260" s="36"/>
      <c r="V3260" s="36"/>
      <c r="W3260" s="36"/>
      <c r="X3260" s="36"/>
      <c r="Y3260" s="36"/>
      <c r="Z3260" s="36"/>
      <c r="AA3260" s="36"/>
      <c r="AB3260" s="36"/>
      <c r="AC3260" s="36"/>
      <c r="AD3260" s="36"/>
      <c r="AE3260" s="36"/>
      <c r="AR3260" s="186" t="s">
        <v>216</v>
      </c>
      <c r="AT3260" s="186" t="s">
        <v>195</v>
      </c>
      <c r="AU3260" s="186" t="s">
        <v>80</v>
      </c>
      <c r="AY3260" s="19" t="s">
        <v>193</v>
      </c>
      <c r="BE3260" s="187">
        <f t="shared" si="378"/>
        <v>0</v>
      </c>
      <c r="BF3260" s="187">
        <f t="shared" si="379"/>
        <v>0</v>
      </c>
      <c r="BG3260" s="187">
        <f t="shared" si="380"/>
        <v>0</v>
      </c>
      <c r="BH3260" s="187">
        <f t="shared" si="381"/>
        <v>0</v>
      </c>
      <c r="BI3260" s="187">
        <f t="shared" si="382"/>
        <v>0</v>
      </c>
      <c r="BJ3260" s="19" t="s">
        <v>78</v>
      </c>
      <c r="BK3260" s="187">
        <f t="shared" si="383"/>
        <v>0</v>
      </c>
      <c r="BL3260" s="19" t="s">
        <v>216</v>
      </c>
      <c r="BM3260" s="186" t="s">
        <v>6409</v>
      </c>
    </row>
    <row r="3261" spans="1:65" s="2" customFormat="1" ht="16.5" customHeight="1">
      <c r="A3261" s="36"/>
      <c r="B3261" s="37"/>
      <c r="C3261" s="175" t="s">
        <v>6410</v>
      </c>
      <c r="D3261" s="175" t="s">
        <v>195</v>
      </c>
      <c r="E3261" s="176" t="s">
        <v>6411</v>
      </c>
      <c r="F3261" s="177" t="s">
        <v>6412</v>
      </c>
      <c r="G3261" s="178" t="s">
        <v>702</v>
      </c>
      <c r="H3261" s="179">
        <v>2</v>
      </c>
      <c r="I3261" s="180"/>
      <c r="J3261" s="181">
        <f t="shared" si="374"/>
        <v>0</v>
      </c>
      <c r="K3261" s="177" t="s">
        <v>477</v>
      </c>
      <c r="L3261" s="41"/>
      <c r="M3261" s="182" t="s">
        <v>19</v>
      </c>
      <c r="N3261" s="183" t="s">
        <v>41</v>
      </c>
      <c r="O3261" s="66"/>
      <c r="P3261" s="184">
        <f t="shared" si="375"/>
        <v>0</v>
      </c>
      <c r="Q3261" s="184">
        <v>0</v>
      </c>
      <c r="R3261" s="184">
        <f t="shared" si="376"/>
        <v>0</v>
      </c>
      <c r="S3261" s="184">
        <v>0</v>
      </c>
      <c r="T3261" s="185">
        <f t="shared" si="377"/>
        <v>0</v>
      </c>
      <c r="U3261" s="36"/>
      <c r="V3261" s="36"/>
      <c r="W3261" s="36"/>
      <c r="X3261" s="36"/>
      <c r="Y3261" s="36"/>
      <c r="Z3261" s="36"/>
      <c r="AA3261" s="36"/>
      <c r="AB3261" s="36"/>
      <c r="AC3261" s="36"/>
      <c r="AD3261" s="36"/>
      <c r="AE3261" s="36"/>
      <c r="AR3261" s="186" t="s">
        <v>216</v>
      </c>
      <c r="AT3261" s="186" t="s">
        <v>195</v>
      </c>
      <c r="AU3261" s="186" t="s">
        <v>80</v>
      </c>
      <c r="AY3261" s="19" t="s">
        <v>193</v>
      </c>
      <c r="BE3261" s="187">
        <f t="shared" si="378"/>
        <v>0</v>
      </c>
      <c r="BF3261" s="187">
        <f t="shared" si="379"/>
        <v>0</v>
      </c>
      <c r="BG3261" s="187">
        <f t="shared" si="380"/>
        <v>0</v>
      </c>
      <c r="BH3261" s="187">
        <f t="shared" si="381"/>
        <v>0</v>
      </c>
      <c r="BI3261" s="187">
        <f t="shared" si="382"/>
        <v>0</v>
      </c>
      <c r="BJ3261" s="19" t="s">
        <v>78</v>
      </c>
      <c r="BK3261" s="187">
        <f t="shared" si="383"/>
        <v>0</v>
      </c>
      <c r="BL3261" s="19" t="s">
        <v>216</v>
      </c>
      <c r="BM3261" s="186" t="s">
        <v>6413</v>
      </c>
    </row>
    <row r="3262" spans="1:65" s="2" customFormat="1" ht="24.2" customHeight="1">
      <c r="A3262" s="36"/>
      <c r="B3262" s="37"/>
      <c r="C3262" s="175" t="s">
        <v>6414</v>
      </c>
      <c r="D3262" s="175" t="s">
        <v>195</v>
      </c>
      <c r="E3262" s="176" t="s">
        <v>6415</v>
      </c>
      <c r="F3262" s="177" t="s">
        <v>6416</v>
      </c>
      <c r="G3262" s="178" t="s">
        <v>702</v>
      </c>
      <c r="H3262" s="179">
        <v>1</v>
      </c>
      <c r="I3262" s="180"/>
      <c r="J3262" s="181">
        <f t="shared" si="374"/>
        <v>0</v>
      </c>
      <c r="K3262" s="177" t="s">
        <v>477</v>
      </c>
      <c r="L3262" s="41"/>
      <c r="M3262" s="182" t="s">
        <v>19</v>
      </c>
      <c r="N3262" s="183" t="s">
        <v>41</v>
      </c>
      <c r="O3262" s="66"/>
      <c r="P3262" s="184">
        <f t="shared" si="375"/>
        <v>0</v>
      </c>
      <c r="Q3262" s="184">
        <v>0</v>
      </c>
      <c r="R3262" s="184">
        <f t="shared" si="376"/>
        <v>0</v>
      </c>
      <c r="S3262" s="184">
        <v>0</v>
      </c>
      <c r="T3262" s="185">
        <f t="shared" si="377"/>
        <v>0</v>
      </c>
      <c r="U3262" s="36"/>
      <c r="V3262" s="36"/>
      <c r="W3262" s="36"/>
      <c r="X3262" s="36"/>
      <c r="Y3262" s="36"/>
      <c r="Z3262" s="36"/>
      <c r="AA3262" s="36"/>
      <c r="AB3262" s="36"/>
      <c r="AC3262" s="36"/>
      <c r="AD3262" s="36"/>
      <c r="AE3262" s="36"/>
      <c r="AR3262" s="186" t="s">
        <v>216</v>
      </c>
      <c r="AT3262" s="186" t="s">
        <v>195</v>
      </c>
      <c r="AU3262" s="186" t="s">
        <v>80</v>
      </c>
      <c r="AY3262" s="19" t="s">
        <v>193</v>
      </c>
      <c r="BE3262" s="187">
        <f t="shared" si="378"/>
        <v>0</v>
      </c>
      <c r="BF3262" s="187">
        <f t="shared" si="379"/>
        <v>0</v>
      </c>
      <c r="BG3262" s="187">
        <f t="shared" si="380"/>
        <v>0</v>
      </c>
      <c r="BH3262" s="187">
        <f t="shared" si="381"/>
        <v>0</v>
      </c>
      <c r="BI3262" s="187">
        <f t="shared" si="382"/>
        <v>0</v>
      </c>
      <c r="BJ3262" s="19" t="s">
        <v>78</v>
      </c>
      <c r="BK3262" s="187">
        <f t="shared" si="383"/>
        <v>0</v>
      </c>
      <c r="BL3262" s="19" t="s">
        <v>216</v>
      </c>
      <c r="BM3262" s="186" t="s">
        <v>6417</v>
      </c>
    </row>
    <row r="3263" spans="1:65" s="2" customFormat="1" ht="16.5" customHeight="1">
      <c r="A3263" s="36"/>
      <c r="B3263" s="37"/>
      <c r="C3263" s="175" t="s">
        <v>6418</v>
      </c>
      <c r="D3263" s="175" t="s">
        <v>195</v>
      </c>
      <c r="E3263" s="176" t="s">
        <v>6419</v>
      </c>
      <c r="F3263" s="177" t="s">
        <v>6420</v>
      </c>
      <c r="G3263" s="178" t="s">
        <v>702</v>
      </c>
      <c r="H3263" s="179">
        <v>5</v>
      </c>
      <c r="I3263" s="180"/>
      <c r="J3263" s="181">
        <f t="shared" si="374"/>
        <v>0</v>
      </c>
      <c r="K3263" s="177" t="s">
        <v>477</v>
      </c>
      <c r="L3263" s="41"/>
      <c r="M3263" s="182" t="s">
        <v>19</v>
      </c>
      <c r="N3263" s="183" t="s">
        <v>41</v>
      </c>
      <c r="O3263" s="66"/>
      <c r="P3263" s="184">
        <f t="shared" si="375"/>
        <v>0</v>
      </c>
      <c r="Q3263" s="184">
        <v>0</v>
      </c>
      <c r="R3263" s="184">
        <f t="shared" si="376"/>
        <v>0</v>
      </c>
      <c r="S3263" s="184">
        <v>0</v>
      </c>
      <c r="T3263" s="185">
        <f t="shared" si="377"/>
        <v>0</v>
      </c>
      <c r="U3263" s="36"/>
      <c r="V3263" s="36"/>
      <c r="W3263" s="36"/>
      <c r="X3263" s="36"/>
      <c r="Y3263" s="36"/>
      <c r="Z3263" s="36"/>
      <c r="AA3263" s="36"/>
      <c r="AB3263" s="36"/>
      <c r="AC3263" s="36"/>
      <c r="AD3263" s="36"/>
      <c r="AE3263" s="36"/>
      <c r="AR3263" s="186" t="s">
        <v>216</v>
      </c>
      <c r="AT3263" s="186" t="s">
        <v>195</v>
      </c>
      <c r="AU3263" s="186" t="s">
        <v>80</v>
      </c>
      <c r="AY3263" s="19" t="s">
        <v>193</v>
      </c>
      <c r="BE3263" s="187">
        <f t="shared" si="378"/>
        <v>0</v>
      </c>
      <c r="BF3263" s="187">
        <f t="shared" si="379"/>
        <v>0</v>
      </c>
      <c r="BG3263" s="187">
        <f t="shared" si="380"/>
        <v>0</v>
      </c>
      <c r="BH3263" s="187">
        <f t="shared" si="381"/>
        <v>0</v>
      </c>
      <c r="BI3263" s="187">
        <f t="shared" si="382"/>
        <v>0</v>
      </c>
      <c r="BJ3263" s="19" t="s">
        <v>78</v>
      </c>
      <c r="BK3263" s="187">
        <f t="shared" si="383"/>
        <v>0</v>
      </c>
      <c r="BL3263" s="19" t="s">
        <v>216</v>
      </c>
      <c r="BM3263" s="186" t="s">
        <v>6421</v>
      </c>
    </row>
    <row r="3264" spans="1:65" s="2" customFormat="1" ht="24.2" customHeight="1">
      <c r="A3264" s="36"/>
      <c r="B3264" s="37"/>
      <c r="C3264" s="175" t="s">
        <v>6422</v>
      </c>
      <c r="D3264" s="175" t="s">
        <v>195</v>
      </c>
      <c r="E3264" s="176" t="s">
        <v>6423</v>
      </c>
      <c r="F3264" s="177" t="s">
        <v>6424</v>
      </c>
      <c r="G3264" s="178" t="s">
        <v>702</v>
      </c>
      <c r="H3264" s="179">
        <v>1</v>
      </c>
      <c r="I3264" s="180"/>
      <c r="J3264" s="181">
        <f t="shared" si="374"/>
        <v>0</v>
      </c>
      <c r="K3264" s="177" t="s">
        <v>477</v>
      </c>
      <c r="L3264" s="41"/>
      <c r="M3264" s="182" t="s">
        <v>19</v>
      </c>
      <c r="N3264" s="183" t="s">
        <v>41</v>
      </c>
      <c r="O3264" s="66"/>
      <c r="P3264" s="184">
        <f t="shared" si="375"/>
        <v>0</v>
      </c>
      <c r="Q3264" s="184">
        <v>0</v>
      </c>
      <c r="R3264" s="184">
        <f t="shared" si="376"/>
        <v>0</v>
      </c>
      <c r="S3264" s="184">
        <v>0</v>
      </c>
      <c r="T3264" s="185">
        <f t="shared" si="377"/>
        <v>0</v>
      </c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R3264" s="186" t="s">
        <v>216</v>
      </c>
      <c r="AT3264" s="186" t="s">
        <v>195</v>
      </c>
      <c r="AU3264" s="186" t="s">
        <v>80</v>
      </c>
      <c r="AY3264" s="19" t="s">
        <v>193</v>
      </c>
      <c r="BE3264" s="187">
        <f t="shared" si="378"/>
        <v>0</v>
      </c>
      <c r="BF3264" s="187">
        <f t="shared" si="379"/>
        <v>0</v>
      </c>
      <c r="BG3264" s="187">
        <f t="shared" si="380"/>
        <v>0</v>
      </c>
      <c r="BH3264" s="187">
        <f t="shared" si="381"/>
        <v>0</v>
      </c>
      <c r="BI3264" s="187">
        <f t="shared" si="382"/>
        <v>0</v>
      </c>
      <c r="BJ3264" s="19" t="s">
        <v>78</v>
      </c>
      <c r="BK3264" s="187">
        <f t="shared" si="383"/>
        <v>0</v>
      </c>
      <c r="BL3264" s="19" t="s">
        <v>216</v>
      </c>
      <c r="BM3264" s="186" t="s">
        <v>6425</v>
      </c>
    </row>
    <row r="3265" spans="1:65" s="2" customFormat="1" ht="44.25" customHeight="1">
      <c r="A3265" s="36"/>
      <c r="B3265" s="37"/>
      <c r="C3265" s="175" t="s">
        <v>6426</v>
      </c>
      <c r="D3265" s="175" t="s">
        <v>195</v>
      </c>
      <c r="E3265" s="176" t="s">
        <v>6427</v>
      </c>
      <c r="F3265" s="177" t="s">
        <v>6428</v>
      </c>
      <c r="G3265" s="178" t="s">
        <v>702</v>
      </c>
      <c r="H3265" s="179">
        <v>1</v>
      </c>
      <c r="I3265" s="180"/>
      <c r="J3265" s="181">
        <f t="shared" si="374"/>
        <v>0</v>
      </c>
      <c r="K3265" s="177" t="s">
        <v>477</v>
      </c>
      <c r="L3265" s="41"/>
      <c r="M3265" s="182" t="s">
        <v>19</v>
      </c>
      <c r="N3265" s="183" t="s">
        <v>41</v>
      </c>
      <c r="O3265" s="66"/>
      <c r="P3265" s="184">
        <f t="shared" si="375"/>
        <v>0</v>
      </c>
      <c r="Q3265" s="184">
        <v>0</v>
      </c>
      <c r="R3265" s="184">
        <f t="shared" si="376"/>
        <v>0</v>
      </c>
      <c r="S3265" s="184">
        <v>0</v>
      </c>
      <c r="T3265" s="185">
        <f t="shared" si="377"/>
        <v>0</v>
      </c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R3265" s="186" t="s">
        <v>216</v>
      </c>
      <c r="AT3265" s="186" t="s">
        <v>195</v>
      </c>
      <c r="AU3265" s="186" t="s">
        <v>80</v>
      </c>
      <c r="AY3265" s="19" t="s">
        <v>193</v>
      </c>
      <c r="BE3265" s="187">
        <f t="shared" si="378"/>
        <v>0</v>
      </c>
      <c r="BF3265" s="187">
        <f t="shared" si="379"/>
        <v>0</v>
      </c>
      <c r="BG3265" s="187">
        <f t="shared" si="380"/>
        <v>0</v>
      </c>
      <c r="BH3265" s="187">
        <f t="shared" si="381"/>
        <v>0</v>
      </c>
      <c r="BI3265" s="187">
        <f t="shared" si="382"/>
        <v>0</v>
      </c>
      <c r="BJ3265" s="19" t="s">
        <v>78</v>
      </c>
      <c r="BK3265" s="187">
        <f t="shared" si="383"/>
        <v>0</v>
      </c>
      <c r="BL3265" s="19" t="s">
        <v>216</v>
      </c>
      <c r="BM3265" s="186" t="s">
        <v>6429</v>
      </c>
    </row>
    <row r="3266" spans="1:65" s="2" customFormat="1" ht="16.5" customHeight="1">
      <c r="A3266" s="36"/>
      <c r="B3266" s="37"/>
      <c r="C3266" s="175" t="s">
        <v>6430</v>
      </c>
      <c r="D3266" s="175" t="s">
        <v>195</v>
      </c>
      <c r="E3266" s="176" t="s">
        <v>6431</v>
      </c>
      <c r="F3266" s="177" t="s">
        <v>6432</v>
      </c>
      <c r="G3266" s="178" t="s">
        <v>702</v>
      </c>
      <c r="H3266" s="179">
        <v>2</v>
      </c>
      <c r="I3266" s="180"/>
      <c r="J3266" s="181">
        <f t="shared" si="374"/>
        <v>0</v>
      </c>
      <c r="K3266" s="177" t="s">
        <v>477</v>
      </c>
      <c r="L3266" s="41"/>
      <c r="M3266" s="182" t="s">
        <v>19</v>
      </c>
      <c r="N3266" s="183" t="s">
        <v>41</v>
      </c>
      <c r="O3266" s="66"/>
      <c r="P3266" s="184">
        <f t="shared" si="375"/>
        <v>0</v>
      </c>
      <c r="Q3266" s="184">
        <v>0</v>
      </c>
      <c r="R3266" s="184">
        <f t="shared" si="376"/>
        <v>0</v>
      </c>
      <c r="S3266" s="184">
        <v>0</v>
      </c>
      <c r="T3266" s="185">
        <f t="shared" si="377"/>
        <v>0</v>
      </c>
      <c r="U3266" s="36"/>
      <c r="V3266" s="36"/>
      <c r="W3266" s="36"/>
      <c r="X3266" s="36"/>
      <c r="Y3266" s="36"/>
      <c r="Z3266" s="36"/>
      <c r="AA3266" s="36"/>
      <c r="AB3266" s="36"/>
      <c r="AC3266" s="36"/>
      <c r="AD3266" s="36"/>
      <c r="AE3266" s="36"/>
      <c r="AR3266" s="186" t="s">
        <v>216</v>
      </c>
      <c r="AT3266" s="186" t="s">
        <v>195</v>
      </c>
      <c r="AU3266" s="186" t="s">
        <v>80</v>
      </c>
      <c r="AY3266" s="19" t="s">
        <v>193</v>
      </c>
      <c r="BE3266" s="187">
        <f t="shared" si="378"/>
        <v>0</v>
      </c>
      <c r="BF3266" s="187">
        <f t="shared" si="379"/>
        <v>0</v>
      </c>
      <c r="BG3266" s="187">
        <f t="shared" si="380"/>
        <v>0</v>
      </c>
      <c r="BH3266" s="187">
        <f t="shared" si="381"/>
        <v>0</v>
      </c>
      <c r="BI3266" s="187">
        <f t="shared" si="382"/>
        <v>0</v>
      </c>
      <c r="BJ3266" s="19" t="s">
        <v>78</v>
      </c>
      <c r="BK3266" s="187">
        <f t="shared" si="383"/>
        <v>0</v>
      </c>
      <c r="BL3266" s="19" t="s">
        <v>216</v>
      </c>
      <c r="BM3266" s="186" t="s">
        <v>6433</v>
      </c>
    </row>
    <row r="3267" spans="1:65" s="2" customFormat="1" ht="24.2" customHeight="1">
      <c r="A3267" s="36"/>
      <c r="B3267" s="37"/>
      <c r="C3267" s="175" t="s">
        <v>6434</v>
      </c>
      <c r="D3267" s="175" t="s">
        <v>195</v>
      </c>
      <c r="E3267" s="176" t="s">
        <v>6435</v>
      </c>
      <c r="F3267" s="177" t="s">
        <v>6436</v>
      </c>
      <c r="G3267" s="178" t="s">
        <v>702</v>
      </c>
      <c r="H3267" s="179">
        <v>4</v>
      </c>
      <c r="I3267" s="180"/>
      <c r="J3267" s="181">
        <f t="shared" si="374"/>
        <v>0</v>
      </c>
      <c r="K3267" s="177" t="s">
        <v>477</v>
      </c>
      <c r="L3267" s="41"/>
      <c r="M3267" s="182" t="s">
        <v>19</v>
      </c>
      <c r="N3267" s="183" t="s">
        <v>41</v>
      </c>
      <c r="O3267" s="66"/>
      <c r="P3267" s="184">
        <f t="shared" si="375"/>
        <v>0</v>
      </c>
      <c r="Q3267" s="184">
        <v>0</v>
      </c>
      <c r="R3267" s="184">
        <f t="shared" si="376"/>
        <v>0</v>
      </c>
      <c r="S3267" s="184">
        <v>0</v>
      </c>
      <c r="T3267" s="185">
        <f t="shared" si="377"/>
        <v>0</v>
      </c>
      <c r="U3267" s="36"/>
      <c r="V3267" s="36"/>
      <c r="W3267" s="36"/>
      <c r="X3267" s="36"/>
      <c r="Y3267" s="36"/>
      <c r="Z3267" s="36"/>
      <c r="AA3267" s="36"/>
      <c r="AB3267" s="36"/>
      <c r="AC3267" s="36"/>
      <c r="AD3267" s="36"/>
      <c r="AE3267" s="36"/>
      <c r="AR3267" s="186" t="s">
        <v>216</v>
      </c>
      <c r="AT3267" s="186" t="s">
        <v>195</v>
      </c>
      <c r="AU3267" s="186" t="s">
        <v>80</v>
      </c>
      <c r="AY3267" s="19" t="s">
        <v>193</v>
      </c>
      <c r="BE3267" s="187">
        <f t="shared" si="378"/>
        <v>0</v>
      </c>
      <c r="BF3267" s="187">
        <f t="shared" si="379"/>
        <v>0</v>
      </c>
      <c r="BG3267" s="187">
        <f t="shared" si="380"/>
        <v>0</v>
      </c>
      <c r="BH3267" s="187">
        <f t="shared" si="381"/>
        <v>0</v>
      </c>
      <c r="BI3267" s="187">
        <f t="shared" si="382"/>
        <v>0</v>
      </c>
      <c r="BJ3267" s="19" t="s">
        <v>78</v>
      </c>
      <c r="BK3267" s="187">
        <f t="shared" si="383"/>
        <v>0</v>
      </c>
      <c r="BL3267" s="19" t="s">
        <v>216</v>
      </c>
      <c r="BM3267" s="186" t="s">
        <v>6437</v>
      </c>
    </row>
    <row r="3268" spans="1:65" s="2" customFormat="1" ht="16.5" customHeight="1">
      <c r="A3268" s="36"/>
      <c r="B3268" s="37"/>
      <c r="C3268" s="175" t="s">
        <v>6438</v>
      </c>
      <c r="D3268" s="175" t="s">
        <v>195</v>
      </c>
      <c r="E3268" s="176" t="s">
        <v>6439</v>
      </c>
      <c r="F3268" s="177" t="s">
        <v>6412</v>
      </c>
      <c r="G3268" s="178" t="s">
        <v>702</v>
      </c>
      <c r="H3268" s="179">
        <v>8</v>
      </c>
      <c r="I3268" s="180"/>
      <c r="J3268" s="181">
        <f t="shared" si="374"/>
        <v>0</v>
      </c>
      <c r="K3268" s="177" t="s">
        <v>477</v>
      </c>
      <c r="L3268" s="41"/>
      <c r="M3268" s="182" t="s">
        <v>19</v>
      </c>
      <c r="N3268" s="183" t="s">
        <v>41</v>
      </c>
      <c r="O3268" s="66"/>
      <c r="P3268" s="184">
        <f t="shared" si="375"/>
        <v>0</v>
      </c>
      <c r="Q3268" s="184">
        <v>0</v>
      </c>
      <c r="R3268" s="184">
        <f t="shared" si="376"/>
        <v>0</v>
      </c>
      <c r="S3268" s="184">
        <v>0</v>
      </c>
      <c r="T3268" s="185">
        <f t="shared" si="377"/>
        <v>0</v>
      </c>
      <c r="U3268" s="36"/>
      <c r="V3268" s="36"/>
      <c r="W3268" s="36"/>
      <c r="X3268" s="36"/>
      <c r="Y3268" s="36"/>
      <c r="Z3268" s="36"/>
      <c r="AA3268" s="36"/>
      <c r="AB3268" s="36"/>
      <c r="AC3268" s="36"/>
      <c r="AD3268" s="36"/>
      <c r="AE3268" s="36"/>
      <c r="AR3268" s="186" t="s">
        <v>216</v>
      </c>
      <c r="AT3268" s="186" t="s">
        <v>195</v>
      </c>
      <c r="AU3268" s="186" t="s">
        <v>80</v>
      </c>
      <c r="AY3268" s="19" t="s">
        <v>193</v>
      </c>
      <c r="BE3268" s="187">
        <f t="shared" si="378"/>
        <v>0</v>
      </c>
      <c r="BF3268" s="187">
        <f t="shared" si="379"/>
        <v>0</v>
      </c>
      <c r="BG3268" s="187">
        <f t="shared" si="380"/>
        <v>0</v>
      </c>
      <c r="BH3268" s="187">
        <f t="shared" si="381"/>
        <v>0</v>
      </c>
      <c r="BI3268" s="187">
        <f t="shared" si="382"/>
        <v>0</v>
      </c>
      <c r="BJ3268" s="19" t="s">
        <v>78</v>
      </c>
      <c r="BK3268" s="187">
        <f t="shared" si="383"/>
        <v>0</v>
      </c>
      <c r="BL3268" s="19" t="s">
        <v>216</v>
      </c>
      <c r="BM3268" s="186" t="s">
        <v>6440</v>
      </c>
    </row>
    <row r="3269" spans="1:65" s="2" customFormat="1" ht="33" customHeight="1">
      <c r="A3269" s="36"/>
      <c r="B3269" s="37"/>
      <c r="C3269" s="175" t="s">
        <v>6441</v>
      </c>
      <c r="D3269" s="175" t="s">
        <v>195</v>
      </c>
      <c r="E3269" s="176" t="s">
        <v>6442</v>
      </c>
      <c r="F3269" s="177" t="s">
        <v>6443</v>
      </c>
      <c r="G3269" s="178" t="s">
        <v>702</v>
      </c>
      <c r="H3269" s="179">
        <v>57</v>
      </c>
      <c r="I3269" s="180"/>
      <c r="J3269" s="181">
        <f t="shared" si="374"/>
        <v>0</v>
      </c>
      <c r="K3269" s="177" t="s">
        <v>477</v>
      </c>
      <c r="L3269" s="41"/>
      <c r="M3269" s="182" t="s">
        <v>19</v>
      </c>
      <c r="N3269" s="183" t="s">
        <v>41</v>
      </c>
      <c r="O3269" s="66"/>
      <c r="P3269" s="184">
        <f t="shared" si="375"/>
        <v>0</v>
      </c>
      <c r="Q3269" s="184">
        <v>0</v>
      </c>
      <c r="R3269" s="184">
        <f t="shared" si="376"/>
        <v>0</v>
      </c>
      <c r="S3269" s="184">
        <v>0</v>
      </c>
      <c r="T3269" s="185">
        <f t="shared" si="377"/>
        <v>0</v>
      </c>
      <c r="U3269" s="36"/>
      <c r="V3269" s="36"/>
      <c r="W3269" s="36"/>
      <c r="X3269" s="36"/>
      <c r="Y3269" s="36"/>
      <c r="Z3269" s="36"/>
      <c r="AA3269" s="36"/>
      <c r="AB3269" s="36"/>
      <c r="AC3269" s="36"/>
      <c r="AD3269" s="36"/>
      <c r="AE3269" s="36"/>
      <c r="AR3269" s="186" t="s">
        <v>216</v>
      </c>
      <c r="AT3269" s="186" t="s">
        <v>195</v>
      </c>
      <c r="AU3269" s="186" t="s">
        <v>80</v>
      </c>
      <c r="AY3269" s="19" t="s">
        <v>193</v>
      </c>
      <c r="BE3269" s="187">
        <f t="shared" si="378"/>
        <v>0</v>
      </c>
      <c r="BF3269" s="187">
        <f t="shared" si="379"/>
        <v>0</v>
      </c>
      <c r="BG3269" s="187">
        <f t="shared" si="380"/>
        <v>0</v>
      </c>
      <c r="BH3269" s="187">
        <f t="shared" si="381"/>
        <v>0</v>
      </c>
      <c r="BI3269" s="187">
        <f t="shared" si="382"/>
        <v>0</v>
      </c>
      <c r="BJ3269" s="19" t="s">
        <v>78</v>
      </c>
      <c r="BK3269" s="187">
        <f t="shared" si="383"/>
        <v>0</v>
      </c>
      <c r="BL3269" s="19" t="s">
        <v>216</v>
      </c>
      <c r="BM3269" s="186" t="s">
        <v>6444</v>
      </c>
    </row>
    <row r="3270" spans="1:65" s="2" customFormat="1" ht="21.75" customHeight="1">
      <c r="A3270" s="36"/>
      <c r="B3270" s="37"/>
      <c r="C3270" s="175" t="s">
        <v>6445</v>
      </c>
      <c r="D3270" s="175" t="s">
        <v>195</v>
      </c>
      <c r="E3270" s="176" t="s">
        <v>6446</v>
      </c>
      <c r="F3270" s="177" t="s">
        <v>6447</v>
      </c>
      <c r="G3270" s="178" t="s">
        <v>702</v>
      </c>
      <c r="H3270" s="179">
        <v>4</v>
      </c>
      <c r="I3270" s="180"/>
      <c r="J3270" s="181">
        <f t="shared" si="374"/>
        <v>0</v>
      </c>
      <c r="K3270" s="177" t="s">
        <v>477</v>
      </c>
      <c r="L3270" s="41"/>
      <c r="M3270" s="182" t="s">
        <v>19</v>
      </c>
      <c r="N3270" s="183" t="s">
        <v>41</v>
      </c>
      <c r="O3270" s="66"/>
      <c r="P3270" s="184">
        <f t="shared" si="375"/>
        <v>0</v>
      </c>
      <c r="Q3270" s="184">
        <v>0</v>
      </c>
      <c r="R3270" s="184">
        <f t="shared" si="376"/>
        <v>0</v>
      </c>
      <c r="S3270" s="184">
        <v>0</v>
      </c>
      <c r="T3270" s="185">
        <f t="shared" si="377"/>
        <v>0</v>
      </c>
      <c r="U3270" s="36"/>
      <c r="V3270" s="36"/>
      <c r="W3270" s="36"/>
      <c r="X3270" s="36"/>
      <c r="Y3270" s="36"/>
      <c r="Z3270" s="36"/>
      <c r="AA3270" s="36"/>
      <c r="AB3270" s="36"/>
      <c r="AC3270" s="36"/>
      <c r="AD3270" s="36"/>
      <c r="AE3270" s="36"/>
      <c r="AR3270" s="186" t="s">
        <v>216</v>
      </c>
      <c r="AT3270" s="186" t="s">
        <v>195</v>
      </c>
      <c r="AU3270" s="186" t="s">
        <v>80</v>
      </c>
      <c r="AY3270" s="19" t="s">
        <v>193</v>
      </c>
      <c r="BE3270" s="187">
        <f t="shared" si="378"/>
        <v>0</v>
      </c>
      <c r="BF3270" s="187">
        <f t="shared" si="379"/>
        <v>0</v>
      </c>
      <c r="BG3270" s="187">
        <f t="shared" si="380"/>
        <v>0</v>
      </c>
      <c r="BH3270" s="187">
        <f t="shared" si="381"/>
        <v>0</v>
      </c>
      <c r="BI3270" s="187">
        <f t="shared" si="382"/>
        <v>0</v>
      </c>
      <c r="BJ3270" s="19" t="s">
        <v>78</v>
      </c>
      <c r="BK3270" s="187">
        <f t="shared" si="383"/>
        <v>0</v>
      </c>
      <c r="BL3270" s="19" t="s">
        <v>216</v>
      </c>
      <c r="BM3270" s="186" t="s">
        <v>6448</v>
      </c>
    </row>
    <row r="3271" spans="1:65" s="2" customFormat="1" ht="33" customHeight="1">
      <c r="A3271" s="36"/>
      <c r="B3271" s="37"/>
      <c r="C3271" s="175" t="s">
        <v>6449</v>
      </c>
      <c r="D3271" s="175" t="s">
        <v>195</v>
      </c>
      <c r="E3271" s="176" t="s">
        <v>6450</v>
      </c>
      <c r="F3271" s="177" t="s">
        <v>6451</v>
      </c>
      <c r="G3271" s="178" t="s">
        <v>702</v>
      </c>
      <c r="H3271" s="179">
        <v>312</v>
      </c>
      <c r="I3271" s="180"/>
      <c r="J3271" s="181">
        <f t="shared" si="374"/>
        <v>0</v>
      </c>
      <c r="K3271" s="177" t="s">
        <v>477</v>
      </c>
      <c r="L3271" s="41"/>
      <c r="M3271" s="182" t="s">
        <v>19</v>
      </c>
      <c r="N3271" s="183" t="s">
        <v>41</v>
      </c>
      <c r="O3271" s="66"/>
      <c r="P3271" s="184">
        <f t="shared" si="375"/>
        <v>0</v>
      </c>
      <c r="Q3271" s="184">
        <v>0</v>
      </c>
      <c r="R3271" s="184">
        <f t="shared" si="376"/>
        <v>0</v>
      </c>
      <c r="S3271" s="184">
        <v>0</v>
      </c>
      <c r="T3271" s="185">
        <f t="shared" si="377"/>
        <v>0</v>
      </c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R3271" s="186" t="s">
        <v>216</v>
      </c>
      <c r="AT3271" s="186" t="s">
        <v>195</v>
      </c>
      <c r="AU3271" s="186" t="s">
        <v>80</v>
      </c>
      <c r="AY3271" s="19" t="s">
        <v>193</v>
      </c>
      <c r="BE3271" s="187">
        <f t="shared" si="378"/>
        <v>0</v>
      </c>
      <c r="BF3271" s="187">
        <f t="shared" si="379"/>
        <v>0</v>
      </c>
      <c r="BG3271" s="187">
        <f t="shared" si="380"/>
        <v>0</v>
      </c>
      <c r="BH3271" s="187">
        <f t="shared" si="381"/>
        <v>0</v>
      </c>
      <c r="BI3271" s="187">
        <f t="shared" si="382"/>
        <v>0</v>
      </c>
      <c r="BJ3271" s="19" t="s">
        <v>78</v>
      </c>
      <c r="BK3271" s="187">
        <f t="shared" si="383"/>
        <v>0</v>
      </c>
      <c r="BL3271" s="19" t="s">
        <v>216</v>
      </c>
      <c r="BM3271" s="186" t="s">
        <v>6452</v>
      </c>
    </row>
    <row r="3272" spans="1:65" s="2" customFormat="1" ht="21.75" customHeight="1">
      <c r="A3272" s="36"/>
      <c r="B3272" s="37"/>
      <c r="C3272" s="175" t="s">
        <v>6453</v>
      </c>
      <c r="D3272" s="175" t="s">
        <v>195</v>
      </c>
      <c r="E3272" s="176" t="s">
        <v>6454</v>
      </c>
      <c r="F3272" s="177" t="s">
        <v>6455</v>
      </c>
      <c r="G3272" s="178" t="s">
        <v>702</v>
      </c>
      <c r="H3272" s="179">
        <v>9</v>
      </c>
      <c r="I3272" s="180"/>
      <c r="J3272" s="181">
        <f t="shared" si="374"/>
        <v>0</v>
      </c>
      <c r="K3272" s="177" t="s">
        <v>477</v>
      </c>
      <c r="L3272" s="41"/>
      <c r="M3272" s="182" t="s">
        <v>19</v>
      </c>
      <c r="N3272" s="183" t="s">
        <v>41</v>
      </c>
      <c r="O3272" s="66"/>
      <c r="P3272" s="184">
        <f t="shared" si="375"/>
        <v>0</v>
      </c>
      <c r="Q3272" s="184">
        <v>0</v>
      </c>
      <c r="R3272" s="184">
        <f t="shared" si="376"/>
        <v>0</v>
      </c>
      <c r="S3272" s="184">
        <v>0</v>
      </c>
      <c r="T3272" s="185">
        <f t="shared" si="377"/>
        <v>0</v>
      </c>
      <c r="U3272" s="36"/>
      <c r="V3272" s="36"/>
      <c r="W3272" s="36"/>
      <c r="X3272" s="36"/>
      <c r="Y3272" s="36"/>
      <c r="Z3272" s="36"/>
      <c r="AA3272" s="36"/>
      <c r="AB3272" s="36"/>
      <c r="AC3272" s="36"/>
      <c r="AD3272" s="36"/>
      <c r="AE3272" s="36"/>
      <c r="AR3272" s="186" t="s">
        <v>216</v>
      </c>
      <c r="AT3272" s="186" t="s">
        <v>195</v>
      </c>
      <c r="AU3272" s="186" t="s">
        <v>80</v>
      </c>
      <c r="AY3272" s="19" t="s">
        <v>193</v>
      </c>
      <c r="BE3272" s="187">
        <f t="shared" si="378"/>
        <v>0</v>
      </c>
      <c r="BF3272" s="187">
        <f t="shared" si="379"/>
        <v>0</v>
      </c>
      <c r="BG3272" s="187">
        <f t="shared" si="380"/>
        <v>0</v>
      </c>
      <c r="BH3272" s="187">
        <f t="shared" si="381"/>
        <v>0</v>
      </c>
      <c r="BI3272" s="187">
        <f t="shared" si="382"/>
        <v>0</v>
      </c>
      <c r="BJ3272" s="19" t="s">
        <v>78</v>
      </c>
      <c r="BK3272" s="187">
        <f t="shared" si="383"/>
        <v>0</v>
      </c>
      <c r="BL3272" s="19" t="s">
        <v>216</v>
      </c>
      <c r="BM3272" s="186" t="s">
        <v>6456</v>
      </c>
    </row>
    <row r="3273" spans="1:65" s="2" customFormat="1" ht="16.5" customHeight="1">
      <c r="A3273" s="36"/>
      <c r="B3273" s="37"/>
      <c r="C3273" s="175" t="s">
        <v>6457</v>
      </c>
      <c r="D3273" s="175" t="s">
        <v>195</v>
      </c>
      <c r="E3273" s="176" t="s">
        <v>6458</v>
      </c>
      <c r="F3273" s="177" t="s">
        <v>6459</v>
      </c>
      <c r="G3273" s="178" t="s">
        <v>702</v>
      </c>
      <c r="H3273" s="179">
        <v>269</v>
      </c>
      <c r="I3273" s="180"/>
      <c r="J3273" s="181">
        <f t="shared" si="374"/>
        <v>0</v>
      </c>
      <c r="K3273" s="177" t="s">
        <v>477</v>
      </c>
      <c r="L3273" s="41"/>
      <c r="M3273" s="182" t="s">
        <v>19</v>
      </c>
      <c r="N3273" s="183" t="s">
        <v>41</v>
      </c>
      <c r="O3273" s="66"/>
      <c r="P3273" s="184">
        <f t="shared" si="375"/>
        <v>0</v>
      </c>
      <c r="Q3273" s="184">
        <v>0</v>
      </c>
      <c r="R3273" s="184">
        <f t="shared" si="376"/>
        <v>0</v>
      </c>
      <c r="S3273" s="184">
        <v>0</v>
      </c>
      <c r="T3273" s="185">
        <f t="shared" si="377"/>
        <v>0</v>
      </c>
      <c r="U3273" s="36"/>
      <c r="V3273" s="36"/>
      <c r="W3273" s="36"/>
      <c r="X3273" s="36"/>
      <c r="Y3273" s="36"/>
      <c r="Z3273" s="36"/>
      <c r="AA3273" s="36"/>
      <c r="AB3273" s="36"/>
      <c r="AC3273" s="36"/>
      <c r="AD3273" s="36"/>
      <c r="AE3273" s="36"/>
      <c r="AR3273" s="186" t="s">
        <v>216</v>
      </c>
      <c r="AT3273" s="186" t="s">
        <v>195</v>
      </c>
      <c r="AU3273" s="186" t="s">
        <v>80</v>
      </c>
      <c r="AY3273" s="19" t="s">
        <v>193</v>
      </c>
      <c r="BE3273" s="187">
        <f t="shared" si="378"/>
        <v>0</v>
      </c>
      <c r="BF3273" s="187">
        <f t="shared" si="379"/>
        <v>0</v>
      </c>
      <c r="BG3273" s="187">
        <f t="shared" si="380"/>
        <v>0</v>
      </c>
      <c r="BH3273" s="187">
        <f t="shared" si="381"/>
        <v>0</v>
      </c>
      <c r="BI3273" s="187">
        <f t="shared" si="382"/>
        <v>0</v>
      </c>
      <c r="BJ3273" s="19" t="s">
        <v>78</v>
      </c>
      <c r="BK3273" s="187">
        <f t="shared" si="383"/>
        <v>0</v>
      </c>
      <c r="BL3273" s="19" t="s">
        <v>216</v>
      </c>
      <c r="BM3273" s="186" t="s">
        <v>6460</v>
      </c>
    </row>
    <row r="3274" spans="1:65" s="2" customFormat="1" ht="16.5" customHeight="1">
      <c r="A3274" s="36"/>
      <c r="B3274" s="37"/>
      <c r="C3274" s="175" t="s">
        <v>6461</v>
      </c>
      <c r="D3274" s="175" t="s">
        <v>195</v>
      </c>
      <c r="E3274" s="176" t="s">
        <v>6462</v>
      </c>
      <c r="F3274" s="177" t="s">
        <v>6463</v>
      </c>
      <c r="G3274" s="178" t="s">
        <v>702</v>
      </c>
      <c r="H3274" s="179">
        <v>46</v>
      </c>
      <c r="I3274" s="180"/>
      <c r="J3274" s="181">
        <f t="shared" si="374"/>
        <v>0</v>
      </c>
      <c r="K3274" s="177" t="s">
        <v>477</v>
      </c>
      <c r="L3274" s="41"/>
      <c r="M3274" s="182" t="s">
        <v>19</v>
      </c>
      <c r="N3274" s="183" t="s">
        <v>41</v>
      </c>
      <c r="O3274" s="66"/>
      <c r="P3274" s="184">
        <f t="shared" si="375"/>
        <v>0</v>
      </c>
      <c r="Q3274" s="184">
        <v>0</v>
      </c>
      <c r="R3274" s="184">
        <f t="shared" si="376"/>
        <v>0</v>
      </c>
      <c r="S3274" s="184">
        <v>0</v>
      </c>
      <c r="T3274" s="185">
        <f t="shared" si="377"/>
        <v>0</v>
      </c>
      <c r="U3274" s="36"/>
      <c r="V3274" s="36"/>
      <c r="W3274" s="36"/>
      <c r="X3274" s="36"/>
      <c r="Y3274" s="36"/>
      <c r="Z3274" s="36"/>
      <c r="AA3274" s="36"/>
      <c r="AB3274" s="36"/>
      <c r="AC3274" s="36"/>
      <c r="AD3274" s="36"/>
      <c r="AE3274" s="36"/>
      <c r="AR3274" s="186" t="s">
        <v>216</v>
      </c>
      <c r="AT3274" s="186" t="s">
        <v>195</v>
      </c>
      <c r="AU3274" s="186" t="s">
        <v>80</v>
      </c>
      <c r="AY3274" s="19" t="s">
        <v>193</v>
      </c>
      <c r="BE3274" s="187">
        <f t="shared" si="378"/>
        <v>0</v>
      </c>
      <c r="BF3274" s="187">
        <f t="shared" si="379"/>
        <v>0</v>
      </c>
      <c r="BG3274" s="187">
        <f t="shared" si="380"/>
        <v>0</v>
      </c>
      <c r="BH3274" s="187">
        <f t="shared" si="381"/>
        <v>0</v>
      </c>
      <c r="BI3274" s="187">
        <f t="shared" si="382"/>
        <v>0</v>
      </c>
      <c r="BJ3274" s="19" t="s">
        <v>78</v>
      </c>
      <c r="BK3274" s="187">
        <f t="shared" si="383"/>
        <v>0</v>
      </c>
      <c r="BL3274" s="19" t="s">
        <v>216</v>
      </c>
      <c r="BM3274" s="186" t="s">
        <v>6464</v>
      </c>
    </row>
    <row r="3275" spans="1:65" s="2" customFormat="1" ht="24.2" customHeight="1">
      <c r="A3275" s="36"/>
      <c r="B3275" s="37"/>
      <c r="C3275" s="175" t="s">
        <v>6465</v>
      </c>
      <c r="D3275" s="175" t="s">
        <v>195</v>
      </c>
      <c r="E3275" s="176" t="s">
        <v>6466</v>
      </c>
      <c r="F3275" s="177" t="s">
        <v>6467</v>
      </c>
      <c r="G3275" s="178" t="s">
        <v>702</v>
      </c>
      <c r="H3275" s="179">
        <v>50</v>
      </c>
      <c r="I3275" s="180"/>
      <c r="J3275" s="181">
        <f t="shared" si="374"/>
        <v>0</v>
      </c>
      <c r="K3275" s="177" t="s">
        <v>477</v>
      </c>
      <c r="L3275" s="41"/>
      <c r="M3275" s="182" t="s">
        <v>19</v>
      </c>
      <c r="N3275" s="183" t="s">
        <v>41</v>
      </c>
      <c r="O3275" s="66"/>
      <c r="P3275" s="184">
        <f t="shared" si="375"/>
        <v>0</v>
      </c>
      <c r="Q3275" s="184">
        <v>0</v>
      </c>
      <c r="R3275" s="184">
        <f t="shared" si="376"/>
        <v>0</v>
      </c>
      <c r="S3275" s="184">
        <v>0</v>
      </c>
      <c r="T3275" s="185">
        <f t="shared" si="377"/>
        <v>0</v>
      </c>
      <c r="U3275" s="36"/>
      <c r="V3275" s="36"/>
      <c r="W3275" s="36"/>
      <c r="X3275" s="36"/>
      <c r="Y3275" s="36"/>
      <c r="Z3275" s="36"/>
      <c r="AA3275" s="36"/>
      <c r="AB3275" s="36"/>
      <c r="AC3275" s="36"/>
      <c r="AD3275" s="36"/>
      <c r="AE3275" s="36"/>
      <c r="AR3275" s="186" t="s">
        <v>216</v>
      </c>
      <c r="AT3275" s="186" t="s">
        <v>195</v>
      </c>
      <c r="AU3275" s="186" t="s">
        <v>80</v>
      </c>
      <c r="AY3275" s="19" t="s">
        <v>193</v>
      </c>
      <c r="BE3275" s="187">
        <f t="shared" si="378"/>
        <v>0</v>
      </c>
      <c r="BF3275" s="187">
        <f t="shared" si="379"/>
        <v>0</v>
      </c>
      <c r="BG3275" s="187">
        <f t="shared" si="380"/>
        <v>0</v>
      </c>
      <c r="BH3275" s="187">
        <f t="shared" si="381"/>
        <v>0</v>
      </c>
      <c r="BI3275" s="187">
        <f t="shared" si="382"/>
        <v>0</v>
      </c>
      <c r="BJ3275" s="19" t="s">
        <v>78</v>
      </c>
      <c r="BK3275" s="187">
        <f t="shared" si="383"/>
        <v>0</v>
      </c>
      <c r="BL3275" s="19" t="s">
        <v>216</v>
      </c>
      <c r="BM3275" s="186" t="s">
        <v>6468</v>
      </c>
    </row>
    <row r="3276" spans="1:65" s="2" customFormat="1" ht="16.5" customHeight="1">
      <c r="A3276" s="36"/>
      <c r="B3276" s="37"/>
      <c r="C3276" s="175" t="s">
        <v>6469</v>
      </c>
      <c r="D3276" s="175" t="s">
        <v>195</v>
      </c>
      <c r="E3276" s="176" t="s">
        <v>6470</v>
      </c>
      <c r="F3276" s="177" t="s">
        <v>6471</v>
      </c>
      <c r="G3276" s="178" t="s">
        <v>702</v>
      </c>
      <c r="H3276" s="179">
        <v>28</v>
      </c>
      <c r="I3276" s="180"/>
      <c r="J3276" s="181">
        <f t="shared" si="374"/>
        <v>0</v>
      </c>
      <c r="K3276" s="177" t="s">
        <v>477</v>
      </c>
      <c r="L3276" s="41"/>
      <c r="M3276" s="182" t="s">
        <v>19</v>
      </c>
      <c r="N3276" s="183" t="s">
        <v>41</v>
      </c>
      <c r="O3276" s="66"/>
      <c r="P3276" s="184">
        <f t="shared" si="375"/>
        <v>0</v>
      </c>
      <c r="Q3276" s="184">
        <v>0</v>
      </c>
      <c r="R3276" s="184">
        <f t="shared" si="376"/>
        <v>0</v>
      </c>
      <c r="S3276" s="184">
        <v>0</v>
      </c>
      <c r="T3276" s="185">
        <f t="shared" si="377"/>
        <v>0</v>
      </c>
      <c r="U3276" s="36"/>
      <c r="V3276" s="36"/>
      <c r="W3276" s="36"/>
      <c r="X3276" s="36"/>
      <c r="Y3276" s="36"/>
      <c r="Z3276" s="36"/>
      <c r="AA3276" s="36"/>
      <c r="AB3276" s="36"/>
      <c r="AC3276" s="36"/>
      <c r="AD3276" s="36"/>
      <c r="AE3276" s="36"/>
      <c r="AR3276" s="186" t="s">
        <v>216</v>
      </c>
      <c r="AT3276" s="186" t="s">
        <v>195</v>
      </c>
      <c r="AU3276" s="186" t="s">
        <v>80</v>
      </c>
      <c r="AY3276" s="19" t="s">
        <v>193</v>
      </c>
      <c r="BE3276" s="187">
        <f t="shared" si="378"/>
        <v>0</v>
      </c>
      <c r="BF3276" s="187">
        <f t="shared" si="379"/>
        <v>0</v>
      </c>
      <c r="BG3276" s="187">
        <f t="shared" si="380"/>
        <v>0</v>
      </c>
      <c r="BH3276" s="187">
        <f t="shared" si="381"/>
        <v>0</v>
      </c>
      <c r="BI3276" s="187">
        <f t="shared" si="382"/>
        <v>0</v>
      </c>
      <c r="BJ3276" s="19" t="s">
        <v>78</v>
      </c>
      <c r="BK3276" s="187">
        <f t="shared" si="383"/>
        <v>0</v>
      </c>
      <c r="BL3276" s="19" t="s">
        <v>216</v>
      </c>
      <c r="BM3276" s="186" t="s">
        <v>6472</v>
      </c>
    </row>
    <row r="3277" spans="1:65" s="2" customFormat="1" ht="24.2" customHeight="1">
      <c r="A3277" s="36"/>
      <c r="B3277" s="37"/>
      <c r="C3277" s="175" t="s">
        <v>6473</v>
      </c>
      <c r="D3277" s="175" t="s">
        <v>195</v>
      </c>
      <c r="E3277" s="176" t="s">
        <v>6474</v>
      </c>
      <c r="F3277" s="177" t="s">
        <v>6475</v>
      </c>
      <c r="G3277" s="178" t="s">
        <v>702</v>
      </c>
      <c r="H3277" s="179">
        <v>2</v>
      </c>
      <c r="I3277" s="180"/>
      <c r="J3277" s="181">
        <f t="shared" si="374"/>
        <v>0</v>
      </c>
      <c r="K3277" s="177" t="s">
        <v>477</v>
      </c>
      <c r="L3277" s="41"/>
      <c r="M3277" s="182" t="s">
        <v>19</v>
      </c>
      <c r="N3277" s="183" t="s">
        <v>41</v>
      </c>
      <c r="O3277" s="66"/>
      <c r="P3277" s="184">
        <f t="shared" si="375"/>
        <v>0</v>
      </c>
      <c r="Q3277" s="184">
        <v>0</v>
      </c>
      <c r="R3277" s="184">
        <f t="shared" si="376"/>
        <v>0</v>
      </c>
      <c r="S3277" s="184">
        <v>0</v>
      </c>
      <c r="T3277" s="185">
        <f t="shared" si="377"/>
        <v>0</v>
      </c>
      <c r="U3277" s="36"/>
      <c r="V3277" s="36"/>
      <c r="W3277" s="36"/>
      <c r="X3277" s="36"/>
      <c r="Y3277" s="36"/>
      <c r="Z3277" s="36"/>
      <c r="AA3277" s="36"/>
      <c r="AB3277" s="36"/>
      <c r="AC3277" s="36"/>
      <c r="AD3277" s="36"/>
      <c r="AE3277" s="36"/>
      <c r="AR3277" s="186" t="s">
        <v>216</v>
      </c>
      <c r="AT3277" s="186" t="s">
        <v>195</v>
      </c>
      <c r="AU3277" s="186" t="s">
        <v>80</v>
      </c>
      <c r="AY3277" s="19" t="s">
        <v>193</v>
      </c>
      <c r="BE3277" s="187">
        <f t="shared" si="378"/>
        <v>0</v>
      </c>
      <c r="BF3277" s="187">
        <f t="shared" si="379"/>
        <v>0</v>
      </c>
      <c r="BG3277" s="187">
        <f t="shared" si="380"/>
        <v>0</v>
      </c>
      <c r="BH3277" s="187">
        <f t="shared" si="381"/>
        <v>0</v>
      </c>
      <c r="BI3277" s="187">
        <f t="shared" si="382"/>
        <v>0</v>
      </c>
      <c r="BJ3277" s="19" t="s">
        <v>78</v>
      </c>
      <c r="BK3277" s="187">
        <f t="shared" si="383"/>
        <v>0</v>
      </c>
      <c r="BL3277" s="19" t="s">
        <v>216</v>
      </c>
      <c r="BM3277" s="186" t="s">
        <v>6476</v>
      </c>
    </row>
    <row r="3278" spans="1:65" s="2" customFormat="1" ht="49.15" customHeight="1">
      <c r="A3278" s="36"/>
      <c r="B3278" s="37"/>
      <c r="C3278" s="175" t="s">
        <v>6477</v>
      </c>
      <c r="D3278" s="175" t="s">
        <v>195</v>
      </c>
      <c r="E3278" s="176" t="s">
        <v>6478</v>
      </c>
      <c r="F3278" s="177" t="s">
        <v>6479</v>
      </c>
      <c r="G3278" s="178" t="s">
        <v>273</v>
      </c>
      <c r="H3278" s="179">
        <v>7580</v>
      </c>
      <c r="I3278" s="180"/>
      <c r="J3278" s="181">
        <f t="shared" si="374"/>
        <v>0</v>
      </c>
      <c r="K3278" s="177" t="s">
        <v>477</v>
      </c>
      <c r="L3278" s="41"/>
      <c r="M3278" s="182" t="s">
        <v>19</v>
      </c>
      <c r="N3278" s="183" t="s">
        <v>41</v>
      </c>
      <c r="O3278" s="66"/>
      <c r="P3278" s="184">
        <f t="shared" si="375"/>
        <v>0</v>
      </c>
      <c r="Q3278" s="184">
        <v>0</v>
      </c>
      <c r="R3278" s="184">
        <f t="shared" si="376"/>
        <v>0</v>
      </c>
      <c r="S3278" s="184">
        <v>0</v>
      </c>
      <c r="T3278" s="185">
        <f t="shared" si="377"/>
        <v>0</v>
      </c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R3278" s="186" t="s">
        <v>216</v>
      </c>
      <c r="AT3278" s="186" t="s">
        <v>195</v>
      </c>
      <c r="AU3278" s="186" t="s">
        <v>80</v>
      </c>
      <c r="AY3278" s="19" t="s">
        <v>193</v>
      </c>
      <c r="BE3278" s="187">
        <f t="shared" si="378"/>
        <v>0</v>
      </c>
      <c r="BF3278" s="187">
        <f t="shared" si="379"/>
        <v>0</v>
      </c>
      <c r="BG3278" s="187">
        <f t="shared" si="380"/>
        <v>0</v>
      </c>
      <c r="BH3278" s="187">
        <f t="shared" si="381"/>
        <v>0</v>
      </c>
      <c r="BI3278" s="187">
        <f t="shared" si="382"/>
        <v>0</v>
      </c>
      <c r="BJ3278" s="19" t="s">
        <v>78</v>
      </c>
      <c r="BK3278" s="187">
        <f t="shared" si="383"/>
        <v>0</v>
      </c>
      <c r="BL3278" s="19" t="s">
        <v>216</v>
      </c>
      <c r="BM3278" s="186" t="s">
        <v>6480</v>
      </c>
    </row>
    <row r="3279" spans="1:65" s="2" customFormat="1" ht="49.15" customHeight="1">
      <c r="A3279" s="36"/>
      <c r="B3279" s="37"/>
      <c r="C3279" s="175" t="s">
        <v>6481</v>
      </c>
      <c r="D3279" s="175" t="s">
        <v>195</v>
      </c>
      <c r="E3279" s="176" t="s">
        <v>6482</v>
      </c>
      <c r="F3279" s="177" t="s">
        <v>6483</v>
      </c>
      <c r="G3279" s="178" t="s">
        <v>273</v>
      </c>
      <c r="H3279" s="179">
        <v>740</v>
      </c>
      <c r="I3279" s="180"/>
      <c r="J3279" s="181">
        <f t="shared" si="374"/>
        <v>0</v>
      </c>
      <c r="K3279" s="177" t="s">
        <v>477</v>
      </c>
      <c r="L3279" s="41"/>
      <c r="M3279" s="182" t="s">
        <v>19</v>
      </c>
      <c r="N3279" s="183" t="s">
        <v>41</v>
      </c>
      <c r="O3279" s="66"/>
      <c r="P3279" s="184">
        <f t="shared" si="375"/>
        <v>0</v>
      </c>
      <c r="Q3279" s="184">
        <v>0</v>
      </c>
      <c r="R3279" s="184">
        <f t="shared" si="376"/>
        <v>0</v>
      </c>
      <c r="S3279" s="184">
        <v>0</v>
      </c>
      <c r="T3279" s="185">
        <f t="shared" si="377"/>
        <v>0</v>
      </c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R3279" s="186" t="s">
        <v>216</v>
      </c>
      <c r="AT3279" s="186" t="s">
        <v>195</v>
      </c>
      <c r="AU3279" s="186" t="s">
        <v>80</v>
      </c>
      <c r="AY3279" s="19" t="s">
        <v>193</v>
      </c>
      <c r="BE3279" s="187">
        <f t="shared" si="378"/>
        <v>0</v>
      </c>
      <c r="BF3279" s="187">
        <f t="shared" si="379"/>
        <v>0</v>
      </c>
      <c r="BG3279" s="187">
        <f t="shared" si="380"/>
        <v>0</v>
      </c>
      <c r="BH3279" s="187">
        <f t="shared" si="381"/>
        <v>0</v>
      </c>
      <c r="BI3279" s="187">
        <f t="shared" si="382"/>
        <v>0</v>
      </c>
      <c r="BJ3279" s="19" t="s">
        <v>78</v>
      </c>
      <c r="BK3279" s="187">
        <f t="shared" si="383"/>
        <v>0</v>
      </c>
      <c r="BL3279" s="19" t="s">
        <v>216</v>
      </c>
      <c r="BM3279" s="186" t="s">
        <v>6484</v>
      </c>
    </row>
    <row r="3280" spans="1:65" s="2" customFormat="1" ht="37.9" customHeight="1">
      <c r="A3280" s="36"/>
      <c r="B3280" s="37"/>
      <c r="C3280" s="175" t="s">
        <v>6485</v>
      </c>
      <c r="D3280" s="175" t="s">
        <v>195</v>
      </c>
      <c r="E3280" s="176" t="s">
        <v>6486</v>
      </c>
      <c r="F3280" s="177" t="s">
        <v>6487</v>
      </c>
      <c r="G3280" s="178" t="s">
        <v>273</v>
      </c>
      <c r="H3280" s="179">
        <v>125</v>
      </c>
      <c r="I3280" s="180"/>
      <c r="J3280" s="181">
        <f t="shared" si="374"/>
        <v>0</v>
      </c>
      <c r="K3280" s="177" t="s">
        <v>477</v>
      </c>
      <c r="L3280" s="41"/>
      <c r="M3280" s="182" t="s">
        <v>19</v>
      </c>
      <c r="N3280" s="183" t="s">
        <v>41</v>
      </c>
      <c r="O3280" s="66"/>
      <c r="P3280" s="184">
        <f t="shared" si="375"/>
        <v>0</v>
      </c>
      <c r="Q3280" s="184">
        <v>0</v>
      </c>
      <c r="R3280" s="184">
        <f t="shared" si="376"/>
        <v>0</v>
      </c>
      <c r="S3280" s="184">
        <v>0</v>
      </c>
      <c r="T3280" s="185">
        <f t="shared" si="377"/>
        <v>0</v>
      </c>
      <c r="U3280" s="36"/>
      <c r="V3280" s="36"/>
      <c r="W3280" s="36"/>
      <c r="X3280" s="36"/>
      <c r="Y3280" s="36"/>
      <c r="Z3280" s="36"/>
      <c r="AA3280" s="36"/>
      <c r="AB3280" s="36"/>
      <c r="AC3280" s="36"/>
      <c r="AD3280" s="36"/>
      <c r="AE3280" s="36"/>
      <c r="AR3280" s="186" t="s">
        <v>216</v>
      </c>
      <c r="AT3280" s="186" t="s">
        <v>195</v>
      </c>
      <c r="AU3280" s="186" t="s">
        <v>80</v>
      </c>
      <c r="AY3280" s="19" t="s">
        <v>193</v>
      </c>
      <c r="BE3280" s="187">
        <f t="shared" si="378"/>
        <v>0</v>
      </c>
      <c r="BF3280" s="187">
        <f t="shared" si="379"/>
        <v>0</v>
      </c>
      <c r="BG3280" s="187">
        <f t="shared" si="380"/>
        <v>0</v>
      </c>
      <c r="BH3280" s="187">
        <f t="shared" si="381"/>
        <v>0</v>
      </c>
      <c r="BI3280" s="187">
        <f t="shared" si="382"/>
        <v>0</v>
      </c>
      <c r="BJ3280" s="19" t="s">
        <v>78</v>
      </c>
      <c r="BK3280" s="187">
        <f t="shared" si="383"/>
        <v>0</v>
      </c>
      <c r="BL3280" s="19" t="s">
        <v>216</v>
      </c>
      <c r="BM3280" s="186" t="s">
        <v>6488</v>
      </c>
    </row>
    <row r="3281" spans="1:65" s="2" customFormat="1" ht="37.9" customHeight="1">
      <c r="A3281" s="36"/>
      <c r="B3281" s="37"/>
      <c r="C3281" s="175" t="s">
        <v>6489</v>
      </c>
      <c r="D3281" s="175" t="s">
        <v>195</v>
      </c>
      <c r="E3281" s="176" t="s">
        <v>6490</v>
      </c>
      <c r="F3281" s="177" t="s">
        <v>6491</v>
      </c>
      <c r="G3281" s="178" t="s">
        <v>273</v>
      </c>
      <c r="H3281" s="179">
        <v>5040</v>
      </c>
      <c r="I3281" s="180"/>
      <c r="J3281" s="181">
        <f t="shared" si="374"/>
        <v>0</v>
      </c>
      <c r="K3281" s="177" t="s">
        <v>477</v>
      </c>
      <c r="L3281" s="41"/>
      <c r="M3281" s="182" t="s">
        <v>19</v>
      </c>
      <c r="N3281" s="183" t="s">
        <v>41</v>
      </c>
      <c r="O3281" s="66"/>
      <c r="P3281" s="184">
        <f t="shared" si="375"/>
        <v>0</v>
      </c>
      <c r="Q3281" s="184">
        <v>0</v>
      </c>
      <c r="R3281" s="184">
        <f t="shared" si="376"/>
        <v>0</v>
      </c>
      <c r="S3281" s="184">
        <v>0</v>
      </c>
      <c r="T3281" s="185">
        <f t="shared" si="377"/>
        <v>0</v>
      </c>
      <c r="U3281" s="36"/>
      <c r="V3281" s="36"/>
      <c r="W3281" s="36"/>
      <c r="X3281" s="36"/>
      <c r="Y3281" s="36"/>
      <c r="Z3281" s="36"/>
      <c r="AA3281" s="36"/>
      <c r="AB3281" s="36"/>
      <c r="AC3281" s="36"/>
      <c r="AD3281" s="36"/>
      <c r="AE3281" s="36"/>
      <c r="AR3281" s="186" t="s">
        <v>216</v>
      </c>
      <c r="AT3281" s="186" t="s">
        <v>195</v>
      </c>
      <c r="AU3281" s="186" t="s">
        <v>80</v>
      </c>
      <c r="AY3281" s="19" t="s">
        <v>193</v>
      </c>
      <c r="BE3281" s="187">
        <f t="shared" si="378"/>
        <v>0</v>
      </c>
      <c r="BF3281" s="187">
        <f t="shared" si="379"/>
        <v>0</v>
      </c>
      <c r="BG3281" s="187">
        <f t="shared" si="380"/>
        <v>0</v>
      </c>
      <c r="BH3281" s="187">
        <f t="shared" si="381"/>
        <v>0</v>
      </c>
      <c r="BI3281" s="187">
        <f t="shared" si="382"/>
        <v>0</v>
      </c>
      <c r="BJ3281" s="19" t="s">
        <v>78</v>
      </c>
      <c r="BK3281" s="187">
        <f t="shared" si="383"/>
        <v>0</v>
      </c>
      <c r="BL3281" s="19" t="s">
        <v>216</v>
      </c>
      <c r="BM3281" s="186" t="s">
        <v>6492</v>
      </c>
    </row>
    <row r="3282" spans="1:65" s="2" customFormat="1" ht="21.75" customHeight="1">
      <c r="A3282" s="36"/>
      <c r="B3282" s="37"/>
      <c r="C3282" s="175" t="s">
        <v>6493</v>
      </c>
      <c r="D3282" s="175" t="s">
        <v>195</v>
      </c>
      <c r="E3282" s="176" t="s">
        <v>6494</v>
      </c>
      <c r="F3282" s="177" t="s">
        <v>5465</v>
      </c>
      <c r="G3282" s="178" t="s">
        <v>702</v>
      </c>
      <c r="H3282" s="179">
        <v>390</v>
      </c>
      <c r="I3282" s="180"/>
      <c r="J3282" s="181">
        <f t="shared" si="374"/>
        <v>0</v>
      </c>
      <c r="K3282" s="177" t="s">
        <v>477</v>
      </c>
      <c r="L3282" s="41"/>
      <c r="M3282" s="182" t="s">
        <v>19</v>
      </c>
      <c r="N3282" s="183" t="s">
        <v>41</v>
      </c>
      <c r="O3282" s="66"/>
      <c r="P3282" s="184">
        <f t="shared" si="375"/>
        <v>0</v>
      </c>
      <c r="Q3282" s="184">
        <v>0</v>
      </c>
      <c r="R3282" s="184">
        <f t="shared" si="376"/>
        <v>0</v>
      </c>
      <c r="S3282" s="184">
        <v>0</v>
      </c>
      <c r="T3282" s="185">
        <f t="shared" si="377"/>
        <v>0</v>
      </c>
      <c r="U3282" s="36"/>
      <c r="V3282" s="36"/>
      <c r="W3282" s="36"/>
      <c r="X3282" s="36"/>
      <c r="Y3282" s="36"/>
      <c r="Z3282" s="36"/>
      <c r="AA3282" s="36"/>
      <c r="AB3282" s="36"/>
      <c r="AC3282" s="36"/>
      <c r="AD3282" s="36"/>
      <c r="AE3282" s="36"/>
      <c r="AR3282" s="186" t="s">
        <v>216</v>
      </c>
      <c r="AT3282" s="186" t="s">
        <v>195</v>
      </c>
      <c r="AU3282" s="186" t="s">
        <v>80</v>
      </c>
      <c r="AY3282" s="19" t="s">
        <v>193</v>
      </c>
      <c r="BE3282" s="187">
        <f t="shared" si="378"/>
        <v>0</v>
      </c>
      <c r="BF3282" s="187">
        <f t="shared" si="379"/>
        <v>0</v>
      </c>
      <c r="BG3282" s="187">
        <f t="shared" si="380"/>
        <v>0</v>
      </c>
      <c r="BH3282" s="187">
        <f t="shared" si="381"/>
        <v>0</v>
      </c>
      <c r="BI3282" s="187">
        <f t="shared" si="382"/>
        <v>0</v>
      </c>
      <c r="BJ3282" s="19" t="s">
        <v>78</v>
      </c>
      <c r="BK3282" s="187">
        <f t="shared" si="383"/>
        <v>0</v>
      </c>
      <c r="BL3282" s="19" t="s">
        <v>216</v>
      </c>
      <c r="BM3282" s="186" t="s">
        <v>6495</v>
      </c>
    </row>
    <row r="3283" spans="1:65" s="2" customFormat="1" ht="21.75" customHeight="1">
      <c r="A3283" s="36"/>
      <c r="B3283" s="37"/>
      <c r="C3283" s="175" t="s">
        <v>6496</v>
      </c>
      <c r="D3283" s="175" t="s">
        <v>195</v>
      </c>
      <c r="E3283" s="176" t="s">
        <v>6497</v>
      </c>
      <c r="F3283" s="177" t="s">
        <v>5493</v>
      </c>
      <c r="G3283" s="178" t="s">
        <v>702</v>
      </c>
      <c r="H3283" s="179">
        <v>210</v>
      </c>
      <c r="I3283" s="180"/>
      <c r="J3283" s="181">
        <f t="shared" si="374"/>
        <v>0</v>
      </c>
      <c r="K3283" s="177" t="s">
        <v>477</v>
      </c>
      <c r="L3283" s="41"/>
      <c r="M3283" s="182" t="s">
        <v>19</v>
      </c>
      <c r="N3283" s="183" t="s">
        <v>41</v>
      </c>
      <c r="O3283" s="66"/>
      <c r="P3283" s="184">
        <f t="shared" si="375"/>
        <v>0</v>
      </c>
      <c r="Q3283" s="184">
        <v>0</v>
      </c>
      <c r="R3283" s="184">
        <f t="shared" si="376"/>
        <v>0</v>
      </c>
      <c r="S3283" s="184">
        <v>0</v>
      </c>
      <c r="T3283" s="185">
        <f t="shared" si="377"/>
        <v>0</v>
      </c>
      <c r="U3283" s="36"/>
      <c r="V3283" s="36"/>
      <c r="W3283" s="36"/>
      <c r="X3283" s="36"/>
      <c r="Y3283" s="36"/>
      <c r="Z3283" s="36"/>
      <c r="AA3283" s="36"/>
      <c r="AB3283" s="36"/>
      <c r="AC3283" s="36"/>
      <c r="AD3283" s="36"/>
      <c r="AE3283" s="36"/>
      <c r="AR3283" s="186" t="s">
        <v>216</v>
      </c>
      <c r="AT3283" s="186" t="s">
        <v>195</v>
      </c>
      <c r="AU3283" s="186" t="s">
        <v>80</v>
      </c>
      <c r="AY3283" s="19" t="s">
        <v>193</v>
      </c>
      <c r="BE3283" s="187">
        <f t="shared" si="378"/>
        <v>0</v>
      </c>
      <c r="BF3283" s="187">
        <f t="shared" si="379"/>
        <v>0</v>
      </c>
      <c r="BG3283" s="187">
        <f t="shared" si="380"/>
        <v>0</v>
      </c>
      <c r="BH3283" s="187">
        <f t="shared" si="381"/>
        <v>0</v>
      </c>
      <c r="BI3283" s="187">
        <f t="shared" si="382"/>
        <v>0</v>
      </c>
      <c r="BJ3283" s="19" t="s">
        <v>78</v>
      </c>
      <c r="BK3283" s="187">
        <f t="shared" si="383"/>
        <v>0</v>
      </c>
      <c r="BL3283" s="19" t="s">
        <v>216</v>
      </c>
      <c r="BM3283" s="186" t="s">
        <v>6498</v>
      </c>
    </row>
    <row r="3284" spans="1:65" s="2" customFormat="1" ht="24.2" customHeight="1">
      <c r="A3284" s="36"/>
      <c r="B3284" s="37"/>
      <c r="C3284" s="175" t="s">
        <v>6499</v>
      </c>
      <c r="D3284" s="175" t="s">
        <v>195</v>
      </c>
      <c r="E3284" s="176" t="s">
        <v>6500</v>
      </c>
      <c r="F3284" s="177" t="s">
        <v>5505</v>
      </c>
      <c r="G3284" s="178" t="s">
        <v>702</v>
      </c>
      <c r="H3284" s="179">
        <v>140</v>
      </c>
      <c r="I3284" s="180"/>
      <c r="J3284" s="181">
        <f t="shared" si="374"/>
        <v>0</v>
      </c>
      <c r="K3284" s="177" t="s">
        <v>477</v>
      </c>
      <c r="L3284" s="41"/>
      <c r="M3284" s="182" t="s">
        <v>19</v>
      </c>
      <c r="N3284" s="183" t="s">
        <v>41</v>
      </c>
      <c r="O3284" s="66"/>
      <c r="P3284" s="184">
        <f t="shared" si="375"/>
        <v>0</v>
      </c>
      <c r="Q3284" s="184">
        <v>0</v>
      </c>
      <c r="R3284" s="184">
        <f t="shared" si="376"/>
        <v>0</v>
      </c>
      <c r="S3284" s="184">
        <v>0</v>
      </c>
      <c r="T3284" s="185">
        <f t="shared" si="377"/>
        <v>0</v>
      </c>
      <c r="U3284" s="36"/>
      <c r="V3284" s="36"/>
      <c r="W3284" s="36"/>
      <c r="X3284" s="36"/>
      <c r="Y3284" s="36"/>
      <c r="Z3284" s="36"/>
      <c r="AA3284" s="36"/>
      <c r="AB3284" s="36"/>
      <c r="AC3284" s="36"/>
      <c r="AD3284" s="36"/>
      <c r="AE3284" s="36"/>
      <c r="AR3284" s="186" t="s">
        <v>216</v>
      </c>
      <c r="AT3284" s="186" t="s">
        <v>195</v>
      </c>
      <c r="AU3284" s="186" t="s">
        <v>80</v>
      </c>
      <c r="AY3284" s="19" t="s">
        <v>193</v>
      </c>
      <c r="BE3284" s="187">
        <f t="shared" si="378"/>
        <v>0</v>
      </c>
      <c r="BF3284" s="187">
        <f t="shared" si="379"/>
        <v>0</v>
      </c>
      <c r="BG3284" s="187">
        <f t="shared" si="380"/>
        <v>0</v>
      </c>
      <c r="BH3284" s="187">
        <f t="shared" si="381"/>
        <v>0</v>
      </c>
      <c r="BI3284" s="187">
        <f t="shared" si="382"/>
        <v>0</v>
      </c>
      <c r="BJ3284" s="19" t="s">
        <v>78</v>
      </c>
      <c r="BK3284" s="187">
        <f t="shared" si="383"/>
        <v>0</v>
      </c>
      <c r="BL3284" s="19" t="s">
        <v>216</v>
      </c>
      <c r="BM3284" s="186" t="s">
        <v>6501</v>
      </c>
    </row>
    <row r="3285" spans="1:65" s="2" customFormat="1" ht="49.15" customHeight="1">
      <c r="A3285" s="36"/>
      <c r="B3285" s="37"/>
      <c r="C3285" s="175" t="s">
        <v>6502</v>
      </c>
      <c r="D3285" s="175" t="s">
        <v>195</v>
      </c>
      <c r="E3285" s="176" t="s">
        <v>6503</v>
      </c>
      <c r="F3285" s="177" t="s">
        <v>6504</v>
      </c>
      <c r="G3285" s="178" t="s">
        <v>702</v>
      </c>
      <c r="H3285" s="179">
        <v>100</v>
      </c>
      <c r="I3285" s="180"/>
      <c r="J3285" s="181">
        <f t="shared" si="374"/>
        <v>0</v>
      </c>
      <c r="K3285" s="177" t="s">
        <v>477</v>
      </c>
      <c r="L3285" s="41"/>
      <c r="M3285" s="182" t="s">
        <v>19</v>
      </c>
      <c r="N3285" s="183" t="s">
        <v>41</v>
      </c>
      <c r="O3285" s="66"/>
      <c r="P3285" s="184">
        <f t="shared" si="375"/>
        <v>0</v>
      </c>
      <c r="Q3285" s="184">
        <v>0</v>
      </c>
      <c r="R3285" s="184">
        <f t="shared" si="376"/>
        <v>0</v>
      </c>
      <c r="S3285" s="184">
        <v>0</v>
      </c>
      <c r="T3285" s="185">
        <f t="shared" si="377"/>
        <v>0</v>
      </c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R3285" s="186" t="s">
        <v>216</v>
      </c>
      <c r="AT3285" s="186" t="s">
        <v>195</v>
      </c>
      <c r="AU3285" s="186" t="s">
        <v>80</v>
      </c>
      <c r="AY3285" s="19" t="s">
        <v>193</v>
      </c>
      <c r="BE3285" s="187">
        <f t="shared" si="378"/>
        <v>0</v>
      </c>
      <c r="BF3285" s="187">
        <f t="shared" si="379"/>
        <v>0</v>
      </c>
      <c r="BG3285" s="187">
        <f t="shared" si="380"/>
        <v>0</v>
      </c>
      <c r="BH3285" s="187">
        <f t="shared" si="381"/>
        <v>0</v>
      </c>
      <c r="BI3285" s="187">
        <f t="shared" si="382"/>
        <v>0</v>
      </c>
      <c r="BJ3285" s="19" t="s">
        <v>78</v>
      </c>
      <c r="BK3285" s="187">
        <f t="shared" si="383"/>
        <v>0</v>
      </c>
      <c r="BL3285" s="19" t="s">
        <v>216</v>
      </c>
      <c r="BM3285" s="186" t="s">
        <v>6505</v>
      </c>
    </row>
    <row r="3286" spans="1:65" s="2" customFormat="1" ht="33" customHeight="1">
      <c r="A3286" s="36"/>
      <c r="B3286" s="37"/>
      <c r="C3286" s="175" t="s">
        <v>6506</v>
      </c>
      <c r="D3286" s="175" t="s">
        <v>195</v>
      </c>
      <c r="E3286" s="176" t="s">
        <v>6507</v>
      </c>
      <c r="F3286" s="177" t="s">
        <v>5062</v>
      </c>
      <c r="G3286" s="178" t="s">
        <v>273</v>
      </c>
      <c r="H3286" s="179">
        <v>2280</v>
      </c>
      <c r="I3286" s="180"/>
      <c r="J3286" s="181">
        <f t="shared" si="374"/>
        <v>0</v>
      </c>
      <c r="K3286" s="177" t="s">
        <v>477</v>
      </c>
      <c r="L3286" s="41"/>
      <c r="M3286" s="182" t="s">
        <v>19</v>
      </c>
      <c r="N3286" s="183" t="s">
        <v>41</v>
      </c>
      <c r="O3286" s="66"/>
      <c r="P3286" s="184">
        <f t="shared" si="375"/>
        <v>0</v>
      </c>
      <c r="Q3286" s="184">
        <v>0</v>
      </c>
      <c r="R3286" s="184">
        <f t="shared" si="376"/>
        <v>0</v>
      </c>
      <c r="S3286" s="184">
        <v>0</v>
      </c>
      <c r="T3286" s="185">
        <f t="shared" si="377"/>
        <v>0</v>
      </c>
      <c r="U3286" s="36"/>
      <c r="V3286" s="36"/>
      <c r="W3286" s="36"/>
      <c r="X3286" s="36"/>
      <c r="Y3286" s="36"/>
      <c r="Z3286" s="36"/>
      <c r="AA3286" s="36"/>
      <c r="AB3286" s="36"/>
      <c r="AC3286" s="36"/>
      <c r="AD3286" s="36"/>
      <c r="AE3286" s="36"/>
      <c r="AR3286" s="186" t="s">
        <v>216</v>
      </c>
      <c r="AT3286" s="186" t="s">
        <v>195</v>
      </c>
      <c r="AU3286" s="186" t="s">
        <v>80</v>
      </c>
      <c r="AY3286" s="19" t="s">
        <v>193</v>
      </c>
      <c r="BE3286" s="187">
        <f t="shared" si="378"/>
        <v>0</v>
      </c>
      <c r="BF3286" s="187">
        <f t="shared" si="379"/>
        <v>0</v>
      </c>
      <c r="BG3286" s="187">
        <f t="shared" si="380"/>
        <v>0</v>
      </c>
      <c r="BH3286" s="187">
        <f t="shared" si="381"/>
        <v>0</v>
      </c>
      <c r="BI3286" s="187">
        <f t="shared" si="382"/>
        <v>0</v>
      </c>
      <c r="BJ3286" s="19" t="s">
        <v>78</v>
      </c>
      <c r="BK3286" s="187">
        <f t="shared" si="383"/>
        <v>0</v>
      </c>
      <c r="BL3286" s="19" t="s">
        <v>216</v>
      </c>
      <c r="BM3286" s="186" t="s">
        <v>6508</v>
      </c>
    </row>
    <row r="3287" spans="1:65" s="2" customFormat="1" ht="33" customHeight="1">
      <c r="A3287" s="36"/>
      <c r="B3287" s="37"/>
      <c r="C3287" s="175" t="s">
        <v>6509</v>
      </c>
      <c r="D3287" s="175" t="s">
        <v>195</v>
      </c>
      <c r="E3287" s="176" t="s">
        <v>6510</v>
      </c>
      <c r="F3287" s="177" t="s">
        <v>5066</v>
      </c>
      <c r="G3287" s="178" t="s">
        <v>273</v>
      </c>
      <c r="H3287" s="179">
        <v>1240</v>
      </c>
      <c r="I3287" s="180"/>
      <c r="J3287" s="181">
        <f t="shared" si="374"/>
        <v>0</v>
      </c>
      <c r="K3287" s="177" t="s">
        <v>477</v>
      </c>
      <c r="L3287" s="41"/>
      <c r="M3287" s="182" t="s">
        <v>19</v>
      </c>
      <c r="N3287" s="183" t="s">
        <v>41</v>
      </c>
      <c r="O3287" s="66"/>
      <c r="P3287" s="184">
        <f t="shared" si="375"/>
        <v>0</v>
      </c>
      <c r="Q3287" s="184">
        <v>0</v>
      </c>
      <c r="R3287" s="184">
        <f t="shared" si="376"/>
        <v>0</v>
      </c>
      <c r="S3287" s="184">
        <v>0</v>
      </c>
      <c r="T3287" s="185">
        <f t="shared" si="377"/>
        <v>0</v>
      </c>
      <c r="U3287" s="36"/>
      <c r="V3287" s="36"/>
      <c r="W3287" s="36"/>
      <c r="X3287" s="36"/>
      <c r="Y3287" s="36"/>
      <c r="Z3287" s="36"/>
      <c r="AA3287" s="36"/>
      <c r="AB3287" s="36"/>
      <c r="AC3287" s="36"/>
      <c r="AD3287" s="36"/>
      <c r="AE3287" s="36"/>
      <c r="AR3287" s="186" t="s">
        <v>216</v>
      </c>
      <c r="AT3287" s="186" t="s">
        <v>195</v>
      </c>
      <c r="AU3287" s="186" t="s">
        <v>80</v>
      </c>
      <c r="AY3287" s="19" t="s">
        <v>193</v>
      </c>
      <c r="BE3287" s="187">
        <f t="shared" si="378"/>
        <v>0</v>
      </c>
      <c r="BF3287" s="187">
        <f t="shared" si="379"/>
        <v>0</v>
      </c>
      <c r="BG3287" s="187">
        <f t="shared" si="380"/>
        <v>0</v>
      </c>
      <c r="BH3287" s="187">
        <f t="shared" si="381"/>
        <v>0</v>
      </c>
      <c r="BI3287" s="187">
        <f t="shared" si="382"/>
        <v>0</v>
      </c>
      <c r="BJ3287" s="19" t="s">
        <v>78</v>
      </c>
      <c r="BK3287" s="187">
        <f t="shared" si="383"/>
        <v>0</v>
      </c>
      <c r="BL3287" s="19" t="s">
        <v>216</v>
      </c>
      <c r="BM3287" s="186" t="s">
        <v>6511</v>
      </c>
    </row>
    <row r="3288" spans="1:65" s="2" customFormat="1" ht="33" customHeight="1">
      <c r="A3288" s="36"/>
      <c r="B3288" s="37"/>
      <c r="C3288" s="175" t="s">
        <v>6512</v>
      </c>
      <c r="D3288" s="175" t="s">
        <v>195</v>
      </c>
      <c r="E3288" s="176" t="s">
        <v>6513</v>
      </c>
      <c r="F3288" s="177" t="s">
        <v>5070</v>
      </c>
      <c r="G3288" s="178" t="s">
        <v>273</v>
      </c>
      <c r="H3288" s="179">
        <v>930</v>
      </c>
      <c r="I3288" s="180"/>
      <c r="J3288" s="181">
        <f t="shared" si="374"/>
        <v>0</v>
      </c>
      <c r="K3288" s="177" t="s">
        <v>477</v>
      </c>
      <c r="L3288" s="41"/>
      <c r="M3288" s="182" t="s">
        <v>19</v>
      </c>
      <c r="N3288" s="183" t="s">
        <v>41</v>
      </c>
      <c r="O3288" s="66"/>
      <c r="P3288" s="184">
        <f t="shared" si="375"/>
        <v>0</v>
      </c>
      <c r="Q3288" s="184">
        <v>0</v>
      </c>
      <c r="R3288" s="184">
        <f t="shared" si="376"/>
        <v>0</v>
      </c>
      <c r="S3288" s="184">
        <v>0</v>
      </c>
      <c r="T3288" s="185">
        <f t="shared" si="377"/>
        <v>0</v>
      </c>
      <c r="U3288" s="36"/>
      <c r="V3288" s="36"/>
      <c r="W3288" s="36"/>
      <c r="X3288" s="36"/>
      <c r="Y3288" s="36"/>
      <c r="Z3288" s="36"/>
      <c r="AA3288" s="36"/>
      <c r="AB3288" s="36"/>
      <c r="AC3288" s="36"/>
      <c r="AD3288" s="36"/>
      <c r="AE3288" s="36"/>
      <c r="AR3288" s="186" t="s">
        <v>216</v>
      </c>
      <c r="AT3288" s="186" t="s">
        <v>195</v>
      </c>
      <c r="AU3288" s="186" t="s">
        <v>80</v>
      </c>
      <c r="AY3288" s="19" t="s">
        <v>193</v>
      </c>
      <c r="BE3288" s="187">
        <f t="shared" si="378"/>
        <v>0</v>
      </c>
      <c r="BF3288" s="187">
        <f t="shared" si="379"/>
        <v>0</v>
      </c>
      <c r="BG3288" s="187">
        <f t="shared" si="380"/>
        <v>0</v>
      </c>
      <c r="BH3288" s="187">
        <f t="shared" si="381"/>
        <v>0</v>
      </c>
      <c r="BI3288" s="187">
        <f t="shared" si="382"/>
        <v>0</v>
      </c>
      <c r="BJ3288" s="19" t="s">
        <v>78</v>
      </c>
      <c r="BK3288" s="187">
        <f t="shared" si="383"/>
        <v>0</v>
      </c>
      <c r="BL3288" s="19" t="s">
        <v>216</v>
      </c>
      <c r="BM3288" s="186" t="s">
        <v>6514</v>
      </c>
    </row>
    <row r="3289" spans="1:65" s="2" customFormat="1" ht="24.2" customHeight="1">
      <c r="A3289" s="36"/>
      <c r="B3289" s="37"/>
      <c r="C3289" s="175" t="s">
        <v>6515</v>
      </c>
      <c r="D3289" s="175" t="s">
        <v>195</v>
      </c>
      <c r="E3289" s="176" t="s">
        <v>6516</v>
      </c>
      <c r="F3289" s="177" t="s">
        <v>5074</v>
      </c>
      <c r="G3289" s="178" t="s">
        <v>273</v>
      </c>
      <c r="H3289" s="179">
        <v>180</v>
      </c>
      <c r="I3289" s="180"/>
      <c r="J3289" s="181">
        <f t="shared" si="374"/>
        <v>0</v>
      </c>
      <c r="K3289" s="177" t="s">
        <v>477</v>
      </c>
      <c r="L3289" s="41"/>
      <c r="M3289" s="182" t="s">
        <v>19</v>
      </c>
      <c r="N3289" s="183" t="s">
        <v>41</v>
      </c>
      <c r="O3289" s="66"/>
      <c r="P3289" s="184">
        <f t="shared" si="375"/>
        <v>0</v>
      </c>
      <c r="Q3289" s="184">
        <v>0</v>
      </c>
      <c r="R3289" s="184">
        <f t="shared" si="376"/>
        <v>0</v>
      </c>
      <c r="S3289" s="184">
        <v>0</v>
      </c>
      <c r="T3289" s="185">
        <f t="shared" si="377"/>
        <v>0</v>
      </c>
      <c r="U3289" s="36"/>
      <c r="V3289" s="36"/>
      <c r="W3289" s="36"/>
      <c r="X3289" s="36"/>
      <c r="Y3289" s="36"/>
      <c r="Z3289" s="36"/>
      <c r="AA3289" s="36"/>
      <c r="AB3289" s="36"/>
      <c r="AC3289" s="36"/>
      <c r="AD3289" s="36"/>
      <c r="AE3289" s="36"/>
      <c r="AR3289" s="186" t="s">
        <v>216</v>
      </c>
      <c r="AT3289" s="186" t="s">
        <v>195</v>
      </c>
      <c r="AU3289" s="186" t="s">
        <v>80</v>
      </c>
      <c r="AY3289" s="19" t="s">
        <v>193</v>
      </c>
      <c r="BE3289" s="187">
        <f t="shared" si="378"/>
        <v>0</v>
      </c>
      <c r="BF3289" s="187">
        <f t="shared" si="379"/>
        <v>0</v>
      </c>
      <c r="BG3289" s="187">
        <f t="shared" si="380"/>
        <v>0</v>
      </c>
      <c r="BH3289" s="187">
        <f t="shared" si="381"/>
        <v>0</v>
      </c>
      <c r="BI3289" s="187">
        <f t="shared" si="382"/>
        <v>0</v>
      </c>
      <c r="BJ3289" s="19" t="s">
        <v>78</v>
      </c>
      <c r="BK3289" s="187">
        <f t="shared" si="383"/>
        <v>0</v>
      </c>
      <c r="BL3289" s="19" t="s">
        <v>216</v>
      </c>
      <c r="BM3289" s="186" t="s">
        <v>6517</v>
      </c>
    </row>
    <row r="3290" spans="1:65" s="2" customFormat="1" ht="24.2" customHeight="1">
      <c r="A3290" s="36"/>
      <c r="B3290" s="37"/>
      <c r="C3290" s="175" t="s">
        <v>6518</v>
      </c>
      <c r="D3290" s="175" t="s">
        <v>195</v>
      </c>
      <c r="E3290" s="176" t="s">
        <v>6519</v>
      </c>
      <c r="F3290" s="177" t="s">
        <v>6520</v>
      </c>
      <c r="G3290" s="178" t="s">
        <v>702</v>
      </c>
      <c r="H3290" s="179">
        <v>4960</v>
      </c>
      <c r="I3290" s="180"/>
      <c r="J3290" s="181">
        <f t="shared" si="374"/>
        <v>0</v>
      </c>
      <c r="K3290" s="177" t="s">
        <v>477</v>
      </c>
      <c r="L3290" s="41"/>
      <c r="M3290" s="182" t="s">
        <v>19</v>
      </c>
      <c r="N3290" s="183" t="s">
        <v>41</v>
      </c>
      <c r="O3290" s="66"/>
      <c r="P3290" s="184">
        <f t="shared" si="375"/>
        <v>0</v>
      </c>
      <c r="Q3290" s="184">
        <v>0</v>
      </c>
      <c r="R3290" s="184">
        <f t="shared" si="376"/>
        <v>0</v>
      </c>
      <c r="S3290" s="184">
        <v>0</v>
      </c>
      <c r="T3290" s="185">
        <f t="shared" si="377"/>
        <v>0</v>
      </c>
      <c r="U3290" s="36"/>
      <c r="V3290" s="36"/>
      <c r="W3290" s="36"/>
      <c r="X3290" s="36"/>
      <c r="Y3290" s="36"/>
      <c r="Z3290" s="36"/>
      <c r="AA3290" s="36"/>
      <c r="AB3290" s="36"/>
      <c r="AC3290" s="36"/>
      <c r="AD3290" s="36"/>
      <c r="AE3290" s="36"/>
      <c r="AR3290" s="186" t="s">
        <v>216</v>
      </c>
      <c r="AT3290" s="186" t="s">
        <v>195</v>
      </c>
      <c r="AU3290" s="186" t="s">
        <v>80</v>
      </c>
      <c r="AY3290" s="19" t="s">
        <v>193</v>
      </c>
      <c r="BE3290" s="187">
        <f t="shared" si="378"/>
        <v>0</v>
      </c>
      <c r="BF3290" s="187">
        <f t="shared" si="379"/>
        <v>0</v>
      </c>
      <c r="BG3290" s="187">
        <f t="shared" si="380"/>
        <v>0</v>
      </c>
      <c r="BH3290" s="187">
        <f t="shared" si="381"/>
        <v>0</v>
      </c>
      <c r="BI3290" s="187">
        <f t="shared" si="382"/>
        <v>0</v>
      </c>
      <c r="BJ3290" s="19" t="s">
        <v>78</v>
      </c>
      <c r="BK3290" s="187">
        <f t="shared" si="383"/>
        <v>0</v>
      </c>
      <c r="BL3290" s="19" t="s">
        <v>216</v>
      </c>
      <c r="BM3290" s="186" t="s">
        <v>6521</v>
      </c>
    </row>
    <row r="3291" spans="1:65" s="2" customFormat="1" ht="24.2" customHeight="1">
      <c r="A3291" s="36"/>
      <c r="B3291" s="37"/>
      <c r="C3291" s="175" t="s">
        <v>6522</v>
      </c>
      <c r="D3291" s="175" t="s">
        <v>195</v>
      </c>
      <c r="E3291" s="176" t="s">
        <v>6523</v>
      </c>
      <c r="F3291" s="177" t="s">
        <v>6524</v>
      </c>
      <c r="G3291" s="178" t="s">
        <v>702</v>
      </c>
      <c r="H3291" s="179">
        <v>2750</v>
      </c>
      <c r="I3291" s="180"/>
      <c r="J3291" s="181">
        <f t="shared" si="374"/>
        <v>0</v>
      </c>
      <c r="K3291" s="177" t="s">
        <v>477</v>
      </c>
      <c r="L3291" s="41"/>
      <c r="M3291" s="182" t="s">
        <v>19</v>
      </c>
      <c r="N3291" s="183" t="s">
        <v>41</v>
      </c>
      <c r="O3291" s="66"/>
      <c r="P3291" s="184">
        <f t="shared" si="375"/>
        <v>0</v>
      </c>
      <c r="Q3291" s="184">
        <v>0</v>
      </c>
      <c r="R3291" s="184">
        <f t="shared" si="376"/>
        <v>0</v>
      </c>
      <c r="S3291" s="184">
        <v>0</v>
      </c>
      <c r="T3291" s="185">
        <f t="shared" si="377"/>
        <v>0</v>
      </c>
      <c r="U3291" s="36"/>
      <c r="V3291" s="36"/>
      <c r="W3291" s="36"/>
      <c r="X3291" s="36"/>
      <c r="Y3291" s="36"/>
      <c r="Z3291" s="36"/>
      <c r="AA3291" s="36"/>
      <c r="AB3291" s="36"/>
      <c r="AC3291" s="36"/>
      <c r="AD3291" s="36"/>
      <c r="AE3291" s="36"/>
      <c r="AR3291" s="186" t="s">
        <v>216</v>
      </c>
      <c r="AT3291" s="186" t="s">
        <v>195</v>
      </c>
      <c r="AU3291" s="186" t="s">
        <v>80</v>
      </c>
      <c r="AY3291" s="19" t="s">
        <v>193</v>
      </c>
      <c r="BE3291" s="187">
        <f t="shared" si="378"/>
        <v>0</v>
      </c>
      <c r="BF3291" s="187">
        <f t="shared" si="379"/>
        <v>0</v>
      </c>
      <c r="BG3291" s="187">
        <f t="shared" si="380"/>
        <v>0</v>
      </c>
      <c r="BH3291" s="187">
        <f t="shared" si="381"/>
        <v>0</v>
      </c>
      <c r="BI3291" s="187">
        <f t="shared" si="382"/>
        <v>0</v>
      </c>
      <c r="BJ3291" s="19" t="s">
        <v>78</v>
      </c>
      <c r="BK3291" s="187">
        <f t="shared" si="383"/>
        <v>0</v>
      </c>
      <c r="BL3291" s="19" t="s">
        <v>216</v>
      </c>
      <c r="BM3291" s="186" t="s">
        <v>6525</v>
      </c>
    </row>
    <row r="3292" spans="1:65" s="2" customFormat="1" ht="24.2" customHeight="1">
      <c r="A3292" s="36"/>
      <c r="B3292" s="37"/>
      <c r="C3292" s="175" t="s">
        <v>6526</v>
      </c>
      <c r="D3292" s="175" t="s">
        <v>195</v>
      </c>
      <c r="E3292" s="176" t="s">
        <v>6527</v>
      </c>
      <c r="F3292" s="177" t="s">
        <v>6528</v>
      </c>
      <c r="G3292" s="178" t="s">
        <v>702</v>
      </c>
      <c r="H3292" s="179">
        <v>860</v>
      </c>
      <c r="I3292" s="180"/>
      <c r="J3292" s="181">
        <f t="shared" si="374"/>
        <v>0</v>
      </c>
      <c r="K3292" s="177" t="s">
        <v>477</v>
      </c>
      <c r="L3292" s="41"/>
      <c r="M3292" s="182" t="s">
        <v>19</v>
      </c>
      <c r="N3292" s="183" t="s">
        <v>41</v>
      </c>
      <c r="O3292" s="66"/>
      <c r="P3292" s="184">
        <f t="shared" si="375"/>
        <v>0</v>
      </c>
      <c r="Q3292" s="184">
        <v>0</v>
      </c>
      <c r="R3292" s="184">
        <f t="shared" si="376"/>
        <v>0</v>
      </c>
      <c r="S3292" s="184">
        <v>0</v>
      </c>
      <c r="T3292" s="185">
        <f t="shared" si="377"/>
        <v>0</v>
      </c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R3292" s="186" t="s">
        <v>216</v>
      </c>
      <c r="AT3292" s="186" t="s">
        <v>195</v>
      </c>
      <c r="AU3292" s="186" t="s">
        <v>80</v>
      </c>
      <c r="AY3292" s="19" t="s">
        <v>193</v>
      </c>
      <c r="BE3292" s="187">
        <f t="shared" si="378"/>
        <v>0</v>
      </c>
      <c r="BF3292" s="187">
        <f t="shared" si="379"/>
        <v>0</v>
      </c>
      <c r="BG3292" s="187">
        <f t="shared" si="380"/>
        <v>0</v>
      </c>
      <c r="BH3292" s="187">
        <f t="shared" si="381"/>
        <v>0</v>
      </c>
      <c r="BI3292" s="187">
        <f t="shared" si="382"/>
        <v>0</v>
      </c>
      <c r="BJ3292" s="19" t="s">
        <v>78</v>
      </c>
      <c r="BK3292" s="187">
        <f t="shared" si="383"/>
        <v>0</v>
      </c>
      <c r="BL3292" s="19" t="s">
        <v>216</v>
      </c>
      <c r="BM3292" s="186" t="s">
        <v>6529</v>
      </c>
    </row>
    <row r="3293" spans="1:65" s="2" customFormat="1" ht="16.5" customHeight="1">
      <c r="A3293" s="36"/>
      <c r="B3293" s="37"/>
      <c r="C3293" s="175" t="s">
        <v>6530</v>
      </c>
      <c r="D3293" s="175" t="s">
        <v>195</v>
      </c>
      <c r="E3293" s="176" t="s">
        <v>6531</v>
      </c>
      <c r="F3293" s="177" t="s">
        <v>6208</v>
      </c>
      <c r="G3293" s="178" t="s">
        <v>3092</v>
      </c>
      <c r="H3293" s="179">
        <v>1</v>
      </c>
      <c r="I3293" s="180"/>
      <c r="J3293" s="181">
        <f t="shared" si="374"/>
        <v>0</v>
      </c>
      <c r="K3293" s="177" t="s">
        <v>477</v>
      </c>
      <c r="L3293" s="41"/>
      <c r="M3293" s="182" t="s">
        <v>19</v>
      </c>
      <c r="N3293" s="183" t="s">
        <v>41</v>
      </c>
      <c r="O3293" s="66"/>
      <c r="P3293" s="184">
        <f t="shared" si="375"/>
        <v>0</v>
      </c>
      <c r="Q3293" s="184">
        <v>0</v>
      </c>
      <c r="R3293" s="184">
        <f t="shared" si="376"/>
        <v>0</v>
      </c>
      <c r="S3293" s="184">
        <v>0</v>
      </c>
      <c r="T3293" s="185">
        <f t="shared" si="377"/>
        <v>0</v>
      </c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R3293" s="186" t="s">
        <v>216</v>
      </c>
      <c r="AT3293" s="186" t="s">
        <v>195</v>
      </c>
      <c r="AU3293" s="186" t="s">
        <v>80</v>
      </c>
      <c r="AY3293" s="19" t="s">
        <v>193</v>
      </c>
      <c r="BE3293" s="187">
        <f t="shared" si="378"/>
        <v>0</v>
      </c>
      <c r="BF3293" s="187">
        <f t="shared" si="379"/>
        <v>0</v>
      </c>
      <c r="BG3293" s="187">
        <f t="shared" si="380"/>
        <v>0</v>
      </c>
      <c r="BH3293" s="187">
        <f t="shared" si="381"/>
        <v>0</v>
      </c>
      <c r="BI3293" s="187">
        <f t="shared" si="382"/>
        <v>0</v>
      </c>
      <c r="BJ3293" s="19" t="s">
        <v>78</v>
      </c>
      <c r="BK3293" s="187">
        <f t="shared" si="383"/>
        <v>0</v>
      </c>
      <c r="BL3293" s="19" t="s">
        <v>216</v>
      </c>
      <c r="BM3293" s="186" t="s">
        <v>6532</v>
      </c>
    </row>
    <row r="3294" spans="1:65" s="2" customFormat="1" ht="16.5" customHeight="1">
      <c r="A3294" s="36"/>
      <c r="B3294" s="37"/>
      <c r="C3294" s="175" t="s">
        <v>6533</v>
      </c>
      <c r="D3294" s="175" t="s">
        <v>195</v>
      </c>
      <c r="E3294" s="176" t="s">
        <v>6534</v>
      </c>
      <c r="F3294" s="177" t="s">
        <v>5573</v>
      </c>
      <c r="G3294" s="178" t="s">
        <v>3092</v>
      </c>
      <c r="H3294" s="179">
        <v>1</v>
      </c>
      <c r="I3294" s="180"/>
      <c r="J3294" s="181">
        <f t="shared" si="374"/>
        <v>0</v>
      </c>
      <c r="K3294" s="177" t="s">
        <v>477</v>
      </c>
      <c r="L3294" s="41"/>
      <c r="M3294" s="182" t="s">
        <v>19</v>
      </c>
      <c r="N3294" s="183" t="s">
        <v>41</v>
      </c>
      <c r="O3294" s="66"/>
      <c r="P3294" s="184">
        <f t="shared" si="375"/>
        <v>0</v>
      </c>
      <c r="Q3294" s="184">
        <v>0</v>
      </c>
      <c r="R3294" s="184">
        <f t="shared" si="376"/>
        <v>0</v>
      </c>
      <c r="S3294" s="184">
        <v>0</v>
      </c>
      <c r="T3294" s="185">
        <f t="shared" si="377"/>
        <v>0</v>
      </c>
      <c r="U3294" s="36"/>
      <c r="V3294" s="36"/>
      <c r="W3294" s="36"/>
      <c r="X3294" s="36"/>
      <c r="Y3294" s="36"/>
      <c r="Z3294" s="36"/>
      <c r="AA3294" s="36"/>
      <c r="AB3294" s="36"/>
      <c r="AC3294" s="36"/>
      <c r="AD3294" s="36"/>
      <c r="AE3294" s="36"/>
      <c r="AR3294" s="186" t="s">
        <v>216</v>
      </c>
      <c r="AT3294" s="186" t="s">
        <v>195</v>
      </c>
      <c r="AU3294" s="186" t="s">
        <v>80</v>
      </c>
      <c r="AY3294" s="19" t="s">
        <v>193</v>
      </c>
      <c r="BE3294" s="187">
        <f t="shared" si="378"/>
        <v>0</v>
      </c>
      <c r="BF3294" s="187">
        <f t="shared" si="379"/>
        <v>0</v>
      </c>
      <c r="BG3294" s="187">
        <f t="shared" si="380"/>
        <v>0</v>
      </c>
      <c r="BH3294" s="187">
        <f t="shared" si="381"/>
        <v>0</v>
      </c>
      <c r="BI3294" s="187">
        <f t="shared" si="382"/>
        <v>0</v>
      </c>
      <c r="BJ3294" s="19" t="s">
        <v>78</v>
      </c>
      <c r="BK3294" s="187">
        <f t="shared" si="383"/>
        <v>0</v>
      </c>
      <c r="BL3294" s="19" t="s">
        <v>216</v>
      </c>
      <c r="BM3294" s="186" t="s">
        <v>6535</v>
      </c>
    </row>
    <row r="3295" spans="1:65" s="2" customFormat="1" ht="24.2" customHeight="1">
      <c r="A3295" s="36"/>
      <c r="B3295" s="37"/>
      <c r="C3295" s="175" t="s">
        <v>6536</v>
      </c>
      <c r="D3295" s="175" t="s">
        <v>195</v>
      </c>
      <c r="E3295" s="176" t="s">
        <v>6537</v>
      </c>
      <c r="F3295" s="177" t="s">
        <v>6538</v>
      </c>
      <c r="G3295" s="178" t="s">
        <v>3092</v>
      </c>
      <c r="H3295" s="179">
        <v>1</v>
      </c>
      <c r="I3295" s="180"/>
      <c r="J3295" s="181">
        <f t="shared" si="374"/>
        <v>0</v>
      </c>
      <c r="K3295" s="177" t="s">
        <v>477</v>
      </c>
      <c r="L3295" s="41"/>
      <c r="M3295" s="182" t="s">
        <v>19</v>
      </c>
      <c r="N3295" s="183" t="s">
        <v>41</v>
      </c>
      <c r="O3295" s="66"/>
      <c r="P3295" s="184">
        <f t="shared" si="375"/>
        <v>0</v>
      </c>
      <c r="Q3295" s="184">
        <v>0</v>
      </c>
      <c r="R3295" s="184">
        <f t="shared" si="376"/>
        <v>0</v>
      </c>
      <c r="S3295" s="184">
        <v>0</v>
      </c>
      <c r="T3295" s="185">
        <f t="shared" si="377"/>
        <v>0</v>
      </c>
      <c r="U3295" s="36"/>
      <c r="V3295" s="36"/>
      <c r="W3295" s="36"/>
      <c r="X3295" s="36"/>
      <c r="Y3295" s="36"/>
      <c r="Z3295" s="36"/>
      <c r="AA3295" s="36"/>
      <c r="AB3295" s="36"/>
      <c r="AC3295" s="36"/>
      <c r="AD3295" s="36"/>
      <c r="AE3295" s="36"/>
      <c r="AR3295" s="186" t="s">
        <v>216</v>
      </c>
      <c r="AT3295" s="186" t="s">
        <v>195</v>
      </c>
      <c r="AU3295" s="186" t="s">
        <v>80</v>
      </c>
      <c r="AY3295" s="19" t="s">
        <v>193</v>
      </c>
      <c r="BE3295" s="187">
        <f t="shared" si="378"/>
        <v>0</v>
      </c>
      <c r="BF3295" s="187">
        <f t="shared" si="379"/>
        <v>0</v>
      </c>
      <c r="BG3295" s="187">
        <f t="shared" si="380"/>
        <v>0</v>
      </c>
      <c r="BH3295" s="187">
        <f t="shared" si="381"/>
        <v>0</v>
      </c>
      <c r="BI3295" s="187">
        <f t="shared" si="382"/>
        <v>0</v>
      </c>
      <c r="BJ3295" s="19" t="s">
        <v>78</v>
      </c>
      <c r="BK3295" s="187">
        <f t="shared" si="383"/>
        <v>0</v>
      </c>
      <c r="BL3295" s="19" t="s">
        <v>216</v>
      </c>
      <c r="BM3295" s="186" t="s">
        <v>6539</v>
      </c>
    </row>
    <row r="3296" spans="1:65" s="2" customFormat="1" ht="33" customHeight="1">
      <c r="A3296" s="36"/>
      <c r="B3296" s="37"/>
      <c r="C3296" s="175" t="s">
        <v>6540</v>
      </c>
      <c r="D3296" s="175" t="s">
        <v>195</v>
      </c>
      <c r="E3296" s="176" t="s">
        <v>6541</v>
      </c>
      <c r="F3296" s="177" t="s">
        <v>6542</v>
      </c>
      <c r="G3296" s="178" t="s">
        <v>3092</v>
      </c>
      <c r="H3296" s="179">
        <v>1</v>
      </c>
      <c r="I3296" s="180"/>
      <c r="J3296" s="181">
        <f t="shared" si="374"/>
        <v>0</v>
      </c>
      <c r="K3296" s="177" t="s">
        <v>477</v>
      </c>
      <c r="L3296" s="41"/>
      <c r="M3296" s="182" t="s">
        <v>19</v>
      </c>
      <c r="N3296" s="183" t="s">
        <v>41</v>
      </c>
      <c r="O3296" s="66"/>
      <c r="P3296" s="184">
        <f t="shared" si="375"/>
        <v>0</v>
      </c>
      <c r="Q3296" s="184">
        <v>0</v>
      </c>
      <c r="R3296" s="184">
        <f t="shared" si="376"/>
        <v>0</v>
      </c>
      <c r="S3296" s="184">
        <v>0</v>
      </c>
      <c r="T3296" s="185">
        <f t="shared" si="377"/>
        <v>0</v>
      </c>
      <c r="U3296" s="36"/>
      <c r="V3296" s="36"/>
      <c r="W3296" s="36"/>
      <c r="X3296" s="36"/>
      <c r="Y3296" s="36"/>
      <c r="Z3296" s="36"/>
      <c r="AA3296" s="36"/>
      <c r="AB3296" s="36"/>
      <c r="AC3296" s="36"/>
      <c r="AD3296" s="36"/>
      <c r="AE3296" s="36"/>
      <c r="AR3296" s="186" t="s">
        <v>216</v>
      </c>
      <c r="AT3296" s="186" t="s">
        <v>195</v>
      </c>
      <c r="AU3296" s="186" t="s">
        <v>80</v>
      </c>
      <c r="AY3296" s="19" t="s">
        <v>193</v>
      </c>
      <c r="BE3296" s="187">
        <f t="shared" si="378"/>
        <v>0</v>
      </c>
      <c r="BF3296" s="187">
        <f t="shared" si="379"/>
        <v>0</v>
      </c>
      <c r="BG3296" s="187">
        <f t="shared" si="380"/>
        <v>0</v>
      </c>
      <c r="BH3296" s="187">
        <f t="shared" si="381"/>
        <v>0</v>
      </c>
      <c r="BI3296" s="187">
        <f t="shared" si="382"/>
        <v>0</v>
      </c>
      <c r="BJ3296" s="19" t="s">
        <v>78</v>
      </c>
      <c r="BK3296" s="187">
        <f t="shared" si="383"/>
        <v>0</v>
      </c>
      <c r="BL3296" s="19" t="s">
        <v>216</v>
      </c>
      <c r="BM3296" s="186" t="s">
        <v>6543</v>
      </c>
    </row>
    <row r="3297" spans="1:65" s="2" customFormat="1" ht="24.2" customHeight="1">
      <c r="A3297" s="36"/>
      <c r="B3297" s="37"/>
      <c r="C3297" s="175" t="s">
        <v>6544</v>
      </c>
      <c r="D3297" s="175" t="s">
        <v>195</v>
      </c>
      <c r="E3297" s="176" t="s">
        <v>6545</v>
      </c>
      <c r="F3297" s="177" t="s">
        <v>6218</v>
      </c>
      <c r="G3297" s="178" t="s">
        <v>3092</v>
      </c>
      <c r="H3297" s="179">
        <v>1</v>
      </c>
      <c r="I3297" s="180"/>
      <c r="J3297" s="181">
        <f t="shared" si="374"/>
        <v>0</v>
      </c>
      <c r="K3297" s="177" t="s">
        <v>477</v>
      </c>
      <c r="L3297" s="41"/>
      <c r="M3297" s="182" t="s">
        <v>19</v>
      </c>
      <c r="N3297" s="183" t="s">
        <v>41</v>
      </c>
      <c r="O3297" s="66"/>
      <c r="P3297" s="184">
        <f t="shared" si="375"/>
        <v>0</v>
      </c>
      <c r="Q3297" s="184">
        <v>0</v>
      </c>
      <c r="R3297" s="184">
        <f t="shared" si="376"/>
        <v>0</v>
      </c>
      <c r="S3297" s="184">
        <v>0</v>
      </c>
      <c r="T3297" s="185">
        <f t="shared" si="377"/>
        <v>0</v>
      </c>
      <c r="U3297" s="36"/>
      <c r="V3297" s="36"/>
      <c r="W3297" s="36"/>
      <c r="X3297" s="36"/>
      <c r="Y3297" s="36"/>
      <c r="Z3297" s="36"/>
      <c r="AA3297" s="36"/>
      <c r="AB3297" s="36"/>
      <c r="AC3297" s="36"/>
      <c r="AD3297" s="36"/>
      <c r="AE3297" s="36"/>
      <c r="AR3297" s="186" t="s">
        <v>216</v>
      </c>
      <c r="AT3297" s="186" t="s">
        <v>195</v>
      </c>
      <c r="AU3297" s="186" t="s">
        <v>80</v>
      </c>
      <c r="AY3297" s="19" t="s">
        <v>193</v>
      </c>
      <c r="BE3297" s="187">
        <f t="shared" si="378"/>
        <v>0</v>
      </c>
      <c r="BF3297" s="187">
        <f t="shared" si="379"/>
        <v>0</v>
      </c>
      <c r="BG3297" s="187">
        <f t="shared" si="380"/>
        <v>0</v>
      </c>
      <c r="BH3297" s="187">
        <f t="shared" si="381"/>
        <v>0</v>
      </c>
      <c r="BI3297" s="187">
        <f t="shared" si="382"/>
        <v>0</v>
      </c>
      <c r="BJ3297" s="19" t="s">
        <v>78</v>
      </c>
      <c r="BK3297" s="187">
        <f t="shared" si="383"/>
        <v>0</v>
      </c>
      <c r="BL3297" s="19" t="s">
        <v>216</v>
      </c>
      <c r="BM3297" s="186" t="s">
        <v>6546</v>
      </c>
    </row>
    <row r="3298" spans="1:65" s="2" customFormat="1" ht="37.9" customHeight="1">
      <c r="A3298" s="36"/>
      <c r="B3298" s="37"/>
      <c r="C3298" s="175" t="s">
        <v>6547</v>
      </c>
      <c r="D3298" s="175" t="s">
        <v>195</v>
      </c>
      <c r="E3298" s="176" t="s">
        <v>6548</v>
      </c>
      <c r="F3298" s="177" t="s">
        <v>6549</v>
      </c>
      <c r="G3298" s="178" t="s">
        <v>702</v>
      </c>
      <c r="H3298" s="179">
        <v>1</v>
      </c>
      <c r="I3298" s="180"/>
      <c r="J3298" s="181">
        <f t="shared" si="374"/>
        <v>0</v>
      </c>
      <c r="K3298" s="177" t="s">
        <v>477</v>
      </c>
      <c r="L3298" s="41"/>
      <c r="M3298" s="182" t="s">
        <v>19</v>
      </c>
      <c r="N3298" s="183" t="s">
        <v>41</v>
      </c>
      <c r="O3298" s="66"/>
      <c r="P3298" s="184">
        <f t="shared" si="375"/>
        <v>0</v>
      </c>
      <c r="Q3298" s="184">
        <v>0</v>
      </c>
      <c r="R3298" s="184">
        <f t="shared" si="376"/>
        <v>0</v>
      </c>
      <c r="S3298" s="184">
        <v>0</v>
      </c>
      <c r="T3298" s="185">
        <f t="shared" si="377"/>
        <v>0</v>
      </c>
      <c r="U3298" s="36"/>
      <c r="V3298" s="36"/>
      <c r="W3298" s="36"/>
      <c r="X3298" s="36"/>
      <c r="Y3298" s="36"/>
      <c r="Z3298" s="36"/>
      <c r="AA3298" s="36"/>
      <c r="AB3298" s="36"/>
      <c r="AC3298" s="36"/>
      <c r="AD3298" s="36"/>
      <c r="AE3298" s="36"/>
      <c r="AR3298" s="186" t="s">
        <v>216</v>
      </c>
      <c r="AT3298" s="186" t="s">
        <v>195</v>
      </c>
      <c r="AU3298" s="186" t="s">
        <v>80</v>
      </c>
      <c r="AY3298" s="19" t="s">
        <v>193</v>
      </c>
      <c r="BE3298" s="187">
        <f t="shared" si="378"/>
        <v>0</v>
      </c>
      <c r="BF3298" s="187">
        <f t="shared" si="379"/>
        <v>0</v>
      </c>
      <c r="BG3298" s="187">
        <f t="shared" si="380"/>
        <v>0</v>
      </c>
      <c r="BH3298" s="187">
        <f t="shared" si="381"/>
        <v>0</v>
      </c>
      <c r="BI3298" s="187">
        <f t="shared" si="382"/>
        <v>0</v>
      </c>
      <c r="BJ3298" s="19" t="s">
        <v>78</v>
      </c>
      <c r="BK3298" s="187">
        <f t="shared" si="383"/>
        <v>0</v>
      </c>
      <c r="BL3298" s="19" t="s">
        <v>216</v>
      </c>
      <c r="BM3298" s="186" t="s">
        <v>6550</v>
      </c>
    </row>
    <row r="3299" spans="1:65" s="2" customFormat="1" ht="16.5" customHeight="1">
      <c r="A3299" s="36"/>
      <c r="B3299" s="37"/>
      <c r="C3299" s="175" t="s">
        <v>6551</v>
      </c>
      <c r="D3299" s="175" t="s">
        <v>195</v>
      </c>
      <c r="E3299" s="176" t="s">
        <v>6552</v>
      </c>
      <c r="F3299" s="177" t="s">
        <v>6553</v>
      </c>
      <c r="G3299" s="178" t="s">
        <v>3092</v>
      </c>
      <c r="H3299" s="179">
        <v>1</v>
      </c>
      <c r="I3299" s="180"/>
      <c r="J3299" s="181">
        <f t="shared" si="374"/>
        <v>0</v>
      </c>
      <c r="K3299" s="177" t="s">
        <v>477</v>
      </c>
      <c r="L3299" s="41"/>
      <c r="M3299" s="182" t="s">
        <v>19</v>
      </c>
      <c r="N3299" s="183" t="s">
        <v>41</v>
      </c>
      <c r="O3299" s="66"/>
      <c r="P3299" s="184">
        <f t="shared" si="375"/>
        <v>0</v>
      </c>
      <c r="Q3299" s="184">
        <v>0</v>
      </c>
      <c r="R3299" s="184">
        <f t="shared" si="376"/>
        <v>0</v>
      </c>
      <c r="S3299" s="184">
        <v>0</v>
      </c>
      <c r="T3299" s="185">
        <f t="shared" si="377"/>
        <v>0</v>
      </c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R3299" s="186" t="s">
        <v>216</v>
      </c>
      <c r="AT3299" s="186" t="s">
        <v>195</v>
      </c>
      <c r="AU3299" s="186" t="s">
        <v>80</v>
      </c>
      <c r="AY3299" s="19" t="s">
        <v>193</v>
      </c>
      <c r="BE3299" s="187">
        <f t="shared" si="378"/>
        <v>0</v>
      </c>
      <c r="BF3299" s="187">
        <f t="shared" si="379"/>
        <v>0</v>
      </c>
      <c r="BG3299" s="187">
        <f t="shared" si="380"/>
        <v>0</v>
      </c>
      <c r="BH3299" s="187">
        <f t="shared" si="381"/>
        <v>0</v>
      </c>
      <c r="BI3299" s="187">
        <f t="shared" si="382"/>
        <v>0</v>
      </c>
      <c r="BJ3299" s="19" t="s">
        <v>78</v>
      </c>
      <c r="BK3299" s="187">
        <f t="shared" si="383"/>
        <v>0</v>
      </c>
      <c r="BL3299" s="19" t="s">
        <v>216</v>
      </c>
      <c r="BM3299" s="186" t="s">
        <v>6554</v>
      </c>
    </row>
    <row r="3300" spans="1:65" s="12" customFormat="1" ht="22.9" customHeight="1">
      <c r="B3300" s="159"/>
      <c r="C3300" s="160"/>
      <c r="D3300" s="161" t="s">
        <v>69</v>
      </c>
      <c r="E3300" s="173" t="s">
        <v>2684</v>
      </c>
      <c r="F3300" s="173" t="s">
        <v>6555</v>
      </c>
      <c r="G3300" s="160"/>
      <c r="H3300" s="160"/>
      <c r="I3300" s="163"/>
      <c r="J3300" s="174">
        <f>BK3300</f>
        <v>0</v>
      </c>
      <c r="K3300" s="160"/>
      <c r="L3300" s="165"/>
      <c r="M3300" s="166"/>
      <c r="N3300" s="167"/>
      <c r="O3300" s="167"/>
      <c r="P3300" s="168">
        <f>P3301+P3312</f>
        <v>0</v>
      </c>
      <c r="Q3300" s="167"/>
      <c r="R3300" s="168">
        <f>R3301+R3312</f>
        <v>0</v>
      </c>
      <c r="S3300" s="167"/>
      <c r="T3300" s="169">
        <f>T3301+T3312</f>
        <v>0</v>
      </c>
      <c r="AR3300" s="170" t="s">
        <v>80</v>
      </c>
      <c r="AT3300" s="171" t="s">
        <v>69</v>
      </c>
      <c r="AU3300" s="171" t="s">
        <v>78</v>
      </c>
      <c r="AY3300" s="170" t="s">
        <v>193</v>
      </c>
      <c r="BK3300" s="172">
        <f>BK3301+BK3312</f>
        <v>0</v>
      </c>
    </row>
    <row r="3301" spans="1:65" s="12" customFormat="1" ht="20.85" customHeight="1">
      <c r="B3301" s="159"/>
      <c r="C3301" s="160"/>
      <c r="D3301" s="161" t="s">
        <v>69</v>
      </c>
      <c r="E3301" s="173" t="s">
        <v>6556</v>
      </c>
      <c r="F3301" s="173" t="s">
        <v>6557</v>
      </c>
      <c r="G3301" s="160"/>
      <c r="H3301" s="160"/>
      <c r="I3301" s="163"/>
      <c r="J3301" s="174">
        <f>BK3301</f>
        <v>0</v>
      </c>
      <c r="K3301" s="160"/>
      <c r="L3301" s="165"/>
      <c r="M3301" s="166"/>
      <c r="N3301" s="167"/>
      <c r="O3301" s="167"/>
      <c r="P3301" s="168">
        <f>SUM(P3302:P3311)</f>
        <v>0</v>
      </c>
      <c r="Q3301" s="167"/>
      <c r="R3301" s="168">
        <f>SUM(R3302:R3311)</f>
        <v>0</v>
      </c>
      <c r="S3301" s="167"/>
      <c r="T3301" s="169">
        <f>SUM(T3302:T3311)</f>
        <v>0</v>
      </c>
      <c r="AR3301" s="170" t="s">
        <v>78</v>
      </c>
      <c r="AT3301" s="171" t="s">
        <v>69</v>
      </c>
      <c r="AU3301" s="171" t="s">
        <v>80</v>
      </c>
      <c r="AY3301" s="170" t="s">
        <v>193</v>
      </c>
      <c r="BK3301" s="172">
        <f>SUM(BK3302:BK3311)</f>
        <v>0</v>
      </c>
    </row>
    <row r="3302" spans="1:65" s="2" customFormat="1" ht="21.75" customHeight="1">
      <c r="A3302" s="36"/>
      <c r="B3302" s="37"/>
      <c r="C3302" s="175" t="s">
        <v>6558</v>
      </c>
      <c r="D3302" s="175" t="s">
        <v>195</v>
      </c>
      <c r="E3302" s="176" t="s">
        <v>6559</v>
      </c>
      <c r="F3302" s="177" t="s">
        <v>6560</v>
      </c>
      <c r="G3302" s="178" t="s">
        <v>702</v>
      </c>
      <c r="H3302" s="179">
        <v>298</v>
      </c>
      <c r="I3302" s="180"/>
      <c r="J3302" s="181">
        <f t="shared" ref="J3302:J3311" si="384">ROUND(I3302*H3302,2)</f>
        <v>0</v>
      </c>
      <c r="K3302" s="177" t="s">
        <v>477</v>
      </c>
      <c r="L3302" s="41"/>
      <c r="M3302" s="182" t="s">
        <v>19</v>
      </c>
      <c r="N3302" s="183" t="s">
        <v>41</v>
      </c>
      <c r="O3302" s="66"/>
      <c r="P3302" s="184">
        <f t="shared" ref="P3302:P3311" si="385">O3302*H3302</f>
        <v>0</v>
      </c>
      <c r="Q3302" s="184">
        <v>0</v>
      </c>
      <c r="R3302" s="184">
        <f t="shared" ref="R3302:R3311" si="386">Q3302*H3302</f>
        <v>0</v>
      </c>
      <c r="S3302" s="184">
        <v>0</v>
      </c>
      <c r="T3302" s="185">
        <f t="shared" ref="T3302:T3311" si="387">S3302*H3302</f>
        <v>0</v>
      </c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R3302" s="186" t="s">
        <v>200</v>
      </c>
      <c r="AT3302" s="186" t="s">
        <v>195</v>
      </c>
      <c r="AU3302" s="186" t="s">
        <v>212</v>
      </c>
      <c r="AY3302" s="19" t="s">
        <v>193</v>
      </c>
      <c r="BE3302" s="187">
        <f t="shared" ref="BE3302:BE3311" si="388">IF(N3302="základní",J3302,0)</f>
        <v>0</v>
      </c>
      <c r="BF3302" s="187">
        <f t="shared" ref="BF3302:BF3311" si="389">IF(N3302="snížená",J3302,0)</f>
        <v>0</v>
      </c>
      <c r="BG3302" s="187">
        <f t="shared" ref="BG3302:BG3311" si="390">IF(N3302="zákl. přenesená",J3302,0)</f>
        <v>0</v>
      </c>
      <c r="BH3302" s="187">
        <f t="shared" ref="BH3302:BH3311" si="391">IF(N3302="sníž. přenesená",J3302,0)</f>
        <v>0</v>
      </c>
      <c r="BI3302" s="187">
        <f t="shared" ref="BI3302:BI3311" si="392">IF(N3302="nulová",J3302,0)</f>
        <v>0</v>
      </c>
      <c r="BJ3302" s="19" t="s">
        <v>78</v>
      </c>
      <c r="BK3302" s="187">
        <f t="shared" ref="BK3302:BK3311" si="393">ROUND(I3302*H3302,2)</f>
        <v>0</v>
      </c>
      <c r="BL3302" s="19" t="s">
        <v>200</v>
      </c>
      <c r="BM3302" s="186" t="s">
        <v>6561</v>
      </c>
    </row>
    <row r="3303" spans="1:65" s="2" customFormat="1" ht="21.75" customHeight="1">
      <c r="A3303" s="36"/>
      <c r="B3303" s="37"/>
      <c r="C3303" s="175" t="s">
        <v>6562</v>
      </c>
      <c r="D3303" s="175" t="s">
        <v>195</v>
      </c>
      <c r="E3303" s="176" t="s">
        <v>6563</v>
      </c>
      <c r="F3303" s="177" t="s">
        <v>6564</v>
      </c>
      <c r="G3303" s="178" t="s">
        <v>273</v>
      </c>
      <c r="H3303" s="179">
        <v>4530</v>
      </c>
      <c r="I3303" s="180"/>
      <c r="J3303" s="181">
        <f t="shared" si="384"/>
        <v>0</v>
      </c>
      <c r="K3303" s="177" t="s">
        <v>477</v>
      </c>
      <c r="L3303" s="41"/>
      <c r="M3303" s="182" t="s">
        <v>19</v>
      </c>
      <c r="N3303" s="183" t="s">
        <v>41</v>
      </c>
      <c r="O3303" s="66"/>
      <c r="P3303" s="184">
        <f t="shared" si="385"/>
        <v>0</v>
      </c>
      <c r="Q3303" s="184">
        <v>0</v>
      </c>
      <c r="R3303" s="184">
        <f t="shared" si="386"/>
        <v>0</v>
      </c>
      <c r="S3303" s="184">
        <v>0</v>
      </c>
      <c r="T3303" s="185">
        <f t="shared" si="387"/>
        <v>0</v>
      </c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R3303" s="186" t="s">
        <v>200</v>
      </c>
      <c r="AT3303" s="186" t="s">
        <v>195</v>
      </c>
      <c r="AU3303" s="186" t="s">
        <v>212</v>
      </c>
      <c r="AY3303" s="19" t="s">
        <v>193</v>
      </c>
      <c r="BE3303" s="187">
        <f t="shared" si="388"/>
        <v>0</v>
      </c>
      <c r="BF3303" s="187">
        <f t="shared" si="389"/>
        <v>0</v>
      </c>
      <c r="BG3303" s="187">
        <f t="shared" si="390"/>
        <v>0</v>
      </c>
      <c r="BH3303" s="187">
        <f t="shared" si="391"/>
        <v>0</v>
      </c>
      <c r="BI3303" s="187">
        <f t="shared" si="392"/>
        <v>0</v>
      </c>
      <c r="BJ3303" s="19" t="s">
        <v>78</v>
      </c>
      <c r="BK3303" s="187">
        <f t="shared" si="393"/>
        <v>0</v>
      </c>
      <c r="BL3303" s="19" t="s">
        <v>200</v>
      </c>
      <c r="BM3303" s="186" t="s">
        <v>6565</v>
      </c>
    </row>
    <row r="3304" spans="1:65" s="2" customFormat="1" ht="16.5" customHeight="1">
      <c r="A3304" s="36"/>
      <c r="B3304" s="37"/>
      <c r="C3304" s="175" t="s">
        <v>6566</v>
      </c>
      <c r="D3304" s="175" t="s">
        <v>195</v>
      </c>
      <c r="E3304" s="176" t="s">
        <v>6567</v>
      </c>
      <c r="F3304" s="177" t="s">
        <v>6568</v>
      </c>
      <c r="G3304" s="178" t="s">
        <v>702</v>
      </c>
      <c r="H3304" s="179">
        <v>70</v>
      </c>
      <c r="I3304" s="180"/>
      <c r="J3304" s="181">
        <f t="shared" si="384"/>
        <v>0</v>
      </c>
      <c r="K3304" s="177" t="s">
        <v>477</v>
      </c>
      <c r="L3304" s="41"/>
      <c r="M3304" s="182" t="s">
        <v>19</v>
      </c>
      <c r="N3304" s="183" t="s">
        <v>41</v>
      </c>
      <c r="O3304" s="66"/>
      <c r="P3304" s="184">
        <f t="shared" si="385"/>
        <v>0</v>
      </c>
      <c r="Q3304" s="184">
        <v>0</v>
      </c>
      <c r="R3304" s="184">
        <f t="shared" si="386"/>
        <v>0</v>
      </c>
      <c r="S3304" s="184">
        <v>0</v>
      </c>
      <c r="T3304" s="185">
        <f t="shared" si="387"/>
        <v>0</v>
      </c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R3304" s="186" t="s">
        <v>200</v>
      </c>
      <c r="AT3304" s="186" t="s">
        <v>195</v>
      </c>
      <c r="AU3304" s="186" t="s">
        <v>212</v>
      </c>
      <c r="AY3304" s="19" t="s">
        <v>193</v>
      </c>
      <c r="BE3304" s="187">
        <f t="shared" si="388"/>
        <v>0</v>
      </c>
      <c r="BF3304" s="187">
        <f t="shared" si="389"/>
        <v>0</v>
      </c>
      <c r="BG3304" s="187">
        <f t="shared" si="390"/>
        <v>0</v>
      </c>
      <c r="BH3304" s="187">
        <f t="shared" si="391"/>
        <v>0</v>
      </c>
      <c r="BI3304" s="187">
        <f t="shared" si="392"/>
        <v>0</v>
      </c>
      <c r="BJ3304" s="19" t="s">
        <v>78</v>
      </c>
      <c r="BK3304" s="187">
        <f t="shared" si="393"/>
        <v>0</v>
      </c>
      <c r="BL3304" s="19" t="s">
        <v>200</v>
      </c>
      <c r="BM3304" s="186" t="s">
        <v>6569</v>
      </c>
    </row>
    <row r="3305" spans="1:65" s="2" customFormat="1" ht="21.75" customHeight="1">
      <c r="A3305" s="36"/>
      <c r="B3305" s="37"/>
      <c r="C3305" s="175" t="s">
        <v>6570</v>
      </c>
      <c r="D3305" s="175" t="s">
        <v>195</v>
      </c>
      <c r="E3305" s="176" t="s">
        <v>6571</v>
      </c>
      <c r="F3305" s="177" t="s">
        <v>5465</v>
      </c>
      <c r="G3305" s="178" t="s">
        <v>702</v>
      </c>
      <c r="H3305" s="179">
        <v>320</v>
      </c>
      <c r="I3305" s="180"/>
      <c r="J3305" s="181">
        <f t="shared" si="384"/>
        <v>0</v>
      </c>
      <c r="K3305" s="177" t="s">
        <v>477</v>
      </c>
      <c r="L3305" s="41"/>
      <c r="M3305" s="182" t="s">
        <v>19</v>
      </c>
      <c r="N3305" s="183" t="s">
        <v>41</v>
      </c>
      <c r="O3305" s="66"/>
      <c r="P3305" s="184">
        <f t="shared" si="385"/>
        <v>0</v>
      </c>
      <c r="Q3305" s="184">
        <v>0</v>
      </c>
      <c r="R3305" s="184">
        <f t="shared" si="386"/>
        <v>0</v>
      </c>
      <c r="S3305" s="184">
        <v>0</v>
      </c>
      <c r="T3305" s="185">
        <f t="shared" si="387"/>
        <v>0</v>
      </c>
      <c r="U3305" s="36"/>
      <c r="V3305" s="36"/>
      <c r="W3305" s="36"/>
      <c r="X3305" s="36"/>
      <c r="Y3305" s="36"/>
      <c r="Z3305" s="36"/>
      <c r="AA3305" s="36"/>
      <c r="AB3305" s="36"/>
      <c r="AC3305" s="36"/>
      <c r="AD3305" s="36"/>
      <c r="AE3305" s="36"/>
      <c r="AR3305" s="186" t="s">
        <v>200</v>
      </c>
      <c r="AT3305" s="186" t="s">
        <v>195</v>
      </c>
      <c r="AU3305" s="186" t="s">
        <v>212</v>
      </c>
      <c r="AY3305" s="19" t="s">
        <v>193</v>
      </c>
      <c r="BE3305" s="187">
        <f t="shared" si="388"/>
        <v>0</v>
      </c>
      <c r="BF3305" s="187">
        <f t="shared" si="389"/>
        <v>0</v>
      </c>
      <c r="BG3305" s="187">
        <f t="shared" si="390"/>
        <v>0</v>
      </c>
      <c r="BH3305" s="187">
        <f t="shared" si="391"/>
        <v>0</v>
      </c>
      <c r="BI3305" s="187">
        <f t="shared" si="392"/>
        <v>0</v>
      </c>
      <c r="BJ3305" s="19" t="s">
        <v>78</v>
      </c>
      <c r="BK3305" s="187">
        <f t="shared" si="393"/>
        <v>0</v>
      </c>
      <c r="BL3305" s="19" t="s">
        <v>200</v>
      </c>
      <c r="BM3305" s="186" t="s">
        <v>6572</v>
      </c>
    </row>
    <row r="3306" spans="1:65" s="2" customFormat="1" ht="33" customHeight="1">
      <c r="A3306" s="36"/>
      <c r="B3306" s="37"/>
      <c r="C3306" s="175" t="s">
        <v>6573</v>
      </c>
      <c r="D3306" s="175" t="s">
        <v>195</v>
      </c>
      <c r="E3306" s="176" t="s">
        <v>6574</v>
      </c>
      <c r="F3306" s="177" t="s">
        <v>5062</v>
      </c>
      <c r="G3306" s="178" t="s">
        <v>273</v>
      </c>
      <c r="H3306" s="179">
        <v>2400</v>
      </c>
      <c r="I3306" s="180"/>
      <c r="J3306" s="181">
        <f t="shared" si="384"/>
        <v>0</v>
      </c>
      <c r="K3306" s="177" t="s">
        <v>477</v>
      </c>
      <c r="L3306" s="41"/>
      <c r="M3306" s="182" t="s">
        <v>19</v>
      </c>
      <c r="N3306" s="183" t="s">
        <v>41</v>
      </c>
      <c r="O3306" s="66"/>
      <c r="P3306" s="184">
        <f t="shared" si="385"/>
        <v>0</v>
      </c>
      <c r="Q3306" s="184">
        <v>0</v>
      </c>
      <c r="R3306" s="184">
        <f t="shared" si="386"/>
        <v>0</v>
      </c>
      <c r="S3306" s="184">
        <v>0</v>
      </c>
      <c r="T3306" s="185">
        <f t="shared" si="387"/>
        <v>0</v>
      </c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R3306" s="186" t="s">
        <v>200</v>
      </c>
      <c r="AT3306" s="186" t="s">
        <v>195</v>
      </c>
      <c r="AU3306" s="186" t="s">
        <v>212</v>
      </c>
      <c r="AY3306" s="19" t="s">
        <v>193</v>
      </c>
      <c r="BE3306" s="187">
        <f t="shared" si="388"/>
        <v>0</v>
      </c>
      <c r="BF3306" s="187">
        <f t="shared" si="389"/>
        <v>0</v>
      </c>
      <c r="BG3306" s="187">
        <f t="shared" si="390"/>
        <v>0</v>
      </c>
      <c r="BH3306" s="187">
        <f t="shared" si="391"/>
        <v>0</v>
      </c>
      <c r="BI3306" s="187">
        <f t="shared" si="392"/>
        <v>0</v>
      </c>
      <c r="BJ3306" s="19" t="s">
        <v>78</v>
      </c>
      <c r="BK3306" s="187">
        <f t="shared" si="393"/>
        <v>0</v>
      </c>
      <c r="BL3306" s="19" t="s">
        <v>200</v>
      </c>
      <c r="BM3306" s="186" t="s">
        <v>6575</v>
      </c>
    </row>
    <row r="3307" spans="1:65" s="2" customFormat="1" ht="16.5" customHeight="1">
      <c r="A3307" s="36"/>
      <c r="B3307" s="37"/>
      <c r="C3307" s="175" t="s">
        <v>6576</v>
      </c>
      <c r="D3307" s="175" t="s">
        <v>195</v>
      </c>
      <c r="E3307" s="176" t="s">
        <v>6577</v>
      </c>
      <c r="F3307" s="177" t="s">
        <v>6578</v>
      </c>
      <c r="G3307" s="178" t="s">
        <v>273</v>
      </c>
      <c r="H3307" s="179">
        <v>800</v>
      </c>
      <c r="I3307" s="180"/>
      <c r="J3307" s="181">
        <f t="shared" si="384"/>
        <v>0</v>
      </c>
      <c r="K3307" s="177" t="s">
        <v>477</v>
      </c>
      <c r="L3307" s="41"/>
      <c r="M3307" s="182" t="s">
        <v>19</v>
      </c>
      <c r="N3307" s="183" t="s">
        <v>41</v>
      </c>
      <c r="O3307" s="66"/>
      <c r="P3307" s="184">
        <f t="shared" si="385"/>
        <v>0</v>
      </c>
      <c r="Q3307" s="184">
        <v>0</v>
      </c>
      <c r="R3307" s="184">
        <f t="shared" si="386"/>
        <v>0</v>
      </c>
      <c r="S3307" s="184">
        <v>0</v>
      </c>
      <c r="T3307" s="185">
        <f t="shared" si="387"/>
        <v>0</v>
      </c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R3307" s="186" t="s">
        <v>200</v>
      </c>
      <c r="AT3307" s="186" t="s">
        <v>195</v>
      </c>
      <c r="AU3307" s="186" t="s">
        <v>212</v>
      </c>
      <c r="AY3307" s="19" t="s">
        <v>193</v>
      </c>
      <c r="BE3307" s="187">
        <f t="shared" si="388"/>
        <v>0</v>
      </c>
      <c r="BF3307" s="187">
        <f t="shared" si="389"/>
        <v>0</v>
      </c>
      <c r="BG3307" s="187">
        <f t="shared" si="390"/>
        <v>0</v>
      </c>
      <c r="BH3307" s="187">
        <f t="shared" si="391"/>
        <v>0</v>
      </c>
      <c r="BI3307" s="187">
        <f t="shared" si="392"/>
        <v>0</v>
      </c>
      <c r="BJ3307" s="19" t="s">
        <v>78</v>
      </c>
      <c r="BK3307" s="187">
        <f t="shared" si="393"/>
        <v>0</v>
      </c>
      <c r="BL3307" s="19" t="s">
        <v>200</v>
      </c>
      <c r="BM3307" s="186" t="s">
        <v>6579</v>
      </c>
    </row>
    <row r="3308" spans="1:65" s="2" customFormat="1" ht="21.75" customHeight="1">
      <c r="A3308" s="36"/>
      <c r="B3308" s="37"/>
      <c r="C3308" s="175" t="s">
        <v>6580</v>
      </c>
      <c r="D3308" s="175" t="s">
        <v>195</v>
      </c>
      <c r="E3308" s="176" t="s">
        <v>6581</v>
      </c>
      <c r="F3308" s="177" t="s">
        <v>5125</v>
      </c>
      <c r="G3308" s="178" t="s">
        <v>3092</v>
      </c>
      <c r="H3308" s="179">
        <v>1</v>
      </c>
      <c r="I3308" s="180"/>
      <c r="J3308" s="181">
        <f t="shared" si="384"/>
        <v>0</v>
      </c>
      <c r="K3308" s="177" t="s">
        <v>477</v>
      </c>
      <c r="L3308" s="41"/>
      <c r="M3308" s="182" t="s">
        <v>19</v>
      </c>
      <c r="N3308" s="183" t="s">
        <v>41</v>
      </c>
      <c r="O3308" s="66"/>
      <c r="P3308" s="184">
        <f t="shared" si="385"/>
        <v>0</v>
      </c>
      <c r="Q3308" s="184">
        <v>0</v>
      </c>
      <c r="R3308" s="184">
        <f t="shared" si="386"/>
        <v>0</v>
      </c>
      <c r="S3308" s="184">
        <v>0</v>
      </c>
      <c r="T3308" s="185">
        <f t="shared" si="387"/>
        <v>0</v>
      </c>
      <c r="U3308" s="36"/>
      <c r="V3308" s="36"/>
      <c r="W3308" s="36"/>
      <c r="X3308" s="36"/>
      <c r="Y3308" s="36"/>
      <c r="Z3308" s="36"/>
      <c r="AA3308" s="36"/>
      <c r="AB3308" s="36"/>
      <c r="AC3308" s="36"/>
      <c r="AD3308" s="36"/>
      <c r="AE3308" s="36"/>
      <c r="AR3308" s="186" t="s">
        <v>200</v>
      </c>
      <c r="AT3308" s="186" t="s">
        <v>195</v>
      </c>
      <c r="AU3308" s="186" t="s">
        <v>212</v>
      </c>
      <c r="AY3308" s="19" t="s">
        <v>193</v>
      </c>
      <c r="BE3308" s="187">
        <f t="shared" si="388"/>
        <v>0</v>
      </c>
      <c r="BF3308" s="187">
        <f t="shared" si="389"/>
        <v>0</v>
      </c>
      <c r="BG3308" s="187">
        <f t="shared" si="390"/>
        <v>0</v>
      </c>
      <c r="BH3308" s="187">
        <f t="shared" si="391"/>
        <v>0</v>
      </c>
      <c r="BI3308" s="187">
        <f t="shared" si="392"/>
        <v>0</v>
      </c>
      <c r="BJ3308" s="19" t="s">
        <v>78</v>
      </c>
      <c r="BK3308" s="187">
        <f t="shared" si="393"/>
        <v>0</v>
      </c>
      <c r="BL3308" s="19" t="s">
        <v>200</v>
      </c>
      <c r="BM3308" s="186" t="s">
        <v>6582</v>
      </c>
    </row>
    <row r="3309" spans="1:65" s="2" customFormat="1" ht="16.5" customHeight="1">
      <c r="A3309" s="36"/>
      <c r="B3309" s="37"/>
      <c r="C3309" s="175" t="s">
        <v>6583</v>
      </c>
      <c r="D3309" s="175" t="s">
        <v>195</v>
      </c>
      <c r="E3309" s="176" t="s">
        <v>6584</v>
      </c>
      <c r="F3309" s="177" t="s">
        <v>5577</v>
      </c>
      <c r="G3309" s="178" t="s">
        <v>702</v>
      </c>
      <c r="H3309" s="179">
        <v>1</v>
      </c>
      <c r="I3309" s="180"/>
      <c r="J3309" s="181">
        <f t="shared" si="384"/>
        <v>0</v>
      </c>
      <c r="K3309" s="177" t="s">
        <v>477</v>
      </c>
      <c r="L3309" s="41"/>
      <c r="M3309" s="182" t="s">
        <v>19</v>
      </c>
      <c r="N3309" s="183" t="s">
        <v>41</v>
      </c>
      <c r="O3309" s="66"/>
      <c r="P3309" s="184">
        <f t="shared" si="385"/>
        <v>0</v>
      </c>
      <c r="Q3309" s="184">
        <v>0</v>
      </c>
      <c r="R3309" s="184">
        <f t="shared" si="386"/>
        <v>0</v>
      </c>
      <c r="S3309" s="184">
        <v>0</v>
      </c>
      <c r="T3309" s="185">
        <f t="shared" si="387"/>
        <v>0</v>
      </c>
      <c r="U3309" s="36"/>
      <c r="V3309" s="36"/>
      <c r="W3309" s="36"/>
      <c r="X3309" s="36"/>
      <c r="Y3309" s="36"/>
      <c r="Z3309" s="36"/>
      <c r="AA3309" s="36"/>
      <c r="AB3309" s="36"/>
      <c r="AC3309" s="36"/>
      <c r="AD3309" s="36"/>
      <c r="AE3309" s="36"/>
      <c r="AR3309" s="186" t="s">
        <v>200</v>
      </c>
      <c r="AT3309" s="186" t="s">
        <v>195</v>
      </c>
      <c r="AU3309" s="186" t="s">
        <v>212</v>
      </c>
      <c r="AY3309" s="19" t="s">
        <v>193</v>
      </c>
      <c r="BE3309" s="187">
        <f t="shared" si="388"/>
        <v>0</v>
      </c>
      <c r="BF3309" s="187">
        <f t="shared" si="389"/>
        <v>0</v>
      </c>
      <c r="BG3309" s="187">
        <f t="shared" si="390"/>
        <v>0</v>
      </c>
      <c r="BH3309" s="187">
        <f t="shared" si="391"/>
        <v>0</v>
      </c>
      <c r="BI3309" s="187">
        <f t="shared" si="392"/>
        <v>0</v>
      </c>
      <c r="BJ3309" s="19" t="s">
        <v>78</v>
      </c>
      <c r="BK3309" s="187">
        <f t="shared" si="393"/>
        <v>0</v>
      </c>
      <c r="BL3309" s="19" t="s">
        <v>200</v>
      </c>
      <c r="BM3309" s="186" t="s">
        <v>6585</v>
      </c>
    </row>
    <row r="3310" spans="1:65" s="2" customFormat="1" ht="16.5" customHeight="1">
      <c r="A3310" s="36"/>
      <c r="B3310" s="37"/>
      <c r="C3310" s="175" t="s">
        <v>6586</v>
      </c>
      <c r="D3310" s="175" t="s">
        <v>195</v>
      </c>
      <c r="E3310" s="176" t="s">
        <v>6587</v>
      </c>
      <c r="F3310" s="177" t="s">
        <v>6588</v>
      </c>
      <c r="G3310" s="178" t="s">
        <v>702</v>
      </c>
      <c r="H3310" s="179">
        <v>1</v>
      </c>
      <c r="I3310" s="180"/>
      <c r="J3310" s="181">
        <f t="shared" si="384"/>
        <v>0</v>
      </c>
      <c r="K3310" s="177" t="s">
        <v>477</v>
      </c>
      <c r="L3310" s="41"/>
      <c r="M3310" s="182" t="s">
        <v>19</v>
      </c>
      <c r="N3310" s="183" t="s">
        <v>41</v>
      </c>
      <c r="O3310" s="66"/>
      <c r="P3310" s="184">
        <f t="shared" si="385"/>
        <v>0</v>
      </c>
      <c r="Q3310" s="184">
        <v>0</v>
      </c>
      <c r="R3310" s="184">
        <f t="shared" si="386"/>
        <v>0</v>
      </c>
      <c r="S3310" s="184">
        <v>0</v>
      </c>
      <c r="T3310" s="185">
        <f t="shared" si="387"/>
        <v>0</v>
      </c>
      <c r="U3310" s="36"/>
      <c r="V3310" s="36"/>
      <c r="W3310" s="36"/>
      <c r="X3310" s="36"/>
      <c r="Y3310" s="36"/>
      <c r="Z3310" s="36"/>
      <c r="AA3310" s="36"/>
      <c r="AB3310" s="36"/>
      <c r="AC3310" s="36"/>
      <c r="AD3310" s="36"/>
      <c r="AE3310" s="36"/>
      <c r="AR3310" s="186" t="s">
        <v>200</v>
      </c>
      <c r="AT3310" s="186" t="s">
        <v>195</v>
      </c>
      <c r="AU3310" s="186" t="s">
        <v>212</v>
      </c>
      <c r="AY3310" s="19" t="s">
        <v>193</v>
      </c>
      <c r="BE3310" s="187">
        <f t="shared" si="388"/>
        <v>0</v>
      </c>
      <c r="BF3310" s="187">
        <f t="shared" si="389"/>
        <v>0</v>
      </c>
      <c r="BG3310" s="187">
        <f t="shared" si="390"/>
        <v>0</v>
      </c>
      <c r="BH3310" s="187">
        <f t="shared" si="391"/>
        <v>0</v>
      </c>
      <c r="BI3310" s="187">
        <f t="shared" si="392"/>
        <v>0</v>
      </c>
      <c r="BJ3310" s="19" t="s">
        <v>78</v>
      </c>
      <c r="BK3310" s="187">
        <f t="shared" si="393"/>
        <v>0</v>
      </c>
      <c r="BL3310" s="19" t="s">
        <v>200</v>
      </c>
      <c r="BM3310" s="186" t="s">
        <v>6589</v>
      </c>
    </row>
    <row r="3311" spans="1:65" s="2" customFormat="1" ht="16.5" customHeight="1">
      <c r="A3311" s="36"/>
      <c r="B3311" s="37"/>
      <c r="C3311" s="175" t="s">
        <v>6590</v>
      </c>
      <c r="D3311" s="175" t="s">
        <v>195</v>
      </c>
      <c r="E3311" s="176" t="s">
        <v>6591</v>
      </c>
      <c r="F3311" s="177" t="s">
        <v>4922</v>
      </c>
      <c r="G3311" s="178" t="s">
        <v>6592</v>
      </c>
      <c r="H3311" s="179">
        <v>1</v>
      </c>
      <c r="I3311" s="180"/>
      <c r="J3311" s="181">
        <f t="shared" si="384"/>
        <v>0</v>
      </c>
      <c r="K3311" s="177" t="s">
        <v>477</v>
      </c>
      <c r="L3311" s="41"/>
      <c r="M3311" s="182" t="s">
        <v>19</v>
      </c>
      <c r="N3311" s="183" t="s">
        <v>41</v>
      </c>
      <c r="O3311" s="66"/>
      <c r="P3311" s="184">
        <f t="shared" si="385"/>
        <v>0</v>
      </c>
      <c r="Q3311" s="184">
        <v>0</v>
      </c>
      <c r="R3311" s="184">
        <f t="shared" si="386"/>
        <v>0</v>
      </c>
      <c r="S3311" s="184">
        <v>0</v>
      </c>
      <c r="T3311" s="185">
        <f t="shared" si="387"/>
        <v>0</v>
      </c>
      <c r="U3311" s="36"/>
      <c r="V3311" s="36"/>
      <c r="W3311" s="36"/>
      <c r="X3311" s="36"/>
      <c r="Y3311" s="36"/>
      <c r="Z3311" s="36"/>
      <c r="AA3311" s="36"/>
      <c r="AB3311" s="36"/>
      <c r="AC3311" s="36"/>
      <c r="AD3311" s="36"/>
      <c r="AE3311" s="36"/>
      <c r="AR3311" s="186" t="s">
        <v>200</v>
      </c>
      <c r="AT3311" s="186" t="s">
        <v>195</v>
      </c>
      <c r="AU3311" s="186" t="s">
        <v>212</v>
      </c>
      <c r="AY3311" s="19" t="s">
        <v>193</v>
      </c>
      <c r="BE3311" s="187">
        <f t="shared" si="388"/>
        <v>0</v>
      </c>
      <c r="BF3311" s="187">
        <f t="shared" si="389"/>
        <v>0</v>
      </c>
      <c r="BG3311" s="187">
        <f t="shared" si="390"/>
        <v>0</v>
      </c>
      <c r="BH3311" s="187">
        <f t="shared" si="391"/>
        <v>0</v>
      </c>
      <c r="BI3311" s="187">
        <f t="shared" si="392"/>
        <v>0</v>
      </c>
      <c r="BJ3311" s="19" t="s">
        <v>78</v>
      </c>
      <c r="BK3311" s="187">
        <f t="shared" si="393"/>
        <v>0</v>
      </c>
      <c r="BL3311" s="19" t="s">
        <v>200</v>
      </c>
      <c r="BM3311" s="186" t="s">
        <v>6593</v>
      </c>
    </row>
    <row r="3312" spans="1:65" s="12" customFormat="1" ht="20.85" customHeight="1">
      <c r="B3312" s="159"/>
      <c r="C3312" s="160"/>
      <c r="D3312" s="161" t="s">
        <v>69</v>
      </c>
      <c r="E3312" s="173" t="s">
        <v>6594</v>
      </c>
      <c r="F3312" s="173" t="s">
        <v>6595</v>
      </c>
      <c r="G3312" s="160"/>
      <c r="H3312" s="160"/>
      <c r="I3312" s="163"/>
      <c r="J3312" s="174">
        <f>BK3312</f>
        <v>0</v>
      </c>
      <c r="K3312" s="160"/>
      <c r="L3312" s="165"/>
      <c r="M3312" s="166"/>
      <c r="N3312" s="167"/>
      <c r="O3312" s="167"/>
      <c r="P3312" s="168">
        <f>SUM(P3313:P3394)</f>
        <v>0</v>
      </c>
      <c r="Q3312" s="167"/>
      <c r="R3312" s="168">
        <f>SUM(R3313:R3394)</f>
        <v>0</v>
      </c>
      <c r="S3312" s="167"/>
      <c r="T3312" s="169">
        <f>SUM(T3313:T3394)</f>
        <v>0</v>
      </c>
      <c r="AR3312" s="170" t="s">
        <v>78</v>
      </c>
      <c r="AT3312" s="171" t="s">
        <v>69</v>
      </c>
      <c r="AU3312" s="171" t="s">
        <v>80</v>
      </c>
      <c r="AY3312" s="170" t="s">
        <v>193</v>
      </c>
      <c r="BK3312" s="172">
        <f>SUM(BK3313:BK3394)</f>
        <v>0</v>
      </c>
    </row>
    <row r="3313" spans="1:65" s="2" customFormat="1" ht="16.5" customHeight="1">
      <c r="A3313" s="36"/>
      <c r="B3313" s="37"/>
      <c r="C3313" s="175" t="s">
        <v>6596</v>
      </c>
      <c r="D3313" s="175" t="s">
        <v>195</v>
      </c>
      <c r="E3313" s="176" t="s">
        <v>6597</v>
      </c>
      <c r="F3313" s="177" t="s">
        <v>6598</v>
      </c>
      <c r="G3313" s="178" t="s">
        <v>702</v>
      </c>
      <c r="H3313" s="179">
        <v>1</v>
      </c>
      <c r="I3313" s="180"/>
      <c r="J3313" s="181">
        <f t="shared" ref="J3313:J3344" si="394">ROUND(I3313*H3313,2)</f>
        <v>0</v>
      </c>
      <c r="K3313" s="177" t="s">
        <v>477</v>
      </c>
      <c r="L3313" s="41"/>
      <c r="M3313" s="182" t="s">
        <v>19</v>
      </c>
      <c r="N3313" s="183" t="s">
        <v>41</v>
      </c>
      <c r="O3313" s="66"/>
      <c r="P3313" s="184">
        <f t="shared" ref="P3313:P3344" si="395">O3313*H3313</f>
        <v>0</v>
      </c>
      <c r="Q3313" s="184">
        <v>0</v>
      </c>
      <c r="R3313" s="184">
        <f t="shared" ref="R3313:R3344" si="396">Q3313*H3313</f>
        <v>0</v>
      </c>
      <c r="S3313" s="184">
        <v>0</v>
      </c>
      <c r="T3313" s="185">
        <f t="shared" ref="T3313:T3344" si="397">S3313*H3313</f>
        <v>0</v>
      </c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R3313" s="186" t="s">
        <v>200</v>
      </c>
      <c r="AT3313" s="186" t="s">
        <v>195</v>
      </c>
      <c r="AU3313" s="186" t="s">
        <v>212</v>
      </c>
      <c r="AY3313" s="19" t="s">
        <v>193</v>
      </c>
      <c r="BE3313" s="187">
        <f t="shared" ref="BE3313:BE3344" si="398">IF(N3313="základní",J3313,0)</f>
        <v>0</v>
      </c>
      <c r="BF3313" s="187">
        <f t="shared" ref="BF3313:BF3344" si="399">IF(N3313="snížená",J3313,0)</f>
        <v>0</v>
      </c>
      <c r="BG3313" s="187">
        <f t="shared" ref="BG3313:BG3344" si="400">IF(N3313="zákl. přenesená",J3313,0)</f>
        <v>0</v>
      </c>
      <c r="BH3313" s="187">
        <f t="shared" ref="BH3313:BH3344" si="401">IF(N3313="sníž. přenesená",J3313,0)</f>
        <v>0</v>
      </c>
      <c r="BI3313" s="187">
        <f t="shared" ref="BI3313:BI3344" si="402">IF(N3313="nulová",J3313,0)</f>
        <v>0</v>
      </c>
      <c r="BJ3313" s="19" t="s">
        <v>78</v>
      </c>
      <c r="BK3313" s="187">
        <f t="shared" ref="BK3313:BK3344" si="403">ROUND(I3313*H3313,2)</f>
        <v>0</v>
      </c>
      <c r="BL3313" s="19" t="s">
        <v>200</v>
      </c>
      <c r="BM3313" s="186" t="s">
        <v>6599</v>
      </c>
    </row>
    <row r="3314" spans="1:65" s="2" customFormat="1" ht="16.5" customHeight="1">
      <c r="A3314" s="36"/>
      <c r="B3314" s="37"/>
      <c r="C3314" s="175" t="s">
        <v>6600</v>
      </c>
      <c r="D3314" s="175" t="s">
        <v>195</v>
      </c>
      <c r="E3314" s="176" t="s">
        <v>6601</v>
      </c>
      <c r="F3314" s="177" t="s">
        <v>6602</v>
      </c>
      <c r="G3314" s="178" t="s">
        <v>702</v>
      </c>
      <c r="H3314" s="179">
        <v>1</v>
      </c>
      <c r="I3314" s="180"/>
      <c r="J3314" s="181">
        <f t="shared" si="394"/>
        <v>0</v>
      </c>
      <c r="K3314" s="177" t="s">
        <v>477</v>
      </c>
      <c r="L3314" s="41"/>
      <c r="M3314" s="182" t="s">
        <v>19</v>
      </c>
      <c r="N3314" s="183" t="s">
        <v>41</v>
      </c>
      <c r="O3314" s="66"/>
      <c r="P3314" s="184">
        <f t="shared" si="395"/>
        <v>0</v>
      </c>
      <c r="Q3314" s="184">
        <v>0</v>
      </c>
      <c r="R3314" s="184">
        <f t="shared" si="396"/>
        <v>0</v>
      </c>
      <c r="S3314" s="184">
        <v>0</v>
      </c>
      <c r="T3314" s="185">
        <f t="shared" si="397"/>
        <v>0</v>
      </c>
      <c r="U3314" s="36"/>
      <c r="V3314" s="36"/>
      <c r="W3314" s="36"/>
      <c r="X3314" s="36"/>
      <c r="Y3314" s="36"/>
      <c r="Z3314" s="36"/>
      <c r="AA3314" s="36"/>
      <c r="AB3314" s="36"/>
      <c r="AC3314" s="36"/>
      <c r="AD3314" s="36"/>
      <c r="AE3314" s="36"/>
      <c r="AR3314" s="186" t="s">
        <v>200</v>
      </c>
      <c r="AT3314" s="186" t="s">
        <v>195</v>
      </c>
      <c r="AU3314" s="186" t="s">
        <v>212</v>
      </c>
      <c r="AY3314" s="19" t="s">
        <v>193</v>
      </c>
      <c r="BE3314" s="187">
        <f t="shared" si="398"/>
        <v>0</v>
      </c>
      <c r="BF3314" s="187">
        <f t="shared" si="399"/>
        <v>0</v>
      </c>
      <c r="BG3314" s="187">
        <f t="shared" si="400"/>
        <v>0</v>
      </c>
      <c r="BH3314" s="187">
        <f t="shared" si="401"/>
        <v>0</v>
      </c>
      <c r="BI3314" s="187">
        <f t="shared" si="402"/>
        <v>0</v>
      </c>
      <c r="BJ3314" s="19" t="s">
        <v>78</v>
      </c>
      <c r="BK3314" s="187">
        <f t="shared" si="403"/>
        <v>0</v>
      </c>
      <c r="BL3314" s="19" t="s">
        <v>200</v>
      </c>
      <c r="BM3314" s="186" t="s">
        <v>6603</v>
      </c>
    </row>
    <row r="3315" spans="1:65" s="2" customFormat="1" ht="16.5" customHeight="1">
      <c r="A3315" s="36"/>
      <c r="B3315" s="37"/>
      <c r="C3315" s="175" t="s">
        <v>6604</v>
      </c>
      <c r="D3315" s="175" t="s">
        <v>195</v>
      </c>
      <c r="E3315" s="176" t="s">
        <v>6605</v>
      </c>
      <c r="F3315" s="177" t="s">
        <v>6606</v>
      </c>
      <c r="G3315" s="178" t="s">
        <v>702</v>
      </c>
      <c r="H3315" s="179">
        <v>1</v>
      </c>
      <c r="I3315" s="180"/>
      <c r="J3315" s="181">
        <f t="shared" si="394"/>
        <v>0</v>
      </c>
      <c r="K3315" s="177" t="s">
        <v>477</v>
      </c>
      <c r="L3315" s="41"/>
      <c r="M3315" s="182" t="s">
        <v>19</v>
      </c>
      <c r="N3315" s="183" t="s">
        <v>41</v>
      </c>
      <c r="O3315" s="66"/>
      <c r="P3315" s="184">
        <f t="shared" si="395"/>
        <v>0</v>
      </c>
      <c r="Q3315" s="184">
        <v>0</v>
      </c>
      <c r="R3315" s="184">
        <f t="shared" si="396"/>
        <v>0</v>
      </c>
      <c r="S3315" s="184">
        <v>0</v>
      </c>
      <c r="T3315" s="185">
        <f t="shared" si="397"/>
        <v>0</v>
      </c>
      <c r="U3315" s="36"/>
      <c r="V3315" s="36"/>
      <c r="W3315" s="36"/>
      <c r="X3315" s="36"/>
      <c r="Y3315" s="36"/>
      <c r="Z3315" s="36"/>
      <c r="AA3315" s="36"/>
      <c r="AB3315" s="36"/>
      <c r="AC3315" s="36"/>
      <c r="AD3315" s="36"/>
      <c r="AE3315" s="36"/>
      <c r="AR3315" s="186" t="s">
        <v>200</v>
      </c>
      <c r="AT3315" s="186" t="s">
        <v>195</v>
      </c>
      <c r="AU3315" s="186" t="s">
        <v>212</v>
      </c>
      <c r="AY3315" s="19" t="s">
        <v>193</v>
      </c>
      <c r="BE3315" s="187">
        <f t="shared" si="398"/>
        <v>0</v>
      </c>
      <c r="BF3315" s="187">
        <f t="shared" si="399"/>
        <v>0</v>
      </c>
      <c r="BG3315" s="187">
        <f t="shared" si="400"/>
        <v>0</v>
      </c>
      <c r="BH3315" s="187">
        <f t="shared" si="401"/>
        <v>0</v>
      </c>
      <c r="BI3315" s="187">
        <f t="shared" si="402"/>
        <v>0</v>
      </c>
      <c r="BJ3315" s="19" t="s">
        <v>78</v>
      </c>
      <c r="BK3315" s="187">
        <f t="shared" si="403"/>
        <v>0</v>
      </c>
      <c r="BL3315" s="19" t="s">
        <v>200</v>
      </c>
      <c r="BM3315" s="186" t="s">
        <v>6607</v>
      </c>
    </row>
    <row r="3316" spans="1:65" s="2" customFormat="1" ht="16.5" customHeight="1">
      <c r="A3316" s="36"/>
      <c r="B3316" s="37"/>
      <c r="C3316" s="175" t="s">
        <v>6608</v>
      </c>
      <c r="D3316" s="175" t="s">
        <v>195</v>
      </c>
      <c r="E3316" s="176" t="s">
        <v>6609</v>
      </c>
      <c r="F3316" s="177" t="s">
        <v>6610</v>
      </c>
      <c r="G3316" s="178" t="s">
        <v>702</v>
      </c>
      <c r="H3316" s="179">
        <v>2</v>
      </c>
      <c r="I3316" s="180"/>
      <c r="J3316" s="181">
        <f t="shared" si="394"/>
        <v>0</v>
      </c>
      <c r="K3316" s="177" t="s">
        <v>477</v>
      </c>
      <c r="L3316" s="41"/>
      <c r="M3316" s="182" t="s">
        <v>19</v>
      </c>
      <c r="N3316" s="183" t="s">
        <v>41</v>
      </c>
      <c r="O3316" s="66"/>
      <c r="P3316" s="184">
        <f t="shared" si="395"/>
        <v>0</v>
      </c>
      <c r="Q3316" s="184">
        <v>0</v>
      </c>
      <c r="R3316" s="184">
        <f t="shared" si="396"/>
        <v>0</v>
      </c>
      <c r="S3316" s="184">
        <v>0</v>
      </c>
      <c r="T3316" s="185">
        <f t="shared" si="397"/>
        <v>0</v>
      </c>
      <c r="U3316" s="36"/>
      <c r="V3316" s="36"/>
      <c r="W3316" s="36"/>
      <c r="X3316" s="36"/>
      <c r="Y3316" s="36"/>
      <c r="Z3316" s="36"/>
      <c r="AA3316" s="36"/>
      <c r="AB3316" s="36"/>
      <c r="AC3316" s="36"/>
      <c r="AD3316" s="36"/>
      <c r="AE3316" s="36"/>
      <c r="AR3316" s="186" t="s">
        <v>200</v>
      </c>
      <c r="AT3316" s="186" t="s">
        <v>195</v>
      </c>
      <c r="AU3316" s="186" t="s">
        <v>212</v>
      </c>
      <c r="AY3316" s="19" t="s">
        <v>193</v>
      </c>
      <c r="BE3316" s="187">
        <f t="shared" si="398"/>
        <v>0</v>
      </c>
      <c r="BF3316" s="187">
        <f t="shared" si="399"/>
        <v>0</v>
      </c>
      <c r="BG3316" s="187">
        <f t="shared" si="400"/>
        <v>0</v>
      </c>
      <c r="BH3316" s="187">
        <f t="shared" si="401"/>
        <v>0</v>
      </c>
      <c r="BI3316" s="187">
        <f t="shared" si="402"/>
        <v>0</v>
      </c>
      <c r="BJ3316" s="19" t="s">
        <v>78</v>
      </c>
      <c r="BK3316" s="187">
        <f t="shared" si="403"/>
        <v>0</v>
      </c>
      <c r="BL3316" s="19" t="s">
        <v>200</v>
      </c>
      <c r="BM3316" s="186" t="s">
        <v>6611</v>
      </c>
    </row>
    <row r="3317" spans="1:65" s="2" customFormat="1" ht="16.5" customHeight="1">
      <c r="A3317" s="36"/>
      <c r="B3317" s="37"/>
      <c r="C3317" s="175" t="s">
        <v>6612</v>
      </c>
      <c r="D3317" s="175" t="s">
        <v>195</v>
      </c>
      <c r="E3317" s="176" t="s">
        <v>6613</v>
      </c>
      <c r="F3317" s="177" t="s">
        <v>6614</v>
      </c>
      <c r="G3317" s="178" t="s">
        <v>702</v>
      </c>
      <c r="H3317" s="179">
        <v>2</v>
      </c>
      <c r="I3317" s="180"/>
      <c r="J3317" s="181">
        <f t="shared" si="394"/>
        <v>0</v>
      </c>
      <c r="K3317" s="177" t="s">
        <v>477</v>
      </c>
      <c r="L3317" s="41"/>
      <c r="M3317" s="182" t="s">
        <v>19</v>
      </c>
      <c r="N3317" s="183" t="s">
        <v>41</v>
      </c>
      <c r="O3317" s="66"/>
      <c r="P3317" s="184">
        <f t="shared" si="395"/>
        <v>0</v>
      </c>
      <c r="Q3317" s="184">
        <v>0</v>
      </c>
      <c r="R3317" s="184">
        <f t="shared" si="396"/>
        <v>0</v>
      </c>
      <c r="S3317" s="184">
        <v>0</v>
      </c>
      <c r="T3317" s="185">
        <f t="shared" si="397"/>
        <v>0</v>
      </c>
      <c r="U3317" s="36"/>
      <c r="V3317" s="36"/>
      <c r="W3317" s="36"/>
      <c r="X3317" s="36"/>
      <c r="Y3317" s="36"/>
      <c r="Z3317" s="36"/>
      <c r="AA3317" s="36"/>
      <c r="AB3317" s="36"/>
      <c r="AC3317" s="36"/>
      <c r="AD3317" s="36"/>
      <c r="AE3317" s="36"/>
      <c r="AR3317" s="186" t="s">
        <v>200</v>
      </c>
      <c r="AT3317" s="186" t="s">
        <v>195</v>
      </c>
      <c r="AU3317" s="186" t="s">
        <v>212</v>
      </c>
      <c r="AY3317" s="19" t="s">
        <v>193</v>
      </c>
      <c r="BE3317" s="187">
        <f t="shared" si="398"/>
        <v>0</v>
      </c>
      <c r="BF3317" s="187">
        <f t="shared" si="399"/>
        <v>0</v>
      </c>
      <c r="BG3317" s="187">
        <f t="shared" si="400"/>
        <v>0</v>
      </c>
      <c r="BH3317" s="187">
        <f t="shared" si="401"/>
        <v>0</v>
      </c>
      <c r="BI3317" s="187">
        <f t="shared" si="402"/>
        <v>0</v>
      </c>
      <c r="BJ3317" s="19" t="s">
        <v>78</v>
      </c>
      <c r="BK3317" s="187">
        <f t="shared" si="403"/>
        <v>0</v>
      </c>
      <c r="BL3317" s="19" t="s">
        <v>200</v>
      </c>
      <c r="BM3317" s="186" t="s">
        <v>6615</v>
      </c>
    </row>
    <row r="3318" spans="1:65" s="2" customFormat="1" ht="16.5" customHeight="1">
      <c r="A3318" s="36"/>
      <c r="B3318" s="37"/>
      <c r="C3318" s="175" t="s">
        <v>6616</v>
      </c>
      <c r="D3318" s="175" t="s">
        <v>195</v>
      </c>
      <c r="E3318" s="176" t="s">
        <v>6617</v>
      </c>
      <c r="F3318" s="177" t="s">
        <v>6618</v>
      </c>
      <c r="G3318" s="178" t="s">
        <v>702</v>
      </c>
      <c r="H3318" s="179">
        <v>2</v>
      </c>
      <c r="I3318" s="180"/>
      <c r="J3318" s="181">
        <f t="shared" si="394"/>
        <v>0</v>
      </c>
      <c r="K3318" s="177" t="s">
        <v>477</v>
      </c>
      <c r="L3318" s="41"/>
      <c r="M3318" s="182" t="s">
        <v>19</v>
      </c>
      <c r="N3318" s="183" t="s">
        <v>41</v>
      </c>
      <c r="O3318" s="66"/>
      <c r="P3318" s="184">
        <f t="shared" si="395"/>
        <v>0</v>
      </c>
      <c r="Q3318" s="184">
        <v>0</v>
      </c>
      <c r="R3318" s="184">
        <f t="shared" si="396"/>
        <v>0</v>
      </c>
      <c r="S3318" s="184">
        <v>0</v>
      </c>
      <c r="T3318" s="185">
        <f t="shared" si="397"/>
        <v>0</v>
      </c>
      <c r="U3318" s="36"/>
      <c r="V3318" s="36"/>
      <c r="W3318" s="36"/>
      <c r="X3318" s="36"/>
      <c r="Y3318" s="36"/>
      <c r="Z3318" s="36"/>
      <c r="AA3318" s="36"/>
      <c r="AB3318" s="36"/>
      <c r="AC3318" s="36"/>
      <c r="AD3318" s="36"/>
      <c r="AE3318" s="36"/>
      <c r="AR3318" s="186" t="s">
        <v>200</v>
      </c>
      <c r="AT3318" s="186" t="s">
        <v>195</v>
      </c>
      <c r="AU3318" s="186" t="s">
        <v>212</v>
      </c>
      <c r="AY3318" s="19" t="s">
        <v>193</v>
      </c>
      <c r="BE3318" s="187">
        <f t="shared" si="398"/>
        <v>0</v>
      </c>
      <c r="BF3318" s="187">
        <f t="shared" si="399"/>
        <v>0</v>
      </c>
      <c r="BG3318" s="187">
        <f t="shared" si="400"/>
        <v>0</v>
      </c>
      <c r="BH3318" s="187">
        <f t="shared" si="401"/>
        <v>0</v>
      </c>
      <c r="BI3318" s="187">
        <f t="shared" si="402"/>
        <v>0</v>
      </c>
      <c r="BJ3318" s="19" t="s">
        <v>78</v>
      </c>
      <c r="BK3318" s="187">
        <f t="shared" si="403"/>
        <v>0</v>
      </c>
      <c r="BL3318" s="19" t="s">
        <v>200</v>
      </c>
      <c r="BM3318" s="186" t="s">
        <v>6619</v>
      </c>
    </row>
    <row r="3319" spans="1:65" s="2" customFormat="1" ht="16.5" customHeight="1">
      <c r="A3319" s="36"/>
      <c r="B3319" s="37"/>
      <c r="C3319" s="175" t="s">
        <v>6620</v>
      </c>
      <c r="D3319" s="175" t="s">
        <v>195</v>
      </c>
      <c r="E3319" s="176" t="s">
        <v>6621</v>
      </c>
      <c r="F3319" s="177" t="s">
        <v>6622</v>
      </c>
      <c r="G3319" s="178" t="s">
        <v>702</v>
      </c>
      <c r="H3319" s="179">
        <v>2</v>
      </c>
      <c r="I3319" s="180"/>
      <c r="J3319" s="181">
        <f t="shared" si="394"/>
        <v>0</v>
      </c>
      <c r="K3319" s="177" t="s">
        <v>477</v>
      </c>
      <c r="L3319" s="41"/>
      <c r="M3319" s="182" t="s">
        <v>19</v>
      </c>
      <c r="N3319" s="183" t="s">
        <v>41</v>
      </c>
      <c r="O3319" s="66"/>
      <c r="P3319" s="184">
        <f t="shared" si="395"/>
        <v>0</v>
      </c>
      <c r="Q3319" s="184">
        <v>0</v>
      </c>
      <c r="R3319" s="184">
        <f t="shared" si="396"/>
        <v>0</v>
      </c>
      <c r="S3319" s="184">
        <v>0</v>
      </c>
      <c r="T3319" s="185">
        <f t="shared" si="397"/>
        <v>0</v>
      </c>
      <c r="U3319" s="36"/>
      <c r="V3319" s="36"/>
      <c r="W3319" s="36"/>
      <c r="X3319" s="36"/>
      <c r="Y3319" s="36"/>
      <c r="Z3319" s="36"/>
      <c r="AA3319" s="36"/>
      <c r="AB3319" s="36"/>
      <c r="AC3319" s="36"/>
      <c r="AD3319" s="36"/>
      <c r="AE3319" s="36"/>
      <c r="AR3319" s="186" t="s">
        <v>200</v>
      </c>
      <c r="AT3319" s="186" t="s">
        <v>195</v>
      </c>
      <c r="AU3319" s="186" t="s">
        <v>212</v>
      </c>
      <c r="AY3319" s="19" t="s">
        <v>193</v>
      </c>
      <c r="BE3319" s="187">
        <f t="shared" si="398"/>
        <v>0</v>
      </c>
      <c r="BF3319" s="187">
        <f t="shared" si="399"/>
        <v>0</v>
      </c>
      <c r="BG3319" s="187">
        <f t="shared" si="400"/>
        <v>0</v>
      </c>
      <c r="BH3319" s="187">
        <f t="shared" si="401"/>
        <v>0</v>
      </c>
      <c r="BI3319" s="187">
        <f t="shared" si="402"/>
        <v>0</v>
      </c>
      <c r="BJ3319" s="19" t="s">
        <v>78</v>
      </c>
      <c r="BK3319" s="187">
        <f t="shared" si="403"/>
        <v>0</v>
      </c>
      <c r="BL3319" s="19" t="s">
        <v>200</v>
      </c>
      <c r="BM3319" s="186" t="s">
        <v>6623</v>
      </c>
    </row>
    <row r="3320" spans="1:65" s="2" customFormat="1" ht="24.2" customHeight="1">
      <c r="A3320" s="36"/>
      <c r="B3320" s="37"/>
      <c r="C3320" s="175" t="s">
        <v>6624</v>
      </c>
      <c r="D3320" s="175" t="s">
        <v>195</v>
      </c>
      <c r="E3320" s="176" t="s">
        <v>6625</v>
      </c>
      <c r="F3320" s="177" t="s">
        <v>6626</v>
      </c>
      <c r="G3320" s="178" t="s">
        <v>702</v>
      </c>
      <c r="H3320" s="179">
        <v>1</v>
      </c>
      <c r="I3320" s="180"/>
      <c r="J3320" s="181">
        <f t="shared" si="394"/>
        <v>0</v>
      </c>
      <c r="K3320" s="177" t="s">
        <v>477</v>
      </c>
      <c r="L3320" s="41"/>
      <c r="M3320" s="182" t="s">
        <v>19</v>
      </c>
      <c r="N3320" s="183" t="s">
        <v>41</v>
      </c>
      <c r="O3320" s="66"/>
      <c r="P3320" s="184">
        <f t="shared" si="395"/>
        <v>0</v>
      </c>
      <c r="Q3320" s="184">
        <v>0</v>
      </c>
      <c r="R3320" s="184">
        <f t="shared" si="396"/>
        <v>0</v>
      </c>
      <c r="S3320" s="184">
        <v>0</v>
      </c>
      <c r="T3320" s="185">
        <f t="shared" si="397"/>
        <v>0</v>
      </c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R3320" s="186" t="s">
        <v>200</v>
      </c>
      <c r="AT3320" s="186" t="s">
        <v>195</v>
      </c>
      <c r="AU3320" s="186" t="s">
        <v>212</v>
      </c>
      <c r="AY3320" s="19" t="s">
        <v>193</v>
      </c>
      <c r="BE3320" s="187">
        <f t="shared" si="398"/>
        <v>0</v>
      </c>
      <c r="BF3320" s="187">
        <f t="shared" si="399"/>
        <v>0</v>
      </c>
      <c r="BG3320" s="187">
        <f t="shared" si="400"/>
        <v>0</v>
      </c>
      <c r="BH3320" s="187">
        <f t="shared" si="401"/>
        <v>0</v>
      </c>
      <c r="BI3320" s="187">
        <f t="shared" si="402"/>
        <v>0</v>
      </c>
      <c r="BJ3320" s="19" t="s">
        <v>78</v>
      </c>
      <c r="BK3320" s="187">
        <f t="shared" si="403"/>
        <v>0</v>
      </c>
      <c r="BL3320" s="19" t="s">
        <v>200</v>
      </c>
      <c r="BM3320" s="186" t="s">
        <v>6627</v>
      </c>
    </row>
    <row r="3321" spans="1:65" s="2" customFormat="1" ht="16.5" customHeight="1">
      <c r="A3321" s="36"/>
      <c r="B3321" s="37"/>
      <c r="C3321" s="175" t="s">
        <v>6628</v>
      </c>
      <c r="D3321" s="175" t="s">
        <v>195</v>
      </c>
      <c r="E3321" s="176" t="s">
        <v>6629</v>
      </c>
      <c r="F3321" s="177" t="s">
        <v>6630</v>
      </c>
      <c r="G3321" s="178" t="s">
        <v>702</v>
      </c>
      <c r="H3321" s="179">
        <v>10</v>
      </c>
      <c r="I3321" s="180"/>
      <c r="J3321" s="181">
        <f t="shared" si="394"/>
        <v>0</v>
      </c>
      <c r="K3321" s="177" t="s">
        <v>477</v>
      </c>
      <c r="L3321" s="41"/>
      <c r="M3321" s="182" t="s">
        <v>19</v>
      </c>
      <c r="N3321" s="183" t="s">
        <v>41</v>
      </c>
      <c r="O3321" s="66"/>
      <c r="P3321" s="184">
        <f t="shared" si="395"/>
        <v>0</v>
      </c>
      <c r="Q3321" s="184">
        <v>0</v>
      </c>
      <c r="R3321" s="184">
        <f t="shared" si="396"/>
        <v>0</v>
      </c>
      <c r="S3321" s="184">
        <v>0</v>
      </c>
      <c r="T3321" s="185">
        <f t="shared" si="397"/>
        <v>0</v>
      </c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R3321" s="186" t="s">
        <v>200</v>
      </c>
      <c r="AT3321" s="186" t="s">
        <v>195</v>
      </c>
      <c r="AU3321" s="186" t="s">
        <v>212</v>
      </c>
      <c r="AY3321" s="19" t="s">
        <v>193</v>
      </c>
      <c r="BE3321" s="187">
        <f t="shared" si="398"/>
        <v>0</v>
      </c>
      <c r="BF3321" s="187">
        <f t="shared" si="399"/>
        <v>0</v>
      </c>
      <c r="BG3321" s="187">
        <f t="shared" si="400"/>
        <v>0</v>
      </c>
      <c r="BH3321" s="187">
        <f t="shared" si="401"/>
        <v>0</v>
      </c>
      <c r="BI3321" s="187">
        <f t="shared" si="402"/>
        <v>0</v>
      </c>
      <c r="BJ3321" s="19" t="s">
        <v>78</v>
      </c>
      <c r="BK3321" s="187">
        <f t="shared" si="403"/>
        <v>0</v>
      </c>
      <c r="BL3321" s="19" t="s">
        <v>200</v>
      </c>
      <c r="BM3321" s="186" t="s">
        <v>6631</v>
      </c>
    </row>
    <row r="3322" spans="1:65" s="2" customFormat="1" ht="16.5" customHeight="1">
      <c r="A3322" s="36"/>
      <c r="B3322" s="37"/>
      <c r="C3322" s="175" t="s">
        <v>6632</v>
      </c>
      <c r="D3322" s="175" t="s">
        <v>195</v>
      </c>
      <c r="E3322" s="176" t="s">
        <v>6633</v>
      </c>
      <c r="F3322" s="177" t="s">
        <v>6634</v>
      </c>
      <c r="G3322" s="178" t="s">
        <v>702</v>
      </c>
      <c r="H3322" s="179">
        <v>12</v>
      </c>
      <c r="I3322" s="180"/>
      <c r="J3322" s="181">
        <f t="shared" si="394"/>
        <v>0</v>
      </c>
      <c r="K3322" s="177" t="s">
        <v>477</v>
      </c>
      <c r="L3322" s="41"/>
      <c r="M3322" s="182" t="s">
        <v>19</v>
      </c>
      <c r="N3322" s="183" t="s">
        <v>41</v>
      </c>
      <c r="O3322" s="66"/>
      <c r="P3322" s="184">
        <f t="shared" si="395"/>
        <v>0</v>
      </c>
      <c r="Q3322" s="184">
        <v>0</v>
      </c>
      <c r="R3322" s="184">
        <f t="shared" si="396"/>
        <v>0</v>
      </c>
      <c r="S3322" s="184">
        <v>0</v>
      </c>
      <c r="T3322" s="185">
        <f t="shared" si="397"/>
        <v>0</v>
      </c>
      <c r="U3322" s="36"/>
      <c r="V3322" s="36"/>
      <c r="W3322" s="36"/>
      <c r="X3322" s="36"/>
      <c r="Y3322" s="36"/>
      <c r="Z3322" s="36"/>
      <c r="AA3322" s="36"/>
      <c r="AB3322" s="36"/>
      <c r="AC3322" s="36"/>
      <c r="AD3322" s="36"/>
      <c r="AE3322" s="36"/>
      <c r="AR3322" s="186" t="s">
        <v>200</v>
      </c>
      <c r="AT3322" s="186" t="s">
        <v>195</v>
      </c>
      <c r="AU3322" s="186" t="s">
        <v>212</v>
      </c>
      <c r="AY3322" s="19" t="s">
        <v>193</v>
      </c>
      <c r="BE3322" s="187">
        <f t="shared" si="398"/>
        <v>0</v>
      </c>
      <c r="BF3322" s="187">
        <f t="shared" si="399"/>
        <v>0</v>
      </c>
      <c r="BG3322" s="187">
        <f t="shared" si="400"/>
        <v>0</v>
      </c>
      <c r="BH3322" s="187">
        <f t="shared" si="401"/>
        <v>0</v>
      </c>
      <c r="BI3322" s="187">
        <f t="shared" si="402"/>
        <v>0</v>
      </c>
      <c r="BJ3322" s="19" t="s">
        <v>78</v>
      </c>
      <c r="BK3322" s="187">
        <f t="shared" si="403"/>
        <v>0</v>
      </c>
      <c r="BL3322" s="19" t="s">
        <v>200</v>
      </c>
      <c r="BM3322" s="186" t="s">
        <v>6635</v>
      </c>
    </row>
    <row r="3323" spans="1:65" s="2" customFormat="1" ht="16.5" customHeight="1">
      <c r="A3323" s="36"/>
      <c r="B3323" s="37"/>
      <c r="C3323" s="175" t="s">
        <v>6636</v>
      </c>
      <c r="D3323" s="175" t="s">
        <v>195</v>
      </c>
      <c r="E3323" s="176" t="s">
        <v>6637</v>
      </c>
      <c r="F3323" s="177" t="s">
        <v>6638</v>
      </c>
      <c r="G3323" s="178" t="s">
        <v>702</v>
      </c>
      <c r="H3323" s="179">
        <v>20</v>
      </c>
      <c r="I3323" s="180"/>
      <c r="J3323" s="181">
        <f t="shared" si="394"/>
        <v>0</v>
      </c>
      <c r="K3323" s="177" t="s">
        <v>477</v>
      </c>
      <c r="L3323" s="41"/>
      <c r="M3323" s="182" t="s">
        <v>19</v>
      </c>
      <c r="N3323" s="183" t="s">
        <v>41</v>
      </c>
      <c r="O3323" s="66"/>
      <c r="P3323" s="184">
        <f t="shared" si="395"/>
        <v>0</v>
      </c>
      <c r="Q3323" s="184">
        <v>0</v>
      </c>
      <c r="R3323" s="184">
        <f t="shared" si="396"/>
        <v>0</v>
      </c>
      <c r="S3323" s="184">
        <v>0</v>
      </c>
      <c r="T3323" s="185">
        <f t="shared" si="397"/>
        <v>0</v>
      </c>
      <c r="U3323" s="36"/>
      <c r="V3323" s="36"/>
      <c r="W3323" s="36"/>
      <c r="X3323" s="36"/>
      <c r="Y3323" s="36"/>
      <c r="Z3323" s="36"/>
      <c r="AA3323" s="36"/>
      <c r="AB3323" s="36"/>
      <c r="AC3323" s="36"/>
      <c r="AD3323" s="36"/>
      <c r="AE3323" s="36"/>
      <c r="AR3323" s="186" t="s">
        <v>200</v>
      </c>
      <c r="AT3323" s="186" t="s">
        <v>195</v>
      </c>
      <c r="AU3323" s="186" t="s">
        <v>212</v>
      </c>
      <c r="AY3323" s="19" t="s">
        <v>193</v>
      </c>
      <c r="BE3323" s="187">
        <f t="shared" si="398"/>
        <v>0</v>
      </c>
      <c r="BF3323" s="187">
        <f t="shared" si="399"/>
        <v>0</v>
      </c>
      <c r="BG3323" s="187">
        <f t="shared" si="400"/>
        <v>0</v>
      </c>
      <c r="BH3323" s="187">
        <f t="shared" si="401"/>
        <v>0</v>
      </c>
      <c r="BI3323" s="187">
        <f t="shared" si="402"/>
        <v>0</v>
      </c>
      <c r="BJ3323" s="19" t="s">
        <v>78</v>
      </c>
      <c r="BK3323" s="187">
        <f t="shared" si="403"/>
        <v>0</v>
      </c>
      <c r="BL3323" s="19" t="s">
        <v>200</v>
      </c>
      <c r="BM3323" s="186" t="s">
        <v>6639</v>
      </c>
    </row>
    <row r="3324" spans="1:65" s="2" customFormat="1" ht="24.2" customHeight="1">
      <c r="A3324" s="36"/>
      <c r="B3324" s="37"/>
      <c r="C3324" s="175" t="s">
        <v>6640</v>
      </c>
      <c r="D3324" s="175" t="s">
        <v>195</v>
      </c>
      <c r="E3324" s="176" t="s">
        <v>6641</v>
      </c>
      <c r="F3324" s="177" t="s">
        <v>6642</v>
      </c>
      <c r="G3324" s="178" t="s">
        <v>702</v>
      </c>
      <c r="H3324" s="179">
        <v>20</v>
      </c>
      <c r="I3324" s="180"/>
      <c r="J3324" s="181">
        <f t="shared" si="394"/>
        <v>0</v>
      </c>
      <c r="K3324" s="177" t="s">
        <v>477</v>
      </c>
      <c r="L3324" s="41"/>
      <c r="M3324" s="182" t="s">
        <v>19</v>
      </c>
      <c r="N3324" s="183" t="s">
        <v>41</v>
      </c>
      <c r="O3324" s="66"/>
      <c r="P3324" s="184">
        <f t="shared" si="395"/>
        <v>0</v>
      </c>
      <c r="Q3324" s="184">
        <v>0</v>
      </c>
      <c r="R3324" s="184">
        <f t="shared" si="396"/>
        <v>0</v>
      </c>
      <c r="S3324" s="184">
        <v>0</v>
      </c>
      <c r="T3324" s="185">
        <f t="shared" si="397"/>
        <v>0</v>
      </c>
      <c r="U3324" s="36"/>
      <c r="V3324" s="36"/>
      <c r="W3324" s="36"/>
      <c r="X3324" s="36"/>
      <c r="Y3324" s="36"/>
      <c r="Z3324" s="36"/>
      <c r="AA3324" s="36"/>
      <c r="AB3324" s="36"/>
      <c r="AC3324" s="36"/>
      <c r="AD3324" s="36"/>
      <c r="AE3324" s="36"/>
      <c r="AR3324" s="186" t="s">
        <v>200</v>
      </c>
      <c r="AT3324" s="186" t="s">
        <v>195</v>
      </c>
      <c r="AU3324" s="186" t="s">
        <v>212</v>
      </c>
      <c r="AY3324" s="19" t="s">
        <v>193</v>
      </c>
      <c r="BE3324" s="187">
        <f t="shared" si="398"/>
        <v>0</v>
      </c>
      <c r="BF3324" s="187">
        <f t="shared" si="399"/>
        <v>0</v>
      </c>
      <c r="BG3324" s="187">
        <f t="shared" si="400"/>
        <v>0</v>
      </c>
      <c r="BH3324" s="187">
        <f t="shared" si="401"/>
        <v>0</v>
      </c>
      <c r="BI3324" s="187">
        <f t="shared" si="402"/>
        <v>0</v>
      </c>
      <c r="BJ3324" s="19" t="s">
        <v>78</v>
      </c>
      <c r="BK3324" s="187">
        <f t="shared" si="403"/>
        <v>0</v>
      </c>
      <c r="BL3324" s="19" t="s">
        <v>200</v>
      </c>
      <c r="BM3324" s="186" t="s">
        <v>6643</v>
      </c>
    </row>
    <row r="3325" spans="1:65" s="2" customFormat="1" ht="16.5" customHeight="1">
      <c r="A3325" s="36"/>
      <c r="B3325" s="37"/>
      <c r="C3325" s="175" t="s">
        <v>6644</v>
      </c>
      <c r="D3325" s="175" t="s">
        <v>195</v>
      </c>
      <c r="E3325" s="176" t="s">
        <v>6645</v>
      </c>
      <c r="F3325" s="177" t="s">
        <v>6646</v>
      </c>
      <c r="G3325" s="178" t="s">
        <v>702</v>
      </c>
      <c r="H3325" s="179">
        <v>1</v>
      </c>
      <c r="I3325" s="180"/>
      <c r="J3325" s="181">
        <f t="shared" si="394"/>
        <v>0</v>
      </c>
      <c r="K3325" s="177" t="s">
        <v>477</v>
      </c>
      <c r="L3325" s="41"/>
      <c r="M3325" s="182" t="s">
        <v>19</v>
      </c>
      <c r="N3325" s="183" t="s">
        <v>41</v>
      </c>
      <c r="O3325" s="66"/>
      <c r="P3325" s="184">
        <f t="shared" si="395"/>
        <v>0</v>
      </c>
      <c r="Q3325" s="184">
        <v>0</v>
      </c>
      <c r="R3325" s="184">
        <f t="shared" si="396"/>
        <v>0</v>
      </c>
      <c r="S3325" s="184">
        <v>0</v>
      </c>
      <c r="T3325" s="185">
        <f t="shared" si="397"/>
        <v>0</v>
      </c>
      <c r="U3325" s="36"/>
      <c r="V3325" s="36"/>
      <c r="W3325" s="36"/>
      <c r="X3325" s="36"/>
      <c r="Y3325" s="36"/>
      <c r="Z3325" s="36"/>
      <c r="AA3325" s="36"/>
      <c r="AB3325" s="36"/>
      <c r="AC3325" s="36"/>
      <c r="AD3325" s="36"/>
      <c r="AE3325" s="36"/>
      <c r="AR3325" s="186" t="s">
        <v>200</v>
      </c>
      <c r="AT3325" s="186" t="s">
        <v>195</v>
      </c>
      <c r="AU3325" s="186" t="s">
        <v>212</v>
      </c>
      <c r="AY3325" s="19" t="s">
        <v>193</v>
      </c>
      <c r="BE3325" s="187">
        <f t="shared" si="398"/>
        <v>0</v>
      </c>
      <c r="BF3325" s="187">
        <f t="shared" si="399"/>
        <v>0</v>
      </c>
      <c r="BG3325" s="187">
        <f t="shared" si="400"/>
        <v>0</v>
      </c>
      <c r="BH3325" s="187">
        <f t="shared" si="401"/>
        <v>0</v>
      </c>
      <c r="BI3325" s="187">
        <f t="shared" si="402"/>
        <v>0</v>
      </c>
      <c r="BJ3325" s="19" t="s">
        <v>78</v>
      </c>
      <c r="BK3325" s="187">
        <f t="shared" si="403"/>
        <v>0</v>
      </c>
      <c r="BL3325" s="19" t="s">
        <v>200</v>
      </c>
      <c r="BM3325" s="186" t="s">
        <v>6647</v>
      </c>
    </row>
    <row r="3326" spans="1:65" s="2" customFormat="1" ht="16.5" customHeight="1">
      <c r="A3326" s="36"/>
      <c r="B3326" s="37"/>
      <c r="C3326" s="175" t="s">
        <v>6648</v>
      </c>
      <c r="D3326" s="175" t="s">
        <v>195</v>
      </c>
      <c r="E3326" s="176" t="s">
        <v>6649</v>
      </c>
      <c r="F3326" s="177" t="s">
        <v>6650</v>
      </c>
      <c r="G3326" s="178" t="s">
        <v>702</v>
      </c>
      <c r="H3326" s="179">
        <v>1</v>
      </c>
      <c r="I3326" s="180"/>
      <c r="J3326" s="181">
        <f t="shared" si="394"/>
        <v>0</v>
      </c>
      <c r="K3326" s="177" t="s">
        <v>477</v>
      </c>
      <c r="L3326" s="41"/>
      <c r="M3326" s="182" t="s">
        <v>19</v>
      </c>
      <c r="N3326" s="183" t="s">
        <v>41</v>
      </c>
      <c r="O3326" s="66"/>
      <c r="P3326" s="184">
        <f t="shared" si="395"/>
        <v>0</v>
      </c>
      <c r="Q3326" s="184">
        <v>0</v>
      </c>
      <c r="R3326" s="184">
        <f t="shared" si="396"/>
        <v>0</v>
      </c>
      <c r="S3326" s="184">
        <v>0</v>
      </c>
      <c r="T3326" s="185">
        <f t="shared" si="397"/>
        <v>0</v>
      </c>
      <c r="U3326" s="36"/>
      <c r="V3326" s="36"/>
      <c r="W3326" s="36"/>
      <c r="X3326" s="36"/>
      <c r="Y3326" s="36"/>
      <c r="Z3326" s="36"/>
      <c r="AA3326" s="36"/>
      <c r="AB3326" s="36"/>
      <c r="AC3326" s="36"/>
      <c r="AD3326" s="36"/>
      <c r="AE3326" s="36"/>
      <c r="AR3326" s="186" t="s">
        <v>200</v>
      </c>
      <c r="AT3326" s="186" t="s">
        <v>195</v>
      </c>
      <c r="AU3326" s="186" t="s">
        <v>212</v>
      </c>
      <c r="AY3326" s="19" t="s">
        <v>193</v>
      </c>
      <c r="BE3326" s="187">
        <f t="shared" si="398"/>
        <v>0</v>
      </c>
      <c r="BF3326" s="187">
        <f t="shared" si="399"/>
        <v>0</v>
      </c>
      <c r="BG3326" s="187">
        <f t="shared" si="400"/>
        <v>0</v>
      </c>
      <c r="BH3326" s="187">
        <f t="shared" si="401"/>
        <v>0</v>
      </c>
      <c r="BI3326" s="187">
        <f t="shared" si="402"/>
        <v>0</v>
      </c>
      <c r="BJ3326" s="19" t="s">
        <v>78</v>
      </c>
      <c r="BK3326" s="187">
        <f t="shared" si="403"/>
        <v>0</v>
      </c>
      <c r="BL3326" s="19" t="s">
        <v>200</v>
      </c>
      <c r="BM3326" s="186" t="s">
        <v>6651</v>
      </c>
    </row>
    <row r="3327" spans="1:65" s="2" customFormat="1" ht="16.5" customHeight="1">
      <c r="A3327" s="36"/>
      <c r="B3327" s="37"/>
      <c r="C3327" s="175" t="s">
        <v>6652</v>
      </c>
      <c r="D3327" s="175" t="s">
        <v>195</v>
      </c>
      <c r="E3327" s="176" t="s">
        <v>6653</v>
      </c>
      <c r="F3327" s="177" t="s">
        <v>6654</v>
      </c>
      <c r="G3327" s="178" t="s">
        <v>702</v>
      </c>
      <c r="H3327" s="179">
        <v>2</v>
      </c>
      <c r="I3327" s="180"/>
      <c r="J3327" s="181">
        <f t="shared" si="394"/>
        <v>0</v>
      </c>
      <c r="K3327" s="177" t="s">
        <v>477</v>
      </c>
      <c r="L3327" s="41"/>
      <c r="M3327" s="182" t="s">
        <v>19</v>
      </c>
      <c r="N3327" s="183" t="s">
        <v>41</v>
      </c>
      <c r="O3327" s="66"/>
      <c r="P3327" s="184">
        <f t="shared" si="395"/>
        <v>0</v>
      </c>
      <c r="Q3327" s="184">
        <v>0</v>
      </c>
      <c r="R3327" s="184">
        <f t="shared" si="396"/>
        <v>0</v>
      </c>
      <c r="S3327" s="184">
        <v>0</v>
      </c>
      <c r="T3327" s="185">
        <f t="shared" si="397"/>
        <v>0</v>
      </c>
      <c r="U3327" s="36"/>
      <c r="V3327" s="36"/>
      <c r="W3327" s="36"/>
      <c r="X3327" s="36"/>
      <c r="Y3327" s="36"/>
      <c r="Z3327" s="36"/>
      <c r="AA3327" s="36"/>
      <c r="AB3327" s="36"/>
      <c r="AC3327" s="36"/>
      <c r="AD3327" s="36"/>
      <c r="AE3327" s="36"/>
      <c r="AR3327" s="186" t="s">
        <v>200</v>
      </c>
      <c r="AT3327" s="186" t="s">
        <v>195</v>
      </c>
      <c r="AU3327" s="186" t="s">
        <v>212</v>
      </c>
      <c r="AY3327" s="19" t="s">
        <v>193</v>
      </c>
      <c r="BE3327" s="187">
        <f t="shared" si="398"/>
        <v>0</v>
      </c>
      <c r="BF3327" s="187">
        <f t="shared" si="399"/>
        <v>0</v>
      </c>
      <c r="BG3327" s="187">
        <f t="shared" si="400"/>
        <v>0</v>
      </c>
      <c r="BH3327" s="187">
        <f t="shared" si="401"/>
        <v>0</v>
      </c>
      <c r="BI3327" s="187">
        <f t="shared" si="402"/>
        <v>0</v>
      </c>
      <c r="BJ3327" s="19" t="s">
        <v>78</v>
      </c>
      <c r="BK3327" s="187">
        <f t="shared" si="403"/>
        <v>0</v>
      </c>
      <c r="BL3327" s="19" t="s">
        <v>200</v>
      </c>
      <c r="BM3327" s="186" t="s">
        <v>6655</v>
      </c>
    </row>
    <row r="3328" spans="1:65" s="2" customFormat="1" ht="21.75" customHeight="1">
      <c r="A3328" s="36"/>
      <c r="B3328" s="37"/>
      <c r="C3328" s="175" t="s">
        <v>6656</v>
      </c>
      <c r="D3328" s="175" t="s">
        <v>195</v>
      </c>
      <c r="E3328" s="176" t="s">
        <v>6657</v>
      </c>
      <c r="F3328" s="177" t="s">
        <v>6658</v>
      </c>
      <c r="G3328" s="178" t="s">
        <v>702</v>
      </c>
      <c r="H3328" s="179">
        <v>3</v>
      </c>
      <c r="I3328" s="180"/>
      <c r="J3328" s="181">
        <f t="shared" si="394"/>
        <v>0</v>
      </c>
      <c r="K3328" s="177" t="s">
        <v>477</v>
      </c>
      <c r="L3328" s="41"/>
      <c r="M3328" s="182" t="s">
        <v>19</v>
      </c>
      <c r="N3328" s="183" t="s">
        <v>41</v>
      </c>
      <c r="O3328" s="66"/>
      <c r="P3328" s="184">
        <f t="shared" si="395"/>
        <v>0</v>
      </c>
      <c r="Q3328" s="184">
        <v>0</v>
      </c>
      <c r="R3328" s="184">
        <f t="shared" si="396"/>
        <v>0</v>
      </c>
      <c r="S3328" s="184">
        <v>0</v>
      </c>
      <c r="T3328" s="185">
        <f t="shared" si="397"/>
        <v>0</v>
      </c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R3328" s="186" t="s">
        <v>200</v>
      </c>
      <c r="AT3328" s="186" t="s">
        <v>195</v>
      </c>
      <c r="AU3328" s="186" t="s">
        <v>212</v>
      </c>
      <c r="AY3328" s="19" t="s">
        <v>193</v>
      </c>
      <c r="BE3328" s="187">
        <f t="shared" si="398"/>
        <v>0</v>
      </c>
      <c r="BF3328" s="187">
        <f t="shared" si="399"/>
        <v>0</v>
      </c>
      <c r="BG3328" s="187">
        <f t="shared" si="400"/>
        <v>0</v>
      </c>
      <c r="BH3328" s="187">
        <f t="shared" si="401"/>
        <v>0</v>
      </c>
      <c r="BI3328" s="187">
        <f t="shared" si="402"/>
        <v>0</v>
      </c>
      <c r="BJ3328" s="19" t="s">
        <v>78</v>
      </c>
      <c r="BK3328" s="187">
        <f t="shared" si="403"/>
        <v>0</v>
      </c>
      <c r="BL3328" s="19" t="s">
        <v>200</v>
      </c>
      <c r="BM3328" s="186" t="s">
        <v>6659</v>
      </c>
    </row>
    <row r="3329" spans="1:65" s="2" customFormat="1" ht="16.5" customHeight="1">
      <c r="A3329" s="36"/>
      <c r="B3329" s="37"/>
      <c r="C3329" s="175" t="s">
        <v>6660</v>
      </c>
      <c r="D3329" s="175" t="s">
        <v>195</v>
      </c>
      <c r="E3329" s="176" t="s">
        <v>6661</v>
      </c>
      <c r="F3329" s="177" t="s">
        <v>6662</v>
      </c>
      <c r="G3329" s="178" t="s">
        <v>702</v>
      </c>
      <c r="H3329" s="179">
        <v>1</v>
      </c>
      <c r="I3329" s="180"/>
      <c r="J3329" s="181">
        <f t="shared" si="394"/>
        <v>0</v>
      </c>
      <c r="K3329" s="177" t="s">
        <v>477</v>
      </c>
      <c r="L3329" s="41"/>
      <c r="M3329" s="182" t="s">
        <v>19</v>
      </c>
      <c r="N3329" s="183" t="s">
        <v>41</v>
      </c>
      <c r="O3329" s="66"/>
      <c r="P3329" s="184">
        <f t="shared" si="395"/>
        <v>0</v>
      </c>
      <c r="Q3329" s="184">
        <v>0</v>
      </c>
      <c r="R3329" s="184">
        <f t="shared" si="396"/>
        <v>0</v>
      </c>
      <c r="S3329" s="184">
        <v>0</v>
      </c>
      <c r="T3329" s="185">
        <f t="shared" si="397"/>
        <v>0</v>
      </c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R3329" s="186" t="s">
        <v>200</v>
      </c>
      <c r="AT3329" s="186" t="s">
        <v>195</v>
      </c>
      <c r="AU3329" s="186" t="s">
        <v>212</v>
      </c>
      <c r="AY3329" s="19" t="s">
        <v>193</v>
      </c>
      <c r="BE3329" s="187">
        <f t="shared" si="398"/>
        <v>0</v>
      </c>
      <c r="BF3329" s="187">
        <f t="shared" si="399"/>
        <v>0</v>
      </c>
      <c r="BG3329" s="187">
        <f t="shared" si="400"/>
        <v>0</v>
      </c>
      <c r="BH3329" s="187">
        <f t="shared" si="401"/>
        <v>0</v>
      </c>
      <c r="BI3329" s="187">
        <f t="shared" si="402"/>
        <v>0</v>
      </c>
      <c r="BJ3329" s="19" t="s">
        <v>78</v>
      </c>
      <c r="BK3329" s="187">
        <f t="shared" si="403"/>
        <v>0</v>
      </c>
      <c r="BL3329" s="19" t="s">
        <v>200</v>
      </c>
      <c r="BM3329" s="186" t="s">
        <v>6663</v>
      </c>
    </row>
    <row r="3330" spans="1:65" s="2" customFormat="1" ht="16.5" customHeight="1">
      <c r="A3330" s="36"/>
      <c r="B3330" s="37"/>
      <c r="C3330" s="175" t="s">
        <v>6664</v>
      </c>
      <c r="D3330" s="175" t="s">
        <v>195</v>
      </c>
      <c r="E3330" s="176" t="s">
        <v>6665</v>
      </c>
      <c r="F3330" s="177" t="s">
        <v>6666</v>
      </c>
      <c r="G3330" s="178" t="s">
        <v>702</v>
      </c>
      <c r="H3330" s="179">
        <v>2</v>
      </c>
      <c r="I3330" s="180"/>
      <c r="J3330" s="181">
        <f t="shared" si="394"/>
        <v>0</v>
      </c>
      <c r="K3330" s="177" t="s">
        <v>477</v>
      </c>
      <c r="L3330" s="41"/>
      <c r="M3330" s="182" t="s">
        <v>19</v>
      </c>
      <c r="N3330" s="183" t="s">
        <v>41</v>
      </c>
      <c r="O3330" s="66"/>
      <c r="P3330" s="184">
        <f t="shared" si="395"/>
        <v>0</v>
      </c>
      <c r="Q3330" s="184">
        <v>0</v>
      </c>
      <c r="R3330" s="184">
        <f t="shared" si="396"/>
        <v>0</v>
      </c>
      <c r="S3330" s="184">
        <v>0</v>
      </c>
      <c r="T3330" s="185">
        <f t="shared" si="397"/>
        <v>0</v>
      </c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R3330" s="186" t="s">
        <v>200</v>
      </c>
      <c r="AT3330" s="186" t="s">
        <v>195</v>
      </c>
      <c r="AU3330" s="186" t="s">
        <v>212</v>
      </c>
      <c r="AY3330" s="19" t="s">
        <v>193</v>
      </c>
      <c r="BE3330" s="187">
        <f t="shared" si="398"/>
        <v>0</v>
      </c>
      <c r="BF3330" s="187">
        <f t="shared" si="399"/>
        <v>0</v>
      </c>
      <c r="BG3330" s="187">
        <f t="shared" si="400"/>
        <v>0</v>
      </c>
      <c r="BH3330" s="187">
        <f t="shared" si="401"/>
        <v>0</v>
      </c>
      <c r="BI3330" s="187">
        <f t="shared" si="402"/>
        <v>0</v>
      </c>
      <c r="BJ3330" s="19" t="s">
        <v>78</v>
      </c>
      <c r="BK3330" s="187">
        <f t="shared" si="403"/>
        <v>0</v>
      </c>
      <c r="BL3330" s="19" t="s">
        <v>200</v>
      </c>
      <c r="BM3330" s="186" t="s">
        <v>6667</v>
      </c>
    </row>
    <row r="3331" spans="1:65" s="2" customFormat="1" ht="16.5" customHeight="1">
      <c r="A3331" s="36"/>
      <c r="B3331" s="37"/>
      <c r="C3331" s="175" t="s">
        <v>6668</v>
      </c>
      <c r="D3331" s="175" t="s">
        <v>195</v>
      </c>
      <c r="E3331" s="176" t="s">
        <v>6669</v>
      </c>
      <c r="F3331" s="177" t="s">
        <v>6670</v>
      </c>
      <c r="G3331" s="178" t="s">
        <v>702</v>
      </c>
      <c r="H3331" s="179">
        <v>1</v>
      </c>
      <c r="I3331" s="180"/>
      <c r="J3331" s="181">
        <f t="shared" si="394"/>
        <v>0</v>
      </c>
      <c r="K3331" s="177" t="s">
        <v>477</v>
      </c>
      <c r="L3331" s="41"/>
      <c r="M3331" s="182" t="s">
        <v>19</v>
      </c>
      <c r="N3331" s="183" t="s">
        <v>41</v>
      </c>
      <c r="O3331" s="66"/>
      <c r="P3331" s="184">
        <f t="shared" si="395"/>
        <v>0</v>
      </c>
      <c r="Q3331" s="184">
        <v>0</v>
      </c>
      <c r="R3331" s="184">
        <f t="shared" si="396"/>
        <v>0</v>
      </c>
      <c r="S3331" s="184">
        <v>0</v>
      </c>
      <c r="T3331" s="185">
        <f t="shared" si="397"/>
        <v>0</v>
      </c>
      <c r="U3331" s="36"/>
      <c r="V3331" s="36"/>
      <c r="W3331" s="36"/>
      <c r="X3331" s="36"/>
      <c r="Y3331" s="36"/>
      <c r="Z3331" s="36"/>
      <c r="AA3331" s="36"/>
      <c r="AB3331" s="36"/>
      <c r="AC3331" s="36"/>
      <c r="AD3331" s="36"/>
      <c r="AE3331" s="36"/>
      <c r="AR3331" s="186" t="s">
        <v>200</v>
      </c>
      <c r="AT3331" s="186" t="s">
        <v>195</v>
      </c>
      <c r="AU3331" s="186" t="s">
        <v>212</v>
      </c>
      <c r="AY3331" s="19" t="s">
        <v>193</v>
      </c>
      <c r="BE3331" s="187">
        <f t="shared" si="398"/>
        <v>0</v>
      </c>
      <c r="BF3331" s="187">
        <f t="shared" si="399"/>
        <v>0</v>
      </c>
      <c r="BG3331" s="187">
        <f t="shared" si="400"/>
        <v>0</v>
      </c>
      <c r="BH3331" s="187">
        <f t="shared" si="401"/>
        <v>0</v>
      </c>
      <c r="BI3331" s="187">
        <f t="shared" si="402"/>
        <v>0</v>
      </c>
      <c r="BJ3331" s="19" t="s">
        <v>78</v>
      </c>
      <c r="BK3331" s="187">
        <f t="shared" si="403"/>
        <v>0</v>
      </c>
      <c r="BL3331" s="19" t="s">
        <v>200</v>
      </c>
      <c r="BM3331" s="186" t="s">
        <v>6671</v>
      </c>
    </row>
    <row r="3332" spans="1:65" s="2" customFormat="1" ht="16.5" customHeight="1">
      <c r="A3332" s="36"/>
      <c r="B3332" s="37"/>
      <c r="C3332" s="175" t="s">
        <v>6672</v>
      </c>
      <c r="D3332" s="175" t="s">
        <v>195</v>
      </c>
      <c r="E3332" s="176" t="s">
        <v>6673</v>
      </c>
      <c r="F3332" s="177" t="s">
        <v>6674</v>
      </c>
      <c r="G3332" s="178" t="s">
        <v>702</v>
      </c>
      <c r="H3332" s="179">
        <v>1</v>
      </c>
      <c r="I3332" s="180"/>
      <c r="J3332" s="181">
        <f t="shared" si="394"/>
        <v>0</v>
      </c>
      <c r="K3332" s="177" t="s">
        <v>477</v>
      </c>
      <c r="L3332" s="41"/>
      <c r="M3332" s="182" t="s">
        <v>19</v>
      </c>
      <c r="N3332" s="183" t="s">
        <v>41</v>
      </c>
      <c r="O3332" s="66"/>
      <c r="P3332" s="184">
        <f t="shared" si="395"/>
        <v>0</v>
      </c>
      <c r="Q3332" s="184">
        <v>0</v>
      </c>
      <c r="R3332" s="184">
        <f t="shared" si="396"/>
        <v>0</v>
      </c>
      <c r="S3332" s="184">
        <v>0</v>
      </c>
      <c r="T3332" s="185">
        <f t="shared" si="397"/>
        <v>0</v>
      </c>
      <c r="U3332" s="36"/>
      <c r="V3332" s="36"/>
      <c r="W3332" s="36"/>
      <c r="X3332" s="36"/>
      <c r="Y3332" s="36"/>
      <c r="Z3332" s="36"/>
      <c r="AA3332" s="36"/>
      <c r="AB3332" s="36"/>
      <c r="AC3332" s="36"/>
      <c r="AD3332" s="36"/>
      <c r="AE3332" s="36"/>
      <c r="AR3332" s="186" t="s">
        <v>200</v>
      </c>
      <c r="AT3332" s="186" t="s">
        <v>195</v>
      </c>
      <c r="AU3332" s="186" t="s">
        <v>212</v>
      </c>
      <c r="AY3332" s="19" t="s">
        <v>193</v>
      </c>
      <c r="BE3332" s="187">
        <f t="shared" si="398"/>
        <v>0</v>
      </c>
      <c r="BF3332" s="187">
        <f t="shared" si="399"/>
        <v>0</v>
      </c>
      <c r="BG3332" s="187">
        <f t="shared" si="400"/>
        <v>0</v>
      </c>
      <c r="BH3332" s="187">
        <f t="shared" si="401"/>
        <v>0</v>
      </c>
      <c r="BI3332" s="187">
        <f t="shared" si="402"/>
        <v>0</v>
      </c>
      <c r="BJ3332" s="19" t="s">
        <v>78</v>
      </c>
      <c r="BK3332" s="187">
        <f t="shared" si="403"/>
        <v>0</v>
      </c>
      <c r="BL3332" s="19" t="s">
        <v>200</v>
      </c>
      <c r="BM3332" s="186" t="s">
        <v>6675</v>
      </c>
    </row>
    <row r="3333" spans="1:65" s="2" customFormat="1" ht="16.5" customHeight="1">
      <c r="A3333" s="36"/>
      <c r="B3333" s="37"/>
      <c r="C3333" s="175" t="s">
        <v>6676</v>
      </c>
      <c r="D3333" s="175" t="s">
        <v>195</v>
      </c>
      <c r="E3333" s="176" t="s">
        <v>6677</v>
      </c>
      <c r="F3333" s="177" t="s">
        <v>6678</v>
      </c>
      <c r="G3333" s="178" t="s">
        <v>702</v>
      </c>
      <c r="H3333" s="179">
        <v>12</v>
      </c>
      <c r="I3333" s="180"/>
      <c r="J3333" s="181">
        <f t="shared" si="394"/>
        <v>0</v>
      </c>
      <c r="K3333" s="177" t="s">
        <v>477</v>
      </c>
      <c r="L3333" s="41"/>
      <c r="M3333" s="182" t="s">
        <v>19</v>
      </c>
      <c r="N3333" s="183" t="s">
        <v>41</v>
      </c>
      <c r="O3333" s="66"/>
      <c r="P3333" s="184">
        <f t="shared" si="395"/>
        <v>0</v>
      </c>
      <c r="Q3333" s="184">
        <v>0</v>
      </c>
      <c r="R3333" s="184">
        <f t="shared" si="396"/>
        <v>0</v>
      </c>
      <c r="S3333" s="184">
        <v>0</v>
      </c>
      <c r="T3333" s="185">
        <f t="shared" si="397"/>
        <v>0</v>
      </c>
      <c r="U3333" s="36"/>
      <c r="V3333" s="36"/>
      <c r="W3333" s="36"/>
      <c r="X3333" s="36"/>
      <c r="Y3333" s="36"/>
      <c r="Z3333" s="36"/>
      <c r="AA3333" s="36"/>
      <c r="AB3333" s="36"/>
      <c r="AC3333" s="36"/>
      <c r="AD3333" s="36"/>
      <c r="AE3333" s="36"/>
      <c r="AR3333" s="186" t="s">
        <v>200</v>
      </c>
      <c r="AT3333" s="186" t="s">
        <v>195</v>
      </c>
      <c r="AU3333" s="186" t="s">
        <v>212</v>
      </c>
      <c r="AY3333" s="19" t="s">
        <v>193</v>
      </c>
      <c r="BE3333" s="187">
        <f t="shared" si="398"/>
        <v>0</v>
      </c>
      <c r="BF3333" s="187">
        <f t="shared" si="399"/>
        <v>0</v>
      </c>
      <c r="BG3333" s="187">
        <f t="shared" si="400"/>
        <v>0</v>
      </c>
      <c r="BH3333" s="187">
        <f t="shared" si="401"/>
        <v>0</v>
      </c>
      <c r="BI3333" s="187">
        <f t="shared" si="402"/>
        <v>0</v>
      </c>
      <c r="BJ3333" s="19" t="s">
        <v>78</v>
      </c>
      <c r="BK3333" s="187">
        <f t="shared" si="403"/>
        <v>0</v>
      </c>
      <c r="BL3333" s="19" t="s">
        <v>200</v>
      </c>
      <c r="BM3333" s="186" t="s">
        <v>6679</v>
      </c>
    </row>
    <row r="3334" spans="1:65" s="2" customFormat="1" ht="16.5" customHeight="1">
      <c r="A3334" s="36"/>
      <c r="B3334" s="37"/>
      <c r="C3334" s="175" t="s">
        <v>6680</v>
      </c>
      <c r="D3334" s="175" t="s">
        <v>195</v>
      </c>
      <c r="E3334" s="176" t="s">
        <v>6681</v>
      </c>
      <c r="F3334" s="177" t="s">
        <v>6682</v>
      </c>
      <c r="G3334" s="178" t="s">
        <v>702</v>
      </c>
      <c r="H3334" s="179">
        <v>5</v>
      </c>
      <c r="I3334" s="180"/>
      <c r="J3334" s="181">
        <f t="shared" si="394"/>
        <v>0</v>
      </c>
      <c r="K3334" s="177" t="s">
        <v>477</v>
      </c>
      <c r="L3334" s="41"/>
      <c r="M3334" s="182" t="s">
        <v>19</v>
      </c>
      <c r="N3334" s="183" t="s">
        <v>41</v>
      </c>
      <c r="O3334" s="66"/>
      <c r="P3334" s="184">
        <f t="shared" si="395"/>
        <v>0</v>
      </c>
      <c r="Q3334" s="184">
        <v>0</v>
      </c>
      <c r="R3334" s="184">
        <f t="shared" si="396"/>
        <v>0</v>
      </c>
      <c r="S3334" s="184">
        <v>0</v>
      </c>
      <c r="T3334" s="185">
        <f t="shared" si="397"/>
        <v>0</v>
      </c>
      <c r="U3334" s="36"/>
      <c r="V3334" s="36"/>
      <c r="W3334" s="36"/>
      <c r="X3334" s="36"/>
      <c r="Y3334" s="36"/>
      <c r="Z3334" s="36"/>
      <c r="AA3334" s="36"/>
      <c r="AB3334" s="36"/>
      <c r="AC3334" s="36"/>
      <c r="AD3334" s="36"/>
      <c r="AE3334" s="36"/>
      <c r="AR3334" s="186" t="s">
        <v>200</v>
      </c>
      <c r="AT3334" s="186" t="s">
        <v>195</v>
      </c>
      <c r="AU3334" s="186" t="s">
        <v>212</v>
      </c>
      <c r="AY3334" s="19" t="s">
        <v>193</v>
      </c>
      <c r="BE3334" s="187">
        <f t="shared" si="398"/>
        <v>0</v>
      </c>
      <c r="BF3334" s="187">
        <f t="shared" si="399"/>
        <v>0</v>
      </c>
      <c r="BG3334" s="187">
        <f t="shared" si="400"/>
        <v>0</v>
      </c>
      <c r="BH3334" s="187">
        <f t="shared" si="401"/>
        <v>0</v>
      </c>
      <c r="BI3334" s="187">
        <f t="shared" si="402"/>
        <v>0</v>
      </c>
      <c r="BJ3334" s="19" t="s">
        <v>78</v>
      </c>
      <c r="BK3334" s="187">
        <f t="shared" si="403"/>
        <v>0</v>
      </c>
      <c r="BL3334" s="19" t="s">
        <v>200</v>
      </c>
      <c r="BM3334" s="186" t="s">
        <v>6683</v>
      </c>
    </row>
    <row r="3335" spans="1:65" s="2" customFormat="1" ht="16.5" customHeight="1">
      <c r="A3335" s="36"/>
      <c r="B3335" s="37"/>
      <c r="C3335" s="175" t="s">
        <v>6684</v>
      </c>
      <c r="D3335" s="175" t="s">
        <v>195</v>
      </c>
      <c r="E3335" s="176" t="s">
        <v>6685</v>
      </c>
      <c r="F3335" s="177" t="s">
        <v>6686</v>
      </c>
      <c r="G3335" s="178" t="s">
        <v>702</v>
      </c>
      <c r="H3335" s="179">
        <v>6</v>
      </c>
      <c r="I3335" s="180"/>
      <c r="J3335" s="181">
        <f t="shared" si="394"/>
        <v>0</v>
      </c>
      <c r="K3335" s="177" t="s">
        <v>477</v>
      </c>
      <c r="L3335" s="41"/>
      <c r="M3335" s="182" t="s">
        <v>19</v>
      </c>
      <c r="N3335" s="183" t="s">
        <v>41</v>
      </c>
      <c r="O3335" s="66"/>
      <c r="P3335" s="184">
        <f t="shared" si="395"/>
        <v>0</v>
      </c>
      <c r="Q3335" s="184">
        <v>0</v>
      </c>
      <c r="R3335" s="184">
        <f t="shared" si="396"/>
        <v>0</v>
      </c>
      <c r="S3335" s="184">
        <v>0</v>
      </c>
      <c r="T3335" s="185">
        <f t="shared" si="397"/>
        <v>0</v>
      </c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R3335" s="186" t="s">
        <v>200</v>
      </c>
      <c r="AT3335" s="186" t="s">
        <v>195</v>
      </c>
      <c r="AU3335" s="186" t="s">
        <v>212</v>
      </c>
      <c r="AY3335" s="19" t="s">
        <v>193</v>
      </c>
      <c r="BE3335" s="187">
        <f t="shared" si="398"/>
        <v>0</v>
      </c>
      <c r="BF3335" s="187">
        <f t="shared" si="399"/>
        <v>0</v>
      </c>
      <c r="BG3335" s="187">
        <f t="shared" si="400"/>
        <v>0</v>
      </c>
      <c r="BH3335" s="187">
        <f t="shared" si="401"/>
        <v>0</v>
      </c>
      <c r="BI3335" s="187">
        <f t="shared" si="402"/>
        <v>0</v>
      </c>
      <c r="BJ3335" s="19" t="s">
        <v>78</v>
      </c>
      <c r="BK3335" s="187">
        <f t="shared" si="403"/>
        <v>0</v>
      </c>
      <c r="BL3335" s="19" t="s">
        <v>200</v>
      </c>
      <c r="BM3335" s="186" t="s">
        <v>6687</v>
      </c>
    </row>
    <row r="3336" spans="1:65" s="2" customFormat="1" ht="16.5" customHeight="1">
      <c r="A3336" s="36"/>
      <c r="B3336" s="37"/>
      <c r="C3336" s="175" t="s">
        <v>6688</v>
      </c>
      <c r="D3336" s="175" t="s">
        <v>195</v>
      </c>
      <c r="E3336" s="176" t="s">
        <v>6689</v>
      </c>
      <c r="F3336" s="177" t="s">
        <v>6690</v>
      </c>
      <c r="G3336" s="178" t="s">
        <v>702</v>
      </c>
      <c r="H3336" s="179">
        <v>4</v>
      </c>
      <c r="I3336" s="180"/>
      <c r="J3336" s="181">
        <f t="shared" si="394"/>
        <v>0</v>
      </c>
      <c r="K3336" s="177" t="s">
        <v>477</v>
      </c>
      <c r="L3336" s="41"/>
      <c r="M3336" s="182" t="s">
        <v>19</v>
      </c>
      <c r="N3336" s="183" t="s">
        <v>41</v>
      </c>
      <c r="O3336" s="66"/>
      <c r="P3336" s="184">
        <f t="shared" si="395"/>
        <v>0</v>
      </c>
      <c r="Q3336" s="184">
        <v>0</v>
      </c>
      <c r="R3336" s="184">
        <f t="shared" si="396"/>
        <v>0</v>
      </c>
      <c r="S3336" s="184">
        <v>0</v>
      </c>
      <c r="T3336" s="185">
        <f t="shared" si="397"/>
        <v>0</v>
      </c>
      <c r="U3336" s="36"/>
      <c r="V3336" s="36"/>
      <c r="W3336" s="36"/>
      <c r="X3336" s="36"/>
      <c r="Y3336" s="36"/>
      <c r="Z3336" s="36"/>
      <c r="AA3336" s="36"/>
      <c r="AB3336" s="36"/>
      <c r="AC3336" s="36"/>
      <c r="AD3336" s="36"/>
      <c r="AE3336" s="36"/>
      <c r="AR3336" s="186" t="s">
        <v>200</v>
      </c>
      <c r="AT3336" s="186" t="s">
        <v>195</v>
      </c>
      <c r="AU3336" s="186" t="s">
        <v>212</v>
      </c>
      <c r="AY3336" s="19" t="s">
        <v>193</v>
      </c>
      <c r="BE3336" s="187">
        <f t="shared" si="398"/>
        <v>0</v>
      </c>
      <c r="BF3336" s="187">
        <f t="shared" si="399"/>
        <v>0</v>
      </c>
      <c r="BG3336" s="187">
        <f t="shared" si="400"/>
        <v>0</v>
      </c>
      <c r="BH3336" s="187">
        <f t="shared" si="401"/>
        <v>0</v>
      </c>
      <c r="BI3336" s="187">
        <f t="shared" si="402"/>
        <v>0</v>
      </c>
      <c r="BJ3336" s="19" t="s">
        <v>78</v>
      </c>
      <c r="BK3336" s="187">
        <f t="shared" si="403"/>
        <v>0</v>
      </c>
      <c r="BL3336" s="19" t="s">
        <v>200</v>
      </c>
      <c r="BM3336" s="186" t="s">
        <v>6691</v>
      </c>
    </row>
    <row r="3337" spans="1:65" s="2" customFormat="1" ht="16.5" customHeight="1">
      <c r="A3337" s="36"/>
      <c r="B3337" s="37"/>
      <c r="C3337" s="175" t="s">
        <v>6692</v>
      </c>
      <c r="D3337" s="175" t="s">
        <v>195</v>
      </c>
      <c r="E3337" s="176" t="s">
        <v>6693</v>
      </c>
      <c r="F3337" s="177" t="s">
        <v>6694</v>
      </c>
      <c r="G3337" s="178" t="s">
        <v>702</v>
      </c>
      <c r="H3337" s="179">
        <v>1</v>
      </c>
      <c r="I3337" s="180"/>
      <c r="J3337" s="181">
        <f t="shared" si="394"/>
        <v>0</v>
      </c>
      <c r="K3337" s="177" t="s">
        <v>477</v>
      </c>
      <c r="L3337" s="41"/>
      <c r="M3337" s="182" t="s">
        <v>19</v>
      </c>
      <c r="N3337" s="183" t="s">
        <v>41</v>
      </c>
      <c r="O3337" s="66"/>
      <c r="P3337" s="184">
        <f t="shared" si="395"/>
        <v>0</v>
      </c>
      <c r="Q3337" s="184">
        <v>0</v>
      </c>
      <c r="R3337" s="184">
        <f t="shared" si="396"/>
        <v>0</v>
      </c>
      <c r="S3337" s="184">
        <v>0</v>
      </c>
      <c r="T3337" s="185">
        <f t="shared" si="397"/>
        <v>0</v>
      </c>
      <c r="U3337" s="36"/>
      <c r="V3337" s="36"/>
      <c r="W3337" s="36"/>
      <c r="X3337" s="36"/>
      <c r="Y3337" s="36"/>
      <c r="Z3337" s="36"/>
      <c r="AA3337" s="36"/>
      <c r="AB3337" s="36"/>
      <c r="AC3337" s="36"/>
      <c r="AD3337" s="36"/>
      <c r="AE3337" s="36"/>
      <c r="AR3337" s="186" t="s">
        <v>200</v>
      </c>
      <c r="AT3337" s="186" t="s">
        <v>195</v>
      </c>
      <c r="AU3337" s="186" t="s">
        <v>212</v>
      </c>
      <c r="AY3337" s="19" t="s">
        <v>193</v>
      </c>
      <c r="BE3337" s="187">
        <f t="shared" si="398"/>
        <v>0</v>
      </c>
      <c r="BF3337" s="187">
        <f t="shared" si="399"/>
        <v>0</v>
      </c>
      <c r="BG3337" s="187">
        <f t="shared" si="400"/>
        <v>0</v>
      </c>
      <c r="BH3337" s="187">
        <f t="shared" si="401"/>
        <v>0</v>
      </c>
      <c r="BI3337" s="187">
        <f t="shared" si="402"/>
        <v>0</v>
      </c>
      <c r="BJ3337" s="19" t="s">
        <v>78</v>
      </c>
      <c r="BK3337" s="187">
        <f t="shared" si="403"/>
        <v>0</v>
      </c>
      <c r="BL3337" s="19" t="s">
        <v>200</v>
      </c>
      <c r="BM3337" s="186" t="s">
        <v>6695</v>
      </c>
    </row>
    <row r="3338" spans="1:65" s="2" customFormat="1" ht="16.5" customHeight="1">
      <c r="A3338" s="36"/>
      <c r="B3338" s="37"/>
      <c r="C3338" s="175" t="s">
        <v>6696</v>
      </c>
      <c r="D3338" s="175" t="s">
        <v>195</v>
      </c>
      <c r="E3338" s="176" t="s">
        <v>6697</v>
      </c>
      <c r="F3338" s="177" t="s">
        <v>6698</v>
      </c>
      <c r="G3338" s="178" t="s">
        <v>702</v>
      </c>
      <c r="H3338" s="179">
        <v>2</v>
      </c>
      <c r="I3338" s="180"/>
      <c r="J3338" s="181">
        <f t="shared" si="394"/>
        <v>0</v>
      </c>
      <c r="K3338" s="177" t="s">
        <v>477</v>
      </c>
      <c r="L3338" s="41"/>
      <c r="M3338" s="182" t="s">
        <v>19</v>
      </c>
      <c r="N3338" s="183" t="s">
        <v>41</v>
      </c>
      <c r="O3338" s="66"/>
      <c r="P3338" s="184">
        <f t="shared" si="395"/>
        <v>0</v>
      </c>
      <c r="Q3338" s="184">
        <v>0</v>
      </c>
      <c r="R3338" s="184">
        <f t="shared" si="396"/>
        <v>0</v>
      </c>
      <c r="S3338" s="184">
        <v>0</v>
      </c>
      <c r="T3338" s="185">
        <f t="shared" si="397"/>
        <v>0</v>
      </c>
      <c r="U3338" s="36"/>
      <c r="V3338" s="36"/>
      <c r="W3338" s="36"/>
      <c r="X3338" s="36"/>
      <c r="Y3338" s="36"/>
      <c r="Z3338" s="36"/>
      <c r="AA3338" s="36"/>
      <c r="AB3338" s="36"/>
      <c r="AC3338" s="36"/>
      <c r="AD3338" s="36"/>
      <c r="AE3338" s="36"/>
      <c r="AR3338" s="186" t="s">
        <v>200</v>
      </c>
      <c r="AT3338" s="186" t="s">
        <v>195</v>
      </c>
      <c r="AU3338" s="186" t="s">
        <v>212</v>
      </c>
      <c r="AY3338" s="19" t="s">
        <v>193</v>
      </c>
      <c r="BE3338" s="187">
        <f t="shared" si="398"/>
        <v>0</v>
      </c>
      <c r="BF3338" s="187">
        <f t="shared" si="399"/>
        <v>0</v>
      </c>
      <c r="BG3338" s="187">
        <f t="shared" si="400"/>
        <v>0</v>
      </c>
      <c r="BH3338" s="187">
        <f t="shared" si="401"/>
        <v>0</v>
      </c>
      <c r="BI3338" s="187">
        <f t="shared" si="402"/>
        <v>0</v>
      </c>
      <c r="BJ3338" s="19" t="s">
        <v>78</v>
      </c>
      <c r="BK3338" s="187">
        <f t="shared" si="403"/>
        <v>0</v>
      </c>
      <c r="BL3338" s="19" t="s">
        <v>200</v>
      </c>
      <c r="BM3338" s="186" t="s">
        <v>6699</v>
      </c>
    </row>
    <row r="3339" spans="1:65" s="2" customFormat="1" ht="16.5" customHeight="1">
      <c r="A3339" s="36"/>
      <c r="B3339" s="37"/>
      <c r="C3339" s="175" t="s">
        <v>6700</v>
      </c>
      <c r="D3339" s="175" t="s">
        <v>195</v>
      </c>
      <c r="E3339" s="176" t="s">
        <v>6701</v>
      </c>
      <c r="F3339" s="177" t="s">
        <v>6702</v>
      </c>
      <c r="G3339" s="178" t="s">
        <v>702</v>
      </c>
      <c r="H3339" s="179">
        <v>1</v>
      </c>
      <c r="I3339" s="180"/>
      <c r="J3339" s="181">
        <f t="shared" si="394"/>
        <v>0</v>
      </c>
      <c r="K3339" s="177" t="s">
        <v>477</v>
      </c>
      <c r="L3339" s="41"/>
      <c r="M3339" s="182" t="s">
        <v>19</v>
      </c>
      <c r="N3339" s="183" t="s">
        <v>41</v>
      </c>
      <c r="O3339" s="66"/>
      <c r="P3339" s="184">
        <f t="shared" si="395"/>
        <v>0</v>
      </c>
      <c r="Q3339" s="184">
        <v>0</v>
      </c>
      <c r="R3339" s="184">
        <f t="shared" si="396"/>
        <v>0</v>
      </c>
      <c r="S3339" s="184">
        <v>0</v>
      </c>
      <c r="T3339" s="185">
        <f t="shared" si="397"/>
        <v>0</v>
      </c>
      <c r="U3339" s="36"/>
      <c r="V3339" s="36"/>
      <c r="W3339" s="36"/>
      <c r="X3339" s="36"/>
      <c r="Y3339" s="36"/>
      <c r="Z3339" s="36"/>
      <c r="AA3339" s="36"/>
      <c r="AB3339" s="36"/>
      <c r="AC3339" s="36"/>
      <c r="AD3339" s="36"/>
      <c r="AE3339" s="36"/>
      <c r="AR3339" s="186" t="s">
        <v>200</v>
      </c>
      <c r="AT3339" s="186" t="s">
        <v>195</v>
      </c>
      <c r="AU3339" s="186" t="s">
        <v>212</v>
      </c>
      <c r="AY3339" s="19" t="s">
        <v>193</v>
      </c>
      <c r="BE3339" s="187">
        <f t="shared" si="398"/>
        <v>0</v>
      </c>
      <c r="BF3339" s="187">
        <f t="shared" si="399"/>
        <v>0</v>
      </c>
      <c r="BG3339" s="187">
        <f t="shared" si="400"/>
        <v>0</v>
      </c>
      <c r="BH3339" s="187">
        <f t="shared" si="401"/>
        <v>0</v>
      </c>
      <c r="BI3339" s="187">
        <f t="shared" si="402"/>
        <v>0</v>
      </c>
      <c r="BJ3339" s="19" t="s">
        <v>78</v>
      </c>
      <c r="BK3339" s="187">
        <f t="shared" si="403"/>
        <v>0</v>
      </c>
      <c r="BL3339" s="19" t="s">
        <v>200</v>
      </c>
      <c r="BM3339" s="186" t="s">
        <v>6703</v>
      </c>
    </row>
    <row r="3340" spans="1:65" s="2" customFormat="1" ht="16.5" customHeight="1">
      <c r="A3340" s="36"/>
      <c r="B3340" s="37"/>
      <c r="C3340" s="175" t="s">
        <v>6704</v>
      </c>
      <c r="D3340" s="175" t="s">
        <v>195</v>
      </c>
      <c r="E3340" s="176" t="s">
        <v>6705</v>
      </c>
      <c r="F3340" s="177" t="s">
        <v>6706</v>
      </c>
      <c r="G3340" s="178" t="s">
        <v>6707</v>
      </c>
      <c r="H3340" s="179">
        <v>1</v>
      </c>
      <c r="I3340" s="180"/>
      <c r="J3340" s="181">
        <f t="shared" si="394"/>
        <v>0</v>
      </c>
      <c r="K3340" s="177" t="s">
        <v>477</v>
      </c>
      <c r="L3340" s="41"/>
      <c r="M3340" s="182" t="s">
        <v>19</v>
      </c>
      <c r="N3340" s="183" t="s">
        <v>41</v>
      </c>
      <c r="O3340" s="66"/>
      <c r="P3340" s="184">
        <f t="shared" si="395"/>
        <v>0</v>
      </c>
      <c r="Q3340" s="184">
        <v>0</v>
      </c>
      <c r="R3340" s="184">
        <f t="shared" si="396"/>
        <v>0</v>
      </c>
      <c r="S3340" s="184">
        <v>0</v>
      </c>
      <c r="T3340" s="185">
        <f t="shared" si="397"/>
        <v>0</v>
      </c>
      <c r="U3340" s="36"/>
      <c r="V3340" s="36"/>
      <c r="W3340" s="36"/>
      <c r="X3340" s="36"/>
      <c r="Y3340" s="36"/>
      <c r="Z3340" s="36"/>
      <c r="AA3340" s="36"/>
      <c r="AB3340" s="36"/>
      <c r="AC3340" s="36"/>
      <c r="AD3340" s="36"/>
      <c r="AE3340" s="36"/>
      <c r="AR3340" s="186" t="s">
        <v>200</v>
      </c>
      <c r="AT3340" s="186" t="s">
        <v>195</v>
      </c>
      <c r="AU3340" s="186" t="s">
        <v>212</v>
      </c>
      <c r="AY3340" s="19" t="s">
        <v>193</v>
      </c>
      <c r="BE3340" s="187">
        <f t="shared" si="398"/>
        <v>0</v>
      </c>
      <c r="BF3340" s="187">
        <f t="shared" si="399"/>
        <v>0</v>
      </c>
      <c r="BG3340" s="187">
        <f t="shared" si="400"/>
        <v>0</v>
      </c>
      <c r="BH3340" s="187">
        <f t="shared" si="401"/>
        <v>0</v>
      </c>
      <c r="BI3340" s="187">
        <f t="shared" si="402"/>
        <v>0</v>
      </c>
      <c r="BJ3340" s="19" t="s">
        <v>78</v>
      </c>
      <c r="BK3340" s="187">
        <f t="shared" si="403"/>
        <v>0</v>
      </c>
      <c r="BL3340" s="19" t="s">
        <v>200</v>
      </c>
      <c r="BM3340" s="186" t="s">
        <v>6708</v>
      </c>
    </row>
    <row r="3341" spans="1:65" s="2" customFormat="1" ht="24.2" customHeight="1">
      <c r="A3341" s="36"/>
      <c r="B3341" s="37"/>
      <c r="C3341" s="175" t="s">
        <v>6709</v>
      </c>
      <c r="D3341" s="175" t="s">
        <v>195</v>
      </c>
      <c r="E3341" s="176" t="s">
        <v>6710</v>
      </c>
      <c r="F3341" s="177" t="s">
        <v>6711</v>
      </c>
      <c r="G3341" s="178" t="s">
        <v>6707</v>
      </c>
      <c r="H3341" s="179">
        <v>1</v>
      </c>
      <c r="I3341" s="180"/>
      <c r="J3341" s="181">
        <f t="shared" si="394"/>
        <v>0</v>
      </c>
      <c r="K3341" s="177" t="s">
        <v>477</v>
      </c>
      <c r="L3341" s="41"/>
      <c r="M3341" s="182" t="s">
        <v>19</v>
      </c>
      <c r="N3341" s="183" t="s">
        <v>41</v>
      </c>
      <c r="O3341" s="66"/>
      <c r="P3341" s="184">
        <f t="shared" si="395"/>
        <v>0</v>
      </c>
      <c r="Q3341" s="184">
        <v>0</v>
      </c>
      <c r="R3341" s="184">
        <f t="shared" si="396"/>
        <v>0</v>
      </c>
      <c r="S3341" s="184">
        <v>0</v>
      </c>
      <c r="T3341" s="185">
        <f t="shared" si="397"/>
        <v>0</v>
      </c>
      <c r="U3341" s="36"/>
      <c r="V3341" s="36"/>
      <c r="W3341" s="36"/>
      <c r="X3341" s="36"/>
      <c r="Y3341" s="36"/>
      <c r="Z3341" s="36"/>
      <c r="AA3341" s="36"/>
      <c r="AB3341" s="36"/>
      <c r="AC3341" s="36"/>
      <c r="AD3341" s="36"/>
      <c r="AE3341" s="36"/>
      <c r="AR3341" s="186" t="s">
        <v>200</v>
      </c>
      <c r="AT3341" s="186" t="s">
        <v>195</v>
      </c>
      <c r="AU3341" s="186" t="s">
        <v>212</v>
      </c>
      <c r="AY3341" s="19" t="s">
        <v>193</v>
      </c>
      <c r="BE3341" s="187">
        <f t="shared" si="398"/>
        <v>0</v>
      </c>
      <c r="BF3341" s="187">
        <f t="shared" si="399"/>
        <v>0</v>
      </c>
      <c r="BG3341" s="187">
        <f t="shared" si="400"/>
        <v>0</v>
      </c>
      <c r="BH3341" s="187">
        <f t="shared" si="401"/>
        <v>0</v>
      </c>
      <c r="BI3341" s="187">
        <f t="shared" si="402"/>
        <v>0</v>
      </c>
      <c r="BJ3341" s="19" t="s">
        <v>78</v>
      </c>
      <c r="BK3341" s="187">
        <f t="shared" si="403"/>
        <v>0</v>
      </c>
      <c r="BL3341" s="19" t="s">
        <v>200</v>
      </c>
      <c r="BM3341" s="186" t="s">
        <v>6712</v>
      </c>
    </row>
    <row r="3342" spans="1:65" s="2" customFormat="1" ht="16.5" customHeight="1">
      <c r="A3342" s="36"/>
      <c r="B3342" s="37"/>
      <c r="C3342" s="175" t="s">
        <v>6713</v>
      </c>
      <c r="D3342" s="175" t="s">
        <v>195</v>
      </c>
      <c r="E3342" s="176" t="s">
        <v>6714</v>
      </c>
      <c r="F3342" s="177" t="s">
        <v>6715</v>
      </c>
      <c r="G3342" s="178" t="s">
        <v>702</v>
      </c>
      <c r="H3342" s="179">
        <v>25</v>
      </c>
      <c r="I3342" s="180"/>
      <c r="J3342" s="181">
        <f t="shared" si="394"/>
        <v>0</v>
      </c>
      <c r="K3342" s="177" t="s">
        <v>477</v>
      </c>
      <c r="L3342" s="41"/>
      <c r="M3342" s="182" t="s">
        <v>19</v>
      </c>
      <c r="N3342" s="183" t="s">
        <v>41</v>
      </c>
      <c r="O3342" s="66"/>
      <c r="P3342" s="184">
        <f t="shared" si="395"/>
        <v>0</v>
      </c>
      <c r="Q3342" s="184">
        <v>0</v>
      </c>
      <c r="R3342" s="184">
        <f t="shared" si="396"/>
        <v>0</v>
      </c>
      <c r="S3342" s="184">
        <v>0</v>
      </c>
      <c r="T3342" s="185">
        <f t="shared" si="397"/>
        <v>0</v>
      </c>
      <c r="U3342" s="36"/>
      <c r="V3342" s="36"/>
      <c r="W3342" s="36"/>
      <c r="X3342" s="36"/>
      <c r="Y3342" s="36"/>
      <c r="Z3342" s="36"/>
      <c r="AA3342" s="36"/>
      <c r="AB3342" s="36"/>
      <c r="AC3342" s="36"/>
      <c r="AD3342" s="36"/>
      <c r="AE3342" s="36"/>
      <c r="AR3342" s="186" t="s">
        <v>200</v>
      </c>
      <c r="AT3342" s="186" t="s">
        <v>195</v>
      </c>
      <c r="AU3342" s="186" t="s">
        <v>212</v>
      </c>
      <c r="AY3342" s="19" t="s">
        <v>193</v>
      </c>
      <c r="BE3342" s="187">
        <f t="shared" si="398"/>
        <v>0</v>
      </c>
      <c r="BF3342" s="187">
        <f t="shared" si="399"/>
        <v>0</v>
      </c>
      <c r="BG3342" s="187">
        <f t="shared" si="400"/>
        <v>0</v>
      </c>
      <c r="BH3342" s="187">
        <f t="shared" si="401"/>
        <v>0</v>
      </c>
      <c r="BI3342" s="187">
        <f t="shared" si="402"/>
        <v>0</v>
      </c>
      <c r="BJ3342" s="19" t="s">
        <v>78</v>
      </c>
      <c r="BK3342" s="187">
        <f t="shared" si="403"/>
        <v>0</v>
      </c>
      <c r="BL3342" s="19" t="s">
        <v>200</v>
      </c>
      <c r="BM3342" s="186" t="s">
        <v>6716</v>
      </c>
    </row>
    <row r="3343" spans="1:65" s="2" customFormat="1" ht="16.5" customHeight="1">
      <c r="A3343" s="36"/>
      <c r="B3343" s="37"/>
      <c r="C3343" s="175" t="s">
        <v>6717</v>
      </c>
      <c r="D3343" s="175" t="s">
        <v>195</v>
      </c>
      <c r="E3343" s="176" t="s">
        <v>6718</v>
      </c>
      <c r="F3343" s="177" t="s">
        <v>6719</v>
      </c>
      <c r="G3343" s="178" t="s">
        <v>702</v>
      </c>
      <c r="H3343" s="179">
        <v>1</v>
      </c>
      <c r="I3343" s="180"/>
      <c r="J3343" s="181">
        <f t="shared" si="394"/>
        <v>0</v>
      </c>
      <c r="K3343" s="177" t="s">
        <v>477</v>
      </c>
      <c r="L3343" s="41"/>
      <c r="M3343" s="182" t="s">
        <v>19</v>
      </c>
      <c r="N3343" s="183" t="s">
        <v>41</v>
      </c>
      <c r="O3343" s="66"/>
      <c r="P3343" s="184">
        <f t="shared" si="395"/>
        <v>0</v>
      </c>
      <c r="Q3343" s="184">
        <v>0</v>
      </c>
      <c r="R3343" s="184">
        <f t="shared" si="396"/>
        <v>0</v>
      </c>
      <c r="S3343" s="184">
        <v>0</v>
      </c>
      <c r="T3343" s="185">
        <f t="shared" si="397"/>
        <v>0</v>
      </c>
      <c r="U3343" s="36"/>
      <c r="V3343" s="36"/>
      <c r="W3343" s="36"/>
      <c r="X3343" s="36"/>
      <c r="Y3343" s="36"/>
      <c r="Z3343" s="36"/>
      <c r="AA3343" s="36"/>
      <c r="AB3343" s="36"/>
      <c r="AC3343" s="36"/>
      <c r="AD3343" s="36"/>
      <c r="AE3343" s="36"/>
      <c r="AR3343" s="186" t="s">
        <v>200</v>
      </c>
      <c r="AT3343" s="186" t="s">
        <v>195</v>
      </c>
      <c r="AU3343" s="186" t="s">
        <v>212</v>
      </c>
      <c r="AY3343" s="19" t="s">
        <v>193</v>
      </c>
      <c r="BE3343" s="187">
        <f t="shared" si="398"/>
        <v>0</v>
      </c>
      <c r="BF3343" s="187">
        <f t="shared" si="399"/>
        <v>0</v>
      </c>
      <c r="BG3343" s="187">
        <f t="shared" si="400"/>
        <v>0</v>
      </c>
      <c r="BH3343" s="187">
        <f t="shared" si="401"/>
        <v>0</v>
      </c>
      <c r="BI3343" s="187">
        <f t="shared" si="402"/>
        <v>0</v>
      </c>
      <c r="BJ3343" s="19" t="s">
        <v>78</v>
      </c>
      <c r="BK3343" s="187">
        <f t="shared" si="403"/>
        <v>0</v>
      </c>
      <c r="BL3343" s="19" t="s">
        <v>200</v>
      </c>
      <c r="BM3343" s="186" t="s">
        <v>6720</v>
      </c>
    </row>
    <row r="3344" spans="1:65" s="2" customFormat="1" ht="16.5" customHeight="1">
      <c r="A3344" s="36"/>
      <c r="B3344" s="37"/>
      <c r="C3344" s="175" t="s">
        <v>6721</v>
      </c>
      <c r="D3344" s="175" t="s">
        <v>195</v>
      </c>
      <c r="E3344" s="176" t="s">
        <v>6722</v>
      </c>
      <c r="F3344" s="177" t="s">
        <v>6723</v>
      </c>
      <c r="G3344" s="178" t="s">
        <v>702</v>
      </c>
      <c r="H3344" s="179">
        <v>1</v>
      </c>
      <c r="I3344" s="180"/>
      <c r="J3344" s="181">
        <f t="shared" si="394"/>
        <v>0</v>
      </c>
      <c r="K3344" s="177" t="s">
        <v>477</v>
      </c>
      <c r="L3344" s="41"/>
      <c r="M3344" s="182" t="s">
        <v>19</v>
      </c>
      <c r="N3344" s="183" t="s">
        <v>41</v>
      </c>
      <c r="O3344" s="66"/>
      <c r="P3344" s="184">
        <f t="shared" si="395"/>
        <v>0</v>
      </c>
      <c r="Q3344" s="184">
        <v>0</v>
      </c>
      <c r="R3344" s="184">
        <f t="shared" si="396"/>
        <v>0</v>
      </c>
      <c r="S3344" s="184">
        <v>0</v>
      </c>
      <c r="T3344" s="185">
        <f t="shared" si="397"/>
        <v>0</v>
      </c>
      <c r="U3344" s="36"/>
      <c r="V3344" s="36"/>
      <c r="W3344" s="36"/>
      <c r="X3344" s="36"/>
      <c r="Y3344" s="36"/>
      <c r="Z3344" s="36"/>
      <c r="AA3344" s="36"/>
      <c r="AB3344" s="36"/>
      <c r="AC3344" s="36"/>
      <c r="AD3344" s="36"/>
      <c r="AE3344" s="36"/>
      <c r="AR3344" s="186" t="s">
        <v>200</v>
      </c>
      <c r="AT3344" s="186" t="s">
        <v>195</v>
      </c>
      <c r="AU3344" s="186" t="s">
        <v>212</v>
      </c>
      <c r="AY3344" s="19" t="s">
        <v>193</v>
      </c>
      <c r="BE3344" s="187">
        <f t="shared" si="398"/>
        <v>0</v>
      </c>
      <c r="BF3344" s="187">
        <f t="shared" si="399"/>
        <v>0</v>
      </c>
      <c r="BG3344" s="187">
        <f t="shared" si="400"/>
        <v>0</v>
      </c>
      <c r="BH3344" s="187">
        <f t="shared" si="401"/>
        <v>0</v>
      </c>
      <c r="BI3344" s="187">
        <f t="shared" si="402"/>
        <v>0</v>
      </c>
      <c r="BJ3344" s="19" t="s">
        <v>78</v>
      </c>
      <c r="BK3344" s="187">
        <f t="shared" si="403"/>
        <v>0</v>
      </c>
      <c r="BL3344" s="19" t="s">
        <v>200</v>
      </c>
      <c r="BM3344" s="186" t="s">
        <v>6724</v>
      </c>
    </row>
    <row r="3345" spans="1:65" s="2" customFormat="1" ht="16.5" customHeight="1">
      <c r="A3345" s="36"/>
      <c r="B3345" s="37"/>
      <c r="C3345" s="175" t="s">
        <v>6725</v>
      </c>
      <c r="D3345" s="175" t="s">
        <v>195</v>
      </c>
      <c r="E3345" s="176" t="s">
        <v>6726</v>
      </c>
      <c r="F3345" s="177" t="s">
        <v>6727</v>
      </c>
      <c r="G3345" s="178" t="s">
        <v>6707</v>
      </c>
      <c r="H3345" s="179">
        <v>1</v>
      </c>
      <c r="I3345" s="180"/>
      <c r="J3345" s="181">
        <f t="shared" ref="J3345:J3376" si="404">ROUND(I3345*H3345,2)</f>
        <v>0</v>
      </c>
      <c r="K3345" s="177" t="s">
        <v>477</v>
      </c>
      <c r="L3345" s="41"/>
      <c r="M3345" s="182" t="s">
        <v>19</v>
      </c>
      <c r="N3345" s="183" t="s">
        <v>41</v>
      </c>
      <c r="O3345" s="66"/>
      <c r="P3345" s="184">
        <f t="shared" ref="P3345:P3376" si="405">O3345*H3345</f>
        <v>0</v>
      </c>
      <c r="Q3345" s="184">
        <v>0</v>
      </c>
      <c r="R3345" s="184">
        <f t="shared" ref="R3345:R3376" si="406">Q3345*H3345</f>
        <v>0</v>
      </c>
      <c r="S3345" s="184">
        <v>0</v>
      </c>
      <c r="T3345" s="185">
        <f t="shared" ref="T3345:T3376" si="407">S3345*H3345</f>
        <v>0</v>
      </c>
      <c r="U3345" s="36"/>
      <c r="V3345" s="36"/>
      <c r="W3345" s="36"/>
      <c r="X3345" s="36"/>
      <c r="Y3345" s="36"/>
      <c r="Z3345" s="36"/>
      <c r="AA3345" s="36"/>
      <c r="AB3345" s="36"/>
      <c r="AC3345" s="36"/>
      <c r="AD3345" s="36"/>
      <c r="AE3345" s="36"/>
      <c r="AR3345" s="186" t="s">
        <v>200</v>
      </c>
      <c r="AT3345" s="186" t="s">
        <v>195</v>
      </c>
      <c r="AU3345" s="186" t="s">
        <v>212</v>
      </c>
      <c r="AY3345" s="19" t="s">
        <v>193</v>
      </c>
      <c r="BE3345" s="187">
        <f t="shared" ref="BE3345:BE3376" si="408">IF(N3345="základní",J3345,0)</f>
        <v>0</v>
      </c>
      <c r="BF3345" s="187">
        <f t="shared" ref="BF3345:BF3376" si="409">IF(N3345="snížená",J3345,0)</f>
        <v>0</v>
      </c>
      <c r="BG3345" s="187">
        <f t="shared" ref="BG3345:BG3376" si="410">IF(N3345="zákl. přenesená",J3345,0)</f>
        <v>0</v>
      </c>
      <c r="BH3345" s="187">
        <f t="shared" ref="BH3345:BH3376" si="411">IF(N3345="sníž. přenesená",J3345,0)</f>
        <v>0</v>
      </c>
      <c r="BI3345" s="187">
        <f t="shared" ref="BI3345:BI3376" si="412">IF(N3345="nulová",J3345,0)</f>
        <v>0</v>
      </c>
      <c r="BJ3345" s="19" t="s">
        <v>78</v>
      </c>
      <c r="BK3345" s="187">
        <f t="shared" ref="BK3345:BK3376" si="413">ROUND(I3345*H3345,2)</f>
        <v>0</v>
      </c>
      <c r="BL3345" s="19" t="s">
        <v>200</v>
      </c>
      <c r="BM3345" s="186" t="s">
        <v>6728</v>
      </c>
    </row>
    <row r="3346" spans="1:65" s="2" customFormat="1" ht="16.5" customHeight="1">
      <c r="A3346" s="36"/>
      <c r="B3346" s="37"/>
      <c r="C3346" s="175" t="s">
        <v>6729</v>
      </c>
      <c r="D3346" s="175" t="s">
        <v>195</v>
      </c>
      <c r="E3346" s="176" t="s">
        <v>6730</v>
      </c>
      <c r="F3346" s="177" t="s">
        <v>6731</v>
      </c>
      <c r="G3346" s="178" t="s">
        <v>6707</v>
      </c>
      <c r="H3346" s="179">
        <v>1</v>
      </c>
      <c r="I3346" s="180"/>
      <c r="J3346" s="181">
        <f t="shared" si="404"/>
        <v>0</v>
      </c>
      <c r="K3346" s="177" t="s">
        <v>477</v>
      </c>
      <c r="L3346" s="41"/>
      <c r="M3346" s="182" t="s">
        <v>19</v>
      </c>
      <c r="N3346" s="183" t="s">
        <v>41</v>
      </c>
      <c r="O3346" s="66"/>
      <c r="P3346" s="184">
        <f t="shared" si="405"/>
        <v>0</v>
      </c>
      <c r="Q3346" s="184">
        <v>0</v>
      </c>
      <c r="R3346" s="184">
        <f t="shared" si="406"/>
        <v>0</v>
      </c>
      <c r="S3346" s="184">
        <v>0</v>
      </c>
      <c r="T3346" s="185">
        <f t="shared" si="407"/>
        <v>0</v>
      </c>
      <c r="U3346" s="36"/>
      <c r="V3346" s="36"/>
      <c r="W3346" s="36"/>
      <c r="X3346" s="36"/>
      <c r="Y3346" s="36"/>
      <c r="Z3346" s="36"/>
      <c r="AA3346" s="36"/>
      <c r="AB3346" s="36"/>
      <c r="AC3346" s="36"/>
      <c r="AD3346" s="36"/>
      <c r="AE3346" s="36"/>
      <c r="AR3346" s="186" t="s">
        <v>200</v>
      </c>
      <c r="AT3346" s="186" t="s">
        <v>195</v>
      </c>
      <c r="AU3346" s="186" t="s">
        <v>212</v>
      </c>
      <c r="AY3346" s="19" t="s">
        <v>193</v>
      </c>
      <c r="BE3346" s="187">
        <f t="shared" si="408"/>
        <v>0</v>
      </c>
      <c r="BF3346" s="187">
        <f t="shared" si="409"/>
        <v>0</v>
      </c>
      <c r="BG3346" s="187">
        <f t="shared" si="410"/>
        <v>0</v>
      </c>
      <c r="BH3346" s="187">
        <f t="shared" si="411"/>
        <v>0</v>
      </c>
      <c r="BI3346" s="187">
        <f t="shared" si="412"/>
        <v>0</v>
      </c>
      <c r="BJ3346" s="19" t="s">
        <v>78</v>
      </c>
      <c r="BK3346" s="187">
        <f t="shared" si="413"/>
        <v>0</v>
      </c>
      <c r="BL3346" s="19" t="s">
        <v>200</v>
      </c>
      <c r="BM3346" s="186" t="s">
        <v>6732</v>
      </c>
    </row>
    <row r="3347" spans="1:65" s="2" customFormat="1" ht="16.5" customHeight="1">
      <c r="A3347" s="36"/>
      <c r="B3347" s="37"/>
      <c r="C3347" s="175" t="s">
        <v>6733</v>
      </c>
      <c r="D3347" s="175" t="s">
        <v>195</v>
      </c>
      <c r="E3347" s="176" t="s">
        <v>6734</v>
      </c>
      <c r="F3347" s="177" t="s">
        <v>6735</v>
      </c>
      <c r="G3347" s="178" t="s">
        <v>6707</v>
      </c>
      <c r="H3347" s="179">
        <v>1</v>
      </c>
      <c r="I3347" s="180"/>
      <c r="J3347" s="181">
        <f t="shared" si="404"/>
        <v>0</v>
      </c>
      <c r="K3347" s="177" t="s">
        <v>477</v>
      </c>
      <c r="L3347" s="41"/>
      <c r="M3347" s="182" t="s">
        <v>19</v>
      </c>
      <c r="N3347" s="183" t="s">
        <v>41</v>
      </c>
      <c r="O3347" s="66"/>
      <c r="P3347" s="184">
        <f t="shared" si="405"/>
        <v>0</v>
      </c>
      <c r="Q3347" s="184">
        <v>0</v>
      </c>
      <c r="R3347" s="184">
        <f t="shared" si="406"/>
        <v>0</v>
      </c>
      <c r="S3347" s="184">
        <v>0</v>
      </c>
      <c r="T3347" s="185">
        <f t="shared" si="407"/>
        <v>0</v>
      </c>
      <c r="U3347" s="36"/>
      <c r="V3347" s="36"/>
      <c r="W3347" s="36"/>
      <c r="X3347" s="36"/>
      <c r="Y3347" s="36"/>
      <c r="Z3347" s="36"/>
      <c r="AA3347" s="36"/>
      <c r="AB3347" s="36"/>
      <c r="AC3347" s="36"/>
      <c r="AD3347" s="36"/>
      <c r="AE3347" s="36"/>
      <c r="AR3347" s="186" t="s">
        <v>200</v>
      </c>
      <c r="AT3347" s="186" t="s">
        <v>195</v>
      </c>
      <c r="AU3347" s="186" t="s">
        <v>212</v>
      </c>
      <c r="AY3347" s="19" t="s">
        <v>193</v>
      </c>
      <c r="BE3347" s="187">
        <f t="shared" si="408"/>
        <v>0</v>
      </c>
      <c r="BF3347" s="187">
        <f t="shared" si="409"/>
        <v>0</v>
      </c>
      <c r="BG3347" s="187">
        <f t="shared" si="410"/>
        <v>0</v>
      </c>
      <c r="BH3347" s="187">
        <f t="shared" si="411"/>
        <v>0</v>
      </c>
      <c r="BI3347" s="187">
        <f t="shared" si="412"/>
        <v>0</v>
      </c>
      <c r="BJ3347" s="19" t="s">
        <v>78</v>
      </c>
      <c r="BK3347" s="187">
        <f t="shared" si="413"/>
        <v>0</v>
      </c>
      <c r="BL3347" s="19" t="s">
        <v>200</v>
      </c>
      <c r="BM3347" s="186" t="s">
        <v>6736</v>
      </c>
    </row>
    <row r="3348" spans="1:65" s="2" customFormat="1" ht="16.5" customHeight="1">
      <c r="A3348" s="36"/>
      <c r="B3348" s="37"/>
      <c r="C3348" s="175" t="s">
        <v>6737</v>
      </c>
      <c r="D3348" s="175" t="s">
        <v>195</v>
      </c>
      <c r="E3348" s="176" t="s">
        <v>6738</v>
      </c>
      <c r="F3348" s="177" t="s">
        <v>6739</v>
      </c>
      <c r="G3348" s="178" t="s">
        <v>702</v>
      </c>
      <c r="H3348" s="179">
        <v>1</v>
      </c>
      <c r="I3348" s="180"/>
      <c r="J3348" s="181">
        <f t="shared" si="404"/>
        <v>0</v>
      </c>
      <c r="K3348" s="177" t="s">
        <v>477</v>
      </c>
      <c r="L3348" s="41"/>
      <c r="M3348" s="182" t="s">
        <v>19</v>
      </c>
      <c r="N3348" s="183" t="s">
        <v>41</v>
      </c>
      <c r="O3348" s="66"/>
      <c r="P3348" s="184">
        <f t="shared" si="405"/>
        <v>0</v>
      </c>
      <c r="Q3348" s="184">
        <v>0</v>
      </c>
      <c r="R3348" s="184">
        <f t="shared" si="406"/>
        <v>0</v>
      </c>
      <c r="S3348" s="184">
        <v>0</v>
      </c>
      <c r="T3348" s="185">
        <f t="shared" si="407"/>
        <v>0</v>
      </c>
      <c r="U3348" s="36"/>
      <c r="V3348" s="36"/>
      <c r="W3348" s="36"/>
      <c r="X3348" s="36"/>
      <c r="Y3348" s="36"/>
      <c r="Z3348" s="36"/>
      <c r="AA3348" s="36"/>
      <c r="AB3348" s="36"/>
      <c r="AC3348" s="36"/>
      <c r="AD3348" s="36"/>
      <c r="AE3348" s="36"/>
      <c r="AR3348" s="186" t="s">
        <v>200</v>
      </c>
      <c r="AT3348" s="186" t="s">
        <v>195</v>
      </c>
      <c r="AU3348" s="186" t="s">
        <v>212</v>
      </c>
      <c r="AY3348" s="19" t="s">
        <v>193</v>
      </c>
      <c r="BE3348" s="187">
        <f t="shared" si="408"/>
        <v>0</v>
      </c>
      <c r="BF3348" s="187">
        <f t="shared" si="409"/>
        <v>0</v>
      </c>
      <c r="BG3348" s="187">
        <f t="shared" si="410"/>
        <v>0</v>
      </c>
      <c r="BH3348" s="187">
        <f t="shared" si="411"/>
        <v>0</v>
      </c>
      <c r="BI3348" s="187">
        <f t="shared" si="412"/>
        <v>0</v>
      </c>
      <c r="BJ3348" s="19" t="s">
        <v>78</v>
      </c>
      <c r="BK3348" s="187">
        <f t="shared" si="413"/>
        <v>0</v>
      </c>
      <c r="BL3348" s="19" t="s">
        <v>200</v>
      </c>
      <c r="BM3348" s="186" t="s">
        <v>6740</v>
      </c>
    </row>
    <row r="3349" spans="1:65" s="2" customFormat="1" ht="16.5" customHeight="1">
      <c r="A3349" s="36"/>
      <c r="B3349" s="37"/>
      <c r="C3349" s="175" t="s">
        <v>6741</v>
      </c>
      <c r="D3349" s="175" t="s">
        <v>195</v>
      </c>
      <c r="E3349" s="176" t="s">
        <v>6742</v>
      </c>
      <c r="F3349" s="177" t="s">
        <v>6743</v>
      </c>
      <c r="G3349" s="178" t="s">
        <v>6707</v>
      </c>
      <c r="H3349" s="179">
        <v>1</v>
      </c>
      <c r="I3349" s="180"/>
      <c r="J3349" s="181">
        <f t="shared" si="404"/>
        <v>0</v>
      </c>
      <c r="K3349" s="177" t="s">
        <v>477</v>
      </c>
      <c r="L3349" s="41"/>
      <c r="M3349" s="182" t="s">
        <v>19</v>
      </c>
      <c r="N3349" s="183" t="s">
        <v>41</v>
      </c>
      <c r="O3349" s="66"/>
      <c r="P3349" s="184">
        <f t="shared" si="405"/>
        <v>0</v>
      </c>
      <c r="Q3349" s="184">
        <v>0</v>
      </c>
      <c r="R3349" s="184">
        <f t="shared" si="406"/>
        <v>0</v>
      </c>
      <c r="S3349" s="184">
        <v>0</v>
      </c>
      <c r="T3349" s="185">
        <f t="shared" si="407"/>
        <v>0</v>
      </c>
      <c r="U3349" s="36"/>
      <c r="V3349" s="36"/>
      <c r="W3349" s="36"/>
      <c r="X3349" s="36"/>
      <c r="Y3349" s="36"/>
      <c r="Z3349" s="36"/>
      <c r="AA3349" s="36"/>
      <c r="AB3349" s="36"/>
      <c r="AC3349" s="36"/>
      <c r="AD3349" s="36"/>
      <c r="AE3349" s="36"/>
      <c r="AR3349" s="186" t="s">
        <v>200</v>
      </c>
      <c r="AT3349" s="186" t="s">
        <v>195</v>
      </c>
      <c r="AU3349" s="186" t="s">
        <v>212</v>
      </c>
      <c r="AY3349" s="19" t="s">
        <v>193</v>
      </c>
      <c r="BE3349" s="187">
        <f t="shared" si="408"/>
        <v>0</v>
      </c>
      <c r="BF3349" s="187">
        <f t="shared" si="409"/>
        <v>0</v>
      </c>
      <c r="BG3349" s="187">
        <f t="shared" si="410"/>
        <v>0</v>
      </c>
      <c r="BH3349" s="187">
        <f t="shared" si="411"/>
        <v>0</v>
      </c>
      <c r="BI3349" s="187">
        <f t="shared" si="412"/>
        <v>0</v>
      </c>
      <c r="BJ3349" s="19" t="s">
        <v>78</v>
      </c>
      <c r="BK3349" s="187">
        <f t="shared" si="413"/>
        <v>0</v>
      </c>
      <c r="BL3349" s="19" t="s">
        <v>200</v>
      </c>
      <c r="BM3349" s="186" t="s">
        <v>6744</v>
      </c>
    </row>
    <row r="3350" spans="1:65" s="2" customFormat="1" ht="16.5" customHeight="1">
      <c r="A3350" s="36"/>
      <c r="B3350" s="37"/>
      <c r="C3350" s="175" t="s">
        <v>6745</v>
      </c>
      <c r="D3350" s="175" t="s">
        <v>195</v>
      </c>
      <c r="E3350" s="176" t="s">
        <v>6746</v>
      </c>
      <c r="F3350" s="177" t="s">
        <v>6747</v>
      </c>
      <c r="G3350" s="178" t="s">
        <v>6707</v>
      </c>
      <c r="H3350" s="179">
        <v>1</v>
      </c>
      <c r="I3350" s="180"/>
      <c r="J3350" s="181">
        <f t="shared" si="404"/>
        <v>0</v>
      </c>
      <c r="K3350" s="177" t="s">
        <v>477</v>
      </c>
      <c r="L3350" s="41"/>
      <c r="M3350" s="182" t="s">
        <v>19</v>
      </c>
      <c r="N3350" s="183" t="s">
        <v>41</v>
      </c>
      <c r="O3350" s="66"/>
      <c r="P3350" s="184">
        <f t="shared" si="405"/>
        <v>0</v>
      </c>
      <c r="Q3350" s="184">
        <v>0</v>
      </c>
      <c r="R3350" s="184">
        <f t="shared" si="406"/>
        <v>0</v>
      </c>
      <c r="S3350" s="184">
        <v>0</v>
      </c>
      <c r="T3350" s="185">
        <f t="shared" si="407"/>
        <v>0</v>
      </c>
      <c r="U3350" s="36"/>
      <c r="V3350" s="36"/>
      <c r="W3350" s="36"/>
      <c r="X3350" s="36"/>
      <c r="Y3350" s="36"/>
      <c r="Z3350" s="36"/>
      <c r="AA3350" s="36"/>
      <c r="AB3350" s="36"/>
      <c r="AC3350" s="36"/>
      <c r="AD3350" s="36"/>
      <c r="AE3350" s="36"/>
      <c r="AR3350" s="186" t="s">
        <v>200</v>
      </c>
      <c r="AT3350" s="186" t="s">
        <v>195</v>
      </c>
      <c r="AU3350" s="186" t="s">
        <v>212</v>
      </c>
      <c r="AY3350" s="19" t="s">
        <v>193</v>
      </c>
      <c r="BE3350" s="187">
        <f t="shared" si="408"/>
        <v>0</v>
      </c>
      <c r="BF3350" s="187">
        <f t="shared" si="409"/>
        <v>0</v>
      </c>
      <c r="BG3350" s="187">
        <f t="shared" si="410"/>
        <v>0</v>
      </c>
      <c r="BH3350" s="187">
        <f t="shared" si="411"/>
        <v>0</v>
      </c>
      <c r="BI3350" s="187">
        <f t="shared" si="412"/>
        <v>0</v>
      </c>
      <c r="BJ3350" s="19" t="s">
        <v>78</v>
      </c>
      <c r="BK3350" s="187">
        <f t="shared" si="413"/>
        <v>0</v>
      </c>
      <c r="BL3350" s="19" t="s">
        <v>200</v>
      </c>
      <c r="BM3350" s="186" t="s">
        <v>6748</v>
      </c>
    </row>
    <row r="3351" spans="1:65" s="2" customFormat="1" ht="16.5" customHeight="1">
      <c r="A3351" s="36"/>
      <c r="B3351" s="37"/>
      <c r="C3351" s="175" t="s">
        <v>6749</v>
      </c>
      <c r="D3351" s="175" t="s">
        <v>195</v>
      </c>
      <c r="E3351" s="176" t="s">
        <v>6750</v>
      </c>
      <c r="F3351" s="177" t="s">
        <v>6751</v>
      </c>
      <c r="G3351" s="178" t="s">
        <v>6707</v>
      </c>
      <c r="H3351" s="179">
        <v>1</v>
      </c>
      <c r="I3351" s="180"/>
      <c r="J3351" s="181">
        <f t="shared" si="404"/>
        <v>0</v>
      </c>
      <c r="K3351" s="177" t="s">
        <v>477</v>
      </c>
      <c r="L3351" s="41"/>
      <c r="M3351" s="182" t="s">
        <v>19</v>
      </c>
      <c r="N3351" s="183" t="s">
        <v>41</v>
      </c>
      <c r="O3351" s="66"/>
      <c r="P3351" s="184">
        <f t="shared" si="405"/>
        <v>0</v>
      </c>
      <c r="Q3351" s="184">
        <v>0</v>
      </c>
      <c r="R3351" s="184">
        <f t="shared" si="406"/>
        <v>0</v>
      </c>
      <c r="S3351" s="184">
        <v>0</v>
      </c>
      <c r="T3351" s="185">
        <f t="shared" si="407"/>
        <v>0</v>
      </c>
      <c r="U3351" s="36"/>
      <c r="V3351" s="36"/>
      <c r="W3351" s="36"/>
      <c r="X3351" s="36"/>
      <c r="Y3351" s="36"/>
      <c r="Z3351" s="36"/>
      <c r="AA3351" s="36"/>
      <c r="AB3351" s="36"/>
      <c r="AC3351" s="36"/>
      <c r="AD3351" s="36"/>
      <c r="AE3351" s="36"/>
      <c r="AR3351" s="186" t="s">
        <v>200</v>
      </c>
      <c r="AT3351" s="186" t="s">
        <v>195</v>
      </c>
      <c r="AU3351" s="186" t="s">
        <v>212</v>
      </c>
      <c r="AY3351" s="19" t="s">
        <v>193</v>
      </c>
      <c r="BE3351" s="187">
        <f t="shared" si="408"/>
        <v>0</v>
      </c>
      <c r="BF3351" s="187">
        <f t="shared" si="409"/>
        <v>0</v>
      </c>
      <c r="BG3351" s="187">
        <f t="shared" si="410"/>
        <v>0</v>
      </c>
      <c r="BH3351" s="187">
        <f t="shared" si="411"/>
        <v>0</v>
      </c>
      <c r="BI3351" s="187">
        <f t="shared" si="412"/>
        <v>0</v>
      </c>
      <c r="BJ3351" s="19" t="s">
        <v>78</v>
      </c>
      <c r="BK3351" s="187">
        <f t="shared" si="413"/>
        <v>0</v>
      </c>
      <c r="BL3351" s="19" t="s">
        <v>200</v>
      </c>
      <c r="BM3351" s="186" t="s">
        <v>6752</v>
      </c>
    </row>
    <row r="3352" spans="1:65" s="2" customFormat="1" ht="16.5" customHeight="1">
      <c r="A3352" s="36"/>
      <c r="B3352" s="37"/>
      <c r="C3352" s="175" t="s">
        <v>6753</v>
      </c>
      <c r="D3352" s="175" t="s">
        <v>195</v>
      </c>
      <c r="E3352" s="176" t="s">
        <v>6754</v>
      </c>
      <c r="F3352" s="177" t="s">
        <v>6755</v>
      </c>
      <c r="G3352" s="178" t="s">
        <v>702</v>
      </c>
      <c r="H3352" s="179">
        <v>1</v>
      </c>
      <c r="I3352" s="180"/>
      <c r="J3352" s="181">
        <f t="shared" si="404"/>
        <v>0</v>
      </c>
      <c r="K3352" s="177" t="s">
        <v>477</v>
      </c>
      <c r="L3352" s="41"/>
      <c r="M3352" s="182" t="s">
        <v>19</v>
      </c>
      <c r="N3352" s="183" t="s">
        <v>41</v>
      </c>
      <c r="O3352" s="66"/>
      <c r="P3352" s="184">
        <f t="shared" si="405"/>
        <v>0</v>
      </c>
      <c r="Q3352" s="184">
        <v>0</v>
      </c>
      <c r="R3352" s="184">
        <f t="shared" si="406"/>
        <v>0</v>
      </c>
      <c r="S3352" s="184">
        <v>0</v>
      </c>
      <c r="T3352" s="185">
        <f t="shared" si="407"/>
        <v>0</v>
      </c>
      <c r="U3352" s="36"/>
      <c r="V3352" s="36"/>
      <c r="W3352" s="36"/>
      <c r="X3352" s="36"/>
      <c r="Y3352" s="36"/>
      <c r="Z3352" s="36"/>
      <c r="AA3352" s="36"/>
      <c r="AB3352" s="36"/>
      <c r="AC3352" s="36"/>
      <c r="AD3352" s="36"/>
      <c r="AE3352" s="36"/>
      <c r="AR3352" s="186" t="s">
        <v>200</v>
      </c>
      <c r="AT3352" s="186" t="s">
        <v>195</v>
      </c>
      <c r="AU3352" s="186" t="s">
        <v>212</v>
      </c>
      <c r="AY3352" s="19" t="s">
        <v>193</v>
      </c>
      <c r="BE3352" s="187">
        <f t="shared" si="408"/>
        <v>0</v>
      </c>
      <c r="BF3352" s="187">
        <f t="shared" si="409"/>
        <v>0</v>
      </c>
      <c r="BG3352" s="187">
        <f t="shared" si="410"/>
        <v>0</v>
      </c>
      <c r="BH3352" s="187">
        <f t="shared" si="411"/>
        <v>0</v>
      </c>
      <c r="BI3352" s="187">
        <f t="shared" si="412"/>
        <v>0</v>
      </c>
      <c r="BJ3352" s="19" t="s">
        <v>78</v>
      </c>
      <c r="BK3352" s="187">
        <f t="shared" si="413"/>
        <v>0</v>
      </c>
      <c r="BL3352" s="19" t="s">
        <v>200</v>
      </c>
      <c r="BM3352" s="186" t="s">
        <v>6756</v>
      </c>
    </row>
    <row r="3353" spans="1:65" s="2" customFormat="1" ht="24.2" customHeight="1">
      <c r="A3353" s="36"/>
      <c r="B3353" s="37"/>
      <c r="C3353" s="175" t="s">
        <v>6757</v>
      </c>
      <c r="D3353" s="175" t="s">
        <v>195</v>
      </c>
      <c r="E3353" s="176" t="s">
        <v>6758</v>
      </c>
      <c r="F3353" s="177" t="s">
        <v>6759</v>
      </c>
      <c r="G3353" s="178" t="s">
        <v>702</v>
      </c>
      <c r="H3353" s="179">
        <v>6</v>
      </c>
      <c r="I3353" s="180"/>
      <c r="J3353" s="181">
        <f t="shared" si="404"/>
        <v>0</v>
      </c>
      <c r="K3353" s="177" t="s">
        <v>477</v>
      </c>
      <c r="L3353" s="41"/>
      <c r="M3353" s="182" t="s">
        <v>19</v>
      </c>
      <c r="N3353" s="183" t="s">
        <v>41</v>
      </c>
      <c r="O3353" s="66"/>
      <c r="P3353" s="184">
        <f t="shared" si="405"/>
        <v>0</v>
      </c>
      <c r="Q3353" s="184">
        <v>0</v>
      </c>
      <c r="R3353" s="184">
        <f t="shared" si="406"/>
        <v>0</v>
      </c>
      <c r="S3353" s="184">
        <v>0</v>
      </c>
      <c r="T3353" s="185">
        <f t="shared" si="407"/>
        <v>0</v>
      </c>
      <c r="U3353" s="36"/>
      <c r="V3353" s="36"/>
      <c r="W3353" s="36"/>
      <c r="X3353" s="36"/>
      <c r="Y3353" s="36"/>
      <c r="Z3353" s="36"/>
      <c r="AA3353" s="36"/>
      <c r="AB3353" s="36"/>
      <c r="AC3353" s="36"/>
      <c r="AD3353" s="36"/>
      <c r="AE3353" s="36"/>
      <c r="AR3353" s="186" t="s">
        <v>200</v>
      </c>
      <c r="AT3353" s="186" t="s">
        <v>195</v>
      </c>
      <c r="AU3353" s="186" t="s">
        <v>212</v>
      </c>
      <c r="AY3353" s="19" t="s">
        <v>193</v>
      </c>
      <c r="BE3353" s="187">
        <f t="shared" si="408"/>
        <v>0</v>
      </c>
      <c r="BF3353" s="187">
        <f t="shared" si="409"/>
        <v>0</v>
      </c>
      <c r="BG3353" s="187">
        <f t="shared" si="410"/>
        <v>0</v>
      </c>
      <c r="BH3353" s="187">
        <f t="shared" si="411"/>
        <v>0</v>
      </c>
      <c r="BI3353" s="187">
        <f t="shared" si="412"/>
        <v>0</v>
      </c>
      <c r="BJ3353" s="19" t="s">
        <v>78</v>
      </c>
      <c r="BK3353" s="187">
        <f t="shared" si="413"/>
        <v>0</v>
      </c>
      <c r="BL3353" s="19" t="s">
        <v>200</v>
      </c>
      <c r="BM3353" s="186" t="s">
        <v>6760</v>
      </c>
    </row>
    <row r="3354" spans="1:65" s="2" customFormat="1" ht="16.5" customHeight="1">
      <c r="A3354" s="36"/>
      <c r="B3354" s="37"/>
      <c r="C3354" s="175" t="s">
        <v>6761</v>
      </c>
      <c r="D3354" s="175" t="s">
        <v>195</v>
      </c>
      <c r="E3354" s="176" t="s">
        <v>6762</v>
      </c>
      <c r="F3354" s="177" t="s">
        <v>6763</v>
      </c>
      <c r="G3354" s="178" t="s">
        <v>702</v>
      </c>
      <c r="H3354" s="179">
        <v>2</v>
      </c>
      <c r="I3354" s="180"/>
      <c r="J3354" s="181">
        <f t="shared" si="404"/>
        <v>0</v>
      </c>
      <c r="K3354" s="177" t="s">
        <v>477</v>
      </c>
      <c r="L3354" s="41"/>
      <c r="M3354" s="182" t="s">
        <v>19</v>
      </c>
      <c r="N3354" s="183" t="s">
        <v>41</v>
      </c>
      <c r="O3354" s="66"/>
      <c r="P3354" s="184">
        <f t="shared" si="405"/>
        <v>0</v>
      </c>
      <c r="Q3354" s="184">
        <v>0</v>
      </c>
      <c r="R3354" s="184">
        <f t="shared" si="406"/>
        <v>0</v>
      </c>
      <c r="S3354" s="184">
        <v>0</v>
      </c>
      <c r="T3354" s="185">
        <f t="shared" si="407"/>
        <v>0</v>
      </c>
      <c r="U3354" s="36"/>
      <c r="V3354" s="36"/>
      <c r="W3354" s="36"/>
      <c r="X3354" s="36"/>
      <c r="Y3354" s="36"/>
      <c r="Z3354" s="36"/>
      <c r="AA3354" s="36"/>
      <c r="AB3354" s="36"/>
      <c r="AC3354" s="36"/>
      <c r="AD3354" s="36"/>
      <c r="AE3354" s="36"/>
      <c r="AR3354" s="186" t="s">
        <v>200</v>
      </c>
      <c r="AT3354" s="186" t="s">
        <v>195</v>
      </c>
      <c r="AU3354" s="186" t="s">
        <v>212</v>
      </c>
      <c r="AY3354" s="19" t="s">
        <v>193</v>
      </c>
      <c r="BE3354" s="187">
        <f t="shared" si="408"/>
        <v>0</v>
      </c>
      <c r="BF3354" s="187">
        <f t="shared" si="409"/>
        <v>0</v>
      </c>
      <c r="BG3354" s="187">
        <f t="shared" si="410"/>
        <v>0</v>
      </c>
      <c r="BH3354" s="187">
        <f t="shared" si="411"/>
        <v>0</v>
      </c>
      <c r="BI3354" s="187">
        <f t="shared" si="412"/>
        <v>0</v>
      </c>
      <c r="BJ3354" s="19" t="s">
        <v>78</v>
      </c>
      <c r="BK3354" s="187">
        <f t="shared" si="413"/>
        <v>0</v>
      </c>
      <c r="BL3354" s="19" t="s">
        <v>200</v>
      </c>
      <c r="BM3354" s="186" t="s">
        <v>6764</v>
      </c>
    </row>
    <row r="3355" spans="1:65" s="2" customFormat="1" ht="16.5" customHeight="1">
      <c r="A3355" s="36"/>
      <c r="B3355" s="37"/>
      <c r="C3355" s="175" t="s">
        <v>6765</v>
      </c>
      <c r="D3355" s="175" t="s">
        <v>195</v>
      </c>
      <c r="E3355" s="176" t="s">
        <v>6766</v>
      </c>
      <c r="F3355" s="177" t="s">
        <v>6767</v>
      </c>
      <c r="G3355" s="178" t="s">
        <v>702</v>
      </c>
      <c r="H3355" s="179">
        <v>1</v>
      </c>
      <c r="I3355" s="180"/>
      <c r="J3355" s="181">
        <f t="shared" si="404"/>
        <v>0</v>
      </c>
      <c r="K3355" s="177" t="s">
        <v>477</v>
      </c>
      <c r="L3355" s="41"/>
      <c r="M3355" s="182" t="s">
        <v>19</v>
      </c>
      <c r="N3355" s="183" t="s">
        <v>41</v>
      </c>
      <c r="O3355" s="66"/>
      <c r="P3355" s="184">
        <f t="shared" si="405"/>
        <v>0</v>
      </c>
      <c r="Q3355" s="184">
        <v>0</v>
      </c>
      <c r="R3355" s="184">
        <f t="shared" si="406"/>
        <v>0</v>
      </c>
      <c r="S3355" s="184">
        <v>0</v>
      </c>
      <c r="T3355" s="185">
        <f t="shared" si="407"/>
        <v>0</v>
      </c>
      <c r="U3355" s="36"/>
      <c r="V3355" s="36"/>
      <c r="W3355" s="36"/>
      <c r="X3355" s="36"/>
      <c r="Y3355" s="36"/>
      <c r="Z3355" s="36"/>
      <c r="AA3355" s="36"/>
      <c r="AB3355" s="36"/>
      <c r="AC3355" s="36"/>
      <c r="AD3355" s="36"/>
      <c r="AE3355" s="36"/>
      <c r="AR3355" s="186" t="s">
        <v>200</v>
      </c>
      <c r="AT3355" s="186" t="s">
        <v>195</v>
      </c>
      <c r="AU3355" s="186" t="s">
        <v>212</v>
      </c>
      <c r="AY3355" s="19" t="s">
        <v>193</v>
      </c>
      <c r="BE3355" s="187">
        <f t="shared" si="408"/>
        <v>0</v>
      </c>
      <c r="BF3355" s="187">
        <f t="shared" si="409"/>
        <v>0</v>
      </c>
      <c r="BG3355" s="187">
        <f t="shared" si="410"/>
        <v>0</v>
      </c>
      <c r="BH3355" s="187">
        <f t="shared" si="411"/>
        <v>0</v>
      </c>
      <c r="BI3355" s="187">
        <f t="shared" si="412"/>
        <v>0</v>
      </c>
      <c r="BJ3355" s="19" t="s">
        <v>78</v>
      </c>
      <c r="BK3355" s="187">
        <f t="shared" si="413"/>
        <v>0</v>
      </c>
      <c r="BL3355" s="19" t="s">
        <v>200</v>
      </c>
      <c r="BM3355" s="186" t="s">
        <v>6768</v>
      </c>
    </row>
    <row r="3356" spans="1:65" s="2" customFormat="1" ht="16.5" customHeight="1">
      <c r="A3356" s="36"/>
      <c r="B3356" s="37"/>
      <c r="C3356" s="175" t="s">
        <v>6769</v>
      </c>
      <c r="D3356" s="175" t="s">
        <v>195</v>
      </c>
      <c r="E3356" s="176" t="s">
        <v>6770</v>
      </c>
      <c r="F3356" s="177" t="s">
        <v>6771</v>
      </c>
      <c r="G3356" s="178" t="s">
        <v>702</v>
      </c>
      <c r="H3356" s="179">
        <v>2</v>
      </c>
      <c r="I3356" s="180"/>
      <c r="J3356" s="181">
        <f t="shared" si="404"/>
        <v>0</v>
      </c>
      <c r="K3356" s="177" t="s">
        <v>477</v>
      </c>
      <c r="L3356" s="41"/>
      <c r="M3356" s="182" t="s">
        <v>19</v>
      </c>
      <c r="N3356" s="183" t="s">
        <v>41</v>
      </c>
      <c r="O3356" s="66"/>
      <c r="P3356" s="184">
        <f t="shared" si="405"/>
        <v>0</v>
      </c>
      <c r="Q3356" s="184">
        <v>0</v>
      </c>
      <c r="R3356" s="184">
        <f t="shared" si="406"/>
        <v>0</v>
      </c>
      <c r="S3356" s="184">
        <v>0</v>
      </c>
      <c r="T3356" s="185">
        <f t="shared" si="407"/>
        <v>0</v>
      </c>
      <c r="U3356" s="36"/>
      <c r="V3356" s="36"/>
      <c r="W3356" s="36"/>
      <c r="X3356" s="36"/>
      <c r="Y3356" s="36"/>
      <c r="Z3356" s="36"/>
      <c r="AA3356" s="36"/>
      <c r="AB3356" s="36"/>
      <c r="AC3356" s="36"/>
      <c r="AD3356" s="36"/>
      <c r="AE3356" s="36"/>
      <c r="AR3356" s="186" t="s">
        <v>200</v>
      </c>
      <c r="AT3356" s="186" t="s">
        <v>195</v>
      </c>
      <c r="AU3356" s="186" t="s">
        <v>212</v>
      </c>
      <c r="AY3356" s="19" t="s">
        <v>193</v>
      </c>
      <c r="BE3356" s="187">
        <f t="shared" si="408"/>
        <v>0</v>
      </c>
      <c r="BF3356" s="187">
        <f t="shared" si="409"/>
        <v>0</v>
      </c>
      <c r="BG3356" s="187">
        <f t="shared" si="410"/>
        <v>0</v>
      </c>
      <c r="BH3356" s="187">
        <f t="shared" si="411"/>
        <v>0</v>
      </c>
      <c r="BI3356" s="187">
        <f t="shared" si="412"/>
        <v>0</v>
      </c>
      <c r="BJ3356" s="19" t="s">
        <v>78</v>
      </c>
      <c r="BK3356" s="187">
        <f t="shared" si="413"/>
        <v>0</v>
      </c>
      <c r="BL3356" s="19" t="s">
        <v>200</v>
      </c>
      <c r="BM3356" s="186" t="s">
        <v>6772</v>
      </c>
    </row>
    <row r="3357" spans="1:65" s="2" customFormat="1" ht="16.5" customHeight="1">
      <c r="A3357" s="36"/>
      <c r="B3357" s="37"/>
      <c r="C3357" s="175" t="s">
        <v>6773</v>
      </c>
      <c r="D3357" s="175" t="s">
        <v>195</v>
      </c>
      <c r="E3357" s="176" t="s">
        <v>6774</v>
      </c>
      <c r="F3357" s="177" t="s">
        <v>6775</v>
      </c>
      <c r="G3357" s="178" t="s">
        <v>702</v>
      </c>
      <c r="H3357" s="179">
        <v>1</v>
      </c>
      <c r="I3357" s="180"/>
      <c r="J3357" s="181">
        <f t="shared" si="404"/>
        <v>0</v>
      </c>
      <c r="K3357" s="177" t="s">
        <v>477</v>
      </c>
      <c r="L3357" s="41"/>
      <c r="M3357" s="182" t="s">
        <v>19</v>
      </c>
      <c r="N3357" s="183" t="s">
        <v>41</v>
      </c>
      <c r="O3357" s="66"/>
      <c r="P3357" s="184">
        <f t="shared" si="405"/>
        <v>0</v>
      </c>
      <c r="Q3357" s="184">
        <v>0</v>
      </c>
      <c r="R3357" s="184">
        <f t="shared" si="406"/>
        <v>0</v>
      </c>
      <c r="S3357" s="184">
        <v>0</v>
      </c>
      <c r="T3357" s="185">
        <f t="shared" si="407"/>
        <v>0</v>
      </c>
      <c r="U3357" s="36"/>
      <c r="V3357" s="36"/>
      <c r="W3357" s="36"/>
      <c r="X3357" s="36"/>
      <c r="Y3357" s="36"/>
      <c r="Z3357" s="36"/>
      <c r="AA3357" s="36"/>
      <c r="AB3357" s="36"/>
      <c r="AC3357" s="36"/>
      <c r="AD3357" s="36"/>
      <c r="AE3357" s="36"/>
      <c r="AR3357" s="186" t="s">
        <v>200</v>
      </c>
      <c r="AT3357" s="186" t="s">
        <v>195</v>
      </c>
      <c r="AU3357" s="186" t="s">
        <v>212</v>
      </c>
      <c r="AY3357" s="19" t="s">
        <v>193</v>
      </c>
      <c r="BE3357" s="187">
        <f t="shared" si="408"/>
        <v>0</v>
      </c>
      <c r="BF3357" s="187">
        <f t="shared" si="409"/>
        <v>0</v>
      </c>
      <c r="BG3357" s="187">
        <f t="shared" si="410"/>
        <v>0</v>
      </c>
      <c r="BH3357" s="187">
        <f t="shared" si="411"/>
        <v>0</v>
      </c>
      <c r="BI3357" s="187">
        <f t="shared" si="412"/>
        <v>0</v>
      </c>
      <c r="BJ3357" s="19" t="s">
        <v>78</v>
      </c>
      <c r="BK3357" s="187">
        <f t="shared" si="413"/>
        <v>0</v>
      </c>
      <c r="BL3357" s="19" t="s">
        <v>200</v>
      </c>
      <c r="BM3357" s="186" t="s">
        <v>6776</v>
      </c>
    </row>
    <row r="3358" spans="1:65" s="2" customFormat="1" ht="24.2" customHeight="1">
      <c r="A3358" s="36"/>
      <c r="B3358" s="37"/>
      <c r="C3358" s="175" t="s">
        <v>6777</v>
      </c>
      <c r="D3358" s="175" t="s">
        <v>195</v>
      </c>
      <c r="E3358" s="176" t="s">
        <v>6778</v>
      </c>
      <c r="F3358" s="177" t="s">
        <v>6779</v>
      </c>
      <c r="G3358" s="178" t="s">
        <v>702</v>
      </c>
      <c r="H3358" s="179">
        <v>1</v>
      </c>
      <c r="I3358" s="180"/>
      <c r="J3358" s="181">
        <f t="shared" si="404"/>
        <v>0</v>
      </c>
      <c r="K3358" s="177" t="s">
        <v>477</v>
      </c>
      <c r="L3358" s="41"/>
      <c r="M3358" s="182" t="s">
        <v>19</v>
      </c>
      <c r="N3358" s="183" t="s">
        <v>41</v>
      </c>
      <c r="O3358" s="66"/>
      <c r="P3358" s="184">
        <f t="shared" si="405"/>
        <v>0</v>
      </c>
      <c r="Q3358" s="184">
        <v>0</v>
      </c>
      <c r="R3358" s="184">
        <f t="shared" si="406"/>
        <v>0</v>
      </c>
      <c r="S3358" s="184">
        <v>0</v>
      </c>
      <c r="T3358" s="185">
        <f t="shared" si="407"/>
        <v>0</v>
      </c>
      <c r="U3358" s="36"/>
      <c r="V3358" s="36"/>
      <c r="W3358" s="36"/>
      <c r="X3358" s="36"/>
      <c r="Y3358" s="36"/>
      <c r="Z3358" s="36"/>
      <c r="AA3358" s="36"/>
      <c r="AB3358" s="36"/>
      <c r="AC3358" s="36"/>
      <c r="AD3358" s="36"/>
      <c r="AE3358" s="36"/>
      <c r="AR3358" s="186" t="s">
        <v>200</v>
      </c>
      <c r="AT3358" s="186" t="s">
        <v>195</v>
      </c>
      <c r="AU3358" s="186" t="s">
        <v>212</v>
      </c>
      <c r="AY3358" s="19" t="s">
        <v>193</v>
      </c>
      <c r="BE3358" s="187">
        <f t="shared" si="408"/>
        <v>0</v>
      </c>
      <c r="BF3358" s="187">
        <f t="shared" si="409"/>
        <v>0</v>
      </c>
      <c r="BG3358" s="187">
        <f t="shared" si="410"/>
        <v>0</v>
      </c>
      <c r="BH3358" s="187">
        <f t="shared" si="411"/>
        <v>0</v>
      </c>
      <c r="BI3358" s="187">
        <f t="shared" si="412"/>
        <v>0</v>
      </c>
      <c r="BJ3358" s="19" t="s">
        <v>78</v>
      </c>
      <c r="BK3358" s="187">
        <f t="shared" si="413"/>
        <v>0</v>
      </c>
      <c r="BL3358" s="19" t="s">
        <v>200</v>
      </c>
      <c r="BM3358" s="186" t="s">
        <v>6780</v>
      </c>
    </row>
    <row r="3359" spans="1:65" s="2" customFormat="1" ht="21.75" customHeight="1">
      <c r="A3359" s="36"/>
      <c r="B3359" s="37"/>
      <c r="C3359" s="175" t="s">
        <v>6781</v>
      </c>
      <c r="D3359" s="175" t="s">
        <v>195</v>
      </c>
      <c r="E3359" s="176" t="s">
        <v>6782</v>
      </c>
      <c r="F3359" s="177" t="s">
        <v>6783</v>
      </c>
      <c r="G3359" s="178" t="s">
        <v>702</v>
      </c>
      <c r="H3359" s="179">
        <v>3</v>
      </c>
      <c r="I3359" s="180"/>
      <c r="J3359" s="181">
        <f t="shared" si="404"/>
        <v>0</v>
      </c>
      <c r="K3359" s="177" t="s">
        <v>477</v>
      </c>
      <c r="L3359" s="41"/>
      <c r="M3359" s="182" t="s">
        <v>19</v>
      </c>
      <c r="N3359" s="183" t="s">
        <v>41</v>
      </c>
      <c r="O3359" s="66"/>
      <c r="P3359" s="184">
        <f t="shared" si="405"/>
        <v>0</v>
      </c>
      <c r="Q3359" s="184">
        <v>0</v>
      </c>
      <c r="R3359" s="184">
        <f t="shared" si="406"/>
        <v>0</v>
      </c>
      <c r="S3359" s="184">
        <v>0</v>
      </c>
      <c r="T3359" s="185">
        <f t="shared" si="407"/>
        <v>0</v>
      </c>
      <c r="U3359" s="36"/>
      <c r="V3359" s="36"/>
      <c r="W3359" s="36"/>
      <c r="X3359" s="36"/>
      <c r="Y3359" s="36"/>
      <c r="Z3359" s="36"/>
      <c r="AA3359" s="36"/>
      <c r="AB3359" s="36"/>
      <c r="AC3359" s="36"/>
      <c r="AD3359" s="36"/>
      <c r="AE3359" s="36"/>
      <c r="AR3359" s="186" t="s">
        <v>200</v>
      </c>
      <c r="AT3359" s="186" t="s">
        <v>195</v>
      </c>
      <c r="AU3359" s="186" t="s">
        <v>212</v>
      </c>
      <c r="AY3359" s="19" t="s">
        <v>193</v>
      </c>
      <c r="BE3359" s="187">
        <f t="shared" si="408"/>
        <v>0</v>
      </c>
      <c r="BF3359" s="187">
        <f t="shared" si="409"/>
        <v>0</v>
      </c>
      <c r="BG3359" s="187">
        <f t="shared" si="410"/>
        <v>0</v>
      </c>
      <c r="BH3359" s="187">
        <f t="shared" si="411"/>
        <v>0</v>
      </c>
      <c r="BI3359" s="187">
        <f t="shared" si="412"/>
        <v>0</v>
      </c>
      <c r="BJ3359" s="19" t="s">
        <v>78</v>
      </c>
      <c r="BK3359" s="187">
        <f t="shared" si="413"/>
        <v>0</v>
      </c>
      <c r="BL3359" s="19" t="s">
        <v>200</v>
      </c>
      <c r="BM3359" s="186" t="s">
        <v>6784</v>
      </c>
    </row>
    <row r="3360" spans="1:65" s="2" customFormat="1" ht="21.75" customHeight="1">
      <c r="A3360" s="36"/>
      <c r="B3360" s="37"/>
      <c r="C3360" s="175" t="s">
        <v>6785</v>
      </c>
      <c r="D3360" s="175" t="s">
        <v>195</v>
      </c>
      <c r="E3360" s="176" t="s">
        <v>6786</v>
      </c>
      <c r="F3360" s="177" t="s">
        <v>6787</v>
      </c>
      <c r="G3360" s="178" t="s">
        <v>702</v>
      </c>
      <c r="H3360" s="179">
        <v>4</v>
      </c>
      <c r="I3360" s="180"/>
      <c r="J3360" s="181">
        <f t="shared" si="404"/>
        <v>0</v>
      </c>
      <c r="K3360" s="177" t="s">
        <v>477</v>
      </c>
      <c r="L3360" s="41"/>
      <c r="M3360" s="182" t="s">
        <v>19</v>
      </c>
      <c r="N3360" s="183" t="s">
        <v>41</v>
      </c>
      <c r="O3360" s="66"/>
      <c r="P3360" s="184">
        <f t="shared" si="405"/>
        <v>0</v>
      </c>
      <c r="Q3360" s="184">
        <v>0</v>
      </c>
      <c r="R3360" s="184">
        <f t="shared" si="406"/>
        <v>0</v>
      </c>
      <c r="S3360" s="184">
        <v>0</v>
      </c>
      <c r="T3360" s="185">
        <f t="shared" si="407"/>
        <v>0</v>
      </c>
      <c r="U3360" s="36"/>
      <c r="V3360" s="36"/>
      <c r="W3360" s="36"/>
      <c r="X3360" s="36"/>
      <c r="Y3360" s="36"/>
      <c r="Z3360" s="36"/>
      <c r="AA3360" s="36"/>
      <c r="AB3360" s="36"/>
      <c r="AC3360" s="36"/>
      <c r="AD3360" s="36"/>
      <c r="AE3360" s="36"/>
      <c r="AR3360" s="186" t="s">
        <v>200</v>
      </c>
      <c r="AT3360" s="186" t="s">
        <v>195</v>
      </c>
      <c r="AU3360" s="186" t="s">
        <v>212</v>
      </c>
      <c r="AY3360" s="19" t="s">
        <v>193</v>
      </c>
      <c r="BE3360" s="187">
        <f t="shared" si="408"/>
        <v>0</v>
      </c>
      <c r="BF3360" s="187">
        <f t="shared" si="409"/>
        <v>0</v>
      </c>
      <c r="BG3360" s="187">
        <f t="shared" si="410"/>
        <v>0</v>
      </c>
      <c r="BH3360" s="187">
        <f t="shared" si="411"/>
        <v>0</v>
      </c>
      <c r="BI3360" s="187">
        <f t="shared" si="412"/>
        <v>0</v>
      </c>
      <c r="BJ3360" s="19" t="s">
        <v>78</v>
      </c>
      <c r="BK3360" s="187">
        <f t="shared" si="413"/>
        <v>0</v>
      </c>
      <c r="BL3360" s="19" t="s">
        <v>200</v>
      </c>
      <c r="BM3360" s="186" t="s">
        <v>6788</v>
      </c>
    </row>
    <row r="3361" spans="1:65" s="2" customFormat="1" ht="24.2" customHeight="1">
      <c r="A3361" s="36"/>
      <c r="B3361" s="37"/>
      <c r="C3361" s="175" t="s">
        <v>6789</v>
      </c>
      <c r="D3361" s="175" t="s">
        <v>195</v>
      </c>
      <c r="E3361" s="176" t="s">
        <v>6790</v>
      </c>
      <c r="F3361" s="177" t="s">
        <v>6791</v>
      </c>
      <c r="G3361" s="178" t="s">
        <v>702</v>
      </c>
      <c r="H3361" s="179">
        <v>1</v>
      </c>
      <c r="I3361" s="180"/>
      <c r="J3361" s="181">
        <f t="shared" si="404"/>
        <v>0</v>
      </c>
      <c r="K3361" s="177" t="s">
        <v>477</v>
      </c>
      <c r="L3361" s="41"/>
      <c r="M3361" s="182" t="s">
        <v>19</v>
      </c>
      <c r="N3361" s="183" t="s">
        <v>41</v>
      </c>
      <c r="O3361" s="66"/>
      <c r="P3361" s="184">
        <f t="shared" si="405"/>
        <v>0</v>
      </c>
      <c r="Q3361" s="184">
        <v>0</v>
      </c>
      <c r="R3361" s="184">
        <f t="shared" si="406"/>
        <v>0</v>
      </c>
      <c r="S3361" s="184">
        <v>0</v>
      </c>
      <c r="T3361" s="185">
        <f t="shared" si="407"/>
        <v>0</v>
      </c>
      <c r="U3361" s="36"/>
      <c r="V3361" s="36"/>
      <c r="W3361" s="36"/>
      <c r="X3361" s="36"/>
      <c r="Y3361" s="36"/>
      <c r="Z3361" s="36"/>
      <c r="AA3361" s="36"/>
      <c r="AB3361" s="36"/>
      <c r="AC3361" s="36"/>
      <c r="AD3361" s="36"/>
      <c r="AE3361" s="36"/>
      <c r="AR3361" s="186" t="s">
        <v>200</v>
      </c>
      <c r="AT3361" s="186" t="s">
        <v>195</v>
      </c>
      <c r="AU3361" s="186" t="s">
        <v>212</v>
      </c>
      <c r="AY3361" s="19" t="s">
        <v>193</v>
      </c>
      <c r="BE3361" s="187">
        <f t="shared" si="408"/>
        <v>0</v>
      </c>
      <c r="BF3361" s="187">
        <f t="shared" si="409"/>
        <v>0</v>
      </c>
      <c r="BG3361" s="187">
        <f t="shared" si="410"/>
        <v>0</v>
      </c>
      <c r="BH3361" s="187">
        <f t="shared" si="411"/>
        <v>0</v>
      </c>
      <c r="BI3361" s="187">
        <f t="shared" si="412"/>
        <v>0</v>
      </c>
      <c r="BJ3361" s="19" t="s">
        <v>78</v>
      </c>
      <c r="BK3361" s="187">
        <f t="shared" si="413"/>
        <v>0</v>
      </c>
      <c r="BL3361" s="19" t="s">
        <v>200</v>
      </c>
      <c r="BM3361" s="186" t="s">
        <v>6792</v>
      </c>
    </row>
    <row r="3362" spans="1:65" s="2" customFormat="1" ht="24.2" customHeight="1">
      <c r="A3362" s="36"/>
      <c r="B3362" s="37"/>
      <c r="C3362" s="175" t="s">
        <v>6793</v>
      </c>
      <c r="D3362" s="175" t="s">
        <v>195</v>
      </c>
      <c r="E3362" s="176" t="s">
        <v>6794</v>
      </c>
      <c r="F3362" s="177" t="s">
        <v>6795</v>
      </c>
      <c r="G3362" s="178" t="s">
        <v>702</v>
      </c>
      <c r="H3362" s="179">
        <v>2</v>
      </c>
      <c r="I3362" s="180"/>
      <c r="J3362" s="181">
        <f t="shared" si="404"/>
        <v>0</v>
      </c>
      <c r="K3362" s="177" t="s">
        <v>477</v>
      </c>
      <c r="L3362" s="41"/>
      <c r="M3362" s="182" t="s">
        <v>19</v>
      </c>
      <c r="N3362" s="183" t="s">
        <v>41</v>
      </c>
      <c r="O3362" s="66"/>
      <c r="P3362" s="184">
        <f t="shared" si="405"/>
        <v>0</v>
      </c>
      <c r="Q3362" s="184">
        <v>0</v>
      </c>
      <c r="R3362" s="184">
        <f t="shared" si="406"/>
        <v>0</v>
      </c>
      <c r="S3362" s="184">
        <v>0</v>
      </c>
      <c r="T3362" s="185">
        <f t="shared" si="407"/>
        <v>0</v>
      </c>
      <c r="U3362" s="36"/>
      <c r="V3362" s="36"/>
      <c r="W3362" s="36"/>
      <c r="X3362" s="36"/>
      <c r="Y3362" s="36"/>
      <c r="Z3362" s="36"/>
      <c r="AA3362" s="36"/>
      <c r="AB3362" s="36"/>
      <c r="AC3362" s="36"/>
      <c r="AD3362" s="36"/>
      <c r="AE3362" s="36"/>
      <c r="AR3362" s="186" t="s">
        <v>200</v>
      </c>
      <c r="AT3362" s="186" t="s">
        <v>195</v>
      </c>
      <c r="AU3362" s="186" t="s">
        <v>212</v>
      </c>
      <c r="AY3362" s="19" t="s">
        <v>193</v>
      </c>
      <c r="BE3362" s="187">
        <f t="shared" si="408"/>
        <v>0</v>
      </c>
      <c r="BF3362" s="187">
        <f t="shared" si="409"/>
        <v>0</v>
      </c>
      <c r="BG3362" s="187">
        <f t="shared" si="410"/>
        <v>0</v>
      </c>
      <c r="BH3362" s="187">
        <f t="shared" si="411"/>
        <v>0</v>
      </c>
      <c r="BI3362" s="187">
        <f t="shared" si="412"/>
        <v>0</v>
      </c>
      <c r="BJ3362" s="19" t="s">
        <v>78</v>
      </c>
      <c r="BK3362" s="187">
        <f t="shared" si="413"/>
        <v>0</v>
      </c>
      <c r="BL3362" s="19" t="s">
        <v>200</v>
      </c>
      <c r="BM3362" s="186" t="s">
        <v>6796</v>
      </c>
    </row>
    <row r="3363" spans="1:65" s="2" customFormat="1" ht="24.2" customHeight="1">
      <c r="A3363" s="36"/>
      <c r="B3363" s="37"/>
      <c r="C3363" s="175" t="s">
        <v>6797</v>
      </c>
      <c r="D3363" s="175" t="s">
        <v>195</v>
      </c>
      <c r="E3363" s="176" t="s">
        <v>6798</v>
      </c>
      <c r="F3363" s="177" t="s">
        <v>6795</v>
      </c>
      <c r="G3363" s="178" t="s">
        <v>702</v>
      </c>
      <c r="H3363" s="179">
        <v>1</v>
      </c>
      <c r="I3363" s="180"/>
      <c r="J3363" s="181">
        <f t="shared" si="404"/>
        <v>0</v>
      </c>
      <c r="K3363" s="177" t="s">
        <v>477</v>
      </c>
      <c r="L3363" s="41"/>
      <c r="M3363" s="182" t="s">
        <v>19</v>
      </c>
      <c r="N3363" s="183" t="s">
        <v>41</v>
      </c>
      <c r="O3363" s="66"/>
      <c r="P3363" s="184">
        <f t="shared" si="405"/>
        <v>0</v>
      </c>
      <c r="Q3363" s="184">
        <v>0</v>
      </c>
      <c r="R3363" s="184">
        <f t="shared" si="406"/>
        <v>0</v>
      </c>
      <c r="S3363" s="184">
        <v>0</v>
      </c>
      <c r="T3363" s="185">
        <f t="shared" si="407"/>
        <v>0</v>
      </c>
      <c r="U3363" s="36"/>
      <c r="V3363" s="36"/>
      <c r="W3363" s="36"/>
      <c r="X3363" s="36"/>
      <c r="Y3363" s="36"/>
      <c r="Z3363" s="36"/>
      <c r="AA3363" s="36"/>
      <c r="AB3363" s="36"/>
      <c r="AC3363" s="36"/>
      <c r="AD3363" s="36"/>
      <c r="AE3363" s="36"/>
      <c r="AR3363" s="186" t="s">
        <v>200</v>
      </c>
      <c r="AT3363" s="186" t="s">
        <v>195</v>
      </c>
      <c r="AU3363" s="186" t="s">
        <v>212</v>
      </c>
      <c r="AY3363" s="19" t="s">
        <v>193</v>
      </c>
      <c r="BE3363" s="187">
        <f t="shared" si="408"/>
        <v>0</v>
      </c>
      <c r="BF3363" s="187">
        <f t="shared" si="409"/>
        <v>0</v>
      </c>
      <c r="BG3363" s="187">
        <f t="shared" si="410"/>
        <v>0</v>
      </c>
      <c r="BH3363" s="187">
        <f t="shared" si="411"/>
        <v>0</v>
      </c>
      <c r="BI3363" s="187">
        <f t="shared" si="412"/>
        <v>0</v>
      </c>
      <c r="BJ3363" s="19" t="s">
        <v>78</v>
      </c>
      <c r="BK3363" s="187">
        <f t="shared" si="413"/>
        <v>0</v>
      </c>
      <c r="BL3363" s="19" t="s">
        <v>200</v>
      </c>
      <c r="BM3363" s="186" t="s">
        <v>6799</v>
      </c>
    </row>
    <row r="3364" spans="1:65" s="2" customFormat="1" ht="16.5" customHeight="1">
      <c r="A3364" s="36"/>
      <c r="B3364" s="37"/>
      <c r="C3364" s="175" t="s">
        <v>6800</v>
      </c>
      <c r="D3364" s="175" t="s">
        <v>195</v>
      </c>
      <c r="E3364" s="176" t="s">
        <v>6801</v>
      </c>
      <c r="F3364" s="177" t="s">
        <v>6802</v>
      </c>
      <c r="G3364" s="178" t="s">
        <v>702</v>
      </c>
      <c r="H3364" s="179">
        <v>1</v>
      </c>
      <c r="I3364" s="180"/>
      <c r="J3364" s="181">
        <f t="shared" si="404"/>
        <v>0</v>
      </c>
      <c r="K3364" s="177" t="s">
        <v>477</v>
      </c>
      <c r="L3364" s="41"/>
      <c r="M3364" s="182" t="s">
        <v>19</v>
      </c>
      <c r="N3364" s="183" t="s">
        <v>41</v>
      </c>
      <c r="O3364" s="66"/>
      <c r="P3364" s="184">
        <f t="shared" si="405"/>
        <v>0</v>
      </c>
      <c r="Q3364" s="184">
        <v>0</v>
      </c>
      <c r="R3364" s="184">
        <f t="shared" si="406"/>
        <v>0</v>
      </c>
      <c r="S3364" s="184">
        <v>0</v>
      </c>
      <c r="T3364" s="185">
        <f t="shared" si="407"/>
        <v>0</v>
      </c>
      <c r="U3364" s="36"/>
      <c r="V3364" s="36"/>
      <c r="W3364" s="36"/>
      <c r="X3364" s="36"/>
      <c r="Y3364" s="36"/>
      <c r="Z3364" s="36"/>
      <c r="AA3364" s="36"/>
      <c r="AB3364" s="36"/>
      <c r="AC3364" s="36"/>
      <c r="AD3364" s="36"/>
      <c r="AE3364" s="36"/>
      <c r="AR3364" s="186" t="s">
        <v>200</v>
      </c>
      <c r="AT3364" s="186" t="s">
        <v>195</v>
      </c>
      <c r="AU3364" s="186" t="s">
        <v>212</v>
      </c>
      <c r="AY3364" s="19" t="s">
        <v>193</v>
      </c>
      <c r="BE3364" s="187">
        <f t="shared" si="408"/>
        <v>0</v>
      </c>
      <c r="BF3364" s="187">
        <f t="shared" si="409"/>
        <v>0</v>
      </c>
      <c r="BG3364" s="187">
        <f t="shared" si="410"/>
        <v>0</v>
      </c>
      <c r="BH3364" s="187">
        <f t="shared" si="411"/>
        <v>0</v>
      </c>
      <c r="BI3364" s="187">
        <f t="shared" si="412"/>
        <v>0</v>
      </c>
      <c r="BJ3364" s="19" t="s">
        <v>78</v>
      </c>
      <c r="BK3364" s="187">
        <f t="shared" si="413"/>
        <v>0</v>
      </c>
      <c r="BL3364" s="19" t="s">
        <v>200</v>
      </c>
      <c r="BM3364" s="186" t="s">
        <v>6803</v>
      </c>
    </row>
    <row r="3365" spans="1:65" s="2" customFormat="1" ht="16.5" customHeight="1">
      <c r="A3365" s="36"/>
      <c r="B3365" s="37"/>
      <c r="C3365" s="175" t="s">
        <v>6804</v>
      </c>
      <c r="D3365" s="175" t="s">
        <v>195</v>
      </c>
      <c r="E3365" s="176" t="s">
        <v>6805</v>
      </c>
      <c r="F3365" s="177" t="s">
        <v>6806</v>
      </c>
      <c r="G3365" s="178" t="s">
        <v>702</v>
      </c>
      <c r="H3365" s="179">
        <v>2</v>
      </c>
      <c r="I3365" s="180"/>
      <c r="J3365" s="181">
        <f t="shared" si="404"/>
        <v>0</v>
      </c>
      <c r="K3365" s="177" t="s">
        <v>477</v>
      </c>
      <c r="L3365" s="41"/>
      <c r="M3365" s="182" t="s">
        <v>19</v>
      </c>
      <c r="N3365" s="183" t="s">
        <v>41</v>
      </c>
      <c r="O3365" s="66"/>
      <c r="P3365" s="184">
        <f t="shared" si="405"/>
        <v>0</v>
      </c>
      <c r="Q3365" s="184">
        <v>0</v>
      </c>
      <c r="R3365" s="184">
        <f t="shared" si="406"/>
        <v>0</v>
      </c>
      <c r="S3365" s="184">
        <v>0</v>
      </c>
      <c r="T3365" s="185">
        <f t="shared" si="407"/>
        <v>0</v>
      </c>
      <c r="U3365" s="36"/>
      <c r="V3365" s="36"/>
      <c r="W3365" s="36"/>
      <c r="X3365" s="36"/>
      <c r="Y3365" s="36"/>
      <c r="Z3365" s="36"/>
      <c r="AA3365" s="36"/>
      <c r="AB3365" s="36"/>
      <c r="AC3365" s="36"/>
      <c r="AD3365" s="36"/>
      <c r="AE3365" s="36"/>
      <c r="AR3365" s="186" t="s">
        <v>200</v>
      </c>
      <c r="AT3365" s="186" t="s">
        <v>195</v>
      </c>
      <c r="AU3365" s="186" t="s">
        <v>212</v>
      </c>
      <c r="AY3365" s="19" t="s">
        <v>193</v>
      </c>
      <c r="BE3365" s="187">
        <f t="shared" si="408"/>
        <v>0</v>
      </c>
      <c r="BF3365" s="187">
        <f t="shared" si="409"/>
        <v>0</v>
      </c>
      <c r="BG3365" s="187">
        <f t="shared" si="410"/>
        <v>0</v>
      </c>
      <c r="BH3365" s="187">
        <f t="shared" si="411"/>
        <v>0</v>
      </c>
      <c r="BI3365" s="187">
        <f t="shared" si="412"/>
        <v>0</v>
      </c>
      <c r="BJ3365" s="19" t="s">
        <v>78</v>
      </c>
      <c r="BK3365" s="187">
        <f t="shared" si="413"/>
        <v>0</v>
      </c>
      <c r="BL3365" s="19" t="s">
        <v>200</v>
      </c>
      <c r="BM3365" s="186" t="s">
        <v>6807</v>
      </c>
    </row>
    <row r="3366" spans="1:65" s="2" customFormat="1" ht="16.5" customHeight="1">
      <c r="A3366" s="36"/>
      <c r="B3366" s="37"/>
      <c r="C3366" s="175" t="s">
        <v>6808</v>
      </c>
      <c r="D3366" s="175" t="s">
        <v>195</v>
      </c>
      <c r="E3366" s="176" t="s">
        <v>6809</v>
      </c>
      <c r="F3366" s="177" t="s">
        <v>6810</v>
      </c>
      <c r="G3366" s="178" t="s">
        <v>702</v>
      </c>
      <c r="H3366" s="179">
        <v>1</v>
      </c>
      <c r="I3366" s="180"/>
      <c r="J3366" s="181">
        <f t="shared" si="404"/>
        <v>0</v>
      </c>
      <c r="K3366" s="177" t="s">
        <v>477</v>
      </c>
      <c r="L3366" s="41"/>
      <c r="M3366" s="182" t="s">
        <v>19</v>
      </c>
      <c r="N3366" s="183" t="s">
        <v>41</v>
      </c>
      <c r="O3366" s="66"/>
      <c r="P3366" s="184">
        <f t="shared" si="405"/>
        <v>0</v>
      </c>
      <c r="Q3366" s="184">
        <v>0</v>
      </c>
      <c r="R3366" s="184">
        <f t="shared" si="406"/>
        <v>0</v>
      </c>
      <c r="S3366" s="184">
        <v>0</v>
      </c>
      <c r="T3366" s="185">
        <f t="shared" si="407"/>
        <v>0</v>
      </c>
      <c r="U3366" s="36"/>
      <c r="V3366" s="36"/>
      <c r="W3366" s="36"/>
      <c r="X3366" s="36"/>
      <c r="Y3366" s="36"/>
      <c r="Z3366" s="36"/>
      <c r="AA3366" s="36"/>
      <c r="AB3366" s="36"/>
      <c r="AC3366" s="36"/>
      <c r="AD3366" s="36"/>
      <c r="AE3366" s="36"/>
      <c r="AR3366" s="186" t="s">
        <v>200</v>
      </c>
      <c r="AT3366" s="186" t="s">
        <v>195</v>
      </c>
      <c r="AU3366" s="186" t="s">
        <v>212</v>
      </c>
      <c r="AY3366" s="19" t="s">
        <v>193</v>
      </c>
      <c r="BE3366" s="187">
        <f t="shared" si="408"/>
        <v>0</v>
      </c>
      <c r="BF3366" s="187">
        <f t="shared" si="409"/>
        <v>0</v>
      </c>
      <c r="BG3366" s="187">
        <f t="shared" si="410"/>
        <v>0</v>
      </c>
      <c r="BH3366" s="187">
        <f t="shared" si="411"/>
        <v>0</v>
      </c>
      <c r="BI3366" s="187">
        <f t="shared" si="412"/>
        <v>0</v>
      </c>
      <c r="BJ3366" s="19" t="s">
        <v>78</v>
      </c>
      <c r="BK3366" s="187">
        <f t="shared" si="413"/>
        <v>0</v>
      </c>
      <c r="BL3366" s="19" t="s">
        <v>200</v>
      </c>
      <c r="BM3366" s="186" t="s">
        <v>6811</v>
      </c>
    </row>
    <row r="3367" spans="1:65" s="2" customFormat="1" ht="21.75" customHeight="1">
      <c r="A3367" s="36"/>
      <c r="B3367" s="37"/>
      <c r="C3367" s="175" t="s">
        <v>6812</v>
      </c>
      <c r="D3367" s="175" t="s">
        <v>195</v>
      </c>
      <c r="E3367" s="176" t="s">
        <v>6813</v>
      </c>
      <c r="F3367" s="177" t="s">
        <v>6814</v>
      </c>
      <c r="G3367" s="178" t="s">
        <v>6707</v>
      </c>
      <c r="H3367" s="179">
        <v>1</v>
      </c>
      <c r="I3367" s="180"/>
      <c r="J3367" s="181">
        <f t="shared" si="404"/>
        <v>0</v>
      </c>
      <c r="K3367" s="177" t="s">
        <v>477</v>
      </c>
      <c r="L3367" s="41"/>
      <c r="M3367" s="182" t="s">
        <v>19</v>
      </c>
      <c r="N3367" s="183" t="s">
        <v>41</v>
      </c>
      <c r="O3367" s="66"/>
      <c r="P3367" s="184">
        <f t="shared" si="405"/>
        <v>0</v>
      </c>
      <c r="Q3367" s="184">
        <v>0</v>
      </c>
      <c r="R3367" s="184">
        <f t="shared" si="406"/>
        <v>0</v>
      </c>
      <c r="S3367" s="184">
        <v>0</v>
      </c>
      <c r="T3367" s="185">
        <f t="shared" si="407"/>
        <v>0</v>
      </c>
      <c r="U3367" s="36"/>
      <c r="V3367" s="36"/>
      <c r="W3367" s="36"/>
      <c r="X3367" s="36"/>
      <c r="Y3367" s="36"/>
      <c r="Z3367" s="36"/>
      <c r="AA3367" s="36"/>
      <c r="AB3367" s="36"/>
      <c r="AC3367" s="36"/>
      <c r="AD3367" s="36"/>
      <c r="AE3367" s="36"/>
      <c r="AR3367" s="186" t="s">
        <v>200</v>
      </c>
      <c r="AT3367" s="186" t="s">
        <v>195</v>
      </c>
      <c r="AU3367" s="186" t="s">
        <v>212</v>
      </c>
      <c r="AY3367" s="19" t="s">
        <v>193</v>
      </c>
      <c r="BE3367" s="187">
        <f t="shared" si="408"/>
        <v>0</v>
      </c>
      <c r="BF3367" s="187">
        <f t="shared" si="409"/>
        <v>0</v>
      </c>
      <c r="BG3367" s="187">
        <f t="shared" si="410"/>
        <v>0</v>
      </c>
      <c r="BH3367" s="187">
        <f t="shared" si="411"/>
        <v>0</v>
      </c>
      <c r="BI3367" s="187">
        <f t="shared" si="412"/>
        <v>0</v>
      </c>
      <c r="BJ3367" s="19" t="s">
        <v>78</v>
      </c>
      <c r="BK3367" s="187">
        <f t="shared" si="413"/>
        <v>0</v>
      </c>
      <c r="BL3367" s="19" t="s">
        <v>200</v>
      </c>
      <c r="BM3367" s="186" t="s">
        <v>6815</v>
      </c>
    </row>
    <row r="3368" spans="1:65" s="2" customFormat="1" ht="16.5" customHeight="1">
      <c r="A3368" s="36"/>
      <c r="B3368" s="37"/>
      <c r="C3368" s="175" t="s">
        <v>6816</v>
      </c>
      <c r="D3368" s="175" t="s">
        <v>195</v>
      </c>
      <c r="E3368" s="176" t="s">
        <v>6817</v>
      </c>
      <c r="F3368" s="177" t="s">
        <v>6818</v>
      </c>
      <c r="G3368" s="178" t="s">
        <v>6707</v>
      </c>
      <c r="H3368" s="179">
        <v>1</v>
      </c>
      <c r="I3368" s="180"/>
      <c r="J3368" s="181">
        <f t="shared" si="404"/>
        <v>0</v>
      </c>
      <c r="K3368" s="177" t="s">
        <v>477</v>
      </c>
      <c r="L3368" s="41"/>
      <c r="M3368" s="182" t="s">
        <v>19</v>
      </c>
      <c r="N3368" s="183" t="s">
        <v>41</v>
      </c>
      <c r="O3368" s="66"/>
      <c r="P3368" s="184">
        <f t="shared" si="405"/>
        <v>0</v>
      </c>
      <c r="Q3368" s="184">
        <v>0</v>
      </c>
      <c r="R3368" s="184">
        <f t="shared" si="406"/>
        <v>0</v>
      </c>
      <c r="S3368" s="184">
        <v>0</v>
      </c>
      <c r="T3368" s="185">
        <f t="shared" si="407"/>
        <v>0</v>
      </c>
      <c r="U3368" s="36"/>
      <c r="V3368" s="36"/>
      <c r="W3368" s="36"/>
      <c r="X3368" s="36"/>
      <c r="Y3368" s="36"/>
      <c r="Z3368" s="36"/>
      <c r="AA3368" s="36"/>
      <c r="AB3368" s="36"/>
      <c r="AC3368" s="36"/>
      <c r="AD3368" s="36"/>
      <c r="AE3368" s="36"/>
      <c r="AR3368" s="186" t="s">
        <v>200</v>
      </c>
      <c r="AT3368" s="186" t="s">
        <v>195</v>
      </c>
      <c r="AU3368" s="186" t="s">
        <v>212</v>
      </c>
      <c r="AY3368" s="19" t="s">
        <v>193</v>
      </c>
      <c r="BE3368" s="187">
        <f t="shared" si="408"/>
        <v>0</v>
      </c>
      <c r="BF3368" s="187">
        <f t="shared" si="409"/>
        <v>0</v>
      </c>
      <c r="BG3368" s="187">
        <f t="shared" si="410"/>
        <v>0</v>
      </c>
      <c r="BH3368" s="187">
        <f t="shared" si="411"/>
        <v>0</v>
      </c>
      <c r="BI3368" s="187">
        <f t="shared" si="412"/>
        <v>0</v>
      </c>
      <c r="BJ3368" s="19" t="s">
        <v>78</v>
      </c>
      <c r="BK3368" s="187">
        <f t="shared" si="413"/>
        <v>0</v>
      </c>
      <c r="BL3368" s="19" t="s">
        <v>200</v>
      </c>
      <c r="BM3368" s="186" t="s">
        <v>6819</v>
      </c>
    </row>
    <row r="3369" spans="1:65" s="2" customFormat="1" ht="16.5" customHeight="1">
      <c r="A3369" s="36"/>
      <c r="B3369" s="37"/>
      <c r="C3369" s="175" t="s">
        <v>6820</v>
      </c>
      <c r="D3369" s="175" t="s">
        <v>195</v>
      </c>
      <c r="E3369" s="176" t="s">
        <v>6821</v>
      </c>
      <c r="F3369" s="177" t="s">
        <v>6822</v>
      </c>
      <c r="G3369" s="178" t="s">
        <v>702</v>
      </c>
      <c r="H3369" s="179">
        <v>2</v>
      </c>
      <c r="I3369" s="180"/>
      <c r="J3369" s="181">
        <f t="shared" si="404"/>
        <v>0</v>
      </c>
      <c r="K3369" s="177" t="s">
        <v>477</v>
      </c>
      <c r="L3369" s="41"/>
      <c r="M3369" s="182" t="s">
        <v>19</v>
      </c>
      <c r="N3369" s="183" t="s">
        <v>41</v>
      </c>
      <c r="O3369" s="66"/>
      <c r="P3369" s="184">
        <f t="shared" si="405"/>
        <v>0</v>
      </c>
      <c r="Q3369" s="184">
        <v>0</v>
      </c>
      <c r="R3369" s="184">
        <f t="shared" si="406"/>
        <v>0</v>
      </c>
      <c r="S3369" s="184">
        <v>0</v>
      </c>
      <c r="T3369" s="185">
        <f t="shared" si="407"/>
        <v>0</v>
      </c>
      <c r="U3369" s="36"/>
      <c r="V3369" s="36"/>
      <c r="W3369" s="36"/>
      <c r="X3369" s="36"/>
      <c r="Y3369" s="36"/>
      <c r="Z3369" s="36"/>
      <c r="AA3369" s="36"/>
      <c r="AB3369" s="36"/>
      <c r="AC3369" s="36"/>
      <c r="AD3369" s="36"/>
      <c r="AE3369" s="36"/>
      <c r="AR3369" s="186" t="s">
        <v>200</v>
      </c>
      <c r="AT3369" s="186" t="s">
        <v>195</v>
      </c>
      <c r="AU3369" s="186" t="s">
        <v>212</v>
      </c>
      <c r="AY3369" s="19" t="s">
        <v>193</v>
      </c>
      <c r="BE3369" s="187">
        <f t="shared" si="408"/>
        <v>0</v>
      </c>
      <c r="BF3369" s="187">
        <f t="shared" si="409"/>
        <v>0</v>
      </c>
      <c r="BG3369" s="187">
        <f t="shared" si="410"/>
        <v>0</v>
      </c>
      <c r="BH3369" s="187">
        <f t="shared" si="411"/>
        <v>0</v>
      </c>
      <c r="BI3369" s="187">
        <f t="shared" si="412"/>
        <v>0</v>
      </c>
      <c r="BJ3369" s="19" t="s">
        <v>78</v>
      </c>
      <c r="BK3369" s="187">
        <f t="shared" si="413"/>
        <v>0</v>
      </c>
      <c r="BL3369" s="19" t="s">
        <v>200</v>
      </c>
      <c r="BM3369" s="186" t="s">
        <v>6823</v>
      </c>
    </row>
    <row r="3370" spans="1:65" s="2" customFormat="1" ht="16.5" customHeight="1">
      <c r="A3370" s="36"/>
      <c r="B3370" s="37"/>
      <c r="C3370" s="175" t="s">
        <v>6824</v>
      </c>
      <c r="D3370" s="175" t="s">
        <v>195</v>
      </c>
      <c r="E3370" s="176" t="s">
        <v>6825</v>
      </c>
      <c r="F3370" s="177" t="s">
        <v>6826</v>
      </c>
      <c r="G3370" s="178" t="s">
        <v>702</v>
      </c>
      <c r="H3370" s="179">
        <v>7</v>
      </c>
      <c r="I3370" s="180"/>
      <c r="J3370" s="181">
        <f t="shared" si="404"/>
        <v>0</v>
      </c>
      <c r="K3370" s="177" t="s">
        <v>477</v>
      </c>
      <c r="L3370" s="41"/>
      <c r="M3370" s="182" t="s">
        <v>19</v>
      </c>
      <c r="N3370" s="183" t="s">
        <v>41</v>
      </c>
      <c r="O3370" s="66"/>
      <c r="P3370" s="184">
        <f t="shared" si="405"/>
        <v>0</v>
      </c>
      <c r="Q3370" s="184">
        <v>0</v>
      </c>
      <c r="R3370" s="184">
        <f t="shared" si="406"/>
        <v>0</v>
      </c>
      <c r="S3370" s="184">
        <v>0</v>
      </c>
      <c r="T3370" s="185">
        <f t="shared" si="407"/>
        <v>0</v>
      </c>
      <c r="U3370" s="36"/>
      <c r="V3370" s="36"/>
      <c r="W3370" s="36"/>
      <c r="X3370" s="36"/>
      <c r="Y3370" s="36"/>
      <c r="Z3370" s="36"/>
      <c r="AA3370" s="36"/>
      <c r="AB3370" s="36"/>
      <c r="AC3370" s="36"/>
      <c r="AD3370" s="36"/>
      <c r="AE3370" s="36"/>
      <c r="AR3370" s="186" t="s">
        <v>200</v>
      </c>
      <c r="AT3370" s="186" t="s">
        <v>195</v>
      </c>
      <c r="AU3370" s="186" t="s">
        <v>212</v>
      </c>
      <c r="AY3370" s="19" t="s">
        <v>193</v>
      </c>
      <c r="BE3370" s="187">
        <f t="shared" si="408"/>
        <v>0</v>
      </c>
      <c r="BF3370" s="187">
        <f t="shared" si="409"/>
        <v>0</v>
      </c>
      <c r="BG3370" s="187">
        <f t="shared" si="410"/>
        <v>0</v>
      </c>
      <c r="BH3370" s="187">
        <f t="shared" si="411"/>
        <v>0</v>
      </c>
      <c r="BI3370" s="187">
        <f t="shared" si="412"/>
        <v>0</v>
      </c>
      <c r="BJ3370" s="19" t="s">
        <v>78</v>
      </c>
      <c r="BK3370" s="187">
        <f t="shared" si="413"/>
        <v>0</v>
      </c>
      <c r="BL3370" s="19" t="s">
        <v>200</v>
      </c>
      <c r="BM3370" s="186" t="s">
        <v>6827</v>
      </c>
    </row>
    <row r="3371" spans="1:65" s="2" customFormat="1" ht="16.5" customHeight="1">
      <c r="A3371" s="36"/>
      <c r="B3371" s="37"/>
      <c r="C3371" s="175" t="s">
        <v>6828</v>
      </c>
      <c r="D3371" s="175" t="s">
        <v>195</v>
      </c>
      <c r="E3371" s="176" t="s">
        <v>6829</v>
      </c>
      <c r="F3371" s="177" t="s">
        <v>6830</v>
      </c>
      <c r="G3371" s="178" t="s">
        <v>702</v>
      </c>
      <c r="H3371" s="179">
        <v>7</v>
      </c>
      <c r="I3371" s="180"/>
      <c r="J3371" s="181">
        <f t="shared" si="404"/>
        <v>0</v>
      </c>
      <c r="K3371" s="177" t="s">
        <v>477</v>
      </c>
      <c r="L3371" s="41"/>
      <c r="M3371" s="182" t="s">
        <v>19</v>
      </c>
      <c r="N3371" s="183" t="s">
        <v>41</v>
      </c>
      <c r="O3371" s="66"/>
      <c r="P3371" s="184">
        <f t="shared" si="405"/>
        <v>0</v>
      </c>
      <c r="Q3371" s="184">
        <v>0</v>
      </c>
      <c r="R3371" s="184">
        <f t="shared" si="406"/>
        <v>0</v>
      </c>
      <c r="S3371" s="184">
        <v>0</v>
      </c>
      <c r="T3371" s="185">
        <f t="shared" si="407"/>
        <v>0</v>
      </c>
      <c r="U3371" s="36"/>
      <c r="V3371" s="36"/>
      <c r="W3371" s="36"/>
      <c r="X3371" s="36"/>
      <c r="Y3371" s="36"/>
      <c r="Z3371" s="36"/>
      <c r="AA3371" s="36"/>
      <c r="AB3371" s="36"/>
      <c r="AC3371" s="36"/>
      <c r="AD3371" s="36"/>
      <c r="AE3371" s="36"/>
      <c r="AR3371" s="186" t="s">
        <v>200</v>
      </c>
      <c r="AT3371" s="186" t="s">
        <v>195</v>
      </c>
      <c r="AU3371" s="186" t="s">
        <v>212</v>
      </c>
      <c r="AY3371" s="19" t="s">
        <v>193</v>
      </c>
      <c r="BE3371" s="187">
        <f t="shared" si="408"/>
        <v>0</v>
      </c>
      <c r="BF3371" s="187">
        <f t="shared" si="409"/>
        <v>0</v>
      </c>
      <c r="BG3371" s="187">
        <f t="shared" si="410"/>
        <v>0</v>
      </c>
      <c r="BH3371" s="187">
        <f t="shared" si="411"/>
        <v>0</v>
      </c>
      <c r="BI3371" s="187">
        <f t="shared" si="412"/>
        <v>0</v>
      </c>
      <c r="BJ3371" s="19" t="s">
        <v>78</v>
      </c>
      <c r="BK3371" s="187">
        <f t="shared" si="413"/>
        <v>0</v>
      </c>
      <c r="BL3371" s="19" t="s">
        <v>200</v>
      </c>
      <c r="BM3371" s="186" t="s">
        <v>6831</v>
      </c>
    </row>
    <row r="3372" spans="1:65" s="2" customFormat="1" ht="16.5" customHeight="1">
      <c r="A3372" s="36"/>
      <c r="B3372" s="37"/>
      <c r="C3372" s="175" t="s">
        <v>6832</v>
      </c>
      <c r="D3372" s="175" t="s">
        <v>195</v>
      </c>
      <c r="E3372" s="176" t="s">
        <v>6833</v>
      </c>
      <c r="F3372" s="177" t="s">
        <v>6834</v>
      </c>
      <c r="G3372" s="178" t="s">
        <v>702</v>
      </c>
      <c r="H3372" s="179">
        <v>1</v>
      </c>
      <c r="I3372" s="180"/>
      <c r="J3372" s="181">
        <f t="shared" si="404"/>
        <v>0</v>
      </c>
      <c r="K3372" s="177" t="s">
        <v>477</v>
      </c>
      <c r="L3372" s="41"/>
      <c r="M3372" s="182" t="s">
        <v>19</v>
      </c>
      <c r="N3372" s="183" t="s">
        <v>41</v>
      </c>
      <c r="O3372" s="66"/>
      <c r="P3372" s="184">
        <f t="shared" si="405"/>
        <v>0</v>
      </c>
      <c r="Q3372" s="184">
        <v>0</v>
      </c>
      <c r="R3372" s="184">
        <f t="shared" si="406"/>
        <v>0</v>
      </c>
      <c r="S3372" s="184">
        <v>0</v>
      </c>
      <c r="T3372" s="185">
        <f t="shared" si="407"/>
        <v>0</v>
      </c>
      <c r="U3372" s="36"/>
      <c r="V3372" s="36"/>
      <c r="W3372" s="36"/>
      <c r="X3372" s="36"/>
      <c r="Y3372" s="36"/>
      <c r="Z3372" s="36"/>
      <c r="AA3372" s="36"/>
      <c r="AB3372" s="36"/>
      <c r="AC3372" s="36"/>
      <c r="AD3372" s="36"/>
      <c r="AE3372" s="36"/>
      <c r="AR3372" s="186" t="s">
        <v>200</v>
      </c>
      <c r="AT3372" s="186" t="s">
        <v>195</v>
      </c>
      <c r="AU3372" s="186" t="s">
        <v>212</v>
      </c>
      <c r="AY3372" s="19" t="s">
        <v>193</v>
      </c>
      <c r="BE3372" s="187">
        <f t="shared" si="408"/>
        <v>0</v>
      </c>
      <c r="BF3372" s="187">
        <f t="shared" si="409"/>
        <v>0</v>
      </c>
      <c r="BG3372" s="187">
        <f t="shared" si="410"/>
        <v>0</v>
      </c>
      <c r="BH3372" s="187">
        <f t="shared" si="411"/>
        <v>0</v>
      </c>
      <c r="BI3372" s="187">
        <f t="shared" si="412"/>
        <v>0</v>
      </c>
      <c r="BJ3372" s="19" t="s">
        <v>78</v>
      </c>
      <c r="BK3372" s="187">
        <f t="shared" si="413"/>
        <v>0</v>
      </c>
      <c r="BL3372" s="19" t="s">
        <v>200</v>
      </c>
      <c r="BM3372" s="186" t="s">
        <v>6835</v>
      </c>
    </row>
    <row r="3373" spans="1:65" s="2" customFormat="1" ht="24.2" customHeight="1">
      <c r="A3373" s="36"/>
      <c r="B3373" s="37"/>
      <c r="C3373" s="175" t="s">
        <v>6836</v>
      </c>
      <c r="D3373" s="175" t="s">
        <v>195</v>
      </c>
      <c r="E3373" s="176" t="s">
        <v>6837</v>
      </c>
      <c r="F3373" s="177" t="s">
        <v>6838</v>
      </c>
      <c r="G3373" s="178" t="s">
        <v>702</v>
      </c>
      <c r="H3373" s="179">
        <v>2</v>
      </c>
      <c r="I3373" s="180"/>
      <c r="J3373" s="181">
        <f t="shared" si="404"/>
        <v>0</v>
      </c>
      <c r="K3373" s="177" t="s">
        <v>477</v>
      </c>
      <c r="L3373" s="41"/>
      <c r="M3373" s="182" t="s">
        <v>19</v>
      </c>
      <c r="N3373" s="183" t="s">
        <v>41</v>
      </c>
      <c r="O3373" s="66"/>
      <c r="P3373" s="184">
        <f t="shared" si="405"/>
        <v>0</v>
      </c>
      <c r="Q3373" s="184">
        <v>0</v>
      </c>
      <c r="R3373" s="184">
        <f t="shared" si="406"/>
        <v>0</v>
      </c>
      <c r="S3373" s="184">
        <v>0</v>
      </c>
      <c r="T3373" s="185">
        <f t="shared" si="407"/>
        <v>0</v>
      </c>
      <c r="U3373" s="36"/>
      <c r="V3373" s="36"/>
      <c r="W3373" s="36"/>
      <c r="X3373" s="36"/>
      <c r="Y3373" s="36"/>
      <c r="Z3373" s="36"/>
      <c r="AA3373" s="36"/>
      <c r="AB3373" s="36"/>
      <c r="AC3373" s="36"/>
      <c r="AD3373" s="36"/>
      <c r="AE3373" s="36"/>
      <c r="AR3373" s="186" t="s">
        <v>200</v>
      </c>
      <c r="AT3373" s="186" t="s">
        <v>195</v>
      </c>
      <c r="AU3373" s="186" t="s">
        <v>212</v>
      </c>
      <c r="AY3373" s="19" t="s">
        <v>193</v>
      </c>
      <c r="BE3373" s="187">
        <f t="shared" si="408"/>
        <v>0</v>
      </c>
      <c r="BF3373" s="187">
        <f t="shared" si="409"/>
        <v>0</v>
      </c>
      <c r="BG3373" s="187">
        <f t="shared" si="410"/>
        <v>0</v>
      </c>
      <c r="BH3373" s="187">
        <f t="shared" si="411"/>
        <v>0</v>
      </c>
      <c r="BI3373" s="187">
        <f t="shared" si="412"/>
        <v>0</v>
      </c>
      <c r="BJ3373" s="19" t="s">
        <v>78</v>
      </c>
      <c r="BK3373" s="187">
        <f t="shared" si="413"/>
        <v>0</v>
      </c>
      <c r="BL3373" s="19" t="s">
        <v>200</v>
      </c>
      <c r="BM3373" s="186" t="s">
        <v>6839</v>
      </c>
    </row>
    <row r="3374" spans="1:65" s="2" customFormat="1" ht="16.5" customHeight="1">
      <c r="A3374" s="36"/>
      <c r="B3374" s="37"/>
      <c r="C3374" s="175" t="s">
        <v>6840</v>
      </c>
      <c r="D3374" s="175" t="s">
        <v>195</v>
      </c>
      <c r="E3374" s="176" t="s">
        <v>6841</v>
      </c>
      <c r="F3374" s="177" t="s">
        <v>6842</v>
      </c>
      <c r="G3374" s="178" t="s">
        <v>6707</v>
      </c>
      <c r="H3374" s="179">
        <v>1</v>
      </c>
      <c r="I3374" s="180"/>
      <c r="J3374" s="181">
        <f t="shared" si="404"/>
        <v>0</v>
      </c>
      <c r="K3374" s="177" t="s">
        <v>477</v>
      </c>
      <c r="L3374" s="41"/>
      <c r="M3374" s="182" t="s">
        <v>19</v>
      </c>
      <c r="N3374" s="183" t="s">
        <v>41</v>
      </c>
      <c r="O3374" s="66"/>
      <c r="P3374" s="184">
        <f t="shared" si="405"/>
        <v>0</v>
      </c>
      <c r="Q3374" s="184">
        <v>0</v>
      </c>
      <c r="R3374" s="184">
        <f t="shared" si="406"/>
        <v>0</v>
      </c>
      <c r="S3374" s="184">
        <v>0</v>
      </c>
      <c r="T3374" s="185">
        <f t="shared" si="407"/>
        <v>0</v>
      </c>
      <c r="U3374" s="36"/>
      <c r="V3374" s="36"/>
      <c r="W3374" s="36"/>
      <c r="X3374" s="36"/>
      <c r="Y3374" s="36"/>
      <c r="Z3374" s="36"/>
      <c r="AA3374" s="36"/>
      <c r="AB3374" s="36"/>
      <c r="AC3374" s="36"/>
      <c r="AD3374" s="36"/>
      <c r="AE3374" s="36"/>
      <c r="AR3374" s="186" t="s">
        <v>200</v>
      </c>
      <c r="AT3374" s="186" t="s">
        <v>195</v>
      </c>
      <c r="AU3374" s="186" t="s">
        <v>212</v>
      </c>
      <c r="AY3374" s="19" t="s">
        <v>193</v>
      </c>
      <c r="BE3374" s="187">
        <f t="shared" si="408"/>
        <v>0</v>
      </c>
      <c r="BF3374" s="187">
        <f t="shared" si="409"/>
        <v>0</v>
      </c>
      <c r="BG3374" s="187">
        <f t="shared" si="410"/>
        <v>0</v>
      </c>
      <c r="BH3374" s="187">
        <f t="shared" si="411"/>
        <v>0</v>
      </c>
      <c r="BI3374" s="187">
        <f t="shared" si="412"/>
        <v>0</v>
      </c>
      <c r="BJ3374" s="19" t="s">
        <v>78</v>
      </c>
      <c r="BK3374" s="187">
        <f t="shared" si="413"/>
        <v>0</v>
      </c>
      <c r="BL3374" s="19" t="s">
        <v>200</v>
      </c>
      <c r="BM3374" s="186" t="s">
        <v>6843</v>
      </c>
    </row>
    <row r="3375" spans="1:65" s="2" customFormat="1" ht="16.5" customHeight="1">
      <c r="A3375" s="36"/>
      <c r="B3375" s="37"/>
      <c r="C3375" s="175" t="s">
        <v>6844</v>
      </c>
      <c r="D3375" s="175" t="s">
        <v>195</v>
      </c>
      <c r="E3375" s="176" t="s">
        <v>6845</v>
      </c>
      <c r="F3375" s="177" t="s">
        <v>6846</v>
      </c>
      <c r="G3375" s="178" t="s">
        <v>6707</v>
      </c>
      <c r="H3375" s="179">
        <v>1</v>
      </c>
      <c r="I3375" s="180"/>
      <c r="J3375" s="181">
        <f t="shared" si="404"/>
        <v>0</v>
      </c>
      <c r="K3375" s="177" t="s">
        <v>477</v>
      </c>
      <c r="L3375" s="41"/>
      <c r="M3375" s="182" t="s">
        <v>19</v>
      </c>
      <c r="N3375" s="183" t="s">
        <v>41</v>
      </c>
      <c r="O3375" s="66"/>
      <c r="P3375" s="184">
        <f t="shared" si="405"/>
        <v>0</v>
      </c>
      <c r="Q3375" s="184">
        <v>0</v>
      </c>
      <c r="R3375" s="184">
        <f t="shared" si="406"/>
        <v>0</v>
      </c>
      <c r="S3375" s="184">
        <v>0</v>
      </c>
      <c r="T3375" s="185">
        <f t="shared" si="407"/>
        <v>0</v>
      </c>
      <c r="U3375" s="36"/>
      <c r="V3375" s="36"/>
      <c r="W3375" s="36"/>
      <c r="X3375" s="36"/>
      <c r="Y3375" s="36"/>
      <c r="Z3375" s="36"/>
      <c r="AA3375" s="36"/>
      <c r="AB3375" s="36"/>
      <c r="AC3375" s="36"/>
      <c r="AD3375" s="36"/>
      <c r="AE3375" s="36"/>
      <c r="AR3375" s="186" t="s">
        <v>200</v>
      </c>
      <c r="AT3375" s="186" t="s">
        <v>195</v>
      </c>
      <c r="AU3375" s="186" t="s">
        <v>212</v>
      </c>
      <c r="AY3375" s="19" t="s">
        <v>193</v>
      </c>
      <c r="BE3375" s="187">
        <f t="shared" si="408"/>
        <v>0</v>
      </c>
      <c r="BF3375" s="187">
        <f t="shared" si="409"/>
        <v>0</v>
      </c>
      <c r="BG3375" s="187">
        <f t="shared" si="410"/>
        <v>0</v>
      </c>
      <c r="BH3375" s="187">
        <f t="shared" si="411"/>
        <v>0</v>
      </c>
      <c r="BI3375" s="187">
        <f t="shared" si="412"/>
        <v>0</v>
      </c>
      <c r="BJ3375" s="19" t="s">
        <v>78</v>
      </c>
      <c r="BK3375" s="187">
        <f t="shared" si="413"/>
        <v>0</v>
      </c>
      <c r="BL3375" s="19" t="s">
        <v>200</v>
      </c>
      <c r="BM3375" s="186" t="s">
        <v>6847</v>
      </c>
    </row>
    <row r="3376" spans="1:65" s="2" customFormat="1" ht="16.5" customHeight="1">
      <c r="A3376" s="36"/>
      <c r="B3376" s="37"/>
      <c r="C3376" s="175" t="s">
        <v>6848</v>
      </c>
      <c r="D3376" s="175" t="s">
        <v>195</v>
      </c>
      <c r="E3376" s="176" t="s">
        <v>6849</v>
      </c>
      <c r="F3376" s="177" t="s">
        <v>6850</v>
      </c>
      <c r="G3376" s="178" t="s">
        <v>273</v>
      </c>
      <c r="H3376" s="179">
        <v>165</v>
      </c>
      <c r="I3376" s="180"/>
      <c r="J3376" s="181">
        <f t="shared" si="404"/>
        <v>0</v>
      </c>
      <c r="K3376" s="177" t="s">
        <v>477</v>
      </c>
      <c r="L3376" s="41"/>
      <c r="M3376" s="182" t="s">
        <v>19</v>
      </c>
      <c r="N3376" s="183" t="s">
        <v>41</v>
      </c>
      <c r="O3376" s="66"/>
      <c r="P3376" s="184">
        <f t="shared" si="405"/>
        <v>0</v>
      </c>
      <c r="Q3376" s="184">
        <v>0</v>
      </c>
      <c r="R3376" s="184">
        <f t="shared" si="406"/>
        <v>0</v>
      </c>
      <c r="S3376" s="184">
        <v>0</v>
      </c>
      <c r="T3376" s="185">
        <f t="shared" si="407"/>
        <v>0</v>
      </c>
      <c r="U3376" s="36"/>
      <c r="V3376" s="36"/>
      <c r="W3376" s="36"/>
      <c r="X3376" s="36"/>
      <c r="Y3376" s="36"/>
      <c r="Z3376" s="36"/>
      <c r="AA3376" s="36"/>
      <c r="AB3376" s="36"/>
      <c r="AC3376" s="36"/>
      <c r="AD3376" s="36"/>
      <c r="AE3376" s="36"/>
      <c r="AR3376" s="186" t="s">
        <v>200</v>
      </c>
      <c r="AT3376" s="186" t="s">
        <v>195</v>
      </c>
      <c r="AU3376" s="186" t="s">
        <v>212</v>
      </c>
      <c r="AY3376" s="19" t="s">
        <v>193</v>
      </c>
      <c r="BE3376" s="187">
        <f t="shared" si="408"/>
        <v>0</v>
      </c>
      <c r="BF3376" s="187">
        <f t="shared" si="409"/>
        <v>0</v>
      </c>
      <c r="BG3376" s="187">
        <f t="shared" si="410"/>
        <v>0</v>
      </c>
      <c r="BH3376" s="187">
        <f t="shared" si="411"/>
        <v>0</v>
      </c>
      <c r="BI3376" s="187">
        <f t="shared" si="412"/>
        <v>0</v>
      </c>
      <c r="BJ3376" s="19" t="s">
        <v>78</v>
      </c>
      <c r="BK3376" s="187">
        <f t="shared" si="413"/>
        <v>0</v>
      </c>
      <c r="BL3376" s="19" t="s">
        <v>200</v>
      </c>
      <c r="BM3376" s="186" t="s">
        <v>6851</v>
      </c>
    </row>
    <row r="3377" spans="1:65" s="2" customFormat="1" ht="16.5" customHeight="1">
      <c r="A3377" s="36"/>
      <c r="B3377" s="37"/>
      <c r="C3377" s="175" t="s">
        <v>6852</v>
      </c>
      <c r="D3377" s="175" t="s">
        <v>195</v>
      </c>
      <c r="E3377" s="176" t="s">
        <v>6853</v>
      </c>
      <c r="F3377" s="177" t="s">
        <v>6854</v>
      </c>
      <c r="G3377" s="178" t="s">
        <v>273</v>
      </c>
      <c r="H3377" s="179">
        <v>85</v>
      </c>
      <c r="I3377" s="180"/>
      <c r="J3377" s="181">
        <f t="shared" ref="J3377:J3408" si="414">ROUND(I3377*H3377,2)</f>
        <v>0</v>
      </c>
      <c r="K3377" s="177" t="s">
        <v>477</v>
      </c>
      <c r="L3377" s="41"/>
      <c r="M3377" s="182" t="s">
        <v>19</v>
      </c>
      <c r="N3377" s="183" t="s">
        <v>41</v>
      </c>
      <c r="O3377" s="66"/>
      <c r="P3377" s="184">
        <f t="shared" ref="P3377:P3408" si="415">O3377*H3377</f>
        <v>0</v>
      </c>
      <c r="Q3377" s="184">
        <v>0</v>
      </c>
      <c r="R3377" s="184">
        <f t="shared" ref="R3377:R3408" si="416">Q3377*H3377</f>
        <v>0</v>
      </c>
      <c r="S3377" s="184">
        <v>0</v>
      </c>
      <c r="T3377" s="185">
        <f t="shared" ref="T3377:T3408" si="417">S3377*H3377</f>
        <v>0</v>
      </c>
      <c r="U3377" s="36"/>
      <c r="V3377" s="36"/>
      <c r="W3377" s="36"/>
      <c r="X3377" s="36"/>
      <c r="Y3377" s="36"/>
      <c r="Z3377" s="36"/>
      <c r="AA3377" s="36"/>
      <c r="AB3377" s="36"/>
      <c r="AC3377" s="36"/>
      <c r="AD3377" s="36"/>
      <c r="AE3377" s="36"/>
      <c r="AR3377" s="186" t="s">
        <v>200</v>
      </c>
      <c r="AT3377" s="186" t="s">
        <v>195</v>
      </c>
      <c r="AU3377" s="186" t="s">
        <v>212</v>
      </c>
      <c r="AY3377" s="19" t="s">
        <v>193</v>
      </c>
      <c r="BE3377" s="187">
        <f t="shared" ref="BE3377:BE3394" si="418">IF(N3377="základní",J3377,0)</f>
        <v>0</v>
      </c>
      <c r="BF3377" s="187">
        <f t="shared" ref="BF3377:BF3394" si="419">IF(N3377="snížená",J3377,0)</f>
        <v>0</v>
      </c>
      <c r="BG3377" s="187">
        <f t="shared" ref="BG3377:BG3394" si="420">IF(N3377="zákl. přenesená",J3377,0)</f>
        <v>0</v>
      </c>
      <c r="BH3377" s="187">
        <f t="shared" ref="BH3377:BH3394" si="421">IF(N3377="sníž. přenesená",J3377,0)</f>
        <v>0</v>
      </c>
      <c r="BI3377" s="187">
        <f t="shared" ref="BI3377:BI3394" si="422">IF(N3377="nulová",J3377,0)</f>
        <v>0</v>
      </c>
      <c r="BJ3377" s="19" t="s">
        <v>78</v>
      </c>
      <c r="BK3377" s="187">
        <f t="shared" ref="BK3377:BK3394" si="423">ROUND(I3377*H3377,2)</f>
        <v>0</v>
      </c>
      <c r="BL3377" s="19" t="s">
        <v>200</v>
      </c>
      <c r="BM3377" s="186" t="s">
        <v>6855</v>
      </c>
    </row>
    <row r="3378" spans="1:65" s="2" customFormat="1" ht="16.5" customHeight="1">
      <c r="A3378" s="36"/>
      <c r="B3378" s="37"/>
      <c r="C3378" s="175" t="s">
        <v>6856</v>
      </c>
      <c r="D3378" s="175" t="s">
        <v>195</v>
      </c>
      <c r="E3378" s="176" t="s">
        <v>6857</v>
      </c>
      <c r="F3378" s="177" t="s">
        <v>6858</v>
      </c>
      <c r="G3378" s="178" t="s">
        <v>273</v>
      </c>
      <c r="H3378" s="179">
        <v>390</v>
      </c>
      <c r="I3378" s="180"/>
      <c r="J3378" s="181">
        <f t="shared" si="414"/>
        <v>0</v>
      </c>
      <c r="K3378" s="177" t="s">
        <v>477</v>
      </c>
      <c r="L3378" s="41"/>
      <c r="M3378" s="182" t="s">
        <v>19</v>
      </c>
      <c r="N3378" s="183" t="s">
        <v>41</v>
      </c>
      <c r="O3378" s="66"/>
      <c r="P3378" s="184">
        <f t="shared" si="415"/>
        <v>0</v>
      </c>
      <c r="Q3378" s="184">
        <v>0</v>
      </c>
      <c r="R3378" s="184">
        <f t="shared" si="416"/>
        <v>0</v>
      </c>
      <c r="S3378" s="184">
        <v>0</v>
      </c>
      <c r="T3378" s="185">
        <f t="shared" si="417"/>
        <v>0</v>
      </c>
      <c r="U3378" s="36"/>
      <c r="V3378" s="36"/>
      <c r="W3378" s="36"/>
      <c r="X3378" s="36"/>
      <c r="Y3378" s="36"/>
      <c r="Z3378" s="36"/>
      <c r="AA3378" s="36"/>
      <c r="AB3378" s="36"/>
      <c r="AC3378" s="36"/>
      <c r="AD3378" s="36"/>
      <c r="AE3378" s="36"/>
      <c r="AR3378" s="186" t="s">
        <v>200</v>
      </c>
      <c r="AT3378" s="186" t="s">
        <v>195</v>
      </c>
      <c r="AU3378" s="186" t="s">
        <v>212</v>
      </c>
      <c r="AY3378" s="19" t="s">
        <v>193</v>
      </c>
      <c r="BE3378" s="187">
        <f t="shared" si="418"/>
        <v>0</v>
      </c>
      <c r="BF3378" s="187">
        <f t="shared" si="419"/>
        <v>0</v>
      </c>
      <c r="BG3378" s="187">
        <f t="shared" si="420"/>
        <v>0</v>
      </c>
      <c r="BH3378" s="187">
        <f t="shared" si="421"/>
        <v>0</v>
      </c>
      <c r="BI3378" s="187">
        <f t="shared" si="422"/>
        <v>0</v>
      </c>
      <c r="BJ3378" s="19" t="s">
        <v>78</v>
      </c>
      <c r="BK3378" s="187">
        <f t="shared" si="423"/>
        <v>0</v>
      </c>
      <c r="BL3378" s="19" t="s">
        <v>200</v>
      </c>
      <c r="BM3378" s="186" t="s">
        <v>6859</v>
      </c>
    </row>
    <row r="3379" spans="1:65" s="2" customFormat="1" ht="16.5" customHeight="1">
      <c r="A3379" s="36"/>
      <c r="B3379" s="37"/>
      <c r="C3379" s="175" t="s">
        <v>6860</v>
      </c>
      <c r="D3379" s="175" t="s">
        <v>195</v>
      </c>
      <c r="E3379" s="176" t="s">
        <v>6861</v>
      </c>
      <c r="F3379" s="177" t="s">
        <v>6862</v>
      </c>
      <c r="G3379" s="178" t="s">
        <v>273</v>
      </c>
      <c r="H3379" s="179">
        <v>45</v>
      </c>
      <c r="I3379" s="180"/>
      <c r="J3379" s="181">
        <f t="shared" si="414"/>
        <v>0</v>
      </c>
      <c r="K3379" s="177" t="s">
        <v>477</v>
      </c>
      <c r="L3379" s="41"/>
      <c r="M3379" s="182" t="s">
        <v>19</v>
      </c>
      <c r="N3379" s="183" t="s">
        <v>41</v>
      </c>
      <c r="O3379" s="66"/>
      <c r="P3379" s="184">
        <f t="shared" si="415"/>
        <v>0</v>
      </c>
      <c r="Q3379" s="184">
        <v>0</v>
      </c>
      <c r="R3379" s="184">
        <f t="shared" si="416"/>
        <v>0</v>
      </c>
      <c r="S3379" s="184">
        <v>0</v>
      </c>
      <c r="T3379" s="185">
        <f t="shared" si="417"/>
        <v>0</v>
      </c>
      <c r="U3379" s="36"/>
      <c r="V3379" s="36"/>
      <c r="W3379" s="36"/>
      <c r="X3379" s="36"/>
      <c r="Y3379" s="36"/>
      <c r="Z3379" s="36"/>
      <c r="AA3379" s="36"/>
      <c r="AB3379" s="36"/>
      <c r="AC3379" s="36"/>
      <c r="AD3379" s="36"/>
      <c r="AE3379" s="36"/>
      <c r="AR3379" s="186" t="s">
        <v>200</v>
      </c>
      <c r="AT3379" s="186" t="s">
        <v>195</v>
      </c>
      <c r="AU3379" s="186" t="s">
        <v>212</v>
      </c>
      <c r="AY3379" s="19" t="s">
        <v>193</v>
      </c>
      <c r="BE3379" s="187">
        <f t="shared" si="418"/>
        <v>0</v>
      </c>
      <c r="BF3379" s="187">
        <f t="shared" si="419"/>
        <v>0</v>
      </c>
      <c r="BG3379" s="187">
        <f t="shared" si="420"/>
        <v>0</v>
      </c>
      <c r="BH3379" s="187">
        <f t="shared" si="421"/>
        <v>0</v>
      </c>
      <c r="BI3379" s="187">
        <f t="shared" si="422"/>
        <v>0</v>
      </c>
      <c r="BJ3379" s="19" t="s">
        <v>78</v>
      </c>
      <c r="BK3379" s="187">
        <f t="shared" si="423"/>
        <v>0</v>
      </c>
      <c r="BL3379" s="19" t="s">
        <v>200</v>
      </c>
      <c r="BM3379" s="186" t="s">
        <v>6863</v>
      </c>
    </row>
    <row r="3380" spans="1:65" s="2" customFormat="1" ht="21.75" customHeight="1">
      <c r="A3380" s="36"/>
      <c r="B3380" s="37"/>
      <c r="C3380" s="175" t="s">
        <v>6864</v>
      </c>
      <c r="D3380" s="175" t="s">
        <v>195</v>
      </c>
      <c r="E3380" s="176" t="s">
        <v>6865</v>
      </c>
      <c r="F3380" s="177" t="s">
        <v>6866</v>
      </c>
      <c r="G3380" s="178" t="s">
        <v>273</v>
      </c>
      <c r="H3380" s="179">
        <v>135</v>
      </c>
      <c r="I3380" s="180"/>
      <c r="J3380" s="181">
        <f t="shared" si="414"/>
        <v>0</v>
      </c>
      <c r="K3380" s="177" t="s">
        <v>477</v>
      </c>
      <c r="L3380" s="41"/>
      <c r="M3380" s="182" t="s">
        <v>19</v>
      </c>
      <c r="N3380" s="183" t="s">
        <v>41</v>
      </c>
      <c r="O3380" s="66"/>
      <c r="P3380" s="184">
        <f t="shared" si="415"/>
        <v>0</v>
      </c>
      <c r="Q3380" s="184">
        <v>0</v>
      </c>
      <c r="R3380" s="184">
        <f t="shared" si="416"/>
        <v>0</v>
      </c>
      <c r="S3380" s="184">
        <v>0</v>
      </c>
      <c r="T3380" s="185">
        <f t="shared" si="417"/>
        <v>0</v>
      </c>
      <c r="U3380" s="36"/>
      <c r="V3380" s="36"/>
      <c r="W3380" s="36"/>
      <c r="X3380" s="36"/>
      <c r="Y3380" s="36"/>
      <c r="Z3380" s="36"/>
      <c r="AA3380" s="36"/>
      <c r="AB3380" s="36"/>
      <c r="AC3380" s="36"/>
      <c r="AD3380" s="36"/>
      <c r="AE3380" s="36"/>
      <c r="AR3380" s="186" t="s">
        <v>200</v>
      </c>
      <c r="AT3380" s="186" t="s">
        <v>195</v>
      </c>
      <c r="AU3380" s="186" t="s">
        <v>212</v>
      </c>
      <c r="AY3380" s="19" t="s">
        <v>193</v>
      </c>
      <c r="BE3380" s="187">
        <f t="shared" si="418"/>
        <v>0</v>
      </c>
      <c r="BF3380" s="187">
        <f t="shared" si="419"/>
        <v>0</v>
      </c>
      <c r="BG3380" s="187">
        <f t="shared" si="420"/>
        <v>0</v>
      </c>
      <c r="BH3380" s="187">
        <f t="shared" si="421"/>
        <v>0</v>
      </c>
      <c r="BI3380" s="187">
        <f t="shared" si="422"/>
        <v>0</v>
      </c>
      <c r="BJ3380" s="19" t="s">
        <v>78</v>
      </c>
      <c r="BK3380" s="187">
        <f t="shared" si="423"/>
        <v>0</v>
      </c>
      <c r="BL3380" s="19" t="s">
        <v>200</v>
      </c>
      <c r="BM3380" s="186" t="s">
        <v>6867</v>
      </c>
    </row>
    <row r="3381" spans="1:65" s="2" customFormat="1" ht="21.75" customHeight="1">
      <c r="A3381" s="36"/>
      <c r="B3381" s="37"/>
      <c r="C3381" s="175" t="s">
        <v>6868</v>
      </c>
      <c r="D3381" s="175" t="s">
        <v>195</v>
      </c>
      <c r="E3381" s="176" t="s">
        <v>6869</v>
      </c>
      <c r="F3381" s="177" t="s">
        <v>6870</v>
      </c>
      <c r="G3381" s="178" t="s">
        <v>273</v>
      </c>
      <c r="H3381" s="179">
        <v>70</v>
      </c>
      <c r="I3381" s="180"/>
      <c r="J3381" s="181">
        <f t="shared" si="414"/>
        <v>0</v>
      </c>
      <c r="K3381" s="177" t="s">
        <v>477</v>
      </c>
      <c r="L3381" s="41"/>
      <c r="M3381" s="182" t="s">
        <v>19</v>
      </c>
      <c r="N3381" s="183" t="s">
        <v>41</v>
      </c>
      <c r="O3381" s="66"/>
      <c r="P3381" s="184">
        <f t="shared" si="415"/>
        <v>0</v>
      </c>
      <c r="Q3381" s="184">
        <v>0</v>
      </c>
      <c r="R3381" s="184">
        <f t="shared" si="416"/>
        <v>0</v>
      </c>
      <c r="S3381" s="184">
        <v>0</v>
      </c>
      <c r="T3381" s="185">
        <f t="shared" si="417"/>
        <v>0</v>
      </c>
      <c r="U3381" s="36"/>
      <c r="V3381" s="36"/>
      <c r="W3381" s="36"/>
      <c r="X3381" s="36"/>
      <c r="Y3381" s="36"/>
      <c r="Z3381" s="36"/>
      <c r="AA3381" s="36"/>
      <c r="AB3381" s="36"/>
      <c r="AC3381" s="36"/>
      <c r="AD3381" s="36"/>
      <c r="AE3381" s="36"/>
      <c r="AR3381" s="186" t="s">
        <v>200</v>
      </c>
      <c r="AT3381" s="186" t="s">
        <v>195</v>
      </c>
      <c r="AU3381" s="186" t="s">
        <v>212</v>
      </c>
      <c r="AY3381" s="19" t="s">
        <v>193</v>
      </c>
      <c r="BE3381" s="187">
        <f t="shared" si="418"/>
        <v>0</v>
      </c>
      <c r="BF3381" s="187">
        <f t="shared" si="419"/>
        <v>0</v>
      </c>
      <c r="BG3381" s="187">
        <f t="shared" si="420"/>
        <v>0</v>
      </c>
      <c r="BH3381" s="187">
        <f t="shared" si="421"/>
        <v>0</v>
      </c>
      <c r="BI3381" s="187">
        <f t="shared" si="422"/>
        <v>0</v>
      </c>
      <c r="BJ3381" s="19" t="s">
        <v>78</v>
      </c>
      <c r="BK3381" s="187">
        <f t="shared" si="423"/>
        <v>0</v>
      </c>
      <c r="BL3381" s="19" t="s">
        <v>200</v>
      </c>
      <c r="BM3381" s="186" t="s">
        <v>6871</v>
      </c>
    </row>
    <row r="3382" spans="1:65" s="2" customFormat="1" ht="16.5" customHeight="1">
      <c r="A3382" s="36"/>
      <c r="B3382" s="37"/>
      <c r="C3382" s="175" t="s">
        <v>6872</v>
      </c>
      <c r="D3382" s="175" t="s">
        <v>195</v>
      </c>
      <c r="E3382" s="176" t="s">
        <v>6873</v>
      </c>
      <c r="F3382" s="177" t="s">
        <v>6874</v>
      </c>
      <c r="G3382" s="178" t="s">
        <v>273</v>
      </c>
      <c r="H3382" s="179">
        <v>60</v>
      </c>
      <c r="I3382" s="180"/>
      <c r="J3382" s="181">
        <f t="shared" si="414"/>
        <v>0</v>
      </c>
      <c r="K3382" s="177" t="s">
        <v>477</v>
      </c>
      <c r="L3382" s="41"/>
      <c r="M3382" s="182" t="s">
        <v>19</v>
      </c>
      <c r="N3382" s="183" t="s">
        <v>41</v>
      </c>
      <c r="O3382" s="66"/>
      <c r="P3382" s="184">
        <f t="shared" si="415"/>
        <v>0</v>
      </c>
      <c r="Q3382" s="184">
        <v>0</v>
      </c>
      <c r="R3382" s="184">
        <f t="shared" si="416"/>
        <v>0</v>
      </c>
      <c r="S3382" s="184">
        <v>0</v>
      </c>
      <c r="T3382" s="185">
        <f t="shared" si="417"/>
        <v>0</v>
      </c>
      <c r="U3382" s="36"/>
      <c r="V3382" s="36"/>
      <c r="W3382" s="36"/>
      <c r="X3382" s="36"/>
      <c r="Y3382" s="36"/>
      <c r="Z3382" s="36"/>
      <c r="AA3382" s="36"/>
      <c r="AB3382" s="36"/>
      <c r="AC3382" s="36"/>
      <c r="AD3382" s="36"/>
      <c r="AE3382" s="36"/>
      <c r="AR3382" s="186" t="s">
        <v>200</v>
      </c>
      <c r="AT3382" s="186" t="s">
        <v>195</v>
      </c>
      <c r="AU3382" s="186" t="s">
        <v>212</v>
      </c>
      <c r="AY3382" s="19" t="s">
        <v>193</v>
      </c>
      <c r="BE3382" s="187">
        <f t="shared" si="418"/>
        <v>0</v>
      </c>
      <c r="BF3382" s="187">
        <f t="shared" si="419"/>
        <v>0</v>
      </c>
      <c r="BG3382" s="187">
        <f t="shared" si="420"/>
        <v>0</v>
      </c>
      <c r="BH3382" s="187">
        <f t="shared" si="421"/>
        <v>0</v>
      </c>
      <c r="BI3382" s="187">
        <f t="shared" si="422"/>
        <v>0</v>
      </c>
      <c r="BJ3382" s="19" t="s">
        <v>78</v>
      </c>
      <c r="BK3382" s="187">
        <f t="shared" si="423"/>
        <v>0</v>
      </c>
      <c r="BL3382" s="19" t="s">
        <v>200</v>
      </c>
      <c r="BM3382" s="186" t="s">
        <v>6875</v>
      </c>
    </row>
    <row r="3383" spans="1:65" s="2" customFormat="1" ht="16.5" customHeight="1">
      <c r="A3383" s="36"/>
      <c r="B3383" s="37"/>
      <c r="C3383" s="175" t="s">
        <v>6876</v>
      </c>
      <c r="D3383" s="175" t="s">
        <v>195</v>
      </c>
      <c r="E3383" s="176" t="s">
        <v>6877</v>
      </c>
      <c r="F3383" s="177" t="s">
        <v>6878</v>
      </c>
      <c r="G3383" s="178" t="s">
        <v>273</v>
      </c>
      <c r="H3383" s="179">
        <v>40</v>
      </c>
      <c r="I3383" s="180"/>
      <c r="J3383" s="181">
        <f t="shared" si="414"/>
        <v>0</v>
      </c>
      <c r="K3383" s="177" t="s">
        <v>477</v>
      </c>
      <c r="L3383" s="41"/>
      <c r="M3383" s="182" t="s">
        <v>19</v>
      </c>
      <c r="N3383" s="183" t="s">
        <v>41</v>
      </c>
      <c r="O3383" s="66"/>
      <c r="P3383" s="184">
        <f t="shared" si="415"/>
        <v>0</v>
      </c>
      <c r="Q3383" s="184">
        <v>0</v>
      </c>
      <c r="R3383" s="184">
        <f t="shared" si="416"/>
        <v>0</v>
      </c>
      <c r="S3383" s="184">
        <v>0</v>
      </c>
      <c r="T3383" s="185">
        <f t="shared" si="417"/>
        <v>0</v>
      </c>
      <c r="U3383" s="36"/>
      <c r="V3383" s="36"/>
      <c r="W3383" s="36"/>
      <c r="X3383" s="36"/>
      <c r="Y3383" s="36"/>
      <c r="Z3383" s="36"/>
      <c r="AA3383" s="36"/>
      <c r="AB3383" s="36"/>
      <c r="AC3383" s="36"/>
      <c r="AD3383" s="36"/>
      <c r="AE3383" s="36"/>
      <c r="AR3383" s="186" t="s">
        <v>200</v>
      </c>
      <c r="AT3383" s="186" t="s">
        <v>195</v>
      </c>
      <c r="AU3383" s="186" t="s">
        <v>212</v>
      </c>
      <c r="AY3383" s="19" t="s">
        <v>193</v>
      </c>
      <c r="BE3383" s="187">
        <f t="shared" si="418"/>
        <v>0</v>
      </c>
      <c r="BF3383" s="187">
        <f t="shared" si="419"/>
        <v>0</v>
      </c>
      <c r="BG3383" s="187">
        <f t="shared" si="420"/>
        <v>0</v>
      </c>
      <c r="BH3383" s="187">
        <f t="shared" si="421"/>
        <v>0</v>
      </c>
      <c r="BI3383" s="187">
        <f t="shared" si="422"/>
        <v>0</v>
      </c>
      <c r="BJ3383" s="19" t="s">
        <v>78</v>
      </c>
      <c r="BK3383" s="187">
        <f t="shared" si="423"/>
        <v>0</v>
      </c>
      <c r="BL3383" s="19" t="s">
        <v>200</v>
      </c>
      <c r="BM3383" s="186" t="s">
        <v>6879</v>
      </c>
    </row>
    <row r="3384" spans="1:65" s="2" customFormat="1" ht="16.5" customHeight="1">
      <c r="A3384" s="36"/>
      <c r="B3384" s="37"/>
      <c r="C3384" s="175" t="s">
        <v>6880</v>
      </c>
      <c r="D3384" s="175" t="s">
        <v>195</v>
      </c>
      <c r="E3384" s="176" t="s">
        <v>6881</v>
      </c>
      <c r="F3384" s="177" t="s">
        <v>6882</v>
      </c>
      <c r="G3384" s="178" t="s">
        <v>273</v>
      </c>
      <c r="H3384" s="179">
        <v>40</v>
      </c>
      <c r="I3384" s="180"/>
      <c r="J3384" s="181">
        <f t="shared" si="414"/>
        <v>0</v>
      </c>
      <c r="K3384" s="177" t="s">
        <v>477</v>
      </c>
      <c r="L3384" s="41"/>
      <c r="M3384" s="182" t="s">
        <v>19</v>
      </c>
      <c r="N3384" s="183" t="s">
        <v>41</v>
      </c>
      <c r="O3384" s="66"/>
      <c r="P3384" s="184">
        <f t="shared" si="415"/>
        <v>0</v>
      </c>
      <c r="Q3384" s="184">
        <v>0</v>
      </c>
      <c r="R3384" s="184">
        <f t="shared" si="416"/>
        <v>0</v>
      </c>
      <c r="S3384" s="184">
        <v>0</v>
      </c>
      <c r="T3384" s="185">
        <f t="shared" si="417"/>
        <v>0</v>
      </c>
      <c r="U3384" s="36"/>
      <c r="V3384" s="36"/>
      <c r="W3384" s="36"/>
      <c r="X3384" s="36"/>
      <c r="Y3384" s="36"/>
      <c r="Z3384" s="36"/>
      <c r="AA3384" s="36"/>
      <c r="AB3384" s="36"/>
      <c r="AC3384" s="36"/>
      <c r="AD3384" s="36"/>
      <c r="AE3384" s="36"/>
      <c r="AR3384" s="186" t="s">
        <v>200</v>
      </c>
      <c r="AT3384" s="186" t="s">
        <v>195</v>
      </c>
      <c r="AU3384" s="186" t="s">
        <v>212</v>
      </c>
      <c r="AY3384" s="19" t="s">
        <v>193</v>
      </c>
      <c r="BE3384" s="187">
        <f t="shared" si="418"/>
        <v>0</v>
      </c>
      <c r="BF3384" s="187">
        <f t="shared" si="419"/>
        <v>0</v>
      </c>
      <c r="BG3384" s="187">
        <f t="shared" si="420"/>
        <v>0</v>
      </c>
      <c r="BH3384" s="187">
        <f t="shared" si="421"/>
        <v>0</v>
      </c>
      <c r="BI3384" s="187">
        <f t="shared" si="422"/>
        <v>0</v>
      </c>
      <c r="BJ3384" s="19" t="s">
        <v>78</v>
      </c>
      <c r="BK3384" s="187">
        <f t="shared" si="423"/>
        <v>0</v>
      </c>
      <c r="BL3384" s="19" t="s">
        <v>200</v>
      </c>
      <c r="BM3384" s="186" t="s">
        <v>6883</v>
      </c>
    </row>
    <row r="3385" spans="1:65" s="2" customFormat="1" ht="16.5" customHeight="1">
      <c r="A3385" s="36"/>
      <c r="B3385" s="37"/>
      <c r="C3385" s="175" t="s">
        <v>6884</v>
      </c>
      <c r="D3385" s="175" t="s">
        <v>195</v>
      </c>
      <c r="E3385" s="176" t="s">
        <v>6885</v>
      </c>
      <c r="F3385" s="177" t="s">
        <v>6578</v>
      </c>
      <c r="G3385" s="178" t="s">
        <v>273</v>
      </c>
      <c r="H3385" s="179">
        <v>30</v>
      </c>
      <c r="I3385" s="180"/>
      <c r="J3385" s="181">
        <f t="shared" si="414"/>
        <v>0</v>
      </c>
      <c r="K3385" s="177" t="s">
        <v>477</v>
      </c>
      <c r="L3385" s="41"/>
      <c r="M3385" s="182" t="s">
        <v>19</v>
      </c>
      <c r="N3385" s="183" t="s">
        <v>41</v>
      </c>
      <c r="O3385" s="66"/>
      <c r="P3385" s="184">
        <f t="shared" si="415"/>
        <v>0</v>
      </c>
      <c r="Q3385" s="184">
        <v>0</v>
      </c>
      <c r="R3385" s="184">
        <f t="shared" si="416"/>
        <v>0</v>
      </c>
      <c r="S3385" s="184">
        <v>0</v>
      </c>
      <c r="T3385" s="185">
        <f t="shared" si="417"/>
        <v>0</v>
      </c>
      <c r="U3385" s="36"/>
      <c r="V3385" s="36"/>
      <c r="W3385" s="36"/>
      <c r="X3385" s="36"/>
      <c r="Y3385" s="36"/>
      <c r="Z3385" s="36"/>
      <c r="AA3385" s="36"/>
      <c r="AB3385" s="36"/>
      <c r="AC3385" s="36"/>
      <c r="AD3385" s="36"/>
      <c r="AE3385" s="36"/>
      <c r="AR3385" s="186" t="s">
        <v>200</v>
      </c>
      <c r="AT3385" s="186" t="s">
        <v>195</v>
      </c>
      <c r="AU3385" s="186" t="s">
        <v>212</v>
      </c>
      <c r="AY3385" s="19" t="s">
        <v>193</v>
      </c>
      <c r="BE3385" s="187">
        <f t="shared" si="418"/>
        <v>0</v>
      </c>
      <c r="BF3385" s="187">
        <f t="shared" si="419"/>
        <v>0</v>
      </c>
      <c r="BG3385" s="187">
        <f t="shared" si="420"/>
        <v>0</v>
      </c>
      <c r="BH3385" s="187">
        <f t="shared" si="421"/>
        <v>0</v>
      </c>
      <c r="BI3385" s="187">
        <f t="shared" si="422"/>
        <v>0</v>
      </c>
      <c r="BJ3385" s="19" t="s">
        <v>78</v>
      </c>
      <c r="BK3385" s="187">
        <f t="shared" si="423"/>
        <v>0</v>
      </c>
      <c r="BL3385" s="19" t="s">
        <v>200</v>
      </c>
      <c r="BM3385" s="186" t="s">
        <v>6886</v>
      </c>
    </row>
    <row r="3386" spans="1:65" s="2" customFormat="1" ht="16.5" customHeight="1">
      <c r="A3386" s="36"/>
      <c r="B3386" s="37"/>
      <c r="C3386" s="175" t="s">
        <v>6887</v>
      </c>
      <c r="D3386" s="175" t="s">
        <v>195</v>
      </c>
      <c r="E3386" s="176" t="s">
        <v>6888</v>
      </c>
      <c r="F3386" s="177" t="s">
        <v>6889</v>
      </c>
      <c r="G3386" s="178" t="s">
        <v>273</v>
      </c>
      <c r="H3386" s="179">
        <v>30</v>
      </c>
      <c r="I3386" s="180"/>
      <c r="J3386" s="181">
        <f t="shared" si="414"/>
        <v>0</v>
      </c>
      <c r="K3386" s="177" t="s">
        <v>477</v>
      </c>
      <c r="L3386" s="41"/>
      <c r="M3386" s="182" t="s">
        <v>19</v>
      </c>
      <c r="N3386" s="183" t="s">
        <v>41</v>
      </c>
      <c r="O3386" s="66"/>
      <c r="P3386" s="184">
        <f t="shared" si="415"/>
        <v>0</v>
      </c>
      <c r="Q3386" s="184">
        <v>0</v>
      </c>
      <c r="R3386" s="184">
        <f t="shared" si="416"/>
        <v>0</v>
      </c>
      <c r="S3386" s="184">
        <v>0</v>
      </c>
      <c r="T3386" s="185">
        <f t="shared" si="417"/>
        <v>0</v>
      </c>
      <c r="U3386" s="36"/>
      <c r="V3386" s="36"/>
      <c r="W3386" s="36"/>
      <c r="X3386" s="36"/>
      <c r="Y3386" s="36"/>
      <c r="Z3386" s="36"/>
      <c r="AA3386" s="36"/>
      <c r="AB3386" s="36"/>
      <c r="AC3386" s="36"/>
      <c r="AD3386" s="36"/>
      <c r="AE3386" s="36"/>
      <c r="AR3386" s="186" t="s">
        <v>200</v>
      </c>
      <c r="AT3386" s="186" t="s">
        <v>195</v>
      </c>
      <c r="AU3386" s="186" t="s">
        <v>212</v>
      </c>
      <c r="AY3386" s="19" t="s">
        <v>193</v>
      </c>
      <c r="BE3386" s="187">
        <f t="shared" si="418"/>
        <v>0</v>
      </c>
      <c r="BF3386" s="187">
        <f t="shared" si="419"/>
        <v>0</v>
      </c>
      <c r="BG3386" s="187">
        <f t="shared" si="420"/>
        <v>0</v>
      </c>
      <c r="BH3386" s="187">
        <f t="shared" si="421"/>
        <v>0</v>
      </c>
      <c r="BI3386" s="187">
        <f t="shared" si="422"/>
        <v>0</v>
      </c>
      <c r="BJ3386" s="19" t="s">
        <v>78</v>
      </c>
      <c r="BK3386" s="187">
        <f t="shared" si="423"/>
        <v>0</v>
      </c>
      <c r="BL3386" s="19" t="s">
        <v>200</v>
      </c>
      <c r="BM3386" s="186" t="s">
        <v>6890</v>
      </c>
    </row>
    <row r="3387" spans="1:65" s="2" customFormat="1" ht="16.5" customHeight="1">
      <c r="A3387" s="36"/>
      <c r="B3387" s="37"/>
      <c r="C3387" s="175" t="s">
        <v>6891</v>
      </c>
      <c r="D3387" s="175" t="s">
        <v>195</v>
      </c>
      <c r="E3387" s="176" t="s">
        <v>6892</v>
      </c>
      <c r="F3387" s="177" t="s">
        <v>6893</v>
      </c>
      <c r="G3387" s="178" t="s">
        <v>6707</v>
      </c>
      <c r="H3387" s="179">
        <v>1</v>
      </c>
      <c r="I3387" s="180"/>
      <c r="J3387" s="181">
        <f t="shared" si="414"/>
        <v>0</v>
      </c>
      <c r="K3387" s="177" t="s">
        <v>477</v>
      </c>
      <c r="L3387" s="41"/>
      <c r="M3387" s="182" t="s">
        <v>19</v>
      </c>
      <c r="N3387" s="183" t="s">
        <v>41</v>
      </c>
      <c r="O3387" s="66"/>
      <c r="P3387" s="184">
        <f t="shared" si="415"/>
        <v>0</v>
      </c>
      <c r="Q3387" s="184">
        <v>0</v>
      </c>
      <c r="R3387" s="184">
        <f t="shared" si="416"/>
        <v>0</v>
      </c>
      <c r="S3387" s="184">
        <v>0</v>
      </c>
      <c r="T3387" s="185">
        <f t="shared" si="417"/>
        <v>0</v>
      </c>
      <c r="U3387" s="36"/>
      <c r="V3387" s="36"/>
      <c r="W3387" s="36"/>
      <c r="X3387" s="36"/>
      <c r="Y3387" s="36"/>
      <c r="Z3387" s="36"/>
      <c r="AA3387" s="36"/>
      <c r="AB3387" s="36"/>
      <c r="AC3387" s="36"/>
      <c r="AD3387" s="36"/>
      <c r="AE3387" s="36"/>
      <c r="AR3387" s="186" t="s">
        <v>200</v>
      </c>
      <c r="AT3387" s="186" t="s">
        <v>195</v>
      </c>
      <c r="AU3387" s="186" t="s">
        <v>212</v>
      </c>
      <c r="AY3387" s="19" t="s">
        <v>193</v>
      </c>
      <c r="BE3387" s="187">
        <f t="shared" si="418"/>
        <v>0</v>
      </c>
      <c r="BF3387" s="187">
        <f t="shared" si="419"/>
        <v>0</v>
      </c>
      <c r="BG3387" s="187">
        <f t="shared" si="420"/>
        <v>0</v>
      </c>
      <c r="BH3387" s="187">
        <f t="shared" si="421"/>
        <v>0</v>
      </c>
      <c r="BI3387" s="187">
        <f t="shared" si="422"/>
        <v>0</v>
      </c>
      <c r="BJ3387" s="19" t="s">
        <v>78</v>
      </c>
      <c r="BK3387" s="187">
        <f t="shared" si="423"/>
        <v>0</v>
      </c>
      <c r="BL3387" s="19" t="s">
        <v>200</v>
      </c>
      <c r="BM3387" s="186" t="s">
        <v>6894</v>
      </c>
    </row>
    <row r="3388" spans="1:65" s="2" customFormat="1" ht="21.75" customHeight="1">
      <c r="A3388" s="36"/>
      <c r="B3388" s="37"/>
      <c r="C3388" s="175" t="s">
        <v>6895</v>
      </c>
      <c r="D3388" s="175" t="s">
        <v>195</v>
      </c>
      <c r="E3388" s="176" t="s">
        <v>6896</v>
      </c>
      <c r="F3388" s="177" t="s">
        <v>6897</v>
      </c>
      <c r="G3388" s="178" t="s">
        <v>273</v>
      </c>
      <c r="H3388" s="179">
        <v>15</v>
      </c>
      <c r="I3388" s="180"/>
      <c r="J3388" s="181">
        <f t="shared" si="414"/>
        <v>0</v>
      </c>
      <c r="K3388" s="177" t="s">
        <v>477</v>
      </c>
      <c r="L3388" s="41"/>
      <c r="M3388" s="182" t="s">
        <v>19</v>
      </c>
      <c r="N3388" s="183" t="s">
        <v>41</v>
      </c>
      <c r="O3388" s="66"/>
      <c r="P3388" s="184">
        <f t="shared" si="415"/>
        <v>0</v>
      </c>
      <c r="Q3388" s="184">
        <v>0</v>
      </c>
      <c r="R3388" s="184">
        <f t="shared" si="416"/>
        <v>0</v>
      </c>
      <c r="S3388" s="184">
        <v>0</v>
      </c>
      <c r="T3388" s="185">
        <f t="shared" si="417"/>
        <v>0</v>
      </c>
      <c r="U3388" s="36"/>
      <c r="V3388" s="36"/>
      <c r="W3388" s="36"/>
      <c r="X3388" s="36"/>
      <c r="Y3388" s="36"/>
      <c r="Z3388" s="36"/>
      <c r="AA3388" s="36"/>
      <c r="AB3388" s="36"/>
      <c r="AC3388" s="36"/>
      <c r="AD3388" s="36"/>
      <c r="AE3388" s="36"/>
      <c r="AR3388" s="186" t="s">
        <v>200</v>
      </c>
      <c r="AT3388" s="186" t="s">
        <v>195</v>
      </c>
      <c r="AU3388" s="186" t="s">
        <v>212</v>
      </c>
      <c r="AY3388" s="19" t="s">
        <v>193</v>
      </c>
      <c r="BE3388" s="187">
        <f t="shared" si="418"/>
        <v>0</v>
      </c>
      <c r="BF3388" s="187">
        <f t="shared" si="419"/>
        <v>0</v>
      </c>
      <c r="BG3388" s="187">
        <f t="shared" si="420"/>
        <v>0</v>
      </c>
      <c r="BH3388" s="187">
        <f t="shared" si="421"/>
        <v>0</v>
      </c>
      <c r="BI3388" s="187">
        <f t="shared" si="422"/>
        <v>0</v>
      </c>
      <c r="BJ3388" s="19" t="s">
        <v>78</v>
      </c>
      <c r="BK3388" s="187">
        <f t="shared" si="423"/>
        <v>0</v>
      </c>
      <c r="BL3388" s="19" t="s">
        <v>200</v>
      </c>
      <c r="BM3388" s="186" t="s">
        <v>6898</v>
      </c>
    </row>
    <row r="3389" spans="1:65" s="2" customFormat="1" ht="21.75" customHeight="1">
      <c r="A3389" s="36"/>
      <c r="B3389" s="37"/>
      <c r="C3389" s="175" t="s">
        <v>6899</v>
      </c>
      <c r="D3389" s="175" t="s">
        <v>195</v>
      </c>
      <c r="E3389" s="176" t="s">
        <v>6900</v>
      </c>
      <c r="F3389" s="177" t="s">
        <v>6901</v>
      </c>
      <c r="G3389" s="178" t="s">
        <v>273</v>
      </c>
      <c r="H3389" s="179">
        <v>35</v>
      </c>
      <c r="I3389" s="180"/>
      <c r="J3389" s="181">
        <f t="shared" si="414"/>
        <v>0</v>
      </c>
      <c r="K3389" s="177" t="s">
        <v>477</v>
      </c>
      <c r="L3389" s="41"/>
      <c r="M3389" s="182" t="s">
        <v>19</v>
      </c>
      <c r="N3389" s="183" t="s">
        <v>41</v>
      </c>
      <c r="O3389" s="66"/>
      <c r="P3389" s="184">
        <f t="shared" si="415"/>
        <v>0</v>
      </c>
      <c r="Q3389" s="184">
        <v>0</v>
      </c>
      <c r="R3389" s="184">
        <f t="shared" si="416"/>
        <v>0</v>
      </c>
      <c r="S3389" s="184">
        <v>0</v>
      </c>
      <c r="T3389" s="185">
        <f t="shared" si="417"/>
        <v>0</v>
      </c>
      <c r="U3389" s="36"/>
      <c r="V3389" s="36"/>
      <c r="W3389" s="36"/>
      <c r="X3389" s="36"/>
      <c r="Y3389" s="36"/>
      <c r="Z3389" s="36"/>
      <c r="AA3389" s="36"/>
      <c r="AB3389" s="36"/>
      <c r="AC3389" s="36"/>
      <c r="AD3389" s="36"/>
      <c r="AE3389" s="36"/>
      <c r="AR3389" s="186" t="s">
        <v>200</v>
      </c>
      <c r="AT3389" s="186" t="s">
        <v>195</v>
      </c>
      <c r="AU3389" s="186" t="s">
        <v>212</v>
      </c>
      <c r="AY3389" s="19" t="s">
        <v>193</v>
      </c>
      <c r="BE3389" s="187">
        <f t="shared" si="418"/>
        <v>0</v>
      </c>
      <c r="BF3389" s="187">
        <f t="shared" si="419"/>
        <v>0</v>
      </c>
      <c r="BG3389" s="187">
        <f t="shared" si="420"/>
        <v>0</v>
      </c>
      <c r="BH3389" s="187">
        <f t="shared" si="421"/>
        <v>0</v>
      </c>
      <c r="BI3389" s="187">
        <f t="shared" si="422"/>
        <v>0</v>
      </c>
      <c r="BJ3389" s="19" t="s">
        <v>78</v>
      </c>
      <c r="BK3389" s="187">
        <f t="shared" si="423"/>
        <v>0</v>
      </c>
      <c r="BL3389" s="19" t="s">
        <v>200</v>
      </c>
      <c r="BM3389" s="186" t="s">
        <v>6902</v>
      </c>
    </row>
    <row r="3390" spans="1:65" s="2" customFormat="1" ht="24.2" customHeight="1">
      <c r="A3390" s="36"/>
      <c r="B3390" s="37"/>
      <c r="C3390" s="175" t="s">
        <v>6903</v>
      </c>
      <c r="D3390" s="175" t="s">
        <v>195</v>
      </c>
      <c r="E3390" s="176" t="s">
        <v>6904</v>
      </c>
      <c r="F3390" s="177" t="s">
        <v>6905</v>
      </c>
      <c r="G3390" s="178" t="s">
        <v>273</v>
      </c>
      <c r="H3390" s="179">
        <v>70</v>
      </c>
      <c r="I3390" s="180"/>
      <c r="J3390" s="181">
        <f t="shared" si="414"/>
        <v>0</v>
      </c>
      <c r="K3390" s="177" t="s">
        <v>477</v>
      </c>
      <c r="L3390" s="41"/>
      <c r="M3390" s="182" t="s">
        <v>19</v>
      </c>
      <c r="N3390" s="183" t="s">
        <v>41</v>
      </c>
      <c r="O3390" s="66"/>
      <c r="P3390" s="184">
        <f t="shared" si="415"/>
        <v>0</v>
      </c>
      <c r="Q3390" s="184">
        <v>0</v>
      </c>
      <c r="R3390" s="184">
        <f t="shared" si="416"/>
        <v>0</v>
      </c>
      <c r="S3390" s="184">
        <v>0</v>
      </c>
      <c r="T3390" s="185">
        <f t="shared" si="417"/>
        <v>0</v>
      </c>
      <c r="U3390" s="36"/>
      <c r="V3390" s="36"/>
      <c r="W3390" s="36"/>
      <c r="X3390" s="36"/>
      <c r="Y3390" s="36"/>
      <c r="Z3390" s="36"/>
      <c r="AA3390" s="36"/>
      <c r="AB3390" s="36"/>
      <c r="AC3390" s="36"/>
      <c r="AD3390" s="36"/>
      <c r="AE3390" s="36"/>
      <c r="AR3390" s="186" t="s">
        <v>200</v>
      </c>
      <c r="AT3390" s="186" t="s">
        <v>195</v>
      </c>
      <c r="AU3390" s="186" t="s">
        <v>212</v>
      </c>
      <c r="AY3390" s="19" t="s">
        <v>193</v>
      </c>
      <c r="BE3390" s="187">
        <f t="shared" si="418"/>
        <v>0</v>
      </c>
      <c r="BF3390" s="187">
        <f t="shared" si="419"/>
        <v>0</v>
      </c>
      <c r="BG3390" s="187">
        <f t="shared" si="420"/>
        <v>0</v>
      </c>
      <c r="BH3390" s="187">
        <f t="shared" si="421"/>
        <v>0</v>
      </c>
      <c r="BI3390" s="187">
        <f t="shared" si="422"/>
        <v>0</v>
      </c>
      <c r="BJ3390" s="19" t="s">
        <v>78</v>
      </c>
      <c r="BK3390" s="187">
        <f t="shared" si="423"/>
        <v>0</v>
      </c>
      <c r="BL3390" s="19" t="s">
        <v>200</v>
      </c>
      <c r="BM3390" s="186" t="s">
        <v>6906</v>
      </c>
    </row>
    <row r="3391" spans="1:65" s="2" customFormat="1" ht="16.5" customHeight="1">
      <c r="A3391" s="36"/>
      <c r="B3391" s="37"/>
      <c r="C3391" s="175" t="s">
        <v>6907</v>
      </c>
      <c r="D3391" s="175" t="s">
        <v>195</v>
      </c>
      <c r="E3391" s="176" t="s">
        <v>6908</v>
      </c>
      <c r="F3391" s="177" t="s">
        <v>6909</v>
      </c>
      <c r="G3391" s="178" t="s">
        <v>6707</v>
      </c>
      <c r="H3391" s="179">
        <v>1</v>
      </c>
      <c r="I3391" s="180"/>
      <c r="J3391" s="181">
        <f t="shared" si="414"/>
        <v>0</v>
      </c>
      <c r="K3391" s="177" t="s">
        <v>477</v>
      </c>
      <c r="L3391" s="41"/>
      <c r="M3391" s="182" t="s">
        <v>19</v>
      </c>
      <c r="N3391" s="183" t="s">
        <v>41</v>
      </c>
      <c r="O3391" s="66"/>
      <c r="P3391" s="184">
        <f t="shared" si="415"/>
        <v>0</v>
      </c>
      <c r="Q3391" s="184">
        <v>0</v>
      </c>
      <c r="R3391" s="184">
        <f t="shared" si="416"/>
        <v>0</v>
      </c>
      <c r="S3391" s="184">
        <v>0</v>
      </c>
      <c r="T3391" s="185">
        <f t="shared" si="417"/>
        <v>0</v>
      </c>
      <c r="U3391" s="36"/>
      <c r="V3391" s="36"/>
      <c r="W3391" s="36"/>
      <c r="X3391" s="36"/>
      <c r="Y3391" s="36"/>
      <c r="Z3391" s="36"/>
      <c r="AA3391" s="36"/>
      <c r="AB3391" s="36"/>
      <c r="AC3391" s="36"/>
      <c r="AD3391" s="36"/>
      <c r="AE3391" s="36"/>
      <c r="AR3391" s="186" t="s">
        <v>200</v>
      </c>
      <c r="AT3391" s="186" t="s">
        <v>195</v>
      </c>
      <c r="AU3391" s="186" t="s">
        <v>212</v>
      </c>
      <c r="AY3391" s="19" t="s">
        <v>193</v>
      </c>
      <c r="BE3391" s="187">
        <f t="shared" si="418"/>
        <v>0</v>
      </c>
      <c r="BF3391" s="187">
        <f t="shared" si="419"/>
        <v>0</v>
      </c>
      <c r="BG3391" s="187">
        <f t="shared" si="420"/>
        <v>0</v>
      </c>
      <c r="BH3391" s="187">
        <f t="shared" si="421"/>
        <v>0</v>
      </c>
      <c r="BI3391" s="187">
        <f t="shared" si="422"/>
        <v>0</v>
      </c>
      <c r="BJ3391" s="19" t="s">
        <v>78</v>
      </c>
      <c r="BK3391" s="187">
        <f t="shared" si="423"/>
        <v>0</v>
      </c>
      <c r="BL3391" s="19" t="s">
        <v>200</v>
      </c>
      <c r="BM3391" s="186" t="s">
        <v>6910</v>
      </c>
    </row>
    <row r="3392" spans="1:65" s="2" customFormat="1" ht="16.5" customHeight="1">
      <c r="A3392" s="36"/>
      <c r="B3392" s="37"/>
      <c r="C3392" s="175" t="s">
        <v>6911</v>
      </c>
      <c r="D3392" s="175" t="s">
        <v>195</v>
      </c>
      <c r="E3392" s="176" t="s">
        <v>6912</v>
      </c>
      <c r="F3392" s="177" t="s">
        <v>6913</v>
      </c>
      <c r="G3392" s="178" t="s">
        <v>6707</v>
      </c>
      <c r="H3392" s="179">
        <v>1</v>
      </c>
      <c r="I3392" s="180"/>
      <c r="J3392" s="181">
        <f t="shared" si="414"/>
        <v>0</v>
      </c>
      <c r="K3392" s="177" t="s">
        <v>477</v>
      </c>
      <c r="L3392" s="41"/>
      <c r="M3392" s="182" t="s">
        <v>19</v>
      </c>
      <c r="N3392" s="183" t="s">
        <v>41</v>
      </c>
      <c r="O3392" s="66"/>
      <c r="P3392" s="184">
        <f t="shared" si="415"/>
        <v>0</v>
      </c>
      <c r="Q3392" s="184">
        <v>0</v>
      </c>
      <c r="R3392" s="184">
        <f t="shared" si="416"/>
        <v>0</v>
      </c>
      <c r="S3392" s="184">
        <v>0</v>
      </c>
      <c r="T3392" s="185">
        <f t="shared" si="417"/>
        <v>0</v>
      </c>
      <c r="U3392" s="36"/>
      <c r="V3392" s="36"/>
      <c r="W3392" s="36"/>
      <c r="X3392" s="36"/>
      <c r="Y3392" s="36"/>
      <c r="Z3392" s="36"/>
      <c r="AA3392" s="36"/>
      <c r="AB3392" s="36"/>
      <c r="AC3392" s="36"/>
      <c r="AD3392" s="36"/>
      <c r="AE3392" s="36"/>
      <c r="AR3392" s="186" t="s">
        <v>200</v>
      </c>
      <c r="AT3392" s="186" t="s">
        <v>195</v>
      </c>
      <c r="AU3392" s="186" t="s">
        <v>212</v>
      </c>
      <c r="AY3392" s="19" t="s">
        <v>193</v>
      </c>
      <c r="BE3392" s="187">
        <f t="shared" si="418"/>
        <v>0</v>
      </c>
      <c r="BF3392" s="187">
        <f t="shared" si="419"/>
        <v>0</v>
      </c>
      <c r="BG3392" s="187">
        <f t="shared" si="420"/>
        <v>0</v>
      </c>
      <c r="BH3392" s="187">
        <f t="shared" si="421"/>
        <v>0</v>
      </c>
      <c r="BI3392" s="187">
        <f t="shared" si="422"/>
        <v>0</v>
      </c>
      <c r="BJ3392" s="19" t="s">
        <v>78</v>
      </c>
      <c r="BK3392" s="187">
        <f t="shared" si="423"/>
        <v>0</v>
      </c>
      <c r="BL3392" s="19" t="s">
        <v>200</v>
      </c>
      <c r="BM3392" s="186" t="s">
        <v>6914</v>
      </c>
    </row>
    <row r="3393" spans="1:65" s="2" customFormat="1" ht="16.5" customHeight="1">
      <c r="A3393" s="36"/>
      <c r="B3393" s="37"/>
      <c r="C3393" s="175" t="s">
        <v>6915</v>
      </c>
      <c r="D3393" s="175" t="s">
        <v>195</v>
      </c>
      <c r="E3393" s="176" t="s">
        <v>6916</v>
      </c>
      <c r="F3393" s="177" t="s">
        <v>6917</v>
      </c>
      <c r="G3393" s="178" t="s">
        <v>6707</v>
      </c>
      <c r="H3393" s="179">
        <v>1</v>
      </c>
      <c r="I3393" s="180"/>
      <c r="J3393" s="181">
        <f t="shared" si="414"/>
        <v>0</v>
      </c>
      <c r="K3393" s="177" t="s">
        <v>477</v>
      </c>
      <c r="L3393" s="41"/>
      <c r="M3393" s="182" t="s">
        <v>19</v>
      </c>
      <c r="N3393" s="183" t="s">
        <v>41</v>
      </c>
      <c r="O3393" s="66"/>
      <c r="P3393" s="184">
        <f t="shared" si="415"/>
        <v>0</v>
      </c>
      <c r="Q3393" s="184">
        <v>0</v>
      </c>
      <c r="R3393" s="184">
        <f t="shared" si="416"/>
        <v>0</v>
      </c>
      <c r="S3393" s="184">
        <v>0</v>
      </c>
      <c r="T3393" s="185">
        <f t="shared" si="417"/>
        <v>0</v>
      </c>
      <c r="U3393" s="36"/>
      <c r="V3393" s="36"/>
      <c r="W3393" s="36"/>
      <c r="X3393" s="36"/>
      <c r="Y3393" s="36"/>
      <c r="Z3393" s="36"/>
      <c r="AA3393" s="36"/>
      <c r="AB3393" s="36"/>
      <c r="AC3393" s="36"/>
      <c r="AD3393" s="36"/>
      <c r="AE3393" s="36"/>
      <c r="AR3393" s="186" t="s">
        <v>200</v>
      </c>
      <c r="AT3393" s="186" t="s">
        <v>195</v>
      </c>
      <c r="AU3393" s="186" t="s">
        <v>212</v>
      </c>
      <c r="AY3393" s="19" t="s">
        <v>193</v>
      </c>
      <c r="BE3393" s="187">
        <f t="shared" si="418"/>
        <v>0</v>
      </c>
      <c r="BF3393" s="187">
        <f t="shared" si="419"/>
        <v>0</v>
      </c>
      <c r="BG3393" s="187">
        <f t="shared" si="420"/>
        <v>0</v>
      </c>
      <c r="BH3393" s="187">
        <f t="shared" si="421"/>
        <v>0</v>
      </c>
      <c r="BI3393" s="187">
        <f t="shared" si="422"/>
        <v>0</v>
      </c>
      <c r="BJ3393" s="19" t="s">
        <v>78</v>
      </c>
      <c r="BK3393" s="187">
        <f t="shared" si="423"/>
        <v>0</v>
      </c>
      <c r="BL3393" s="19" t="s">
        <v>200</v>
      </c>
      <c r="BM3393" s="186" t="s">
        <v>6918</v>
      </c>
    </row>
    <row r="3394" spans="1:65" s="2" customFormat="1" ht="16.5" customHeight="1">
      <c r="A3394" s="36"/>
      <c r="B3394" s="37"/>
      <c r="C3394" s="175" t="s">
        <v>6919</v>
      </c>
      <c r="D3394" s="175" t="s">
        <v>195</v>
      </c>
      <c r="E3394" s="176" t="s">
        <v>6920</v>
      </c>
      <c r="F3394" s="177" t="s">
        <v>4922</v>
      </c>
      <c r="G3394" s="178" t="s">
        <v>6592</v>
      </c>
      <c r="H3394" s="179">
        <v>1</v>
      </c>
      <c r="I3394" s="180"/>
      <c r="J3394" s="181">
        <f t="shared" si="414"/>
        <v>0</v>
      </c>
      <c r="K3394" s="177" t="s">
        <v>477</v>
      </c>
      <c r="L3394" s="41"/>
      <c r="M3394" s="182" t="s">
        <v>19</v>
      </c>
      <c r="N3394" s="183" t="s">
        <v>41</v>
      </c>
      <c r="O3394" s="66"/>
      <c r="P3394" s="184">
        <f t="shared" si="415"/>
        <v>0</v>
      </c>
      <c r="Q3394" s="184">
        <v>0</v>
      </c>
      <c r="R3394" s="184">
        <f t="shared" si="416"/>
        <v>0</v>
      </c>
      <c r="S3394" s="184">
        <v>0</v>
      </c>
      <c r="T3394" s="185">
        <f t="shared" si="417"/>
        <v>0</v>
      </c>
      <c r="U3394" s="36"/>
      <c r="V3394" s="36"/>
      <c r="W3394" s="36"/>
      <c r="X3394" s="36"/>
      <c r="Y3394" s="36"/>
      <c r="Z3394" s="36"/>
      <c r="AA3394" s="36"/>
      <c r="AB3394" s="36"/>
      <c r="AC3394" s="36"/>
      <c r="AD3394" s="36"/>
      <c r="AE3394" s="36"/>
      <c r="AR3394" s="186" t="s">
        <v>200</v>
      </c>
      <c r="AT3394" s="186" t="s">
        <v>195</v>
      </c>
      <c r="AU3394" s="186" t="s">
        <v>212</v>
      </c>
      <c r="AY3394" s="19" t="s">
        <v>193</v>
      </c>
      <c r="BE3394" s="187">
        <f t="shared" si="418"/>
        <v>0</v>
      </c>
      <c r="BF3394" s="187">
        <f t="shared" si="419"/>
        <v>0</v>
      </c>
      <c r="BG3394" s="187">
        <f t="shared" si="420"/>
        <v>0</v>
      </c>
      <c r="BH3394" s="187">
        <f t="shared" si="421"/>
        <v>0</v>
      </c>
      <c r="BI3394" s="187">
        <f t="shared" si="422"/>
        <v>0</v>
      </c>
      <c r="BJ3394" s="19" t="s">
        <v>78</v>
      </c>
      <c r="BK3394" s="187">
        <f t="shared" si="423"/>
        <v>0</v>
      </c>
      <c r="BL3394" s="19" t="s">
        <v>200</v>
      </c>
      <c r="BM3394" s="186" t="s">
        <v>6921</v>
      </c>
    </row>
    <row r="3395" spans="1:65" s="12" customFormat="1" ht="22.9" customHeight="1">
      <c r="B3395" s="159"/>
      <c r="C3395" s="160"/>
      <c r="D3395" s="161" t="s">
        <v>69</v>
      </c>
      <c r="E3395" s="173" t="s">
        <v>4128</v>
      </c>
      <c r="F3395" s="173" t="s">
        <v>6922</v>
      </c>
      <c r="G3395" s="160"/>
      <c r="H3395" s="160"/>
      <c r="I3395" s="163"/>
      <c r="J3395" s="174">
        <f>BK3395</f>
        <v>0</v>
      </c>
      <c r="K3395" s="160"/>
      <c r="L3395" s="165"/>
      <c r="M3395" s="166"/>
      <c r="N3395" s="167"/>
      <c r="O3395" s="167"/>
      <c r="P3395" s="168">
        <f>SUM(P3396:P3401)</f>
        <v>0</v>
      </c>
      <c r="Q3395" s="167"/>
      <c r="R3395" s="168">
        <f>SUM(R3396:R3401)</f>
        <v>0.32513399999999998</v>
      </c>
      <c r="S3395" s="167"/>
      <c r="T3395" s="169">
        <f>SUM(T3396:T3401)</f>
        <v>0</v>
      </c>
      <c r="AR3395" s="170" t="s">
        <v>80</v>
      </c>
      <c r="AT3395" s="171" t="s">
        <v>69</v>
      </c>
      <c r="AU3395" s="171" t="s">
        <v>78</v>
      </c>
      <c r="AY3395" s="170" t="s">
        <v>193</v>
      </c>
      <c r="BK3395" s="172">
        <f>SUM(BK3396:BK3401)</f>
        <v>0</v>
      </c>
    </row>
    <row r="3396" spans="1:65" s="2" customFormat="1" ht="24.2" customHeight="1">
      <c r="A3396" s="36"/>
      <c r="B3396" s="37"/>
      <c r="C3396" s="175" t="s">
        <v>6923</v>
      </c>
      <c r="D3396" s="175" t="s">
        <v>195</v>
      </c>
      <c r="E3396" s="176" t="s">
        <v>6924</v>
      </c>
      <c r="F3396" s="177" t="s">
        <v>6925</v>
      </c>
      <c r="G3396" s="178" t="s">
        <v>198</v>
      </c>
      <c r="H3396" s="179">
        <v>3.24</v>
      </c>
      <c r="I3396" s="180"/>
      <c r="J3396" s="181">
        <f>ROUND(I3396*H3396,2)</f>
        <v>0</v>
      </c>
      <c r="K3396" s="177" t="s">
        <v>199</v>
      </c>
      <c r="L3396" s="41"/>
      <c r="M3396" s="182" t="s">
        <v>19</v>
      </c>
      <c r="N3396" s="183" t="s">
        <v>41</v>
      </c>
      <c r="O3396" s="66"/>
      <c r="P3396" s="184">
        <f>O3396*H3396</f>
        <v>0</v>
      </c>
      <c r="Q3396" s="184">
        <v>0.10034999999999999</v>
      </c>
      <c r="R3396" s="184">
        <f>Q3396*H3396</f>
        <v>0.32513399999999998</v>
      </c>
      <c r="S3396" s="184">
        <v>0</v>
      </c>
      <c r="T3396" s="185">
        <f>S3396*H3396</f>
        <v>0</v>
      </c>
      <c r="U3396" s="36"/>
      <c r="V3396" s="36"/>
      <c r="W3396" s="36"/>
      <c r="X3396" s="36"/>
      <c r="Y3396" s="36"/>
      <c r="Z3396" s="36"/>
      <c r="AA3396" s="36"/>
      <c r="AB3396" s="36"/>
      <c r="AC3396" s="36"/>
      <c r="AD3396" s="36"/>
      <c r="AE3396" s="36"/>
      <c r="AR3396" s="186" t="s">
        <v>216</v>
      </c>
      <c r="AT3396" s="186" t="s">
        <v>195</v>
      </c>
      <c r="AU3396" s="186" t="s">
        <v>80</v>
      </c>
      <c r="AY3396" s="19" t="s">
        <v>193</v>
      </c>
      <c r="BE3396" s="187">
        <f>IF(N3396="základní",J3396,0)</f>
        <v>0</v>
      </c>
      <c r="BF3396" s="187">
        <f>IF(N3396="snížená",J3396,0)</f>
        <v>0</v>
      </c>
      <c r="BG3396" s="187">
        <f>IF(N3396="zákl. přenesená",J3396,0)</f>
        <v>0</v>
      </c>
      <c r="BH3396" s="187">
        <f>IF(N3396="sníž. přenesená",J3396,0)</f>
        <v>0</v>
      </c>
      <c r="BI3396" s="187">
        <f>IF(N3396="nulová",J3396,0)</f>
        <v>0</v>
      </c>
      <c r="BJ3396" s="19" t="s">
        <v>78</v>
      </c>
      <c r="BK3396" s="187">
        <f>ROUND(I3396*H3396,2)</f>
        <v>0</v>
      </c>
      <c r="BL3396" s="19" t="s">
        <v>216</v>
      </c>
      <c r="BM3396" s="186" t="s">
        <v>6926</v>
      </c>
    </row>
    <row r="3397" spans="1:65" s="2" customFormat="1" ht="11.25">
      <c r="A3397" s="36"/>
      <c r="B3397" s="37"/>
      <c r="C3397" s="38"/>
      <c r="D3397" s="188" t="s">
        <v>201</v>
      </c>
      <c r="E3397" s="38"/>
      <c r="F3397" s="189" t="s">
        <v>6927</v>
      </c>
      <c r="G3397" s="38"/>
      <c r="H3397" s="38"/>
      <c r="I3397" s="190"/>
      <c r="J3397" s="38"/>
      <c r="K3397" s="38"/>
      <c r="L3397" s="41"/>
      <c r="M3397" s="191"/>
      <c r="N3397" s="192"/>
      <c r="O3397" s="66"/>
      <c r="P3397" s="66"/>
      <c r="Q3397" s="66"/>
      <c r="R3397" s="66"/>
      <c r="S3397" s="66"/>
      <c r="T3397" s="67"/>
      <c r="U3397" s="36"/>
      <c r="V3397" s="36"/>
      <c r="W3397" s="36"/>
      <c r="X3397" s="36"/>
      <c r="Y3397" s="36"/>
      <c r="Z3397" s="36"/>
      <c r="AA3397" s="36"/>
      <c r="AB3397" s="36"/>
      <c r="AC3397" s="36"/>
      <c r="AD3397" s="36"/>
      <c r="AE3397" s="36"/>
      <c r="AT3397" s="19" t="s">
        <v>201</v>
      </c>
      <c r="AU3397" s="19" t="s">
        <v>80</v>
      </c>
    </row>
    <row r="3398" spans="1:65" s="13" customFormat="1" ht="11.25">
      <c r="B3398" s="193"/>
      <c r="C3398" s="194"/>
      <c r="D3398" s="195" t="s">
        <v>203</v>
      </c>
      <c r="E3398" s="196" t="s">
        <v>19</v>
      </c>
      <c r="F3398" s="197" t="s">
        <v>6928</v>
      </c>
      <c r="G3398" s="194"/>
      <c r="H3398" s="198">
        <v>3.24</v>
      </c>
      <c r="I3398" s="199"/>
      <c r="J3398" s="194"/>
      <c r="K3398" s="194"/>
      <c r="L3398" s="200"/>
      <c r="M3398" s="201"/>
      <c r="N3398" s="202"/>
      <c r="O3398" s="202"/>
      <c r="P3398" s="202"/>
      <c r="Q3398" s="202"/>
      <c r="R3398" s="202"/>
      <c r="S3398" s="202"/>
      <c r="T3398" s="203"/>
      <c r="AT3398" s="204" t="s">
        <v>203</v>
      </c>
      <c r="AU3398" s="204" t="s">
        <v>80</v>
      </c>
      <c r="AV3398" s="13" t="s">
        <v>80</v>
      </c>
      <c r="AW3398" s="13" t="s">
        <v>32</v>
      </c>
      <c r="AX3398" s="13" t="s">
        <v>70</v>
      </c>
      <c r="AY3398" s="204" t="s">
        <v>193</v>
      </c>
    </row>
    <row r="3399" spans="1:65" s="14" customFormat="1" ht="11.25">
      <c r="B3399" s="205"/>
      <c r="C3399" s="206"/>
      <c r="D3399" s="195" t="s">
        <v>203</v>
      </c>
      <c r="E3399" s="207" t="s">
        <v>19</v>
      </c>
      <c r="F3399" s="208" t="s">
        <v>205</v>
      </c>
      <c r="G3399" s="206"/>
      <c r="H3399" s="209">
        <v>3.24</v>
      </c>
      <c r="I3399" s="210"/>
      <c r="J3399" s="206"/>
      <c r="K3399" s="206"/>
      <c r="L3399" s="211"/>
      <c r="M3399" s="212"/>
      <c r="N3399" s="213"/>
      <c r="O3399" s="213"/>
      <c r="P3399" s="213"/>
      <c r="Q3399" s="213"/>
      <c r="R3399" s="213"/>
      <c r="S3399" s="213"/>
      <c r="T3399" s="214"/>
      <c r="AT3399" s="215" t="s">
        <v>203</v>
      </c>
      <c r="AU3399" s="215" t="s">
        <v>80</v>
      </c>
      <c r="AV3399" s="14" t="s">
        <v>200</v>
      </c>
      <c r="AW3399" s="14" t="s">
        <v>32</v>
      </c>
      <c r="AX3399" s="14" t="s">
        <v>78</v>
      </c>
      <c r="AY3399" s="215" t="s">
        <v>193</v>
      </c>
    </row>
    <row r="3400" spans="1:65" s="2" customFormat="1" ht="44.25" customHeight="1">
      <c r="A3400" s="36"/>
      <c r="B3400" s="37"/>
      <c r="C3400" s="175" t="s">
        <v>6929</v>
      </c>
      <c r="D3400" s="175" t="s">
        <v>195</v>
      </c>
      <c r="E3400" s="176" t="s">
        <v>6930</v>
      </c>
      <c r="F3400" s="177" t="s">
        <v>6931</v>
      </c>
      <c r="G3400" s="178" t="s">
        <v>417</v>
      </c>
      <c r="H3400" s="179">
        <v>0.32500000000000001</v>
      </c>
      <c r="I3400" s="180"/>
      <c r="J3400" s="181">
        <f>ROUND(I3400*H3400,2)</f>
        <v>0</v>
      </c>
      <c r="K3400" s="177" t="s">
        <v>199</v>
      </c>
      <c r="L3400" s="41"/>
      <c r="M3400" s="182" t="s">
        <v>19</v>
      </c>
      <c r="N3400" s="183" t="s">
        <v>41</v>
      </c>
      <c r="O3400" s="66"/>
      <c r="P3400" s="184">
        <f>O3400*H3400</f>
        <v>0</v>
      </c>
      <c r="Q3400" s="184">
        <v>0</v>
      </c>
      <c r="R3400" s="184">
        <f>Q3400*H3400</f>
        <v>0</v>
      </c>
      <c r="S3400" s="184">
        <v>0</v>
      </c>
      <c r="T3400" s="185">
        <f>S3400*H3400</f>
        <v>0</v>
      </c>
      <c r="U3400" s="36"/>
      <c r="V3400" s="36"/>
      <c r="W3400" s="36"/>
      <c r="X3400" s="36"/>
      <c r="Y3400" s="36"/>
      <c r="Z3400" s="36"/>
      <c r="AA3400" s="36"/>
      <c r="AB3400" s="36"/>
      <c r="AC3400" s="36"/>
      <c r="AD3400" s="36"/>
      <c r="AE3400" s="36"/>
      <c r="AR3400" s="186" t="s">
        <v>216</v>
      </c>
      <c r="AT3400" s="186" t="s">
        <v>195</v>
      </c>
      <c r="AU3400" s="186" t="s">
        <v>80</v>
      </c>
      <c r="AY3400" s="19" t="s">
        <v>193</v>
      </c>
      <c r="BE3400" s="187">
        <f>IF(N3400="základní",J3400,0)</f>
        <v>0</v>
      </c>
      <c r="BF3400" s="187">
        <f>IF(N3400="snížená",J3400,0)</f>
        <v>0</v>
      </c>
      <c r="BG3400" s="187">
        <f>IF(N3400="zákl. přenesená",J3400,0)</f>
        <v>0</v>
      </c>
      <c r="BH3400" s="187">
        <f>IF(N3400="sníž. přenesená",J3400,0)</f>
        <v>0</v>
      </c>
      <c r="BI3400" s="187">
        <f>IF(N3400="nulová",J3400,0)</f>
        <v>0</v>
      </c>
      <c r="BJ3400" s="19" t="s">
        <v>78</v>
      </c>
      <c r="BK3400" s="187">
        <f>ROUND(I3400*H3400,2)</f>
        <v>0</v>
      </c>
      <c r="BL3400" s="19" t="s">
        <v>216</v>
      </c>
      <c r="BM3400" s="186" t="s">
        <v>6932</v>
      </c>
    </row>
    <row r="3401" spans="1:65" s="2" customFormat="1" ht="11.25">
      <c r="A3401" s="36"/>
      <c r="B3401" s="37"/>
      <c r="C3401" s="38"/>
      <c r="D3401" s="188" t="s">
        <v>201</v>
      </c>
      <c r="E3401" s="38"/>
      <c r="F3401" s="189" t="s">
        <v>6933</v>
      </c>
      <c r="G3401" s="38"/>
      <c r="H3401" s="38"/>
      <c r="I3401" s="190"/>
      <c r="J3401" s="38"/>
      <c r="K3401" s="38"/>
      <c r="L3401" s="41"/>
      <c r="M3401" s="191"/>
      <c r="N3401" s="192"/>
      <c r="O3401" s="66"/>
      <c r="P3401" s="66"/>
      <c r="Q3401" s="66"/>
      <c r="R3401" s="66"/>
      <c r="S3401" s="66"/>
      <c r="T3401" s="67"/>
      <c r="U3401" s="36"/>
      <c r="V3401" s="36"/>
      <c r="W3401" s="36"/>
      <c r="X3401" s="36"/>
      <c r="Y3401" s="36"/>
      <c r="Z3401" s="36"/>
      <c r="AA3401" s="36"/>
      <c r="AB3401" s="36"/>
      <c r="AC3401" s="36"/>
      <c r="AD3401" s="36"/>
      <c r="AE3401" s="36"/>
      <c r="AT3401" s="19" t="s">
        <v>201</v>
      </c>
      <c r="AU3401" s="19" t="s">
        <v>80</v>
      </c>
    </row>
    <row r="3402" spans="1:65" s="12" customFormat="1" ht="22.9" customHeight="1">
      <c r="B3402" s="159"/>
      <c r="C3402" s="160"/>
      <c r="D3402" s="161" t="s">
        <v>69</v>
      </c>
      <c r="E3402" s="173" t="s">
        <v>2745</v>
      </c>
      <c r="F3402" s="173" t="s">
        <v>6934</v>
      </c>
      <c r="G3402" s="160"/>
      <c r="H3402" s="160"/>
      <c r="I3402" s="163"/>
      <c r="J3402" s="174">
        <f>BK3402</f>
        <v>0</v>
      </c>
      <c r="K3402" s="160"/>
      <c r="L3402" s="165"/>
      <c r="M3402" s="166"/>
      <c r="N3402" s="167"/>
      <c r="O3402" s="167"/>
      <c r="P3402" s="168">
        <f>SUM(P3403:P3416)</f>
        <v>0</v>
      </c>
      <c r="Q3402" s="167"/>
      <c r="R3402" s="168">
        <f>SUM(R3403:R3416)</f>
        <v>7.7728265999999993</v>
      </c>
      <c r="S3402" s="167"/>
      <c r="T3402" s="169">
        <f>SUM(T3403:T3416)</f>
        <v>0</v>
      </c>
      <c r="AR3402" s="170" t="s">
        <v>80</v>
      </c>
      <c r="AT3402" s="171" t="s">
        <v>69</v>
      </c>
      <c r="AU3402" s="171" t="s">
        <v>78</v>
      </c>
      <c r="AY3402" s="170" t="s">
        <v>193</v>
      </c>
      <c r="BK3402" s="172">
        <f>SUM(BK3403:BK3416)</f>
        <v>0</v>
      </c>
    </row>
    <row r="3403" spans="1:65" s="2" customFormat="1" ht="49.15" customHeight="1">
      <c r="A3403" s="36"/>
      <c r="B3403" s="37"/>
      <c r="C3403" s="175" t="s">
        <v>6935</v>
      </c>
      <c r="D3403" s="175" t="s">
        <v>195</v>
      </c>
      <c r="E3403" s="176" t="s">
        <v>6936</v>
      </c>
      <c r="F3403" s="177" t="s">
        <v>6937</v>
      </c>
      <c r="G3403" s="178" t="s">
        <v>198</v>
      </c>
      <c r="H3403" s="179">
        <v>18.96</v>
      </c>
      <c r="I3403" s="180"/>
      <c r="J3403" s="181">
        <f>ROUND(I3403*H3403,2)</f>
        <v>0</v>
      </c>
      <c r="K3403" s="177" t="s">
        <v>199</v>
      </c>
      <c r="L3403" s="41"/>
      <c r="M3403" s="182" t="s">
        <v>19</v>
      </c>
      <c r="N3403" s="183" t="s">
        <v>41</v>
      </c>
      <c r="O3403" s="66"/>
      <c r="P3403" s="184">
        <f>O3403*H3403</f>
        <v>0</v>
      </c>
      <c r="Q3403" s="184">
        <v>1.396E-2</v>
      </c>
      <c r="R3403" s="184">
        <f>Q3403*H3403</f>
        <v>0.26468160000000002</v>
      </c>
      <c r="S3403" s="184">
        <v>0</v>
      </c>
      <c r="T3403" s="185">
        <f>S3403*H3403</f>
        <v>0</v>
      </c>
      <c r="U3403" s="36"/>
      <c r="V3403" s="36"/>
      <c r="W3403" s="36"/>
      <c r="X3403" s="36"/>
      <c r="Y3403" s="36"/>
      <c r="Z3403" s="36"/>
      <c r="AA3403" s="36"/>
      <c r="AB3403" s="36"/>
      <c r="AC3403" s="36"/>
      <c r="AD3403" s="36"/>
      <c r="AE3403" s="36"/>
      <c r="AR3403" s="186" t="s">
        <v>216</v>
      </c>
      <c r="AT3403" s="186" t="s">
        <v>195</v>
      </c>
      <c r="AU3403" s="186" t="s">
        <v>80</v>
      </c>
      <c r="AY3403" s="19" t="s">
        <v>193</v>
      </c>
      <c r="BE3403" s="187">
        <f>IF(N3403="základní",J3403,0)</f>
        <v>0</v>
      </c>
      <c r="BF3403" s="187">
        <f>IF(N3403="snížená",J3403,0)</f>
        <v>0</v>
      </c>
      <c r="BG3403" s="187">
        <f>IF(N3403="zákl. přenesená",J3403,0)</f>
        <v>0</v>
      </c>
      <c r="BH3403" s="187">
        <f>IF(N3403="sníž. přenesená",J3403,0)</f>
        <v>0</v>
      </c>
      <c r="BI3403" s="187">
        <f>IF(N3403="nulová",J3403,0)</f>
        <v>0</v>
      </c>
      <c r="BJ3403" s="19" t="s">
        <v>78</v>
      </c>
      <c r="BK3403" s="187">
        <f>ROUND(I3403*H3403,2)</f>
        <v>0</v>
      </c>
      <c r="BL3403" s="19" t="s">
        <v>216</v>
      </c>
      <c r="BM3403" s="186" t="s">
        <v>6938</v>
      </c>
    </row>
    <row r="3404" spans="1:65" s="2" customFormat="1" ht="11.25">
      <c r="A3404" s="36"/>
      <c r="B3404" s="37"/>
      <c r="C3404" s="38"/>
      <c r="D3404" s="188" t="s">
        <v>201</v>
      </c>
      <c r="E3404" s="38"/>
      <c r="F3404" s="189" t="s">
        <v>6939</v>
      </c>
      <c r="G3404" s="38"/>
      <c r="H3404" s="38"/>
      <c r="I3404" s="190"/>
      <c r="J3404" s="38"/>
      <c r="K3404" s="38"/>
      <c r="L3404" s="41"/>
      <c r="M3404" s="191"/>
      <c r="N3404" s="192"/>
      <c r="O3404" s="66"/>
      <c r="P3404" s="66"/>
      <c r="Q3404" s="66"/>
      <c r="R3404" s="66"/>
      <c r="S3404" s="66"/>
      <c r="T3404" s="67"/>
      <c r="U3404" s="36"/>
      <c r="V3404" s="36"/>
      <c r="W3404" s="36"/>
      <c r="X3404" s="36"/>
      <c r="Y3404" s="36"/>
      <c r="Z3404" s="36"/>
      <c r="AA3404" s="36"/>
      <c r="AB3404" s="36"/>
      <c r="AC3404" s="36"/>
      <c r="AD3404" s="36"/>
      <c r="AE3404" s="36"/>
      <c r="AT3404" s="19" t="s">
        <v>201</v>
      </c>
      <c r="AU3404" s="19" t="s">
        <v>80</v>
      </c>
    </row>
    <row r="3405" spans="1:65" s="13" customFormat="1" ht="11.25">
      <c r="B3405" s="193"/>
      <c r="C3405" s="194"/>
      <c r="D3405" s="195" t="s">
        <v>203</v>
      </c>
      <c r="E3405" s="196" t="s">
        <v>19</v>
      </c>
      <c r="F3405" s="197" t="s">
        <v>6940</v>
      </c>
      <c r="G3405" s="194"/>
      <c r="H3405" s="198">
        <v>18.96</v>
      </c>
      <c r="I3405" s="199"/>
      <c r="J3405" s="194"/>
      <c r="K3405" s="194"/>
      <c r="L3405" s="200"/>
      <c r="M3405" s="201"/>
      <c r="N3405" s="202"/>
      <c r="O3405" s="202"/>
      <c r="P3405" s="202"/>
      <c r="Q3405" s="202"/>
      <c r="R3405" s="202"/>
      <c r="S3405" s="202"/>
      <c r="T3405" s="203"/>
      <c r="AT3405" s="204" t="s">
        <v>203</v>
      </c>
      <c r="AU3405" s="204" t="s">
        <v>80</v>
      </c>
      <c r="AV3405" s="13" t="s">
        <v>80</v>
      </c>
      <c r="AW3405" s="13" t="s">
        <v>32</v>
      </c>
      <c r="AX3405" s="13" t="s">
        <v>70</v>
      </c>
      <c r="AY3405" s="204" t="s">
        <v>193</v>
      </c>
    </row>
    <row r="3406" spans="1:65" s="14" customFormat="1" ht="11.25">
      <c r="B3406" s="205"/>
      <c r="C3406" s="206"/>
      <c r="D3406" s="195" t="s">
        <v>203</v>
      </c>
      <c r="E3406" s="207" t="s">
        <v>19</v>
      </c>
      <c r="F3406" s="208" t="s">
        <v>205</v>
      </c>
      <c r="G3406" s="206"/>
      <c r="H3406" s="209">
        <v>18.96</v>
      </c>
      <c r="I3406" s="210"/>
      <c r="J3406" s="206"/>
      <c r="K3406" s="206"/>
      <c r="L3406" s="211"/>
      <c r="M3406" s="212"/>
      <c r="N3406" s="213"/>
      <c r="O3406" s="213"/>
      <c r="P3406" s="213"/>
      <c r="Q3406" s="213"/>
      <c r="R3406" s="213"/>
      <c r="S3406" s="213"/>
      <c r="T3406" s="214"/>
      <c r="AT3406" s="215" t="s">
        <v>203</v>
      </c>
      <c r="AU3406" s="215" t="s">
        <v>80</v>
      </c>
      <c r="AV3406" s="14" t="s">
        <v>200</v>
      </c>
      <c r="AW3406" s="14" t="s">
        <v>32</v>
      </c>
      <c r="AX3406" s="14" t="s">
        <v>78</v>
      </c>
      <c r="AY3406" s="215" t="s">
        <v>193</v>
      </c>
    </row>
    <row r="3407" spans="1:65" s="2" customFormat="1" ht="49.15" customHeight="1">
      <c r="A3407" s="36"/>
      <c r="B3407" s="37"/>
      <c r="C3407" s="175" t="s">
        <v>6941</v>
      </c>
      <c r="D3407" s="175" t="s">
        <v>195</v>
      </c>
      <c r="E3407" s="176" t="s">
        <v>6942</v>
      </c>
      <c r="F3407" s="177" t="s">
        <v>6943</v>
      </c>
      <c r="G3407" s="178" t="s">
        <v>198</v>
      </c>
      <c r="H3407" s="179">
        <v>475.5</v>
      </c>
      <c r="I3407" s="180"/>
      <c r="J3407" s="181">
        <f>ROUND(I3407*H3407,2)</f>
        <v>0</v>
      </c>
      <c r="K3407" s="177" t="s">
        <v>199</v>
      </c>
      <c r="L3407" s="41"/>
      <c r="M3407" s="182" t="s">
        <v>19</v>
      </c>
      <c r="N3407" s="183" t="s">
        <v>41</v>
      </c>
      <c r="O3407" s="66"/>
      <c r="P3407" s="184">
        <f>O3407*H3407</f>
        <v>0</v>
      </c>
      <c r="Q3407" s="184">
        <v>1.5789999999999998E-2</v>
      </c>
      <c r="R3407" s="184">
        <f>Q3407*H3407</f>
        <v>7.508144999999999</v>
      </c>
      <c r="S3407" s="184">
        <v>0</v>
      </c>
      <c r="T3407" s="185">
        <f>S3407*H3407</f>
        <v>0</v>
      </c>
      <c r="U3407" s="36"/>
      <c r="V3407" s="36"/>
      <c r="W3407" s="36"/>
      <c r="X3407" s="36"/>
      <c r="Y3407" s="36"/>
      <c r="Z3407" s="36"/>
      <c r="AA3407" s="36"/>
      <c r="AB3407" s="36"/>
      <c r="AC3407" s="36"/>
      <c r="AD3407" s="36"/>
      <c r="AE3407" s="36"/>
      <c r="AR3407" s="186" t="s">
        <v>216</v>
      </c>
      <c r="AT3407" s="186" t="s">
        <v>195</v>
      </c>
      <c r="AU3407" s="186" t="s">
        <v>80</v>
      </c>
      <c r="AY3407" s="19" t="s">
        <v>193</v>
      </c>
      <c r="BE3407" s="187">
        <f>IF(N3407="základní",J3407,0)</f>
        <v>0</v>
      </c>
      <c r="BF3407" s="187">
        <f>IF(N3407="snížená",J3407,0)</f>
        <v>0</v>
      </c>
      <c r="BG3407" s="187">
        <f>IF(N3407="zákl. přenesená",J3407,0)</f>
        <v>0</v>
      </c>
      <c r="BH3407" s="187">
        <f>IF(N3407="sníž. přenesená",J3407,0)</f>
        <v>0</v>
      </c>
      <c r="BI3407" s="187">
        <f>IF(N3407="nulová",J3407,0)</f>
        <v>0</v>
      </c>
      <c r="BJ3407" s="19" t="s">
        <v>78</v>
      </c>
      <c r="BK3407" s="187">
        <f>ROUND(I3407*H3407,2)</f>
        <v>0</v>
      </c>
      <c r="BL3407" s="19" t="s">
        <v>216</v>
      </c>
      <c r="BM3407" s="186" t="s">
        <v>6944</v>
      </c>
    </row>
    <row r="3408" spans="1:65" s="2" customFormat="1" ht="11.25">
      <c r="A3408" s="36"/>
      <c r="B3408" s="37"/>
      <c r="C3408" s="38"/>
      <c r="D3408" s="188" t="s">
        <v>201</v>
      </c>
      <c r="E3408" s="38"/>
      <c r="F3408" s="189" t="s">
        <v>6945</v>
      </c>
      <c r="G3408" s="38"/>
      <c r="H3408" s="38"/>
      <c r="I3408" s="190"/>
      <c r="J3408" s="38"/>
      <c r="K3408" s="38"/>
      <c r="L3408" s="41"/>
      <c r="M3408" s="191"/>
      <c r="N3408" s="192"/>
      <c r="O3408" s="66"/>
      <c r="P3408" s="66"/>
      <c r="Q3408" s="66"/>
      <c r="R3408" s="66"/>
      <c r="S3408" s="66"/>
      <c r="T3408" s="67"/>
      <c r="U3408" s="36"/>
      <c r="V3408" s="36"/>
      <c r="W3408" s="36"/>
      <c r="X3408" s="36"/>
      <c r="Y3408" s="36"/>
      <c r="Z3408" s="36"/>
      <c r="AA3408" s="36"/>
      <c r="AB3408" s="36"/>
      <c r="AC3408" s="36"/>
      <c r="AD3408" s="36"/>
      <c r="AE3408" s="36"/>
      <c r="AT3408" s="19" t="s">
        <v>201</v>
      </c>
      <c r="AU3408" s="19" t="s">
        <v>80</v>
      </c>
    </row>
    <row r="3409" spans="1:65" s="13" customFormat="1" ht="33.75">
      <c r="B3409" s="193"/>
      <c r="C3409" s="194"/>
      <c r="D3409" s="195" t="s">
        <v>203</v>
      </c>
      <c r="E3409" s="196" t="s">
        <v>19</v>
      </c>
      <c r="F3409" s="197" t="s">
        <v>6946</v>
      </c>
      <c r="G3409" s="194"/>
      <c r="H3409" s="198">
        <v>336.8</v>
      </c>
      <c r="I3409" s="199"/>
      <c r="J3409" s="194"/>
      <c r="K3409" s="194"/>
      <c r="L3409" s="200"/>
      <c r="M3409" s="201"/>
      <c r="N3409" s="202"/>
      <c r="O3409" s="202"/>
      <c r="P3409" s="202"/>
      <c r="Q3409" s="202"/>
      <c r="R3409" s="202"/>
      <c r="S3409" s="202"/>
      <c r="T3409" s="203"/>
      <c r="AT3409" s="204" t="s">
        <v>203</v>
      </c>
      <c r="AU3409" s="204" t="s">
        <v>80</v>
      </c>
      <c r="AV3409" s="13" t="s">
        <v>80</v>
      </c>
      <c r="AW3409" s="13" t="s">
        <v>32</v>
      </c>
      <c r="AX3409" s="13" t="s">
        <v>70</v>
      </c>
      <c r="AY3409" s="204" t="s">
        <v>193</v>
      </c>
    </row>
    <row r="3410" spans="1:65" s="13" customFormat="1" ht="33.75">
      <c r="B3410" s="193"/>
      <c r="C3410" s="194"/>
      <c r="D3410" s="195" t="s">
        <v>203</v>
      </c>
      <c r="E3410" s="196" t="s">
        <v>19</v>
      </c>
      <c r="F3410" s="197" t="s">
        <v>6947</v>
      </c>
      <c r="G3410" s="194"/>
      <c r="H3410" s="198">
        <v>52.2</v>
      </c>
      <c r="I3410" s="199"/>
      <c r="J3410" s="194"/>
      <c r="K3410" s="194"/>
      <c r="L3410" s="200"/>
      <c r="M3410" s="201"/>
      <c r="N3410" s="202"/>
      <c r="O3410" s="202"/>
      <c r="P3410" s="202"/>
      <c r="Q3410" s="202"/>
      <c r="R3410" s="202"/>
      <c r="S3410" s="202"/>
      <c r="T3410" s="203"/>
      <c r="AT3410" s="204" t="s">
        <v>203</v>
      </c>
      <c r="AU3410" s="204" t="s">
        <v>80</v>
      </c>
      <c r="AV3410" s="13" t="s">
        <v>80</v>
      </c>
      <c r="AW3410" s="13" t="s">
        <v>32</v>
      </c>
      <c r="AX3410" s="13" t="s">
        <v>70</v>
      </c>
      <c r="AY3410" s="204" t="s">
        <v>193</v>
      </c>
    </row>
    <row r="3411" spans="1:65" s="13" customFormat="1" ht="11.25">
      <c r="B3411" s="193"/>
      <c r="C3411" s="194"/>
      <c r="D3411" s="195" t="s">
        <v>203</v>
      </c>
      <c r="E3411" s="196" t="s">
        <v>19</v>
      </c>
      <c r="F3411" s="197" t="s">
        <v>6948</v>
      </c>
      <c r="G3411" s="194"/>
      <c r="H3411" s="198">
        <v>9.6</v>
      </c>
      <c r="I3411" s="199"/>
      <c r="J3411" s="194"/>
      <c r="K3411" s="194"/>
      <c r="L3411" s="200"/>
      <c r="M3411" s="201"/>
      <c r="N3411" s="202"/>
      <c r="O3411" s="202"/>
      <c r="P3411" s="202"/>
      <c r="Q3411" s="202"/>
      <c r="R3411" s="202"/>
      <c r="S3411" s="202"/>
      <c r="T3411" s="203"/>
      <c r="AT3411" s="204" t="s">
        <v>203</v>
      </c>
      <c r="AU3411" s="204" t="s">
        <v>80</v>
      </c>
      <c r="AV3411" s="13" t="s">
        <v>80</v>
      </c>
      <c r="AW3411" s="13" t="s">
        <v>32</v>
      </c>
      <c r="AX3411" s="13" t="s">
        <v>70</v>
      </c>
      <c r="AY3411" s="204" t="s">
        <v>193</v>
      </c>
    </row>
    <row r="3412" spans="1:65" s="13" customFormat="1" ht="11.25">
      <c r="B3412" s="193"/>
      <c r="C3412" s="194"/>
      <c r="D3412" s="195" t="s">
        <v>203</v>
      </c>
      <c r="E3412" s="196" t="s">
        <v>19</v>
      </c>
      <c r="F3412" s="197" t="s">
        <v>6949</v>
      </c>
      <c r="G3412" s="194"/>
      <c r="H3412" s="198">
        <v>14.4</v>
      </c>
      <c r="I3412" s="199"/>
      <c r="J3412" s="194"/>
      <c r="K3412" s="194"/>
      <c r="L3412" s="200"/>
      <c r="M3412" s="201"/>
      <c r="N3412" s="202"/>
      <c r="O3412" s="202"/>
      <c r="P3412" s="202"/>
      <c r="Q3412" s="202"/>
      <c r="R3412" s="202"/>
      <c r="S3412" s="202"/>
      <c r="T3412" s="203"/>
      <c r="AT3412" s="204" t="s">
        <v>203</v>
      </c>
      <c r="AU3412" s="204" t="s">
        <v>80</v>
      </c>
      <c r="AV3412" s="13" t="s">
        <v>80</v>
      </c>
      <c r="AW3412" s="13" t="s">
        <v>32</v>
      </c>
      <c r="AX3412" s="13" t="s">
        <v>70</v>
      </c>
      <c r="AY3412" s="204" t="s">
        <v>193</v>
      </c>
    </row>
    <row r="3413" spans="1:65" s="13" customFormat="1" ht="11.25">
      <c r="B3413" s="193"/>
      <c r="C3413" s="194"/>
      <c r="D3413" s="195" t="s">
        <v>203</v>
      </c>
      <c r="E3413" s="196" t="s">
        <v>19</v>
      </c>
      <c r="F3413" s="197" t="s">
        <v>2779</v>
      </c>
      <c r="G3413" s="194"/>
      <c r="H3413" s="198">
        <v>62.5</v>
      </c>
      <c r="I3413" s="199"/>
      <c r="J3413" s="194"/>
      <c r="K3413" s="194"/>
      <c r="L3413" s="200"/>
      <c r="M3413" s="201"/>
      <c r="N3413" s="202"/>
      <c r="O3413" s="202"/>
      <c r="P3413" s="202"/>
      <c r="Q3413" s="202"/>
      <c r="R3413" s="202"/>
      <c r="S3413" s="202"/>
      <c r="T3413" s="203"/>
      <c r="AT3413" s="204" t="s">
        <v>203</v>
      </c>
      <c r="AU3413" s="204" t="s">
        <v>80</v>
      </c>
      <c r="AV3413" s="13" t="s">
        <v>80</v>
      </c>
      <c r="AW3413" s="13" t="s">
        <v>32</v>
      </c>
      <c r="AX3413" s="13" t="s">
        <v>70</v>
      </c>
      <c r="AY3413" s="204" t="s">
        <v>193</v>
      </c>
    </row>
    <row r="3414" spans="1:65" s="14" customFormat="1" ht="11.25">
      <c r="B3414" s="205"/>
      <c r="C3414" s="206"/>
      <c r="D3414" s="195" t="s">
        <v>203</v>
      </c>
      <c r="E3414" s="207" t="s">
        <v>19</v>
      </c>
      <c r="F3414" s="208" t="s">
        <v>205</v>
      </c>
      <c r="G3414" s="206"/>
      <c r="H3414" s="209">
        <v>475.5</v>
      </c>
      <c r="I3414" s="210"/>
      <c r="J3414" s="206"/>
      <c r="K3414" s="206"/>
      <c r="L3414" s="211"/>
      <c r="M3414" s="212"/>
      <c r="N3414" s="213"/>
      <c r="O3414" s="213"/>
      <c r="P3414" s="213"/>
      <c r="Q3414" s="213"/>
      <c r="R3414" s="213"/>
      <c r="S3414" s="213"/>
      <c r="T3414" s="214"/>
      <c r="AT3414" s="215" t="s">
        <v>203</v>
      </c>
      <c r="AU3414" s="215" t="s">
        <v>80</v>
      </c>
      <c r="AV3414" s="14" t="s">
        <v>200</v>
      </c>
      <c r="AW3414" s="14" t="s">
        <v>32</v>
      </c>
      <c r="AX3414" s="14" t="s">
        <v>78</v>
      </c>
      <c r="AY3414" s="215" t="s">
        <v>193</v>
      </c>
    </row>
    <row r="3415" spans="1:65" s="2" customFormat="1" ht="49.15" customHeight="1">
      <c r="A3415" s="36"/>
      <c r="B3415" s="37"/>
      <c r="C3415" s="175" t="s">
        <v>6950</v>
      </c>
      <c r="D3415" s="175" t="s">
        <v>195</v>
      </c>
      <c r="E3415" s="176" t="s">
        <v>6951</v>
      </c>
      <c r="F3415" s="177" t="s">
        <v>6952</v>
      </c>
      <c r="G3415" s="178" t="s">
        <v>417</v>
      </c>
      <c r="H3415" s="179">
        <v>7.7729999999999997</v>
      </c>
      <c r="I3415" s="180"/>
      <c r="J3415" s="181">
        <f>ROUND(I3415*H3415,2)</f>
        <v>0</v>
      </c>
      <c r="K3415" s="177" t="s">
        <v>199</v>
      </c>
      <c r="L3415" s="41"/>
      <c r="M3415" s="182" t="s">
        <v>19</v>
      </c>
      <c r="N3415" s="183" t="s">
        <v>41</v>
      </c>
      <c r="O3415" s="66"/>
      <c r="P3415" s="184">
        <f>O3415*H3415</f>
        <v>0</v>
      </c>
      <c r="Q3415" s="184">
        <v>0</v>
      </c>
      <c r="R3415" s="184">
        <f>Q3415*H3415</f>
        <v>0</v>
      </c>
      <c r="S3415" s="184">
        <v>0</v>
      </c>
      <c r="T3415" s="185">
        <f>S3415*H3415</f>
        <v>0</v>
      </c>
      <c r="U3415" s="36"/>
      <c r="V3415" s="36"/>
      <c r="W3415" s="36"/>
      <c r="X3415" s="36"/>
      <c r="Y3415" s="36"/>
      <c r="Z3415" s="36"/>
      <c r="AA3415" s="36"/>
      <c r="AB3415" s="36"/>
      <c r="AC3415" s="36"/>
      <c r="AD3415" s="36"/>
      <c r="AE3415" s="36"/>
      <c r="AR3415" s="186" t="s">
        <v>216</v>
      </c>
      <c r="AT3415" s="186" t="s">
        <v>195</v>
      </c>
      <c r="AU3415" s="186" t="s">
        <v>80</v>
      </c>
      <c r="AY3415" s="19" t="s">
        <v>193</v>
      </c>
      <c r="BE3415" s="187">
        <f>IF(N3415="základní",J3415,0)</f>
        <v>0</v>
      </c>
      <c r="BF3415" s="187">
        <f>IF(N3415="snížená",J3415,0)</f>
        <v>0</v>
      </c>
      <c r="BG3415" s="187">
        <f>IF(N3415="zákl. přenesená",J3415,0)</f>
        <v>0</v>
      </c>
      <c r="BH3415" s="187">
        <f>IF(N3415="sníž. přenesená",J3415,0)</f>
        <v>0</v>
      </c>
      <c r="BI3415" s="187">
        <f>IF(N3415="nulová",J3415,0)</f>
        <v>0</v>
      </c>
      <c r="BJ3415" s="19" t="s">
        <v>78</v>
      </c>
      <c r="BK3415" s="187">
        <f>ROUND(I3415*H3415,2)</f>
        <v>0</v>
      </c>
      <c r="BL3415" s="19" t="s">
        <v>216</v>
      </c>
      <c r="BM3415" s="186" t="s">
        <v>6953</v>
      </c>
    </row>
    <row r="3416" spans="1:65" s="2" customFormat="1" ht="11.25">
      <c r="A3416" s="36"/>
      <c r="B3416" s="37"/>
      <c r="C3416" s="38"/>
      <c r="D3416" s="188" t="s">
        <v>201</v>
      </c>
      <c r="E3416" s="38"/>
      <c r="F3416" s="189" t="s">
        <v>6954</v>
      </c>
      <c r="G3416" s="38"/>
      <c r="H3416" s="38"/>
      <c r="I3416" s="190"/>
      <c r="J3416" s="38"/>
      <c r="K3416" s="38"/>
      <c r="L3416" s="41"/>
      <c r="M3416" s="191"/>
      <c r="N3416" s="192"/>
      <c r="O3416" s="66"/>
      <c r="P3416" s="66"/>
      <c r="Q3416" s="66"/>
      <c r="R3416" s="66"/>
      <c r="S3416" s="66"/>
      <c r="T3416" s="67"/>
      <c r="U3416" s="36"/>
      <c r="V3416" s="36"/>
      <c r="W3416" s="36"/>
      <c r="X3416" s="36"/>
      <c r="Y3416" s="36"/>
      <c r="Z3416" s="36"/>
      <c r="AA3416" s="36"/>
      <c r="AB3416" s="36"/>
      <c r="AC3416" s="36"/>
      <c r="AD3416" s="36"/>
      <c r="AE3416" s="36"/>
      <c r="AT3416" s="19" t="s">
        <v>201</v>
      </c>
      <c r="AU3416" s="19" t="s">
        <v>80</v>
      </c>
    </row>
    <row r="3417" spans="1:65" s="12" customFormat="1" ht="22.9" customHeight="1">
      <c r="B3417" s="159"/>
      <c r="C3417" s="160"/>
      <c r="D3417" s="161" t="s">
        <v>69</v>
      </c>
      <c r="E3417" s="173" t="s">
        <v>4135</v>
      </c>
      <c r="F3417" s="173" t="s">
        <v>6955</v>
      </c>
      <c r="G3417" s="160"/>
      <c r="H3417" s="160"/>
      <c r="I3417" s="163"/>
      <c r="J3417" s="174">
        <f>BK3417</f>
        <v>0</v>
      </c>
      <c r="K3417" s="160"/>
      <c r="L3417" s="165"/>
      <c r="M3417" s="166"/>
      <c r="N3417" s="167"/>
      <c r="O3417" s="167"/>
      <c r="P3417" s="168">
        <f>SUM(P3418:P3501)</f>
        <v>0</v>
      </c>
      <c r="Q3417" s="167"/>
      <c r="R3417" s="168">
        <f>SUM(R3418:R3501)</f>
        <v>102.86411140000001</v>
      </c>
      <c r="S3417" s="167"/>
      <c r="T3417" s="169">
        <f>SUM(T3418:T3501)</f>
        <v>0</v>
      </c>
      <c r="AR3417" s="170" t="s">
        <v>80</v>
      </c>
      <c r="AT3417" s="171" t="s">
        <v>69</v>
      </c>
      <c r="AU3417" s="171" t="s">
        <v>78</v>
      </c>
      <c r="AY3417" s="170" t="s">
        <v>193</v>
      </c>
      <c r="BK3417" s="172">
        <f>SUM(BK3418:BK3501)</f>
        <v>0</v>
      </c>
    </row>
    <row r="3418" spans="1:65" s="2" customFormat="1" ht="49.15" customHeight="1">
      <c r="A3418" s="36"/>
      <c r="B3418" s="37"/>
      <c r="C3418" s="175" t="s">
        <v>6956</v>
      </c>
      <c r="D3418" s="175" t="s">
        <v>195</v>
      </c>
      <c r="E3418" s="176" t="s">
        <v>6957</v>
      </c>
      <c r="F3418" s="177" t="s">
        <v>6958</v>
      </c>
      <c r="G3418" s="178" t="s">
        <v>198</v>
      </c>
      <c r="H3418" s="179">
        <v>595.5</v>
      </c>
      <c r="I3418" s="180"/>
      <c r="J3418" s="181">
        <f>ROUND(I3418*H3418,2)</f>
        <v>0</v>
      </c>
      <c r="K3418" s="177" t="s">
        <v>477</v>
      </c>
      <c r="L3418" s="41"/>
      <c r="M3418" s="182" t="s">
        <v>19</v>
      </c>
      <c r="N3418" s="183" t="s">
        <v>41</v>
      </c>
      <c r="O3418" s="66"/>
      <c r="P3418" s="184">
        <f>O3418*H3418</f>
        <v>0</v>
      </c>
      <c r="Q3418" s="184">
        <v>0</v>
      </c>
      <c r="R3418" s="184">
        <f>Q3418*H3418</f>
        <v>0</v>
      </c>
      <c r="S3418" s="184">
        <v>0</v>
      </c>
      <c r="T3418" s="185">
        <f>S3418*H3418</f>
        <v>0</v>
      </c>
      <c r="U3418" s="36"/>
      <c r="V3418" s="36"/>
      <c r="W3418" s="36"/>
      <c r="X3418" s="36"/>
      <c r="Y3418" s="36"/>
      <c r="Z3418" s="36"/>
      <c r="AA3418" s="36"/>
      <c r="AB3418" s="36"/>
      <c r="AC3418" s="36"/>
      <c r="AD3418" s="36"/>
      <c r="AE3418" s="36"/>
      <c r="AR3418" s="186" t="s">
        <v>216</v>
      </c>
      <c r="AT3418" s="186" t="s">
        <v>195</v>
      </c>
      <c r="AU3418" s="186" t="s">
        <v>80</v>
      </c>
      <c r="AY3418" s="19" t="s">
        <v>193</v>
      </c>
      <c r="BE3418" s="187">
        <f>IF(N3418="základní",J3418,0)</f>
        <v>0</v>
      </c>
      <c r="BF3418" s="187">
        <f>IF(N3418="snížená",J3418,0)</f>
        <v>0</v>
      </c>
      <c r="BG3418" s="187">
        <f>IF(N3418="zákl. přenesená",J3418,0)</f>
        <v>0</v>
      </c>
      <c r="BH3418" s="187">
        <f>IF(N3418="sníž. přenesená",J3418,0)</f>
        <v>0</v>
      </c>
      <c r="BI3418" s="187">
        <f>IF(N3418="nulová",J3418,0)</f>
        <v>0</v>
      </c>
      <c r="BJ3418" s="19" t="s">
        <v>78</v>
      </c>
      <c r="BK3418" s="187">
        <f>ROUND(I3418*H3418,2)</f>
        <v>0</v>
      </c>
      <c r="BL3418" s="19" t="s">
        <v>216</v>
      </c>
      <c r="BM3418" s="186" t="s">
        <v>6959</v>
      </c>
    </row>
    <row r="3419" spans="1:65" s="13" customFormat="1" ht="33.75">
      <c r="B3419" s="193"/>
      <c r="C3419" s="194"/>
      <c r="D3419" s="195" t="s">
        <v>203</v>
      </c>
      <c r="E3419" s="196" t="s">
        <v>19</v>
      </c>
      <c r="F3419" s="197" t="s">
        <v>6960</v>
      </c>
      <c r="G3419" s="194"/>
      <c r="H3419" s="198">
        <v>595.5</v>
      </c>
      <c r="I3419" s="199"/>
      <c r="J3419" s="194"/>
      <c r="K3419" s="194"/>
      <c r="L3419" s="200"/>
      <c r="M3419" s="201"/>
      <c r="N3419" s="202"/>
      <c r="O3419" s="202"/>
      <c r="P3419" s="202"/>
      <c r="Q3419" s="202"/>
      <c r="R3419" s="202"/>
      <c r="S3419" s="202"/>
      <c r="T3419" s="203"/>
      <c r="AT3419" s="204" t="s">
        <v>203</v>
      </c>
      <c r="AU3419" s="204" t="s">
        <v>80</v>
      </c>
      <c r="AV3419" s="13" t="s">
        <v>80</v>
      </c>
      <c r="AW3419" s="13" t="s">
        <v>32</v>
      </c>
      <c r="AX3419" s="13" t="s">
        <v>70</v>
      </c>
      <c r="AY3419" s="204" t="s">
        <v>193</v>
      </c>
    </row>
    <row r="3420" spans="1:65" s="14" customFormat="1" ht="11.25">
      <c r="B3420" s="205"/>
      <c r="C3420" s="206"/>
      <c r="D3420" s="195" t="s">
        <v>203</v>
      </c>
      <c r="E3420" s="207" t="s">
        <v>19</v>
      </c>
      <c r="F3420" s="208" t="s">
        <v>205</v>
      </c>
      <c r="G3420" s="206"/>
      <c r="H3420" s="209">
        <v>595.5</v>
      </c>
      <c r="I3420" s="210"/>
      <c r="J3420" s="206"/>
      <c r="K3420" s="206"/>
      <c r="L3420" s="211"/>
      <c r="M3420" s="212"/>
      <c r="N3420" s="213"/>
      <c r="O3420" s="213"/>
      <c r="P3420" s="213"/>
      <c r="Q3420" s="213"/>
      <c r="R3420" s="213"/>
      <c r="S3420" s="213"/>
      <c r="T3420" s="214"/>
      <c r="AT3420" s="215" t="s">
        <v>203</v>
      </c>
      <c r="AU3420" s="215" t="s">
        <v>80</v>
      </c>
      <c r="AV3420" s="14" t="s">
        <v>200</v>
      </c>
      <c r="AW3420" s="14" t="s">
        <v>32</v>
      </c>
      <c r="AX3420" s="14" t="s">
        <v>78</v>
      </c>
      <c r="AY3420" s="215" t="s">
        <v>193</v>
      </c>
    </row>
    <row r="3421" spans="1:65" s="2" customFormat="1" ht="49.15" customHeight="1">
      <c r="A3421" s="36"/>
      <c r="B3421" s="37"/>
      <c r="C3421" s="175" t="s">
        <v>6961</v>
      </c>
      <c r="D3421" s="175" t="s">
        <v>195</v>
      </c>
      <c r="E3421" s="176" t="s">
        <v>6962</v>
      </c>
      <c r="F3421" s="177" t="s">
        <v>6963</v>
      </c>
      <c r="G3421" s="178" t="s">
        <v>198</v>
      </c>
      <c r="H3421" s="179">
        <v>290.60000000000002</v>
      </c>
      <c r="I3421" s="180"/>
      <c r="J3421" s="181">
        <f>ROUND(I3421*H3421,2)</f>
        <v>0</v>
      </c>
      <c r="K3421" s="177" t="s">
        <v>477</v>
      </c>
      <c r="L3421" s="41"/>
      <c r="M3421" s="182" t="s">
        <v>19</v>
      </c>
      <c r="N3421" s="183" t="s">
        <v>41</v>
      </c>
      <c r="O3421" s="66"/>
      <c r="P3421" s="184">
        <f>O3421*H3421</f>
        <v>0</v>
      </c>
      <c r="Q3421" s="184">
        <v>0</v>
      </c>
      <c r="R3421" s="184">
        <f>Q3421*H3421</f>
        <v>0</v>
      </c>
      <c r="S3421" s="184">
        <v>0</v>
      </c>
      <c r="T3421" s="185">
        <f>S3421*H3421</f>
        <v>0</v>
      </c>
      <c r="U3421" s="36"/>
      <c r="V3421" s="36"/>
      <c r="W3421" s="36"/>
      <c r="X3421" s="36"/>
      <c r="Y3421" s="36"/>
      <c r="Z3421" s="36"/>
      <c r="AA3421" s="36"/>
      <c r="AB3421" s="36"/>
      <c r="AC3421" s="36"/>
      <c r="AD3421" s="36"/>
      <c r="AE3421" s="36"/>
      <c r="AR3421" s="186" t="s">
        <v>216</v>
      </c>
      <c r="AT3421" s="186" t="s">
        <v>195</v>
      </c>
      <c r="AU3421" s="186" t="s">
        <v>80</v>
      </c>
      <c r="AY3421" s="19" t="s">
        <v>193</v>
      </c>
      <c r="BE3421" s="187">
        <f>IF(N3421="základní",J3421,0)</f>
        <v>0</v>
      </c>
      <c r="BF3421" s="187">
        <f>IF(N3421="snížená",J3421,0)</f>
        <v>0</v>
      </c>
      <c r="BG3421" s="187">
        <f>IF(N3421="zákl. přenesená",J3421,0)</f>
        <v>0</v>
      </c>
      <c r="BH3421" s="187">
        <f>IF(N3421="sníž. přenesená",J3421,0)</f>
        <v>0</v>
      </c>
      <c r="BI3421" s="187">
        <f>IF(N3421="nulová",J3421,0)</f>
        <v>0</v>
      </c>
      <c r="BJ3421" s="19" t="s">
        <v>78</v>
      </c>
      <c r="BK3421" s="187">
        <f>ROUND(I3421*H3421,2)</f>
        <v>0</v>
      </c>
      <c r="BL3421" s="19" t="s">
        <v>216</v>
      </c>
      <c r="BM3421" s="186" t="s">
        <v>6964</v>
      </c>
    </row>
    <row r="3422" spans="1:65" s="13" customFormat="1" ht="11.25">
      <c r="B3422" s="193"/>
      <c r="C3422" s="194"/>
      <c r="D3422" s="195" t="s">
        <v>203</v>
      </c>
      <c r="E3422" s="196" t="s">
        <v>19</v>
      </c>
      <c r="F3422" s="197" t="s">
        <v>6965</v>
      </c>
      <c r="G3422" s="194"/>
      <c r="H3422" s="198">
        <v>290.60000000000002</v>
      </c>
      <c r="I3422" s="199"/>
      <c r="J3422" s="194"/>
      <c r="K3422" s="194"/>
      <c r="L3422" s="200"/>
      <c r="M3422" s="201"/>
      <c r="N3422" s="202"/>
      <c r="O3422" s="202"/>
      <c r="P3422" s="202"/>
      <c r="Q3422" s="202"/>
      <c r="R3422" s="202"/>
      <c r="S3422" s="202"/>
      <c r="T3422" s="203"/>
      <c r="AT3422" s="204" t="s">
        <v>203</v>
      </c>
      <c r="AU3422" s="204" t="s">
        <v>80</v>
      </c>
      <c r="AV3422" s="13" t="s">
        <v>80</v>
      </c>
      <c r="AW3422" s="13" t="s">
        <v>32</v>
      </c>
      <c r="AX3422" s="13" t="s">
        <v>70</v>
      </c>
      <c r="AY3422" s="204" t="s">
        <v>193</v>
      </c>
    </row>
    <row r="3423" spans="1:65" s="14" customFormat="1" ht="11.25">
      <c r="B3423" s="205"/>
      <c r="C3423" s="206"/>
      <c r="D3423" s="195" t="s">
        <v>203</v>
      </c>
      <c r="E3423" s="207" t="s">
        <v>19</v>
      </c>
      <c r="F3423" s="208" t="s">
        <v>205</v>
      </c>
      <c r="G3423" s="206"/>
      <c r="H3423" s="209">
        <v>290.60000000000002</v>
      </c>
      <c r="I3423" s="210"/>
      <c r="J3423" s="206"/>
      <c r="K3423" s="206"/>
      <c r="L3423" s="211"/>
      <c r="M3423" s="212"/>
      <c r="N3423" s="213"/>
      <c r="O3423" s="213"/>
      <c r="P3423" s="213"/>
      <c r="Q3423" s="213"/>
      <c r="R3423" s="213"/>
      <c r="S3423" s="213"/>
      <c r="T3423" s="214"/>
      <c r="AT3423" s="215" t="s">
        <v>203</v>
      </c>
      <c r="AU3423" s="215" t="s">
        <v>80</v>
      </c>
      <c r="AV3423" s="14" t="s">
        <v>200</v>
      </c>
      <c r="AW3423" s="14" t="s">
        <v>32</v>
      </c>
      <c r="AX3423" s="14" t="s">
        <v>78</v>
      </c>
      <c r="AY3423" s="215" t="s">
        <v>193</v>
      </c>
    </row>
    <row r="3424" spans="1:65" s="2" customFormat="1" ht="55.5" customHeight="1">
      <c r="A3424" s="36"/>
      <c r="B3424" s="37"/>
      <c r="C3424" s="175" t="s">
        <v>6966</v>
      </c>
      <c r="D3424" s="175" t="s">
        <v>195</v>
      </c>
      <c r="E3424" s="176" t="s">
        <v>6967</v>
      </c>
      <c r="F3424" s="177" t="s">
        <v>6968</v>
      </c>
      <c r="G3424" s="178" t="s">
        <v>198</v>
      </c>
      <c r="H3424" s="179">
        <v>219.78</v>
      </c>
      <c r="I3424" s="180"/>
      <c r="J3424" s="181">
        <f>ROUND(I3424*H3424,2)</f>
        <v>0</v>
      </c>
      <c r="K3424" s="177" t="s">
        <v>199</v>
      </c>
      <c r="L3424" s="41"/>
      <c r="M3424" s="182" t="s">
        <v>19</v>
      </c>
      <c r="N3424" s="183" t="s">
        <v>41</v>
      </c>
      <c r="O3424" s="66"/>
      <c r="P3424" s="184">
        <f>O3424*H3424</f>
        <v>0</v>
      </c>
      <c r="Q3424" s="184">
        <v>4.5030000000000001E-2</v>
      </c>
      <c r="R3424" s="184">
        <f>Q3424*H3424</f>
        <v>9.8966934000000002</v>
      </c>
      <c r="S3424" s="184">
        <v>0</v>
      </c>
      <c r="T3424" s="185">
        <f>S3424*H3424</f>
        <v>0</v>
      </c>
      <c r="U3424" s="36"/>
      <c r="V3424" s="36"/>
      <c r="W3424" s="36"/>
      <c r="X3424" s="36"/>
      <c r="Y3424" s="36"/>
      <c r="Z3424" s="36"/>
      <c r="AA3424" s="36"/>
      <c r="AB3424" s="36"/>
      <c r="AC3424" s="36"/>
      <c r="AD3424" s="36"/>
      <c r="AE3424" s="36"/>
      <c r="AR3424" s="186" t="s">
        <v>216</v>
      </c>
      <c r="AT3424" s="186" t="s">
        <v>195</v>
      </c>
      <c r="AU3424" s="186" t="s">
        <v>80</v>
      </c>
      <c r="AY3424" s="19" t="s">
        <v>193</v>
      </c>
      <c r="BE3424" s="187">
        <f>IF(N3424="základní",J3424,0)</f>
        <v>0</v>
      </c>
      <c r="BF3424" s="187">
        <f>IF(N3424="snížená",J3424,0)</f>
        <v>0</v>
      </c>
      <c r="BG3424" s="187">
        <f>IF(N3424="zákl. přenesená",J3424,0)</f>
        <v>0</v>
      </c>
      <c r="BH3424" s="187">
        <f>IF(N3424="sníž. přenesená",J3424,0)</f>
        <v>0</v>
      </c>
      <c r="BI3424" s="187">
        <f>IF(N3424="nulová",J3424,0)</f>
        <v>0</v>
      </c>
      <c r="BJ3424" s="19" t="s">
        <v>78</v>
      </c>
      <c r="BK3424" s="187">
        <f>ROUND(I3424*H3424,2)</f>
        <v>0</v>
      </c>
      <c r="BL3424" s="19" t="s">
        <v>216</v>
      </c>
      <c r="BM3424" s="186" t="s">
        <v>6969</v>
      </c>
    </row>
    <row r="3425" spans="1:65" s="2" customFormat="1" ht="11.25">
      <c r="A3425" s="36"/>
      <c r="B3425" s="37"/>
      <c r="C3425" s="38"/>
      <c r="D3425" s="188" t="s">
        <v>201</v>
      </c>
      <c r="E3425" s="38"/>
      <c r="F3425" s="189" t="s">
        <v>6970</v>
      </c>
      <c r="G3425" s="38"/>
      <c r="H3425" s="38"/>
      <c r="I3425" s="190"/>
      <c r="J3425" s="38"/>
      <c r="K3425" s="38"/>
      <c r="L3425" s="41"/>
      <c r="M3425" s="191"/>
      <c r="N3425" s="192"/>
      <c r="O3425" s="66"/>
      <c r="P3425" s="66"/>
      <c r="Q3425" s="66"/>
      <c r="R3425" s="66"/>
      <c r="S3425" s="66"/>
      <c r="T3425" s="67"/>
      <c r="U3425" s="36"/>
      <c r="V3425" s="36"/>
      <c r="W3425" s="36"/>
      <c r="X3425" s="36"/>
      <c r="Y3425" s="36"/>
      <c r="Z3425" s="36"/>
      <c r="AA3425" s="36"/>
      <c r="AB3425" s="36"/>
      <c r="AC3425" s="36"/>
      <c r="AD3425" s="36"/>
      <c r="AE3425" s="36"/>
      <c r="AT3425" s="19" t="s">
        <v>201</v>
      </c>
      <c r="AU3425" s="19" t="s">
        <v>80</v>
      </c>
    </row>
    <row r="3426" spans="1:65" s="13" customFormat="1" ht="33.75">
      <c r="B3426" s="193"/>
      <c r="C3426" s="194"/>
      <c r="D3426" s="195" t="s">
        <v>203</v>
      </c>
      <c r="E3426" s="196" t="s">
        <v>19</v>
      </c>
      <c r="F3426" s="197" t="s">
        <v>6971</v>
      </c>
      <c r="G3426" s="194"/>
      <c r="H3426" s="198">
        <v>219.78</v>
      </c>
      <c r="I3426" s="199"/>
      <c r="J3426" s="194"/>
      <c r="K3426" s="194"/>
      <c r="L3426" s="200"/>
      <c r="M3426" s="201"/>
      <c r="N3426" s="202"/>
      <c r="O3426" s="202"/>
      <c r="P3426" s="202"/>
      <c r="Q3426" s="202"/>
      <c r="R3426" s="202"/>
      <c r="S3426" s="202"/>
      <c r="T3426" s="203"/>
      <c r="AT3426" s="204" t="s">
        <v>203</v>
      </c>
      <c r="AU3426" s="204" t="s">
        <v>80</v>
      </c>
      <c r="AV3426" s="13" t="s">
        <v>80</v>
      </c>
      <c r="AW3426" s="13" t="s">
        <v>32</v>
      </c>
      <c r="AX3426" s="13" t="s">
        <v>70</v>
      </c>
      <c r="AY3426" s="204" t="s">
        <v>193</v>
      </c>
    </row>
    <row r="3427" spans="1:65" s="14" customFormat="1" ht="11.25">
      <c r="B3427" s="205"/>
      <c r="C3427" s="206"/>
      <c r="D3427" s="195" t="s">
        <v>203</v>
      </c>
      <c r="E3427" s="207" t="s">
        <v>19</v>
      </c>
      <c r="F3427" s="208" t="s">
        <v>205</v>
      </c>
      <c r="G3427" s="206"/>
      <c r="H3427" s="209">
        <v>219.78</v>
      </c>
      <c r="I3427" s="210"/>
      <c r="J3427" s="206"/>
      <c r="K3427" s="206"/>
      <c r="L3427" s="211"/>
      <c r="M3427" s="212"/>
      <c r="N3427" s="213"/>
      <c r="O3427" s="213"/>
      <c r="P3427" s="213"/>
      <c r="Q3427" s="213"/>
      <c r="R3427" s="213"/>
      <c r="S3427" s="213"/>
      <c r="T3427" s="214"/>
      <c r="AT3427" s="215" t="s">
        <v>203</v>
      </c>
      <c r="AU3427" s="215" t="s">
        <v>80</v>
      </c>
      <c r="AV3427" s="14" t="s">
        <v>200</v>
      </c>
      <c r="AW3427" s="14" t="s">
        <v>32</v>
      </c>
      <c r="AX3427" s="14" t="s">
        <v>78</v>
      </c>
      <c r="AY3427" s="215" t="s">
        <v>193</v>
      </c>
    </row>
    <row r="3428" spans="1:65" s="2" customFormat="1" ht="62.65" customHeight="1">
      <c r="A3428" s="36"/>
      <c r="B3428" s="37"/>
      <c r="C3428" s="175" t="s">
        <v>6972</v>
      </c>
      <c r="D3428" s="175" t="s">
        <v>195</v>
      </c>
      <c r="E3428" s="176" t="s">
        <v>6973</v>
      </c>
      <c r="F3428" s="177" t="s">
        <v>6974</v>
      </c>
      <c r="G3428" s="178" t="s">
        <v>198</v>
      </c>
      <c r="H3428" s="179">
        <v>153.78</v>
      </c>
      <c r="I3428" s="180"/>
      <c r="J3428" s="181">
        <f>ROUND(I3428*H3428,2)</f>
        <v>0</v>
      </c>
      <c r="K3428" s="177" t="s">
        <v>199</v>
      </c>
      <c r="L3428" s="41"/>
      <c r="M3428" s="182" t="s">
        <v>19</v>
      </c>
      <c r="N3428" s="183" t="s">
        <v>41</v>
      </c>
      <c r="O3428" s="66"/>
      <c r="P3428" s="184">
        <f>O3428*H3428</f>
        <v>0</v>
      </c>
      <c r="Q3428" s="184">
        <v>5.1330000000000001E-2</v>
      </c>
      <c r="R3428" s="184">
        <f>Q3428*H3428</f>
        <v>7.8935274</v>
      </c>
      <c r="S3428" s="184">
        <v>0</v>
      </c>
      <c r="T3428" s="185">
        <f>S3428*H3428</f>
        <v>0</v>
      </c>
      <c r="U3428" s="36"/>
      <c r="V3428" s="36"/>
      <c r="W3428" s="36"/>
      <c r="X3428" s="36"/>
      <c r="Y3428" s="36"/>
      <c r="Z3428" s="36"/>
      <c r="AA3428" s="36"/>
      <c r="AB3428" s="36"/>
      <c r="AC3428" s="36"/>
      <c r="AD3428" s="36"/>
      <c r="AE3428" s="36"/>
      <c r="AR3428" s="186" t="s">
        <v>216</v>
      </c>
      <c r="AT3428" s="186" t="s">
        <v>195</v>
      </c>
      <c r="AU3428" s="186" t="s">
        <v>80</v>
      </c>
      <c r="AY3428" s="19" t="s">
        <v>193</v>
      </c>
      <c r="BE3428" s="187">
        <f>IF(N3428="základní",J3428,0)</f>
        <v>0</v>
      </c>
      <c r="BF3428" s="187">
        <f>IF(N3428="snížená",J3428,0)</f>
        <v>0</v>
      </c>
      <c r="BG3428" s="187">
        <f>IF(N3428="zákl. přenesená",J3428,0)</f>
        <v>0</v>
      </c>
      <c r="BH3428" s="187">
        <f>IF(N3428="sníž. přenesená",J3428,0)</f>
        <v>0</v>
      </c>
      <c r="BI3428" s="187">
        <f>IF(N3428="nulová",J3428,0)</f>
        <v>0</v>
      </c>
      <c r="BJ3428" s="19" t="s">
        <v>78</v>
      </c>
      <c r="BK3428" s="187">
        <f>ROUND(I3428*H3428,2)</f>
        <v>0</v>
      </c>
      <c r="BL3428" s="19" t="s">
        <v>216</v>
      </c>
      <c r="BM3428" s="186" t="s">
        <v>6975</v>
      </c>
    </row>
    <row r="3429" spans="1:65" s="2" customFormat="1" ht="11.25">
      <c r="A3429" s="36"/>
      <c r="B3429" s="37"/>
      <c r="C3429" s="38"/>
      <c r="D3429" s="188" t="s">
        <v>201</v>
      </c>
      <c r="E3429" s="38"/>
      <c r="F3429" s="189" t="s">
        <v>6976</v>
      </c>
      <c r="G3429" s="38"/>
      <c r="H3429" s="38"/>
      <c r="I3429" s="190"/>
      <c r="J3429" s="38"/>
      <c r="K3429" s="38"/>
      <c r="L3429" s="41"/>
      <c r="M3429" s="191"/>
      <c r="N3429" s="192"/>
      <c r="O3429" s="66"/>
      <c r="P3429" s="66"/>
      <c r="Q3429" s="66"/>
      <c r="R3429" s="66"/>
      <c r="S3429" s="66"/>
      <c r="T3429" s="67"/>
      <c r="U3429" s="36"/>
      <c r="V3429" s="36"/>
      <c r="W3429" s="36"/>
      <c r="X3429" s="36"/>
      <c r="Y3429" s="36"/>
      <c r="Z3429" s="36"/>
      <c r="AA3429" s="36"/>
      <c r="AB3429" s="36"/>
      <c r="AC3429" s="36"/>
      <c r="AD3429" s="36"/>
      <c r="AE3429" s="36"/>
      <c r="AT3429" s="19" t="s">
        <v>201</v>
      </c>
      <c r="AU3429" s="19" t="s">
        <v>80</v>
      </c>
    </row>
    <row r="3430" spans="1:65" s="13" customFormat="1" ht="11.25">
      <c r="B3430" s="193"/>
      <c r="C3430" s="194"/>
      <c r="D3430" s="195" t="s">
        <v>203</v>
      </c>
      <c r="E3430" s="196" t="s">
        <v>19</v>
      </c>
      <c r="F3430" s="197" t="s">
        <v>6977</v>
      </c>
      <c r="G3430" s="194"/>
      <c r="H3430" s="198">
        <v>15.84</v>
      </c>
      <c r="I3430" s="199"/>
      <c r="J3430" s="194"/>
      <c r="K3430" s="194"/>
      <c r="L3430" s="200"/>
      <c r="M3430" s="201"/>
      <c r="N3430" s="202"/>
      <c r="O3430" s="202"/>
      <c r="P3430" s="202"/>
      <c r="Q3430" s="202"/>
      <c r="R3430" s="202"/>
      <c r="S3430" s="202"/>
      <c r="T3430" s="203"/>
      <c r="AT3430" s="204" t="s">
        <v>203</v>
      </c>
      <c r="AU3430" s="204" t="s">
        <v>80</v>
      </c>
      <c r="AV3430" s="13" t="s">
        <v>80</v>
      </c>
      <c r="AW3430" s="13" t="s">
        <v>32</v>
      </c>
      <c r="AX3430" s="13" t="s">
        <v>70</v>
      </c>
      <c r="AY3430" s="204" t="s">
        <v>193</v>
      </c>
    </row>
    <row r="3431" spans="1:65" s="13" customFormat="1" ht="11.25">
      <c r="B3431" s="193"/>
      <c r="C3431" s="194"/>
      <c r="D3431" s="195" t="s">
        <v>203</v>
      </c>
      <c r="E3431" s="196" t="s">
        <v>19</v>
      </c>
      <c r="F3431" s="197" t="s">
        <v>6978</v>
      </c>
      <c r="G3431" s="194"/>
      <c r="H3431" s="198">
        <v>137.94</v>
      </c>
      <c r="I3431" s="199"/>
      <c r="J3431" s="194"/>
      <c r="K3431" s="194"/>
      <c r="L3431" s="200"/>
      <c r="M3431" s="201"/>
      <c r="N3431" s="202"/>
      <c r="O3431" s="202"/>
      <c r="P3431" s="202"/>
      <c r="Q3431" s="202"/>
      <c r="R3431" s="202"/>
      <c r="S3431" s="202"/>
      <c r="T3431" s="203"/>
      <c r="AT3431" s="204" t="s">
        <v>203</v>
      </c>
      <c r="AU3431" s="204" t="s">
        <v>80</v>
      </c>
      <c r="AV3431" s="13" t="s">
        <v>80</v>
      </c>
      <c r="AW3431" s="13" t="s">
        <v>32</v>
      </c>
      <c r="AX3431" s="13" t="s">
        <v>70</v>
      </c>
      <c r="AY3431" s="204" t="s">
        <v>193</v>
      </c>
    </row>
    <row r="3432" spans="1:65" s="14" customFormat="1" ht="11.25">
      <c r="B3432" s="205"/>
      <c r="C3432" s="206"/>
      <c r="D3432" s="195" t="s">
        <v>203</v>
      </c>
      <c r="E3432" s="207" t="s">
        <v>19</v>
      </c>
      <c r="F3432" s="208" t="s">
        <v>205</v>
      </c>
      <c r="G3432" s="206"/>
      <c r="H3432" s="209">
        <v>153.78</v>
      </c>
      <c r="I3432" s="210"/>
      <c r="J3432" s="206"/>
      <c r="K3432" s="206"/>
      <c r="L3432" s="211"/>
      <c r="M3432" s="212"/>
      <c r="N3432" s="213"/>
      <c r="O3432" s="213"/>
      <c r="P3432" s="213"/>
      <c r="Q3432" s="213"/>
      <c r="R3432" s="213"/>
      <c r="S3432" s="213"/>
      <c r="T3432" s="214"/>
      <c r="AT3432" s="215" t="s">
        <v>203</v>
      </c>
      <c r="AU3432" s="215" t="s">
        <v>80</v>
      </c>
      <c r="AV3432" s="14" t="s">
        <v>200</v>
      </c>
      <c r="AW3432" s="14" t="s">
        <v>32</v>
      </c>
      <c r="AX3432" s="14" t="s">
        <v>78</v>
      </c>
      <c r="AY3432" s="215" t="s">
        <v>193</v>
      </c>
    </row>
    <row r="3433" spans="1:65" s="2" customFormat="1" ht="62.65" customHeight="1">
      <c r="A3433" s="36"/>
      <c r="B3433" s="37"/>
      <c r="C3433" s="175" t="s">
        <v>6979</v>
      </c>
      <c r="D3433" s="175" t="s">
        <v>195</v>
      </c>
      <c r="E3433" s="176" t="s">
        <v>6980</v>
      </c>
      <c r="F3433" s="177" t="s">
        <v>6981</v>
      </c>
      <c r="G3433" s="178" t="s">
        <v>198</v>
      </c>
      <c r="H3433" s="179">
        <v>536.25</v>
      </c>
      <c r="I3433" s="180"/>
      <c r="J3433" s="181">
        <f>ROUND(I3433*H3433,2)</f>
        <v>0</v>
      </c>
      <c r="K3433" s="177" t="s">
        <v>477</v>
      </c>
      <c r="L3433" s="41"/>
      <c r="M3433" s="182" t="s">
        <v>19</v>
      </c>
      <c r="N3433" s="183" t="s">
        <v>41</v>
      </c>
      <c r="O3433" s="66"/>
      <c r="P3433" s="184">
        <f>O3433*H3433</f>
        <v>0</v>
      </c>
      <c r="Q3433" s="184">
        <v>0</v>
      </c>
      <c r="R3433" s="184">
        <f>Q3433*H3433</f>
        <v>0</v>
      </c>
      <c r="S3433" s="184">
        <v>0</v>
      </c>
      <c r="T3433" s="185">
        <f>S3433*H3433</f>
        <v>0</v>
      </c>
      <c r="U3433" s="36"/>
      <c r="V3433" s="36"/>
      <c r="W3433" s="36"/>
      <c r="X3433" s="36"/>
      <c r="Y3433" s="36"/>
      <c r="Z3433" s="36"/>
      <c r="AA3433" s="36"/>
      <c r="AB3433" s="36"/>
      <c r="AC3433" s="36"/>
      <c r="AD3433" s="36"/>
      <c r="AE3433" s="36"/>
      <c r="AR3433" s="186" t="s">
        <v>216</v>
      </c>
      <c r="AT3433" s="186" t="s">
        <v>195</v>
      </c>
      <c r="AU3433" s="186" t="s">
        <v>80</v>
      </c>
      <c r="AY3433" s="19" t="s">
        <v>193</v>
      </c>
      <c r="BE3433" s="187">
        <f>IF(N3433="základní",J3433,0)</f>
        <v>0</v>
      </c>
      <c r="BF3433" s="187">
        <f>IF(N3433="snížená",J3433,0)</f>
        <v>0</v>
      </c>
      <c r="BG3433" s="187">
        <f>IF(N3433="zákl. přenesená",J3433,0)</f>
        <v>0</v>
      </c>
      <c r="BH3433" s="187">
        <f>IF(N3433="sníž. přenesená",J3433,0)</f>
        <v>0</v>
      </c>
      <c r="BI3433" s="187">
        <f>IF(N3433="nulová",J3433,0)</f>
        <v>0</v>
      </c>
      <c r="BJ3433" s="19" t="s">
        <v>78</v>
      </c>
      <c r="BK3433" s="187">
        <f>ROUND(I3433*H3433,2)</f>
        <v>0</v>
      </c>
      <c r="BL3433" s="19" t="s">
        <v>216</v>
      </c>
      <c r="BM3433" s="186" t="s">
        <v>6982</v>
      </c>
    </row>
    <row r="3434" spans="1:65" s="13" customFormat="1" ht="11.25">
      <c r="B3434" s="193"/>
      <c r="C3434" s="194"/>
      <c r="D3434" s="195" t="s">
        <v>203</v>
      </c>
      <c r="E3434" s="196" t="s">
        <v>19</v>
      </c>
      <c r="F3434" s="197" t="s">
        <v>6983</v>
      </c>
      <c r="G3434" s="194"/>
      <c r="H3434" s="198">
        <v>139.91999999999999</v>
      </c>
      <c r="I3434" s="199"/>
      <c r="J3434" s="194"/>
      <c r="K3434" s="194"/>
      <c r="L3434" s="200"/>
      <c r="M3434" s="201"/>
      <c r="N3434" s="202"/>
      <c r="O3434" s="202"/>
      <c r="P3434" s="202"/>
      <c r="Q3434" s="202"/>
      <c r="R3434" s="202"/>
      <c r="S3434" s="202"/>
      <c r="T3434" s="203"/>
      <c r="AT3434" s="204" t="s">
        <v>203</v>
      </c>
      <c r="AU3434" s="204" t="s">
        <v>80</v>
      </c>
      <c r="AV3434" s="13" t="s">
        <v>80</v>
      </c>
      <c r="AW3434" s="13" t="s">
        <v>32</v>
      </c>
      <c r="AX3434" s="13" t="s">
        <v>70</v>
      </c>
      <c r="AY3434" s="204" t="s">
        <v>193</v>
      </c>
    </row>
    <row r="3435" spans="1:65" s="13" customFormat="1" ht="11.25">
      <c r="B3435" s="193"/>
      <c r="C3435" s="194"/>
      <c r="D3435" s="195" t="s">
        <v>203</v>
      </c>
      <c r="E3435" s="196" t="s">
        <v>19</v>
      </c>
      <c r="F3435" s="197" t="s">
        <v>6984</v>
      </c>
      <c r="G3435" s="194"/>
      <c r="H3435" s="198">
        <v>396.33</v>
      </c>
      <c r="I3435" s="199"/>
      <c r="J3435" s="194"/>
      <c r="K3435" s="194"/>
      <c r="L3435" s="200"/>
      <c r="M3435" s="201"/>
      <c r="N3435" s="202"/>
      <c r="O3435" s="202"/>
      <c r="P3435" s="202"/>
      <c r="Q3435" s="202"/>
      <c r="R3435" s="202"/>
      <c r="S3435" s="202"/>
      <c r="T3435" s="203"/>
      <c r="AT3435" s="204" t="s">
        <v>203</v>
      </c>
      <c r="AU3435" s="204" t="s">
        <v>80</v>
      </c>
      <c r="AV3435" s="13" t="s">
        <v>80</v>
      </c>
      <c r="AW3435" s="13" t="s">
        <v>32</v>
      </c>
      <c r="AX3435" s="13" t="s">
        <v>70</v>
      </c>
      <c r="AY3435" s="204" t="s">
        <v>193</v>
      </c>
    </row>
    <row r="3436" spans="1:65" s="14" customFormat="1" ht="11.25">
      <c r="B3436" s="205"/>
      <c r="C3436" s="206"/>
      <c r="D3436" s="195" t="s">
        <v>203</v>
      </c>
      <c r="E3436" s="207" t="s">
        <v>19</v>
      </c>
      <c r="F3436" s="208" t="s">
        <v>205</v>
      </c>
      <c r="G3436" s="206"/>
      <c r="H3436" s="209">
        <v>536.25</v>
      </c>
      <c r="I3436" s="210"/>
      <c r="J3436" s="206"/>
      <c r="K3436" s="206"/>
      <c r="L3436" s="211"/>
      <c r="M3436" s="212"/>
      <c r="N3436" s="213"/>
      <c r="O3436" s="213"/>
      <c r="P3436" s="213"/>
      <c r="Q3436" s="213"/>
      <c r="R3436" s="213"/>
      <c r="S3436" s="213"/>
      <c r="T3436" s="214"/>
      <c r="AT3436" s="215" t="s">
        <v>203</v>
      </c>
      <c r="AU3436" s="215" t="s">
        <v>80</v>
      </c>
      <c r="AV3436" s="14" t="s">
        <v>200</v>
      </c>
      <c r="AW3436" s="14" t="s">
        <v>32</v>
      </c>
      <c r="AX3436" s="14" t="s">
        <v>78</v>
      </c>
      <c r="AY3436" s="215" t="s">
        <v>193</v>
      </c>
    </row>
    <row r="3437" spans="1:65" s="2" customFormat="1" ht="66.75" customHeight="1">
      <c r="A3437" s="36"/>
      <c r="B3437" s="37"/>
      <c r="C3437" s="175" t="s">
        <v>6985</v>
      </c>
      <c r="D3437" s="175" t="s">
        <v>195</v>
      </c>
      <c r="E3437" s="176" t="s">
        <v>6986</v>
      </c>
      <c r="F3437" s="177" t="s">
        <v>6987</v>
      </c>
      <c r="G3437" s="178" t="s">
        <v>198</v>
      </c>
      <c r="H3437" s="179">
        <v>223.04</v>
      </c>
      <c r="I3437" s="180"/>
      <c r="J3437" s="181">
        <f>ROUND(I3437*H3437,2)</f>
        <v>0</v>
      </c>
      <c r="K3437" s="177" t="s">
        <v>477</v>
      </c>
      <c r="L3437" s="41"/>
      <c r="M3437" s="182" t="s">
        <v>19</v>
      </c>
      <c r="N3437" s="183" t="s">
        <v>41</v>
      </c>
      <c r="O3437" s="66"/>
      <c r="P3437" s="184">
        <f>O3437*H3437</f>
        <v>0</v>
      </c>
      <c r="Q3437" s="184">
        <v>0</v>
      </c>
      <c r="R3437" s="184">
        <f>Q3437*H3437</f>
        <v>0</v>
      </c>
      <c r="S3437" s="184">
        <v>0</v>
      </c>
      <c r="T3437" s="185">
        <f>S3437*H3437</f>
        <v>0</v>
      </c>
      <c r="U3437" s="36"/>
      <c r="V3437" s="36"/>
      <c r="W3437" s="36"/>
      <c r="X3437" s="36"/>
      <c r="Y3437" s="36"/>
      <c r="Z3437" s="36"/>
      <c r="AA3437" s="36"/>
      <c r="AB3437" s="36"/>
      <c r="AC3437" s="36"/>
      <c r="AD3437" s="36"/>
      <c r="AE3437" s="36"/>
      <c r="AR3437" s="186" t="s">
        <v>216</v>
      </c>
      <c r="AT3437" s="186" t="s">
        <v>195</v>
      </c>
      <c r="AU3437" s="186" t="s">
        <v>80</v>
      </c>
      <c r="AY3437" s="19" t="s">
        <v>193</v>
      </c>
      <c r="BE3437" s="187">
        <f>IF(N3437="základní",J3437,0)</f>
        <v>0</v>
      </c>
      <c r="BF3437" s="187">
        <f>IF(N3437="snížená",J3437,0)</f>
        <v>0</v>
      </c>
      <c r="BG3437" s="187">
        <f>IF(N3437="zákl. přenesená",J3437,0)</f>
        <v>0</v>
      </c>
      <c r="BH3437" s="187">
        <f>IF(N3437="sníž. přenesená",J3437,0)</f>
        <v>0</v>
      </c>
      <c r="BI3437" s="187">
        <f>IF(N3437="nulová",J3437,0)</f>
        <v>0</v>
      </c>
      <c r="BJ3437" s="19" t="s">
        <v>78</v>
      </c>
      <c r="BK3437" s="187">
        <f>ROUND(I3437*H3437,2)</f>
        <v>0</v>
      </c>
      <c r="BL3437" s="19" t="s">
        <v>216</v>
      </c>
      <c r="BM3437" s="186" t="s">
        <v>6988</v>
      </c>
    </row>
    <row r="3438" spans="1:65" s="13" customFormat="1" ht="11.25">
      <c r="B3438" s="193"/>
      <c r="C3438" s="194"/>
      <c r="D3438" s="195" t="s">
        <v>203</v>
      </c>
      <c r="E3438" s="196" t="s">
        <v>19</v>
      </c>
      <c r="F3438" s="197" t="s">
        <v>6989</v>
      </c>
      <c r="G3438" s="194"/>
      <c r="H3438" s="198">
        <v>111.52</v>
      </c>
      <c r="I3438" s="199"/>
      <c r="J3438" s="194"/>
      <c r="K3438" s="194"/>
      <c r="L3438" s="200"/>
      <c r="M3438" s="201"/>
      <c r="N3438" s="202"/>
      <c r="O3438" s="202"/>
      <c r="P3438" s="202"/>
      <c r="Q3438" s="202"/>
      <c r="R3438" s="202"/>
      <c r="S3438" s="202"/>
      <c r="T3438" s="203"/>
      <c r="AT3438" s="204" t="s">
        <v>203</v>
      </c>
      <c r="AU3438" s="204" t="s">
        <v>80</v>
      </c>
      <c r="AV3438" s="13" t="s">
        <v>80</v>
      </c>
      <c r="AW3438" s="13" t="s">
        <v>32</v>
      </c>
      <c r="AX3438" s="13" t="s">
        <v>70</v>
      </c>
      <c r="AY3438" s="204" t="s">
        <v>193</v>
      </c>
    </row>
    <row r="3439" spans="1:65" s="13" customFormat="1" ht="11.25">
      <c r="B3439" s="193"/>
      <c r="C3439" s="194"/>
      <c r="D3439" s="195" t="s">
        <v>203</v>
      </c>
      <c r="E3439" s="196" t="s">
        <v>19</v>
      </c>
      <c r="F3439" s="197" t="s">
        <v>6990</v>
      </c>
      <c r="G3439" s="194"/>
      <c r="H3439" s="198">
        <v>111.52</v>
      </c>
      <c r="I3439" s="199"/>
      <c r="J3439" s="194"/>
      <c r="K3439" s="194"/>
      <c r="L3439" s="200"/>
      <c r="M3439" s="201"/>
      <c r="N3439" s="202"/>
      <c r="O3439" s="202"/>
      <c r="P3439" s="202"/>
      <c r="Q3439" s="202"/>
      <c r="R3439" s="202"/>
      <c r="S3439" s="202"/>
      <c r="T3439" s="203"/>
      <c r="AT3439" s="204" t="s">
        <v>203</v>
      </c>
      <c r="AU3439" s="204" t="s">
        <v>80</v>
      </c>
      <c r="AV3439" s="13" t="s">
        <v>80</v>
      </c>
      <c r="AW3439" s="13" t="s">
        <v>32</v>
      </c>
      <c r="AX3439" s="13" t="s">
        <v>70</v>
      </c>
      <c r="AY3439" s="204" t="s">
        <v>193</v>
      </c>
    </row>
    <row r="3440" spans="1:65" s="14" customFormat="1" ht="11.25">
      <c r="B3440" s="205"/>
      <c r="C3440" s="206"/>
      <c r="D3440" s="195" t="s">
        <v>203</v>
      </c>
      <c r="E3440" s="207" t="s">
        <v>19</v>
      </c>
      <c r="F3440" s="208" t="s">
        <v>205</v>
      </c>
      <c r="G3440" s="206"/>
      <c r="H3440" s="209">
        <v>223.04</v>
      </c>
      <c r="I3440" s="210"/>
      <c r="J3440" s="206"/>
      <c r="K3440" s="206"/>
      <c r="L3440" s="211"/>
      <c r="M3440" s="212"/>
      <c r="N3440" s="213"/>
      <c r="O3440" s="213"/>
      <c r="P3440" s="213"/>
      <c r="Q3440" s="213"/>
      <c r="R3440" s="213"/>
      <c r="S3440" s="213"/>
      <c r="T3440" s="214"/>
      <c r="AT3440" s="215" t="s">
        <v>203</v>
      </c>
      <c r="AU3440" s="215" t="s">
        <v>80</v>
      </c>
      <c r="AV3440" s="14" t="s">
        <v>200</v>
      </c>
      <c r="AW3440" s="14" t="s">
        <v>32</v>
      </c>
      <c r="AX3440" s="14" t="s">
        <v>78</v>
      </c>
      <c r="AY3440" s="215" t="s">
        <v>193</v>
      </c>
    </row>
    <row r="3441" spans="1:65" s="2" customFormat="1" ht="66.75" customHeight="1">
      <c r="A3441" s="36"/>
      <c r="B3441" s="37"/>
      <c r="C3441" s="175" t="s">
        <v>6991</v>
      </c>
      <c r="D3441" s="175" t="s">
        <v>195</v>
      </c>
      <c r="E3441" s="176" t="s">
        <v>6992</v>
      </c>
      <c r="F3441" s="177" t="s">
        <v>6993</v>
      </c>
      <c r="G3441" s="178" t="s">
        <v>198</v>
      </c>
      <c r="H3441" s="179">
        <v>880.44</v>
      </c>
      <c r="I3441" s="180"/>
      <c r="J3441" s="181">
        <f>ROUND(I3441*H3441,2)</f>
        <v>0</v>
      </c>
      <c r="K3441" s="177" t="s">
        <v>477</v>
      </c>
      <c r="L3441" s="41"/>
      <c r="M3441" s="182" t="s">
        <v>19</v>
      </c>
      <c r="N3441" s="183" t="s">
        <v>41</v>
      </c>
      <c r="O3441" s="66"/>
      <c r="P3441" s="184">
        <f>O3441*H3441</f>
        <v>0</v>
      </c>
      <c r="Q3441" s="184">
        <v>0</v>
      </c>
      <c r="R3441" s="184">
        <f>Q3441*H3441</f>
        <v>0</v>
      </c>
      <c r="S3441" s="184">
        <v>0</v>
      </c>
      <c r="T3441" s="185">
        <f>S3441*H3441</f>
        <v>0</v>
      </c>
      <c r="U3441" s="36"/>
      <c r="V3441" s="36"/>
      <c r="W3441" s="36"/>
      <c r="X3441" s="36"/>
      <c r="Y3441" s="36"/>
      <c r="Z3441" s="36"/>
      <c r="AA3441" s="36"/>
      <c r="AB3441" s="36"/>
      <c r="AC3441" s="36"/>
      <c r="AD3441" s="36"/>
      <c r="AE3441" s="36"/>
      <c r="AR3441" s="186" t="s">
        <v>216</v>
      </c>
      <c r="AT3441" s="186" t="s">
        <v>195</v>
      </c>
      <c r="AU3441" s="186" t="s">
        <v>80</v>
      </c>
      <c r="AY3441" s="19" t="s">
        <v>193</v>
      </c>
      <c r="BE3441" s="187">
        <f>IF(N3441="základní",J3441,0)</f>
        <v>0</v>
      </c>
      <c r="BF3441" s="187">
        <f>IF(N3441="snížená",J3441,0)</f>
        <v>0</v>
      </c>
      <c r="BG3441" s="187">
        <f>IF(N3441="zákl. přenesená",J3441,0)</f>
        <v>0</v>
      </c>
      <c r="BH3441" s="187">
        <f>IF(N3441="sníž. přenesená",J3441,0)</f>
        <v>0</v>
      </c>
      <c r="BI3441" s="187">
        <f>IF(N3441="nulová",J3441,0)</f>
        <v>0</v>
      </c>
      <c r="BJ3441" s="19" t="s">
        <v>78</v>
      </c>
      <c r="BK3441" s="187">
        <f>ROUND(I3441*H3441,2)</f>
        <v>0</v>
      </c>
      <c r="BL3441" s="19" t="s">
        <v>216</v>
      </c>
      <c r="BM3441" s="186" t="s">
        <v>6994</v>
      </c>
    </row>
    <row r="3442" spans="1:65" s="13" customFormat="1" ht="11.25">
      <c r="B3442" s="193"/>
      <c r="C3442" s="194"/>
      <c r="D3442" s="195" t="s">
        <v>203</v>
      </c>
      <c r="E3442" s="196" t="s">
        <v>19</v>
      </c>
      <c r="F3442" s="197" t="s">
        <v>6995</v>
      </c>
      <c r="G3442" s="194"/>
      <c r="H3442" s="198">
        <v>168.96</v>
      </c>
      <c r="I3442" s="199"/>
      <c r="J3442" s="194"/>
      <c r="K3442" s="194"/>
      <c r="L3442" s="200"/>
      <c r="M3442" s="201"/>
      <c r="N3442" s="202"/>
      <c r="O3442" s="202"/>
      <c r="P3442" s="202"/>
      <c r="Q3442" s="202"/>
      <c r="R3442" s="202"/>
      <c r="S3442" s="202"/>
      <c r="T3442" s="203"/>
      <c r="AT3442" s="204" t="s">
        <v>203</v>
      </c>
      <c r="AU3442" s="204" t="s">
        <v>80</v>
      </c>
      <c r="AV3442" s="13" t="s">
        <v>80</v>
      </c>
      <c r="AW3442" s="13" t="s">
        <v>32</v>
      </c>
      <c r="AX3442" s="13" t="s">
        <v>70</v>
      </c>
      <c r="AY3442" s="204" t="s">
        <v>193</v>
      </c>
    </row>
    <row r="3443" spans="1:65" s="13" customFormat="1" ht="22.5">
      <c r="B3443" s="193"/>
      <c r="C3443" s="194"/>
      <c r="D3443" s="195" t="s">
        <v>203</v>
      </c>
      <c r="E3443" s="196" t="s">
        <v>19</v>
      </c>
      <c r="F3443" s="197" t="s">
        <v>6996</v>
      </c>
      <c r="G3443" s="194"/>
      <c r="H3443" s="198">
        <v>711.48</v>
      </c>
      <c r="I3443" s="199"/>
      <c r="J3443" s="194"/>
      <c r="K3443" s="194"/>
      <c r="L3443" s="200"/>
      <c r="M3443" s="201"/>
      <c r="N3443" s="202"/>
      <c r="O3443" s="202"/>
      <c r="P3443" s="202"/>
      <c r="Q3443" s="202"/>
      <c r="R3443" s="202"/>
      <c r="S3443" s="202"/>
      <c r="T3443" s="203"/>
      <c r="AT3443" s="204" t="s">
        <v>203</v>
      </c>
      <c r="AU3443" s="204" t="s">
        <v>80</v>
      </c>
      <c r="AV3443" s="13" t="s">
        <v>80</v>
      </c>
      <c r="AW3443" s="13" t="s">
        <v>32</v>
      </c>
      <c r="AX3443" s="13" t="s">
        <v>70</v>
      </c>
      <c r="AY3443" s="204" t="s">
        <v>193</v>
      </c>
    </row>
    <row r="3444" spans="1:65" s="14" customFormat="1" ht="11.25">
      <c r="B3444" s="205"/>
      <c r="C3444" s="206"/>
      <c r="D3444" s="195" t="s">
        <v>203</v>
      </c>
      <c r="E3444" s="207" t="s">
        <v>19</v>
      </c>
      <c r="F3444" s="208" t="s">
        <v>205</v>
      </c>
      <c r="G3444" s="206"/>
      <c r="H3444" s="209">
        <v>880.44</v>
      </c>
      <c r="I3444" s="210"/>
      <c r="J3444" s="206"/>
      <c r="K3444" s="206"/>
      <c r="L3444" s="211"/>
      <c r="M3444" s="212"/>
      <c r="N3444" s="213"/>
      <c r="O3444" s="213"/>
      <c r="P3444" s="213"/>
      <c r="Q3444" s="213"/>
      <c r="R3444" s="213"/>
      <c r="S3444" s="213"/>
      <c r="T3444" s="214"/>
      <c r="AT3444" s="215" t="s">
        <v>203</v>
      </c>
      <c r="AU3444" s="215" t="s">
        <v>80</v>
      </c>
      <c r="AV3444" s="14" t="s">
        <v>200</v>
      </c>
      <c r="AW3444" s="14" t="s">
        <v>32</v>
      </c>
      <c r="AX3444" s="14" t="s">
        <v>78</v>
      </c>
      <c r="AY3444" s="215" t="s">
        <v>193</v>
      </c>
    </row>
    <row r="3445" spans="1:65" s="2" customFormat="1" ht="62.65" customHeight="1">
      <c r="A3445" s="36"/>
      <c r="B3445" s="37"/>
      <c r="C3445" s="175" t="s">
        <v>6997</v>
      </c>
      <c r="D3445" s="175" t="s">
        <v>195</v>
      </c>
      <c r="E3445" s="176" t="s">
        <v>6998</v>
      </c>
      <c r="F3445" s="177" t="s">
        <v>6999</v>
      </c>
      <c r="G3445" s="178" t="s">
        <v>198</v>
      </c>
      <c r="H3445" s="179">
        <v>30.36</v>
      </c>
      <c r="I3445" s="180"/>
      <c r="J3445" s="181">
        <f>ROUND(I3445*H3445,2)</f>
        <v>0</v>
      </c>
      <c r="K3445" s="177" t="s">
        <v>199</v>
      </c>
      <c r="L3445" s="41"/>
      <c r="M3445" s="182" t="s">
        <v>19</v>
      </c>
      <c r="N3445" s="183" t="s">
        <v>41</v>
      </c>
      <c r="O3445" s="66"/>
      <c r="P3445" s="184">
        <f>O3445*H3445</f>
        <v>0</v>
      </c>
      <c r="Q3445" s="184">
        <v>2.7199999999999998E-2</v>
      </c>
      <c r="R3445" s="184">
        <f>Q3445*H3445</f>
        <v>0.82579199999999997</v>
      </c>
      <c r="S3445" s="184">
        <v>0</v>
      </c>
      <c r="T3445" s="185">
        <f>S3445*H3445</f>
        <v>0</v>
      </c>
      <c r="U3445" s="36"/>
      <c r="V3445" s="36"/>
      <c r="W3445" s="36"/>
      <c r="X3445" s="36"/>
      <c r="Y3445" s="36"/>
      <c r="Z3445" s="36"/>
      <c r="AA3445" s="36"/>
      <c r="AB3445" s="36"/>
      <c r="AC3445" s="36"/>
      <c r="AD3445" s="36"/>
      <c r="AE3445" s="36"/>
      <c r="AR3445" s="186" t="s">
        <v>216</v>
      </c>
      <c r="AT3445" s="186" t="s">
        <v>195</v>
      </c>
      <c r="AU3445" s="186" t="s">
        <v>80</v>
      </c>
      <c r="AY3445" s="19" t="s">
        <v>193</v>
      </c>
      <c r="BE3445" s="187">
        <f>IF(N3445="základní",J3445,0)</f>
        <v>0</v>
      </c>
      <c r="BF3445" s="187">
        <f>IF(N3445="snížená",J3445,0)</f>
        <v>0</v>
      </c>
      <c r="BG3445" s="187">
        <f>IF(N3445="zákl. přenesená",J3445,0)</f>
        <v>0</v>
      </c>
      <c r="BH3445" s="187">
        <f>IF(N3445="sníž. přenesená",J3445,0)</f>
        <v>0</v>
      </c>
      <c r="BI3445" s="187">
        <f>IF(N3445="nulová",J3445,0)</f>
        <v>0</v>
      </c>
      <c r="BJ3445" s="19" t="s">
        <v>78</v>
      </c>
      <c r="BK3445" s="187">
        <f>ROUND(I3445*H3445,2)</f>
        <v>0</v>
      </c>
      <c r="BL3445" s="19" t="s">
        <v>216</v>
      </c>
      <c r="BM3445" s="186" t="s">
        <v>7000</v>
      </c>
    </row>
    <row r="3446" spans="1:65" s="2" customFormat="1" ht="11.25">
      <c r="A3446" s="36"/>
      <c r="B3446" s="37"/>
      <c r="C3446" s="38"/>
      <c r="D3446" s="188" t="s">
        <v>201</v>
      </c>
      <c r="E3446" s="38"/>
      <c r="F3446" s="189" t="s">
        <v>7001</v>
      </c>
      <c r="G3446" s="38"/>
      <c r="H3446" s="38"/>
      <c r="I3446" s="190"/>
      <c r="J3446" s="38"/>
      <c r="K3446" s="38"/>
      <c r="L3446" s="41"/>
      <c r="M3446" s="191"/>
      <c r="N3446" s="192"/>
      <c r="O3446" s="66"/>
      <c r="P3446" s="66"/>
      <c r="Q3446" s="66"/>
      <c r="R3446" s="66"/>
      <c r="S3446" s="66"/>
      <c r="T3446" s="67"/>
      <c r="U3446" s="36"/>
      <c r="V3446" s="36"/>
      <c r="W3446" s="36"/>
      <c r="X3446" s="36"/>
      <c r="Y3446" s="36"/>
      <c r="Z3446" s="36"/>
      <c r="AA3446" s="36"/>
      <c r="AB3446" s="36"/>
      <c r="AC3446" s="36"/>
      <c r="AD3446" s="36"/>
      <c r="AE3446" s="36"/>
      <c r="AT3446" s="19" t="s">
        <v>201</v>
      </c>
      <c r="AU3446" s="19" t="s">
        <v>80</v>
      </c>
    </row>
    <row r="3447" spans="1:65" s="13" customFormat="1" ht="11.25">
      <c r="B3447" s="193"/>
      <c r="C3447" s="194"/>
      <c r="D3447" s="195" t="s">
        <v>203</v>
      </c>
      <c r="E3447" s="196" t="s">
        <v>19</v>
      </c>
      <c r="F3447" s="197" t="s">
        <v>7002</v>
      </c>
      <c r="G3447" s="194"/>
      <c r="H3447" s="198">
        <v>30.36</v>
      </c>
      <c r="I3447" s="199"/>
      <c r="J3447" s="194"/>
      <c r="K3447" s="194"/>
      <c r="L3447" s="200"/>
      <c r="M3447" s="201"/>
      <c r="N3447" s="202"/>
      <c r="O3447" s="202"/>
      <c r="P3447" s="202"/>
      <c r="Q3447" s="202"/>
      <c r="R3447" s="202"/>
      <c r="S3447" s="202"/>
      <c r="T3447" s="203"/>
      <c r="AT3447" s="204" t="s">
        <v>203</v>
      </c>
      <c r="AU3447" s="204" t="s">
        <v>80</v>
      </c>
      <c r="AV3447" s="13" t="s">
        <v>80</v>
      </c>
      <c r="AW3447" s="13" t="s">
        <v>32</v>
      </c>
      <c r="AX3447" s="13" t="s">
        <v>70</v>
      </c>
      <c r="AY3447" s="204" t="s">
        <v>193</v>
      </c>
    </row>
    <row r="3448" spans="1:65" s="14" customFormat="1" ht="11.25">
      <c r="B3448" s="205"/>
      <c r="C3448" s="206"/>
      <c r="D3448" s="195" t="s">
        <v>203</v>
      </c>
      <c r="E3448" s="207" t="s">
        <v>19</v>
      </c>
      <c r="F3448" s="208" t="s">
        <v>205</v>
      </c>
      <c r="G3448" s="206"/>
      <c r="H3448" s="209">
        <v>30.36</v>
      </c>
      <c r="I3448" s="210"/>
      <c r="J3448" s="206"/>
      <c r="K3448" s="206"/>
      <c r="L3448" s="211"/>
      <c r="M3448" s="212"/>
      <c r="N3448" s="213"/>
      <c r="O3448" s="213"/>
      <c r="P3448" s="213"/>
      <c r="Q3448" s="213"/>
      <c r="R3448" s="213"/>
      <c r="S3448" s="213"/>
      <c r="T3448" s="214"/>
      <c r="AT3448" s="215" t="s">
        <v>203</v>
      </c>
      <c r="AU3448" s="215" t="s">
        <v>80</v>
      </c>
      <c r="AV3448" s="14" t="s">
        <v>200</v>
      </c>
      <c r="AW3448" s="14" t="s">
        <v>32</v>
      </c>
      <c r="AX3448" s="14" t="s">
        <v>78</v>
      </c>
      <c r="AY3448" s="215" t="s">
        <v>193</v>
      </c>
    </row>
    <row r="3449" spans="1:65" s="2" customFormat="1" ht="62.65" customHeight="1">
      <c r="A3449" s="36"/>
      <c r="B3449" s="37"/>
      <c r="C3449" s="175" t="s">
        <v>7003</v>
      </c>
      <c r="D3449" s="175" t="s">
        <v>195</v>
      </c>
      <c r="E3449" s="176" t="s">
        <v>7004</v>
      </c>
      <c r="F3449" s="177" t="s">
        <v>7005</v>
      </c>
      <c r="G3449" s="178" t="s">
        <v>198</v>
      </c>
      <c r="H3449" s="179">
        <v>190.74</v>
      </c>
      <c r="I3449" s="180"/>
      <c r="J3449" s="181">
        <f>ROUND(I3449*H3449,2)</f>
        <v>0</v>
      </c>
      <c r="K3449" s="177" t="s">
        <v>199</v>
      </c>
      <c r="L3449" s="41"/>
      <c r="M3449" s="182" t="s">
        <v>19</v>
      </c>
      <c r="N3449" s="183" t="s">
        <v>41</v>
      </c>
      <c r="O3449" s="66"/>
      <c r="P3449" s="184">
        <f>O3449*H3449</f>
        <v>0</v>
      </c>
      <c r="Q3449" s="184">
        <v>2.8549999999999999E-2</v>
      </c>
      <c r="R3449" s="184">
        <f>Q3449*H3449</f>
        <v>5.445627</v>
      </c>
      <c r="S3449" s="184">
        <v>0</v>
      </c>
      <c r="T3449" s="185">
        <f>S3449*H3449</f>
        <v>0</v>
      </c>
      <c r="U3449" s="36"/>
      <c r="V3449" s="36"/>
      <c r="W3449" s="36"/>
      <c r="X3449" s="36"/>
      <c r="Y3449" s="36"/>
      <c r="Z3449" s="36"/>
      <c r="AA3449" s="36"/>
      <c r="AB3449" s="36"/>
      <c r="AC3449" s="36"/>
      <c r="AD3449" s="36"/>
      <c r="AE3449" s="36"/>
      <c r="AR3449" s="186" t="s">
        <v>216</v>
      </c>
      <c r="AT3449" s="186" t="s">
        <v>195</v>
      </c>
      <c r="AU3449" s="186" t="s">
        <v>80</v>
      </c>
      <c r="AY3449" s="19" t="s">
        <v>193</v>
      </c>
      <c r="BE3449" s="187">
        <f>IF(N3449="základní",J3449,0)</f>
        <v>0</v>
      </c>
      <c r="BF3449" s="187">
        <f>IF(N3449="snížená",J3449,0)</f>
        <v>0</v>
      </c>
      <c r="BG3449" s="187">
        <f>IF(N3449="zákl. přenesená",J3449,0)</f>
        <v>0</v>
      </c>
      <c r="BH3449" s="187">
        <f>IF(N3449="sníž. přenesená",J3449,0)</f>
        <v>0</v>
      </c>
      <c r="BI3449" s="187">
        <f>IF(N3449="nulová",J3449,0)</f>
        <v>0</v>
      </c>
      <c r="BJ3449" s="19" t="s">
        <v>78</v>
      </c>
      <c r="BK3449" s="187">
        <f>ROUND(I3449*H3449,2)</f>
        <v>0</v>
      </c>
      <c r="BL3449" s="19" t="s">
        <v>216</v>
      </c>
      <c r="BM3449" s="186" t="s">
        <v>7006</v>
      </c>
    </row>
    <row r="3450" spans="1:65" s="2" customFormat="1" ht="11.25">
      <c r="A3450" s="36"/>
      <c r="B3450" s="37"/>
      <c r="C3450" s="38"/>
      <c r="D3450" s="188" t="s">
        <v>201</v>
      </c>
      <c r="E3450" s="38"/>
      <c r="F3450" s="189" t="s">
        <v>7007</v>
      </c>
      <c r="G3450" s="38"/>
      <c r="H3450" s="38"/>
      <c r="I3450" s="190"/>
      <c r="J3450" s="38"/>
      <c r="K3450" s="38"/>
      <c r="L3450" s="41"/>
      <c r="M3450" s="191"/>
      <c r="N3450" s="192"/>
      <c r="O3450" s="66"/>
      <c r="P3450" s="66"/>
      <c r="Q3450" s="66"/>
      <c r="R3450" s="66"/>
      <c r="S3450" s="66"/>
      <c r="T3450" s="67"/>
      <c r="U3450" s="36"/>
      <c r="V3450" s="36"/>
      <c r="W3450" s="36"/>
      <c r="X3450" s="36"/>
      <c r="Y3450" s="36"/>
      <c r="Z3450" s="36"/>
      <c r="AA3450" s="36"/>
      <c r="AB3450" s="36"/>
      <c r="AC3450" s="36"/>
      <c r="AD3450" s="36"/>
      <c r="AE3450" s="36"/>
      <c r="AT3450" s="19" t="s">
        <v>201</v>
      </c>
      <c r="AU3450" s="19" t="s">
        <v>80</v>
      </c>
    </row>
    <row r="3451" spans="1:65" s="13" customFormat="1" ht="11.25">
      <c r="B3451" s="193"/>
      <c r="C3451" s="194"/>
      <c r="D3451" s="195" t="s">
        <v>203</v>
      </c>
      <c r="E3451" s="196" t="s">
        <v>19</v>
      </c>
      <c r="F3451" s="197" t="s">
        <v>7008</v>
      </c>
      <c r="G3451" s="194"/>
      <c r="H3451" s="198">
        <v>60.72</v>
      </c>
      <c r="I3451" s="199"/>
      <c r="J3451" s="194"/>
      <c r="K3451" s="194"/>
      <c r="L3451" s="200"/>
      <c r="M3451" s="201"/>
      <c r="N3451" s="202"/>
      <c r="O3451" s="202"/>
      <c r="P3451" s="202"/>
      <c r="Q3451" s="202"/>
      <c r="R3451" s="202"/>
      <c r="S3451" s="202"/>
      <c r="T3451" s="203"/>
      <c r="AT3451" s="204" t="s">
        <v>203</v>
      </c>
      <c r="AU3451" s="204" t="s">
        <v>80</v>
      </c>
      <c r="AV3451" s="13" t="s">
        <v>80</v>
      </c>
      <c r="AW3451" s="13" t="s">
        <v>32</v>
      </c>
      <c r="AX3451" s="13" t="s">
        <v>70</v>
      </c>
      <c r="AY3451" s="204" t="s">
        <v>193</v>
      </c>
    </row>
    <row r="3452" spans="1:65" s="13" customFormat="1" ht="11.25">
      <c r="B3452" s="193"/>
      <c r="C3452" s="194"/>
      <c r="D3452" s="195" t="s">
        <v>203</v>
      </c>
      <c r="E3452" s="196" t="s">
        <v>19</v>
      </c>
      <c r="F3452" s="197" t="s">
        <v>7009</v>
      </c>
      <c r="G3452" s="194"/>
      <c r="H3452" s="198">
        <v>117.48</v>
      </c>
      <c r="I3452" s="199"/>
      <c r="J3452" s="194"/>
      <c r="K3452" s="194"/>
      <c r="L3452" s="200"/>
      <c r="M3452" s="201"/>
      <c r="N3452" s="202"/>
      <c r="O3452" s="202"/>
      <c r="P3452" s="202"/>
      <c r="Q3452" s="202"/>
      <c r="R3452" s="202"/>
      <c r="S3452" s="202"/>
      <c r="T3452" s="203"/>
      <c r="AT3452" s="204" t="s">
        <v>203</v>
      </c>
      <c r="AU3452" s="204" t="s">
        <v>80</v>
      </c>
      <c r="AV3452" s="13" t="s">
        <v>80</v>
      </c>
      <c r="AW3452" s="13" t="s">
        <v>32</v>
      </c>
      <c r="AX3452" s="13" t="s">
        <v>70</v>
      </c>
      <c r="AY3452" s="204" t="s">
        <v>193</v>
      </c>
    </row>
    <row r="3453" spans="1:65" s="13" customFormat="1" ht="11.25">
      <c r="B3453" s="193"/>
      <c r="C3453" s="194"/>
      <c r="D3453" s="195" t="s">
        <v>203</v>
      </c>
      <c r="E3453" s="196" t="s">
        <v>19</v>
      </c>
      <c r="F3453" s="197" t="s">
        <v>7010</v>
      </c>
      <c r="G3453" s="194"/>
      <c r="H3453" s="198">
        <v>12.54</v>
      </c>
      <c r="I3453" s="199"/>
      <c r="J3453" s="194"/>
      <c r="K3453" s="194"/>
      <c r="L3453" s="200"/>
      <c r="M3453" s="201"/>
      <c r="N3453" s="202"/>
      <c r="O3453" s="202"/>
      <c r="P3453" s="202"/>
      <c r="Q3453" s="202"/>
      <c r="R3453" s="202"/>
      <c r="S3453" s="202"/>
      <c r="T3453" s="203"/>
      <c r="AT3453" s="204" t="s">
        <v>203</v>
      </c>
      <c r="AU3453" s="204" t="s">
        <v>80</v>
      </c>
      <c r="AV3453" s="13" t="s">
        <v>80</v>
      </c>
      <c r="AW3453" s="13" t="s">
        <v>32</v>
      </c>
      <c r="AX3453" s="13" t="s">
        <v>70</v>
      </c>
      <c r="AY3453" s="204" t="s">
        <v>193</v>
      </c>
    </row>
    <row r="3454" spans="1:65" s="14" customFormat="1" ht="11.25">
      <c r="B3454" s="205"/>
      <c r="C3454" s="206"/>
      <c r="D3454" s="195" t="s">
        <v>203</v>
      </c>
      <c r="E3454" s="207" t="s">
        <v>19</v>
      </c>
      <c r="F3454" s="208" t="s">
        <v>205</v>
      </c>
      <c r="G3454" s="206"/>
      <c r="H3454" s="209">
        <v>190.74</v>
      </c>
      <c r="I3454" s="210"/>
      <c r="J3454" s="206"/>
      <c r="K3454" s="206"/>
      <c r="L3454" s="211"/>
      <c r="M3454" s="212"/>
      <c r="N3454" s="213"/>
      <c r="O3454" s="213"/>
      <c r="P3454" s="213"/>
      <c r="Q3454" s="213"/>
      <c r="R3454" s="213"/>
      <c r="S3454" s="213"/>
      <c r="T3454" s="214"/>
      <c r="AT3454" s="215" t="s">
        <v>203</v>
      </c>
      <c r="AU3454" s="215" t="s">
        <v>80</v>
      </c>
      <c r="AV3454" s="14" t="s">
        <v>200</v>
      </c>
      <c r="AW3454" s="14" t="s">
        <v>32</v>
      </c>
      <c r="AX3454" s="14" t="s">
        <v>78</v>
      </c>
      <c r="AY3454" s="215" t="s">
        <v>193</v>
      </c>
    </row>
    <row r="3455" spans="1:65" s="2" customFormat="1" ht="62.65" customHeight="1">
      <c r="A3455" s="36"/>
      <c r="B3455" s="37"/>
      <c r="C3455" s="175" t="s">
        <v>7011</v>
      </c>
      <c r="D3455" s="175" t="s">
        <v>195</v>
      </c>
      <c r="E3455" s="176" t="s">
        <v>7012</v>
      </c>
      <c r="F3455" s="177" t="s">
        <v>7013</v>
      </c>
      <c r="G3455" s="178" t="s">
        <v>198</v>
      </c>
      <c r="H3455" s="179">
        <v>93.06</v>
      </c>
      <c r="I3455" s="180"/>
      <c r="J3455" s="181">
        <f>ROUND(I3455*H3455,2)</f>
        <v>0</v>
      </c>
      <c r="K3455" s="177" t="s">
        <v>199</v>
      </c>
      <c r="L3455" s="41"/>
      <c r="M3455" s="182" t="s">
        <v>19</v>
      </c>
      <c r="N3455" s="183" t="s">
        <v>41</v>
      </c>
      <c r="O3455" s="66"/>
      <c r="P3455" s="184">
        <f>O3455*H3455</f>
        <v>0</v>
      </c>
      <c r="Q3455" s="184">
        <v>3.236E-2</v>
      </c>
      <c r="R3455" s="184">
        <f>Q3455*H3455</f>
        <v>3.0114216000000003</v>
      </c>
      <c r="S3455" s="184">
        <v>0</v>
      </c>
      <c r="T3455" s="185">
        <f>S3455*H3455</f>
        <v>0</v>
      </c>
      <c r="U3455" s="36"/>
      <c r="V3455" s="36"/>
      <c r="W3455" s="36"/>
      <c r="X3455" s="36"/>
      <c r="Y3455" s="36"/>
      <c r="Z3455" s="36"/>
      <c r="AA3455" s="36"/>
      <c r="AB3455" s="36"/>
      <c r="AC3455" s="36"/>
      <c r="AD3455" s="36"/>
      <c r="AE3455" s="36"/>
      <c r="AR3455" s="186" t="s">
        <v>216</v>
      </c>
      <c r="AT3455" s="186" t="s">
        <v>195</v>
      </c>
      <c r="AU3455" s="186" t="s">
        <v>80</v>
      </c>
      <c r="AY3455" s="19" t="s">
        <v>193</v>
      </c>
      <c r="BE3455" s="187">
        <f>IF(N3455="základní",J3455,0)</f>
        <v>0</v>
      </c>
      <c r="BF3455" s="187">
        <f>IF(N3455="snížená",J3455,0)</f>
        <v>0</v>
      </c>
      <c r="BG3455" s="187">
        <f>IF(N3455="zákl. přenesená",J3455,0)</f>
        <v>0</v>
      </c>
      <c r="BH3455" s="187">
        <f>IF(N3455="sníž. přenesená",J3455,0)</f>
        <v>0</v>
      </c>
      <c r="BI3455" s="187">
        <f>IF(N3455="nulová",J3455,0)</f>
        <v>0</v>
      </c>
      <c r="BJ3455" s="19" t="s">
        <v>78</v>
      </c>
      <c r="BK3455" s="187">
        <f>ROUND(I3455*H3455,2)</f>
        <v>0</v>
      </c>
      <c r="BL3455" s="19" t="s">
        <v>216</v>
      </c>
      <c r="BM3455" s="186" t="s">
        <v>7014</v>
      </c>
    </row>
    <row r="3456" spans="1:65" s="2" customFormat="1" ht="11.25">
      <c r="A3456" s="36"/>
      <c r="B3456" s="37"/>
      <c r="C3456" s="38"/>
      <c r="D3456" s="188" t="s">
        <v>201</v>
      </c>
      <c r="E3456" s="38"/>
      <c r="F3456" s="189" t="s">
        <v>7015</v>
      </c>
      <c r="G3456" s="38"/>
      <c r="H3456" s="38"/>
      <c r="I3456" s="190"/>
      <c r="J3456" s="38"/>
      <c r="K3456" s="38"/>
      <c r="L3456" s="41"/>
      <c r="M3456" s="191"/>
      <c r="N3456" s="192"/>
      <c r="O3456" s="66"/>
      <c r="P3456" s="66"/>
      <c r="Q3456" s="66"/>
      <c r="R3456" s="66"/>
      <c r="S3456" s="66"/>
      <c r="T3456" s="67"/>
      <c r="U3456" s="36"/>
      <c r="V3456" s="36"/>
      <c r="W3456" s="36"/>
      <c r="X3456" s="36"/>
      <c r="Y3456" s="36"/>
      <c r="Z3456" s="36"/>
      <c r="AA3456" s="36"/>
      <c r="AB3456" s="36"/>
      <c r="AC3456" s="36"/>
      <c r="AD3456" s="36"/>
      <c r="AE3456" s="36"/>
      <c r="AT3456" s="19" t="s">
        <v>201</v>
      </c>
      <c r="AU3456" s="19" t="s">
        <v>80</v>
      </c>
    </row>
    <row r="3457" spans="1:65" s="13" customFormat="1" ht="11.25">
      <c r="B3457" s="193"/>
      <c r="C3457" s="194"/>
      <c r="D3457" s="195" t="s">
        <v>203</v>
      </c>
      <c r="E3457" s="196" t="s">
        <v>19</v>
      </c>
      <c r="F3457" s="197" t="s">
        <v>7016</v>
      </c>
      <c r="G3457" s="194"/>
      <c r="H3457" s="198">
        <v>42.24</v>
      </c>
      <c r="I3457" s="199"/>
      <c r="J3457" s="194"/>
      <c r="K3457" s="194"/>
      <c r="L3457" s="200"/>
      <c r="M3457" s="201"/>
      <c r="N3457" s="202"/>
      <c r="O3457" s="202"/>
      <c r="P3457" s="202"/>
      <c r="Q3457" s="202"/>
      <c r="R3457" s="202"/>
      <c r="S3457" s="202"/>
      <c r="T3457" s="203"/>
      <c r="AT3457" s="204" t="s">
        <v>203</v>
      </c>
      <c r="AU3457" s="204" t="s">
        <v>80</v>
      </c>
      <c r="AV3457" s="13" t="s">
        <v>80</v>
      </c>
      <c r="AW3457" s="13" t="s">
        <v>32</v>
      </c>
      <c r="AX3457" s="13" t="s">
        <v>70</v>
      </c>
      <c r="AY3457" s="204" t="s">
        <v>193</v>
      </c>
    </row>
    <row r="3458" spans="1:65" s="13" customFormat="1" ht="11.25">
      <c r="B3458" s="193"/>
      <c r="C3458" s="194"/>
      <c r="D3458" s="195" t="s">
        <v>203</v>
      </c>
      <c r="E3458" s="196" t="s">
        <v>19</v>
      </c>
      <c r="F3458" s="197" t="s">
        <v>7017</v>
      </c>
      <c r="G3458" s="194"/>
      <c r="H3458" s="198">
        <v>50.82</v>
      </c>
      <c r="I3458" s="199"/>
      <c r="J3458" s="194"/>
      <c r="K3458" s="194"/>
      <c r="L3458" s="200"/>
      <c r="M3458" s="201"/>
      <c r="N3458" s="202"/>
      <c r="O3458" s="202"/>
      <c r="P3458" s="202"/>
      <c r="Q3458" s="202"/>
      <c r="R3458" s="202"/>
      <c r="S3458" s="202"/>
      <c r="T3458" s="203"/>
      <c r="AT3458" s="204" t="s">
        <v>203</v>
      </c>
      <c r="AU3458" s="204" t="s">
        <v>80</v>
      </c>
      <c r="AV3458" s="13" t="s">
        <v>80</v>
      </c>
      <c r="AW3458" s="13" t="s">
        <v>32</v>
      </c>
      <c r="AX3458" s="13" t="s">
        <v>70</v>
      </c>
      <c r="AY3458" s="204" t="s">
        <v>193</v>
      </c>
    </row>
    <row r="3459" spans="1:65" s="14" customFormat="1" ht="11.25">
      <c r="B3459" s="205"/>
      <c r="C3459" s="206"/>
      <c r="D3459" s="195" t="s">
        <v>203</v>
      </c>
      <c r="E3459" s="207" t="s">
        <v>19</v>
      </c>
      <c r="F3459" s="208" t="s">
        <v>205</v>
      </c>
      <c r="G3459" s="206"/>
      <c r="H3459" s="209">
        <v>93.06</v>
      </c>
      <c r="I3459" s="210"/>
      <c r="J3459" s="206"/>
      <c r="K3459" s="206"/>
      <c r="L3459" s="211"/>
      <c r="M3459" s="212"/>
      <c r="N3459" s="213"/>
      <c r="O3459" s="213"/>
      <c r="P3459" s="213"/>
      <c r="Q3459" s="213"/>
      <c r="R3459" s="213"/>
      <c r="S3459" s="213"/>
      <c r="T3459" s="214"/>
      <c r="AT3459" s="215" t="s">
        <v>203</v>
      </c>
      <c r="AU3459" s="215" t="s">
        <v>80</v>
      </c>
      <c r="AV3459" s="14" t="s">
        <v>200</v>
      </c>
      <c r="AW3459" s="14" t="s">
        <v>32</v>
      </c>
      <c r="AX3459" s="14" t="s">
        <v>78</v>
      </c>
      <c r="AY3459" s="215" t="s">
        <v>193</v>
      </c>
    </row>
    <row r="3460" spans="1:65" s="2" customFormat="1" ht="49.15" customHeight="1">
      <c r="A3460" s="36"/>
      <c r="B3460" s="37"/>
      <c r="C3460" s="175" t="s">
        <v>7018</v>
      </c>
      <c r="D3460" s="175" t="s">
        <v>195</v>
      </c>
      <c r="E3460" s="176" t="s">
        <v>7019</v>
      </c>
      <c r="F3460" s="177" t="s">
        <v>7020</v>
      </c>
      <c r="G3460" s="178" t="s">
        <v>198</v>
      </c>
      <c r="H3460" s="179">
        <v>2869.5</v>
      </c>
      <c r="I3460" s="180"/>
      <c r="J3460" s="181">
        <f>ROUND(I3460*H3460,2)</f>
        <v>0</v>
      </c>
      <c r="K3460" s="177" t="s">
        <v>199</v>
      </c>
      <c r="L3460" s="41"/>
      <c r="M3460" s="182" t="s">
        <v>19</v>
      </c>
      <c r="N3460" s="183" t="s">
        <v>41</v>
      </c>
      <c r="O3460" s="66"/>
      <c r="P3460" s="184">
        <f>O3460*H3460</f>
        <v>0</v>
      </c>
      <c r="Q3460" s="184">
        <v>1.2200000000000001E-2</v>
      </c>
      <c r="R3460" s="184">
        <f>Q3460*H3460</f>
        <v>35.007899999999999</v>
      </c>
      <c r="S3460" s="184">
        <v>0</v>
      </c>
      <c r="T3460" s="185">
        <f>S3460*H3460</f>
        <v>0</v>
      </c>
      <c r="U3460" s="36"/>
      <c r="V3460" s="36"/>
      <c r="W3460" s="36"/>
      <c r="X3460" s="36"/>
      <c r="Y3460" s="36"/>
      <c r="Z3460" s="36"/>
      <c r="AA3460" s="36"/>
      <c r="AB3460" s="36"/>
      <c r="AC3460" s="36"/>
      <c r="AD3460" s="36"/>
      <c r="AE3460" s="36"/>
      <c r="AR3460" s="186" t="s">
        <v>216</v>
      </c>
      <c r="AT3460" s="186" t="s">
        <v>195</v>
      </c>
      <c r="AU3460" s="186" t="s">
        <v>80</v>
      </c>
      <c r="AY3460" s="19" t="s">
        <v>193</v>
      </c>
      <c r="BE3460" s="187">
        <f>IF(N3460="základní",J3460,0)</f>
        <v>0</v>
      </c>
      <c r="BF3460" s="187">
        <f>IF(N3460="snížená",J3460,0)</f>
        <v>0</v>
      </c>
      <c r="BG3460" s="187">
        <f>IF(N3460="zákl. přenesená",J3460,0)</f>
        <v>0</v>
      </c>
      <c r="BH3460" s="187">
        <f>IF(N3460="sníž. přenesená",J3460,0)</f>
        <v>0</v>
      </c>
      <c r="BI3460" s="187">
        <f>IF(N3460="nulová",J3460,0)</f>
        <v>0</v>
      </c>
      <c r="BJ3460" s="19" t="s">
        <v>78</v>
      </c>
      <c r="BK3460" s="187">
        <f>ROUND(I3460*H3460,2)</f>
        <v>0</v>
      </c>
      <c r="BL3460" s="19" t="s">
        <v>216</v>
      </c>
      <c r="BM3460" s="186" t="s">
        <v>7021</v>
      </c>
    </row>
    <row r="3461" spans="1:65" s="2" customFormat="1" ht="11.25">
      <c r="A3461" s="36"/>
      <c r="B3461" s="37"/>
      <c r="C3461" s="38"/>
      <c r="D3461" s="188" t="s">
        <v>201</v>
      </c>
      <c r="E3461" s="38"/>
      <c r="F3461" s="189" t="s">
        <v>7022</v>
      </c>
      <c r="G3461" s="38"/>
      <c r="H3461" s="38"/>
      <c r="I3461" s="190"/>
      <c r="J3461" s="38"/>
      <c r="K3461" s="38"/>
      <c r="L3461" s="41"/>
      <c r="M3461" s="191"/>
      <c r="N3461" s="192"/>
      <c r="O3461" s="66"/>
      <c r="P3461" s="66"/>
      <c r="Q3461" s="66"/>
      <c r="R3461" s="66"/>
      <c r="S3461" s="66"/>
      <c r="T3461" s="67"/>
      <c r="U3461" s="36"/>
      <c r="V3461" s="36"/>
      <c r="W3461" s="36"/>
      <c r="X3461" s="36"/>
      <c r="Y3461" s="36"/>
      <c r="Z3461" s="36"/>
      <c r="AA3461" s="36"/>
      <c r="AB3461" s="36"/>
      <c r="AC3461" s="36"/>
      <c r="AD3461" s="36"/>
      <c r="AE3461" s="36"/>
      <c r="AT3461" s="19" t="s">
        <v>201</v>
      </c>
      <c r="AU3461" s="19" t="s">
        <v>80</v>
      </c>
    </row>
    <row r="3462" spans="1:65" s="13" customFormat="1" ht="11.25">
      <c r="B3462" s="193"/>
      <c r="C3462" s="194"/>
      <c r="D3462" s="195" t="s">
        <v>203</v>
      </c>
      <c r="E3462" s="196" t="s">
        <v>19</v>
      </c>
      <c r="F3462" s="197" t="s">
        <v>7023</v>
      </c>
      <c r="G3462" s="194"/>
      <c r="H3462" s="198">
        <v>682.2</v>
      </c>
      <c r="I3462" s="199"/>
      <c r="J3462" s="194"/>
      <c r="K3462" s="194"/>
      <c r="L3462" s="200"/>
      <c r="M3462" s="201"/>
      <c r="N3462" s="202"/>
      <c r="O3462" s="202"/>
      <c r="P3462" s="202"/>
      <c r="Q3462" s="202"/>
      <c r="R3462" s="202"/>
      <c r="S3462" s="202"/>
      <c r="T3462" s="203"/>
      <c r="AT3462" s="204" t="s">
        <v>203</v>
      </c>
      <c r="AU3462" s="204" t="s">
        <v>80</v>
      </c>
      <c r="AV3462" s="13" t="s">
        <v>80</v>
      </c>
      <c r="AW3462" s="13" t="s">
        <v>32</v>
      </c>
      <c r="AX3462" s="13" t="s">
        <v>70</v>
      </c>
      <c r="AY3462" s="204" t="s">
        <v>193</v>
      </c>
    </row>
    <row r="3463" spans="1:65" s="13" customFormat="1" ht="11.25">
      <c r="B3463" s="193"/>
      <c r="C3463" s="194"/>
      <c r="D3463" s="195" t="s">
        <v>203</v>
      </c>
      <c r="E3463" s="196" t="s">
        <v>19</v>
      </c>
      <c r="F3463" s="197" t="s">
        <v>7024</v>
      </c>
      <c r="G3463" s="194"/>
      <c r="H3463" s="198">
        <v>918.2</v>
      </c>
      <c r="I3463" s="199"/>
      <c r="J3463" s="194"/>
      <c r="K3463" s="194"/>
      <c r="L3463" s="200"/>
      <c r="M3463" s="201"/>
      <c r="N3463" s="202"/>
      <c r="O3463" s="202"/>
      <c r="P3463" s="202"/>
      <c r="Q3463" s="202"/>
      <c r="R3463" s="202"/>
      <c r="S3463" s="202"/>
      <c r="T3463" s="203"/>
      <c r="AT3463" s="204" t="s">
        <v>203</v>
      </c>
      <c r="AU3463" s="204" t="s">
        <v>80</v>
      </c>
      <c r="AV3463" s="13" t="s">
        <v>80</v>
      </c>
      <c r="AW3463" s="13" t="s">
        <v>32</v>
      </c>
      <c r="AX3463" s="13" t="s">
        <v>70</v>
      </c>
      <c r="AY3463" s="204" t="s">
        <v>193</v>
      </c>
    </row>
    <row r="3464" spans="1:65" s="13" customFormat="1" ht="33.75">
      <c r="B3464" s="193"/>
      <c r="C3464" s="194"/>
      <c r="D3464" s="195" t="s">
        <v>203</v>
      </c>
      <c r="E3464" s="196" t="s">
        <v>19</v>
      </c>
      <c r="F3464" s="197" t="s">
        <v>7025</v>
      </c>
      <c r="G3464" s="194"/>
      <c r="H3464" s="198">
        <v>1269.0999999999999</v>
      </c>
      <c r="I3464" s="199"/>
      <c r="J3464" s="194"/>
      <c r="K3464" s="194"/>
      <c r="L3464" s="200"/>
      <c r="M3464" s="201"/>
      <c r="N3464" s="202"/>
      <c r="O3464" s="202"/>
      <c r="P3464" s="202"/>
      <c r="Q3464" s="202"/>
      <c r="R3464" s="202"/>
      <c r="S3464" s="202"/>
      <c r="T3464" s="203"/>
      <c r="AT3464" s="204" t="s">
        <v>203</v>
      </c>
      <c r="AU3464" s="204" t="s">
        <v>80</v>
      </c>
      <c r="AV3464" s="13" t="s">
        <v>80</v>
      </c>
      <c r="AW3464" s="13" t="s">
        <v>32</v>
      </c>
      <c r="AX3464" s="13" t="s">
        <v>70</v>
      </c>
      <c r="AY3464" s="204" t="s">
        <v>193</v>
      </c>
    </row>
    <row r="3465" spans="1:65" s="14" customFormat="1" ht="11.25">
      <c r="B3465" s="205"/>
      <c r="C3465" s="206"/>
      <c r="D3465" s="195" t="s">
        <v>203</v>
      </c>
      <c r="E3465" s="207" t="s">
        <v>19</v>
      </c>
      <c r="F3465" s="208" t="s">
        <v>205</v>
      </c>
      <c r="G3465" s="206"/>
      <c r="H3465" s="209">
        <v>2869.5</v>
      </c>
      <c r="I3465" s="210"/>
      <c r="J3465" s="206"/>
      <c r="K3465" s="206"/>
      <c r="L3465" s="211"/>
      <c r="M3465" s="212"/>
      <c r="N3465" s="213"/>
      <c r="O3465" s="213"/>
      <c r="P3465" s="213"/>
      <c r="Q3465" s="213"/>
      <c r="R3465" s="213"/>
      <c r="S3465" s="213"/>
      <c r="T3465" s="214"/>
      <c r="AT3465" s="215" t="s">
        <v>203</v>
      </c>
      <c r="AU3465" s="215" t="s">
        <v>80</v>
      </c>
      <c r="AV3465" s="14" t="s">
        <v>200</v>
      </c>
      <c r="AW3465" s="14" t="s">
        <v>32</v>
      </c>
      <c r="AX3465" s="14" t="s">
        <v>78</v>
      </c>
      <c r="AY3465" s="215" t="s">
        <v>193</v>
      </c>
    </row>
    <row r="3466" spans="1:65" s="2" customFormat="1" ht="49.15" customHeight="1">
      <c r="A3466" s="36"/>
      <c r="B3466" s="37"/>
      <c r="C3466" s="175" t="s">
        <v>7026</v>
      </c>
      <c r="D3466" s="175" t="s">
        <v>195</v>
      </c>
      <c r="E3466" s="176" t="s">
        <v>7027</v>
      </c>
      <c r="F3466" s="177" t="s">
        <v>7028</v>
      </c>
      <c r="G3466" s="178" t="s">
        <v>198</v>
      </c>
      <c r="H3466" s="179">
        <v>29.3</v>
      </c>
      <c r="I3466" s="180"/>
      <c r="J3466" s="181">
        <f>ROUND(I3466*H3466,2)</f>
        <v>0</v>
      </c>
      <c r="K3466" s="177" t="s">
        <v>477</v>
      </c>
      <c r="L3466" s="41"/>
      <c r="M3466" s="182" t="s">
        <v>19</v>
      </c>
      <c r="N3466" s="183" t="s">
        <v>41</v>
      </c>
      <c r="O3466" s="66"/>
      <c r="P3466" s="184">
        <f>O3466*H3466</f>
        <v>0</v>
      </c>
      <c r="Q3466" s="184">
        <v>0</v>
      </c>
      <c r="R3466" s="184">
        <f>Q3466*H3466</f>
        <v>0</v>
      </c>
      <c r="S3466" s="184">
        <v>0</v>
      </c>
      <c r="T3466" s="185">
        <f>S3466*H3466</f>
        <v>0</v>
      </c>
      <c r="U3466" s="36"/>
      <c r="V3466" s="36"/>
      <c r="W3466" s="36"/>
      <c r="X3466" s="36"/>
      <c r="Y3466" s="36"/>
      <c r="Z3466" s="36"/>
      <c r="AA3466" s="36"/>
      <c r="AB3466" s="36"/>
      <c r="AC3466" s="36"/>
      <c r="AD3466" s="36"/>
      <c r="AE3466" s="36"/>
      <c r="AR3466" s="186" t="s">
        <v>216</v>
      </c>
      <c r="AT3466" s="186" t="s">
        <v>195</v>
      </c>
      <c r="AU3466" s="186" t="s">
        <v>80</v>
      </c>
      <c r="AY3466" s="19" t="s">
        <v>193</v>
      </c>
      <c r="BE3466" s="187">
        <f>IF(N3466="základní",J3466,0)</f>
        <v>0</v>
      </c>
      <c r="BF3466" s="187">
        <f>IF(N3466="snížená",J3466,0)</f>
        <v>0</v>
      </c>
      <c r="BG3466" s="187">
        <f>IF(N3466="zákl. přenesená",J3466,0)</f>
        <v>0</v>
      </c>
      <c r="BH3466" s="187">
        <f>IF(N3466="sníž. přenesená",J3466,0)</f>
        <v>0</v>
      </c>
      <c r="BI3466" s="187">
        <f>IF(N3466="nulová",J3466,0)</f>
        <v>0</v>
      </c>
      <c r="BJ3466" s="19" t="s">
        <v>78</v>
      </c>
      <c r="BK3466" s="187">
        <f>ROUND(I3466*H3466,2)</f>
        <v>0</v>
      </c>
      <c r="BL3466" s="19" t="s">
        <v>216</v>
      </c>
      <c r="BM3466" s="186" t="s">
        <v>7029</v>
      </c>
    </row>
    <row r="3467" spans="1:65" s="13" customFormat="1" ht="11.25">
      <c r="B3467" s="193"/>
      <c r="C3467" s="194"/>
      <c r="D3467" s="195" t="s">
        <v>203</v>
      </c>
      <c r="E3467" s="196" t="s">
        <v>19</v>
      </c>
      <c r="F3467" s="197" t="s">
        <v>7030</v>
      </c>
      <c r="G3467" s="194"/>
      <c r="H3467" s="198">
        <v>29.3</v>
      </c>
      <c r="I3467" s="199"/>
      <c r="J3467" s="194"/>
      <c r="K3467" s="194"/>
      <c r="L3467" s="200"/>
      <c r="M3467" s="201"/>
      <c r="N3467" s="202"/>
      <c r="O3467" s="202"/>
      <c r="P3467" s="202"/>
      <c r="Q3467" s="202"/>
      <c r="R3467" s="202"/>
      <c r="S3467" s="202"/>
      <c r="T3467" s="203"/>
      <c r="AT3467" s="204" t="s">
        <v>203</v>
      </c>
      <c r="AU3467" s="204" t="s">
        <v>80</v>
      </c>
      <c r="AV3467" s="13" t="s">
        <v>80</v>
      </c>
      <c r="AW3467" s="13" t="s">
        <v>32</v>
      </c>
      <c r="AX3467" s="13" t="s">
        <v>70</v>
      </c>
      <c r="AY3467" s="204" t="s">
        <v>193</v>
      </c>
    </row>
    <row r="3468" spans="1:65" s="14" customFormat="1" ht="11.25">
      <c r="B3468" s="205"/>
      <c r="C3468" s="206"/>
      <c r="D3468" s="195" t="s">
        <v>203</v>
      </c>
      <c r="E3468" s="207" t="s">
        <v>19</v>
      </c>
      <c r="F3468" s="208" t="s">
        <v>205</v>
      </c>
      <c r="G3468" s="206"/>
      <c r="H3468" s="209">
        <v>29.3</v>
      </c>
      <c r="I3468" s="210"/>
      <c r="J3468" s="206"/>
      <c r="K3468" s="206"/>
      <c r="L3468" s="211"/>
      <c r="M3468" s="212"/>
      <c r="N3468" s="213"/>
      <c r="O3468" s="213"/>
      <c r="P3468" s="213"/>
      <c r="Q3468" s="213"/>
      <c r="R3468" s="213"/>
      <c r="S3468" s="213"/>
      <c r="T3468" s="214"/>
      <c r="AT3468" s="215" t="s">
        <v>203</v>
      </c>
      <c r="AU3468" s="215" t="s">
        <v>80</v>
      </c>
      <c r="AV3468" s="14" t="s">
        <v>200</v>
      </c>
      <c r="AW3468" s="14" t="s">
        <v>32</v>
      </c>
      <c r="AX3468" s="14" t="s">
        <v>78</v>
      </c>
      <c r="AY3468" s="215" t="s">
        <v>193</v>
      </c>
    </row>
    <row r="3469" spans="1:65" s="2" customFormat="1" ht="49.15" customHeight="1">
      <c r="A3469" s="36"/>
      <c r="B3469" s="37"/>
      <c r="C3469" s="175" t="s">
        <v>7031</v>
      </c>
      <c r="D3469" s="175" t="s">
        <v>195</v>
      </c>
      <c r="E3469" s="176" t="s">
        <v>7032</v>
      </c>
      <c r="F3469" s="177" t="s">
        <v>7033</v>
      </c>
      <c r="G3469" s="178" t="s">
        <v>198</v>
      </c>
      <c r="H3469" s="179">
        <v>589.9</v>
      </c>
      <c r="I3469" s="180"/>
      <c r="J3469" s="181">
        <f>ROUND(I3469*H3469,2)</f>
        <v>0</v>
      </c>
      <c r="K3469" s="177" t="s">
        <v>199</v>
      </c>
      <c r="L3469" s="41"/>
      <c r="M3469" s="182" t="s">
        <v>19</v>
      </c>
      <c r="N3469" s="183" t="s">
        <v>41</v>
      </c>
      <c r="O3469" s="66"/>
      <c r="P3469" s="184">
        <f>O3469*H3469</f>
        <v>0</v>
      </c>
      <c r="Q3469" s="184">
        <v>1.259E-2</v>
      </c>
      <c r="R3469" s="184">
        <f>Q3469*H3469</f>
        <v>7.4268409999999996</v>
      </c>
      <c r="S3469" s="184">
        <v>0</v>
      </c>
      <c r="T3469" s="185">
        <f>S3469*H3469</f>
        <v>0</v>
      </c>
      <c r="U3469" s="36"/>
      <c r="V3469" s="36"/>
      <c r="W3469" s="36"/>
      <c r="X3469" s="36"/>
      <c r="Y3469" s="36"/>
      <c r="Z3469" s="36"/>
      <c r="AA3469" s="36"/>
      <c r="AB3469" s="36"/>
      <c r="AC3469" s="36"/>
      <c r="AD3469" s="36"/>
      <c r="AE3469" s="36"/>
      <c r="AR3469" s="186" t="s">
        <v>216</v>
      </c>
      <c r="AT3469" s="186" t="s">
        <v>195</v>
      </c>
      <c r="AU3469" s="186" t="s">
        <v>80</v>
      </c>
      <c r="AY3469" s="19" t="s">
        <v>193</v>
      </c>
      <c r="BE3469" s="187">
        <f>IF(N3469="základní",J3469,0)</f>
        <v>0</v>
      </c>
      <c r="BF3469" s="187">
        <f>IF(N3469="snížená",J3469,0)</f>
        <v>0</v>
      </c>
      <c r="BG3469" s="187">
        <f>IF(N3469="zákl. přenesená",J3469,0)</f>
        <v>0</v>
      </c>
      <c r="BH3469" s="187">
        <f>IF(N3469="sníž. přenesená",J3469,0)</f>
        <v>0</v>
      </c>
      <c r="BI3469" s="187">
        <f>IF(N3469="nulová",J3469,0)</f>
        <v>0</v>
      </c>
      <c r="BJ3469" s="19" t="s">
        <v>78</v>
      </c>
      <c r="BK3469" s="187">
        <f>ROUND(I3469*H3469,2)</f>
        <v>0</v>
      </c>
      <c r="BL3469" s="19" t="s">
        <v>216</v>
      </c>
      <c r="BM3469" s="186" t="s">
        <v>7034</v>
      </c>
    </row>
    <row r="3470" spans="1:65" s="2" customFormat="1" ht="11.25">
      <c r="A3470" s="36"/>
      <c r="B3470" s="37"/>
      <c r="C3470" s="38"/>
      <c r="D3470" s="188" t="s">
        <v>201</v>
      </c>
      <c r="E3470" s="38"/>
      <c r="F3470" s="189" t="s">
        <v>7035</v>
      </c>
      <c r="G3470" s="38"/>
      <c r="H3470" s="38"/>
      <c r="I3470" s="190"/>
      <c r="J3470" s="38"/>
      <c r="K3470" s="38"/>
      <c r="L3470" s="41"/>
      <c r="M3470" s="191"/>
      <c r="N3470" s="192"/>
      <c r="O3470" s="66"/>
      <c r="P3470" s="66"/>
      <c r="Q3470" s="66"/>
      <c r="R3470" s="66"/>
      <c r="S3470" s="66"/>
      <c r="T3470" s="67"/>
      <c r="U3470" s="36"/>
      <c r="V3470" s="36"/>
      <c r="W3470" s="36"/>
      <c r="X3470" s="36"/>
      <c r="Y3470" s="36"/>
      <c r="Z3470" s="36"/>
      <c r="AA3470" s="36"/>
      <c r="AB3470" s="36"/>
      <c r="AC3470" s="36"/>
      <c r="AD3470" s="36"/>
      <c r="AE3470" s="36"/>
      <c r="AT3470" s="19" t="s">
        <v>201</v>
      </c>
      <c r="AU3470" s="19" t="s">
        <v>80</v>
      </c>
    </row>
    <row r="3471" spans="1:65" s="13" customFormat="1" ht="11.25">
      <c r="B3471" s="193"/>
      <c r="C3471" s="194"/>
      <c r="D3471" s="195" t="s">
        <v>203</v>
      </c>
      <c r="E3471" s="196" t="s">
        <v>19</v>
      </c>
      <c r="F3471" s="197" t="s">
        <v>7036</v>
      </c>
      <c r="G3471" s="194"/>
      <c r="H3471" s="198">
        <v>143.4</v>
      </c>
      <c r="I3471" s="199"/>
      <c r="J3471" s="194"/>
      <c r="K3471" s="194"/>
      <c r="L3471" s="200"/>
      <c r="M3471" s="201"/>
      <c r="N3471" s="202"/>
      <c r="O3471" s="202"/>
      <c r="P3471" s="202"/>
      <c r="Q3471" s="202"/>
      <c r="R3471" s="202"/>
      <c r="S3471" s="202"/>
      <c r="T3471" s="203"/>
      <c r="AT3471" s="204" t="s">
        <v>203</v>
      </c>
      <c r="AU3471" s="204" t="s">
        <v>80</v>
      </c>
      <c r="AV3471" s="13" t="s">
        <v>80</v>
      </c>
      <c r="AW3471" s="13" t="s">
        <v>32</v>
      </c>
      <c r="AX3471" s="13" t="s">
        <v>70</v>
      </c>
      <c r="AY3471" s="204" t="s">
        <v>193</v>
      </c>
    </row>
    <row r="3472" spans="1:65" s="13" customFormat="1" ht="11.25">
      <c r="B3472" s="193"/>
      <c r="C3472" s="194"/>
      <c r="D3472" s="195" t="s">
        <v>203</v>
      </c>
      <c r="E3472" s="196" t="s">
        <v>19</v>
      </c>
      <c r="F3472" s="197" t="s">
        <v>7037</v>
      </c>
      <c r="G3472" s="194"/>
      <c r="H3472" s="198">
        <v>187.4</v>
      </c>
      <c r="I3472" s="199"/>
      <c r="J3472" s="194"/>
      <c r="K3472" s="194"/>
      <c r="L3472" s="200"/>
      <c r="M3472" s="201"/>
      <c r="N3472" s="202"/>
      <c r="O3472" s="202"/>
      <c r="P3472" s="202"/>
      <c r="Q3472" s="202"/>
      <c r="R3472" s="202"/>
      <c r="S3472" s="202"/>
      <c r="T3472" s="203"/>
      <c r="AT3472" s="204" t="s">
        <v>203</v>
      </c>
      <c r="AU3472" s="204" t="s">
        <v>80</v>
      </c>
      <c r="AV3472" s="13" t="s">
        <v>80</v>
      </c>
      <c r="AW3472" s="13" t="s">
        <v>32</v>
      </c>
      <c r="AX3472" s="13" t="s">
        <v>70</v>
      </c>
      <c r="AY3472" s="204" t="s">
        <v>193</v>
      </c>
    </row>
    <row r="3473" spans="1:65" s="13" customFormat="1" ht="33.75">
      <c r="B3473" s="193"/>
      <c r="C3473" s="194"/>
      <c r="D3473" s="195" t="s">
        <v>203</v>
      </c>
      <c r="E3473" s="196" t="s">
        <v>19</v>
      </c>
      <c r="F3473" s="197" t="s">
        <v>7038</v>
      </c>
      <c r="G3473" s="194"/>
      <c r="H3473" s="198">
        <v>259.10000000000002</v>
      </c>
      <c r="I3473" s="199"/>
      <c r="J3473" s="194"/>
      <c r="K3473" s="194"/>
      <c r="L3473" s="200"/>
      <c r="M3473" s="201"/>
      <c r="N3473" s="202"/>
      <c r="O3473" s="202"/>
      <c r="P3473" s="202"/>
      <c r="Q3473" s="202"/>
      <c r="R3473" s="202"/>
      <c r="S3473" s="202"/>
      <c r="T3473" s="203"/>
      <c r="AT3473" s="204" t="s">
        <v>203</v>
      </c>
      <c r="AU3473" s="204" t="s">
        <v>80</v>
      </c>
      <c r="AV3473" s="13" t="s">
        <v>80</v>
      </c>
      <c r="AW3473" s="13" t="s">
        <v>32</v>
      </c>
      <c r="AX3473" s="13" t="s">
        <v>70</v>
      </c>
      <c r="AY3473" s="204" t="s">
        <v>193</v>
      </c>
    </row>
    <row r="3474" spans="1:65" s="14" customFormat="1" ht="11.25">
      <c r="B3474" s="205"/>
      <c r="C3474" s="206"/>
      <c r="D3474" s="195" t="s">
        <v>203</v>
      </c>
      <c r="E3474" s="207" t="s">
        <v>19</v>
      </c>
      <c r="F3474" s="208" t="s">
        <v>205</v>
      </c>
      <c r="G3474" s="206"/>
      <c r="H3474" s="209">
        <v>589.9</v>
      </c>
      <c r="I3474" s="210"/>
      <c r="J3474" s="206"/>
      <c r="K3474" s="206"/>
      <c r="L3474" s="211"/>
      <c r="M3474" s="212"/>
      <c r="N3474" s="213"/>
      <c r="O3474" s="213"/>
      <c r="P3474" s="213"/>
      <c r="Q3474" s="213"/>
      <c r="R3474" s="213"/>
      <c r="S3474" s="213"/>
      <c r="T3474" s="214"/>
      <c r="AT3474" s="215" t="s">
        <v>203</v>
      </c>
      <c r="AU3474" s="215" t="s">
        <v>80</v>
      </c>
      <c r="AV3474" s="14" t="s">
        <v>200</v>
      </c>
      <c r="AW3474" s="14" t="s">
        <v>32</v>
      </c>
      <c r="AX3474" s="14" t="s">
        <v>78</v>
      </c>
      <c r="AY3474" s="215" t="s">
        <v>193</v>
      </c>
    </row>
    <row r="3475" spans="1:65" s="2" customFormat="1" ht="44.25" customHeight="1">
      <c r="A3475" s="36"/>
      <c r="B3475" s="37"/>
      <c r="C3475" s="175" t="s">
        <v>7039</v>
      </c>
      <c r="D3475" s="175" t="s">
        <v>195</v>
      </c>
      <c r="E3475" s="176" t="s">
        <v>7040</v>
      </c>
      <c r="F3475" s="177" t="s">
        <v>7041</v>
      </c>
      <c r="G3475" s="178" t="s">
        <v>273</v>
      </c>
      <c r="H3475" s="179">
        <v>129.4</v>
      </c>
      <c r="I3475" s="180"/>
      <c r="J3475" s="181">
        <f>ROUND(I3475*H3475,2)</f>
        <v>0</v>
      </c>
      <c r="K3475" s="177" t="s">
        <v>199</v>
      </c>
      <c r="L3475" s="41"/>
      <c r="M3475" s="182" t="s">
        <v>19</v>
      </c>
      <c r="N3475" s="183" t="s">
        <v>41</v>
      </c>
      <c r="O3475" s="66"/>
      <c r="P3475" s="184">
        <f>O3475*H3475</f>
        <v>0</v>
      </c>
      <c r="Q3475" s="184">
        <v>1.0000000000000001E-5</v>
      </c>
      <c r="R3475" s="184">
        <f>Q3475*H3475</f>
        <v>1.2940000000000002E-3</v>
      </c>
      <c r="S3475" s="184">
        <v>0</v>
      </c>
      <c r="T3475" s="185">
        <f>S3475*H3475</f>
        <v>0</v>
      </c>
      <c r="U3475" s="36"/>
      <c r="V3475" s="36"/>
      <c r="W3475" s="36"/>
      <c r="X3475" s="36"/>
      <c r="Y3475" s="36"/>
      <c r="Z3475" s="36"/>
      <c r="AA3475" s="36"/>
      <c r="AB3475" s="36"/>
      <c r="AC3475" s="36"/>
      <c r="AD3475" s="36"/>
      <c r="AE3475" s="36"/>
      <c r="AR3475" s="186" t="s">
        <v>216</v>
      </c>
      <c r="AT3475" s="186" t="s">
        <v>195</v>
      </c>
      <c r="AU3475" s="186" t="s">
        <v>80</v>
      </c>
      <c r="AY3475" s="19" t="s">
        <v>193</v>
      </c>
      <c r="BE3475" s="187">
        <f>IF(N3475="základní",J3475,0)</f>
        <v>0</v>
      </c>
      <c r="BF3475" s="187">
        <f>IF(N3475="snížená",J3475,0)</f>
        <v>0</v>
      </c>
      <c r="BG3475" s="187">
        <f>IF(N3475="zákl. přenesená",J3475,0)</f>
        <v>0</v>
      </c>
      <c r="BH3475" s="187">
        <f>IF(N3475="sníž. přenesená",J3475,0)</f>
        <v>0</v>
      </c>
      <c r="BI3475" s="187">
        <f>IF(N3475="nulová",J3475,0)</f>
        <v>0</v>
      </c>
      <c r="BJ3475" s="19" t="s">
        <v>78</v>
      </c>
      <c r="BK3475" s="187">
        <f>ROUND(I3475*H3475,2)</f>
        <v>0</v>
      </c>
      <c r="BL3475" s="19" t="s">
        <v>216</v>
      </c>
      <c r="BM3475" s="186" t="s">
        <v>7042</v>
      </c>
    </row>
    <row r="3476" spans="1:65" s="2" customFormat="1" ht="11.25">
      <c r="A3476" s="36"/>
      <c r="B3476" s="37"/>
      <c r="C3476" s="38"/>
      <c r="D3476" s="188" t="s">
        <v>201</v>
      </c>
      <c r="E3476" s="38"/>
      <c r="F3476" s="189" t="s">
        <v>7043</v>
      </c>
      <c r="G3476" s="38"/>
      <c r="H3476" s="38"/>
      <c r="I3476" s="190"/>
      <c r="J3476" s="38"/>
      <c r="K3476" s="38"/>
      <c r="L3476" s="41"/>
      <c r="M3476" s="191"/>
      <c r="N3476" s="192"/>
      <c r="O3476" s="66"/>
      <c r="P3476" s="66"/>
      <c r="Q3476" s="66"/>
      <c r="R3476" s="66"/>
      <c r="S3476" s="66"/>
      <c r="T3476" s="67"/>
      <c r="U3476" s="36"/>
      <c r="V3476" s="36"/>
      <c r="W3476" s="36"/>
      <c r="X3476" s="36"/>
      <c r="Y3476" s="36"/>
      <c r="Z3476" s="36"/>
      <c r="AA3476" s="36"/>
      <c r="AB3476" s="36"/>
      <c r="AC3476" s="36"/>
      <c r="AD3476" s="36"/>
      <c r="AE3476" s="36"/>
      <c r="AT3476" s="19" t="s">
        <v>201</v>
      </c>
      <c r="AU3476" s="19" t="s">
        <v>80</v>
      </c>
    </row>
    <row r="3477" spans="1:65" s="13" customFormat="1" ht="11.25">
      <c r="B3477" s="193"/>
      <c r="C3477" s="194"/>
      <c r="D3477" s="195" t="s">
        <v>203</v>
      </c>
      <c r="E3477" s="196" t="s">
        <v>19</v>
      </c>
      <c r="F3477" s="197" t="s">
        <v>7044</v>
      </c>
      <c r="G3477" s="194"/>
      <c r="H3477" s="198">
        <v>10</v>
      </c>
      <c r="I3477" s="199"/>
      <c r="J3477" s="194"/>
      <c r="K3477" s="194"/>
      <c r="L3477" s="200"/>
      <c r="M3477" s="201"/>
      <c r="N3477" s="202"/>
      <c r="O3477" s="202"/>
      <c r="P3477" s="202"/>
      <c r="Q3477" s="202"/>
      <c r="R3477" s="202"/>
      <c r="S3477" s="202"/>
      <c r="T3477" s="203"/>
      <c r="AT3477" s="204" t="s">
        <v>203</v>
      </c>
      <c r="AU3477" s="204" t="s">
        <v>80</v>
      </c>
      <c r="AV3477" s="13" t="s">
        <v>80</v>
      </c>
      <c r="AW3477" s="13" t="s">
        <v>32</v>
      </c>
      <c r="AX3477" s="13" t="s">
        <v>70</v>
      </c>
      <c r="AY3477" s="204" t="s">
        <v>193</v>
      </c>
    </row>
    <row r="3478" spans="1:65" s="13" customFormat="1" ht="11.25">
      <c r="B3478" s="193"/>
      <c r="C3478" s="194"/>
      <c r="D3478" s="195" t="s">
        <v>203</v>
      </c>
      <c r="E3478" s="196" t="s">
        <v>19</v>
      </c>
      <c r="F3478" s="197" t="s">
        <v>7045</v>
      </c>
      <c r="G3478" s="194"/>
      <c r="H3478" s="198">
        <v>50.7</v>
      </c>
      <c r="I3478" s="199"/>
      <c r="J3478" s="194"/>
      <c r="K3478" s="194"/>
      <c r="L3478" s="200"/>
      <c r="M3478" s="201"/>
      <c r="N3478" s="202"/>
      <c r="O3478" s="202"/>
      <c r="P3478" s="202"/>
      <c r="Q3478" s="202"/>
      <c r="R3478" s="202"/>
      <c r="S3478" s="202"/>
      <c r="T3478" s="203"/>
      <c r="AT3478" s="204" t="s">
        <v>203</v>
      </c>
      <c r="AU3478" s="204" t="s">
        <v>80</v>
      </c>
      <c r="AV3478" s="13" t="s">
        <v>80</v>
      </c>
      <c r="AW3478" s="13" t="s">
        <v>32</v>
      </c>
      <c r="AX3478" s="13" t="s">
        <v>70</v>
      </c>
      <c r="AY3478" s="204" t="s">
        <v>193</v>
      </c>
    </row>
    <row r="3479" spans="1:65" s="13" customFormat="1" ht="11.25">
      <c r="B3479" s="193"/>
      <c r="C3479" s="194"/>
      <c r="D3479" s="195" t="s">
        <v>203</v>
      </c>
      <c r="E3479" s="196" t="s">
        <v>19</v>
      </c>
      <c r="F3479" s="197" t="s">
        <v>7046</v>
      </c>
      <c r="G3479" s="194"/>
      <c r="H3479" s="198">
        <v>36.1</v>
      </c>
      <c r="I3479" s="199"/>
      <c r="J3479" s="194"/>
      <c r="K3479" s="194"/>
      <c r="L3479" s="200"/>
      <c r="M3479" s="201"/>
      <c r="N3479" s="202"/>
      <c r="O3479" s="202"/>
      <c r="P3479" s="202"/>
      <c r="Q3479" s="202"/>
      <c r="R3479" s="202"/>
      <c r="S3479" s="202"/>
      <c r="T3479" s="203"/>
      <c r="AT3479" s="204" t="s">
        <v>203</v>
      </c>
      <c r="AU3479" s="204" t="s">
        <v>80</v>
      </c>
      <c r="AV3479" s="13" t="s">
        <v>80</v>
      </c>
      <c r="AW3479" s="13" t="s">
        <v>32</v>
      </c>
      <c r="AX3479" s="13" t="s">
        <v>70</v>
      </c>
      <c r="AY3479" s="204" t="s">
        <v>193</v>
      </c>
    </row>
    <row r="3480" spans="1:65" s="13" customFormat="1" ht="11.25">
      <c r="B3480" s="193"/>
      <c r="C3480" s="194"/>
      <c r="D3480" s="195" t="s">
        <v>203</v>
      </c>
      <c r="E3480" s="196" t="s">
        <v>19</v>
      </c>
      <c r="F3480" s="197" t="s">
        <v>7047</v>
      </c>
      <c r="G3480" s="194"/>
      <c r="H3480" s="198">
        <v>32.6</v>
      </c>
      <c r="I3480" s="199"/>
      <c r="J3480" s="194"/>
      <c r="K3480" s="194"/>
      <c r="L3480" s="200"/>
      <c r="M3480" s="201"/>
      <c r="N3480" s="202"/>
      <c r="O3480" s="202"/>
      <c r="P3480" s="202"/>
      <c r="Q3480" s="202"/>
      <c r="R3480" s="202"/>
      <c r="S3480" s="202"/>
      <c r="T3480" s="203"/>
      <c r="AT3480" s="204" t="s">
        <v>203</v>
      </c>
      <c r="AU3480" s="204" t="s">
        <v>80</v>
      </c>
      <c r="AV3480" s="13" t="s">
        <v>80</v>
      </c>
      <c r="AW3480" s="13" t="s">
        <v>32</v>
      </c>
      <c r="AX3480" s="13" t="s">
        <v>70</v>
      </c>
      <c r="AY3480" s="204" t="s">
        <v>193</v>
      </c>
    </row>
    <row r="3481" spans="1:65" s="14" customFormat="1" ht="11.25">
      <c r="B3481" s="205"/>
      <c r="C3481" s="206"/>
      <c r="D3481" s="195" t="s">
        <v>203</v>
      </c>
      <c r="E3481" s="207" t="s">
        <v>19</v>
      </c>
      <c r="F3481" s="208" t="s">
        <v>205</v>
      </c>
      <c r="G3481" s="206"/>
      <c r="H3481" s="209">
        <v>129.4</v>
      </c>
      <c r="I3481" s="210"/>
      <c r="J3481" s="206"/>
      <c r="K3481" s="206"/>
      <c r="L3481" s="211"/>
      <c r="M3481" s="212"/>
      <c r="N3481" s="213"/>
      <c r="O3481" s="213"/>
      <c r="P3481" s="213"/>
      <c r="Q3481" s="213"/>
      <c r="R3481" s="213"/>
      <c r="S3481" s="213"/>
      <c r="T3481" s="214"/>
      <c r="AT3481" s="215" t="s">
        <v>203</v>
      </c>
      <c r="AU3481" s="215" t="s">
        <v>80</v>
      </c>
      <c r="AV3481" s="14" t="s">
        <v>200</v>
      </c>
      <c r="AW3481" s="14" t="s">
        <v>32</v>
      </c>
      <c r="AX3481" s="14" t="s">
        <v>78</v>
      </c>
      <c r="AY3481" s="215" t="s">
        <v>193</v>
      </c>
    </row>
    <row r="3482" spans="1:65" s="2" customFormat="1" ht="37.9" customHeight="1">
      <c r="A3482" s="36"/>
      <c r="B3482" s="37"/>
      <c r="C3482" s="175" t="s">
        <v>7048</v>
      </c>
      <c r="D3482" s="175" t="s">
        <v>195</v>
      </c>
      <c r="E3482" s="176" t="s">
        <v>7049</v>
      </c>
      <c r="F3482" s="177" t="s">
        <v>7050</v>
      </c>
      <c r="G3482" s="178" t="s">
        <v>198</v>
      </c>
      <c r="H3482" s="179">
        <v>3454.7</v>
      </c>
      <c r="I3482" s="180"/>
      <c r="J3482" s="181">
        <f>ROUND(I3482*H3482,2)</f>
        <v>0</v>
      </c>
      <c r="K3482" s="177" t="s">
        <v>199</v>
      </c>
      <c r="L3482" s="41"/>
      <c r="M3482" s="182" t="s">
        <v>19</v>
      </c>
      <c r="N3482" s="183" t="s">
        <v>41</v>
      </c>
      <c r="O3482" s="66"/>
      <c r="P3482" s="184">
        <f>O3482*H3482</f>
        <v>0</v>
      </c>
      <c r="Q3482" s="184">
        <v>1.25E-3</v>
      </c>
      <c r="R3482" s="184">
        <f>Q3482*H3482</f>
        <v>4.3183749999999996</v>
      </c>
      <c r="S3482" s="184">
        <v>0</v>
      </c>
      <c r="T3482" s="185">
        <f>S3482*H3482</f>
        <v>0</v>
      </c>
      <c r="U3482" s="36"/>
      <c r="V3482" s="36"/>
      <c r="W3482" s="36"/>
      <c r="X3482" s="36"/>
      <c r="Y3482" s="36"/>
      <c r="Z3482" s="36"/>
      <c r="AA3482" s="36"/>
      <c r="AB3482" s="36"/>
      <c r="AC3482" s="36"/>
      <c r="AD3482" s="36"/>
      <c r="AE3482" s="36"/>
      <c r="AR3482" s="186" t="s">
        <v>216</v>
      </c>
      <c r="AT3482" s="186" t="s">
        <v>195</v>
      </c>
      <c r="AU3482" s="186" t="s">
        <v>80</v>
      </c>
      <c r="AY3482" s="19" t="s">
        <v>193</v>
      </c>
      <c r="BE3482" s="187">
        <f>IF(N3482="základní",J3482,0)</f>
        <v>0</v>
      </c>
      <c r="BF3482" s="187">
        <f>IF(N3482="snížená",J3482,0)</f>
        <v>0</v>
      </c>
      <c r="BG3482" s="187">
        <f>IF(N3482="zákl. přenesená",J3482,0)</f>
        <v>0</v>
      </c>
      <c r="BH3482" s="187">
        <f>IF(N3482="sníž. přenesená",J3482,0)</f>
        <v>0</v>
      </c>
      <c r="BI3482" s="187">
        <f>IF(N3482="nulová",J3482,0)</f>
        <v>0</v>
      </c>
      <c r="BJ3482" s="19" t="s">
        <v>78</v>
      </c>
      <c r="BK3482" s="187">
        <f>ROUND(I3482*H3482,2)</f>
        <v>0</v>
      </c>
      <c r="BL3482" s="19" t="s">
        <v>216</v>
      </c>
      <c r="BM3482" s="186" t="s">
        <v>7051</v>
      </c>
    </row>
    <row r="3483" spans="1:65" s="2" customFormat="1" ht="11.25">
      <c r="A3483" s="36"/>
      <c r="B3483" s="37"/>
      <c r="C3483" s="38"/>
      <c r="D3483" s="188" t="s">
        <v>201</v>
      </c>
      <c r="E3483" s="38"/>
      <c r="F3483" s="189" t="s">
        <v>7052</v>
      </c>
      <c r="G3483" s="38"/>
      <c r="H3483" s="38"/>
      <c r="I3483" s="190"/>
      <c r="J3483" s="38"/>
      <c r="K3483" s="38"/>
      <c r="L3483" s="41"/>
      <c r="M3483" s="191"/>
      <c r="N3483" s="192"/>
      <c r="O3483" s="66"/>
      <c r="P3483" s="66"/>
      <c r="Q3483" s="66"/>
      <c r="R3483" s="66"/>
      <c r="S3483" s="66"/>
      <c r="T3483" s="67"/>
      <c r="U3483" s="36"/>
      <c r="V3483" s="36"/>
      <c r="W3483" s="36"/>
      <c r="X3483" s="36"/>
      <c r="Y3483" s="36"/>
      <c r="Z3483" s="36"/>
      <c r="AA3483" s="36"/>
      <c r="AB3483" s="36"/>
      <c r="AC3483" s="36"/>
      <c r="AD3483" s="36"/>
      <c r="AE3483" s="36"/>
      <c r="AT3483" s="19" t="s">
        <v>201</v>
      </c>
      <c r="AU3483" s="19" t="s">
        <v>80</v>
      </c>
    </row>
    <row r="3484" spans="1:65" s="2" customFormat="1" ht="24.2" customHeight="1">
      <c r="A3484" s="36"/>
      <c r="B3484" s="37"/>
      <c r="C3484" s="227" t="s">
        <v>7053</v>
      </c>
      <c r="D3484" s="227" t="s">
        <v>443</v>
      </c>
      <c r="E3484" s="228" t="s">
        <v>7054</v>
      </c>
      <c r="F3484" s="229" t="s">
        <v>7055</v>
      </c>
      <c r="G3484" s="230" t="s">
        <v>198</v>
      </c>
      <c r="H3484" s="231">
        <v>3627.4349999999999</v>
      </c>
      <c r="I3484" s="232"/>
      <c r="J3484" s="233">
        <f>ROUND(I3484*H3484,2)</f>
        <v>0</v>
      </c>
      <c r="K3484" s="229" t="s">
        <v>199</v>
      </c>
      <c r="L3484" s="234"/>
      <c r="M3484" s="235" t="s">
        <v>19</v>
      </c>
      <c r="N3484" s="236" t="s">
        <v>41</v>
      </c>
      <c r="O3484" s="66"/>
      <c r="P3484" s="184">
        <f>O3484*H3484</f>
        <v>0</v>
      </c>
      <c r="Q3484" s="184">
        <v>8.0000000000000002E-3</v>
      </c>
      <c r="R3484" s="184">
        <f>Q3484*H3484</f>
        <v>29.019480000000001</v>
      </c>
      <c r="S3484" s="184">
        <v>0</v>
      </c>
      <c r="T3484" s="185">
        <f>S3484*H3484</f>
        <v>0</v>
      </c>
      <c r="U3484" s="36"/>
      <c r="V3484" s="36"/>
      <c r="W3484" s="36"/>
      <c r="X3484" s="36"/>
      <c r="Y3484" s="36"/>
      <c r="Z3484" s="36"/>
      <c r="AA3484" s="36"/>
      <c r="AB3484" s="36"/>
      <c r="AC3484" s="36"/>
      <c r="AD3484" s="36"/>
      <c r="AE3484" s="36"/>
      <c r="AR3484" s="186" t="s">
        <v>257</v>
      </c>
      <c r="AT3484" s="186" t="s">
        <v>443</v>
      </c>
      <c r="AU3484" s="186" t="s">
        <v>80</v>
      </c>
      <c r="AY3484" s="19" t="s">
        <v>193</v>
      </c>
      <c r="BE3484" s="187">
        <f>IF(N3484="základní",J3484,0)</f>
        <v>0</v>
      </c>
      <c r="BF3484" s="187">
        <f>IF(N3484="snížená",J3484,0)</f>
        <v>0</v>
      </c>
      <c r="BG3484" s="187">
        <f>IF(N3484="zákl. přenesená",J3484,0)</f>
        <v>0</v>
      </c>
      <c r="BH3484" s="187">
        <f>IF(N3484="sníž. přenesená",J3484,0)</f>
        <v>0</v>
      </c>
      <c r="BI3484" s="187">
        <f>IF(N3484="nulová",J3484,0)</f>
        <v>0</v>
      </c>
      <c r="BJ3484" s="19" t="s">
        <v>78</v>
      </c>
      <c r="BK3484" s="187">
        <f>ROUND(I3484*H3484,2)</f>
        <v>0</v>
      </c>
      <c r="BL3484" s="19" t="s">
        <v>216</v>
      </c>
      <c r="BM3484" s="186" t="s">
        <v>7056</v>
      </c>
    </row>
    <row r="3485" spans="1:65" s="13" customFormat="1" ht="11.25">
      <c r="B3485" s="193"/>
      <c r="C3485" s="194"/>
      <c r="D3485" s="195" t="s">
        <v>203</v>
      </c>
      <c r="E3485" s="196" t="s">
        <v>19</v>
      </c>
      <c r="F3485" s="197" t="s">
        <v>7057</v>
      </c>
      <c r="G3485" s="194"/>
      <c r="H3485" s="198">
        <v>3627.4349999999999</v>
      </c>
      <c r="I3485" s="199"/>
      <c r="J3485" s="194"/>
      <c r="K3485" s="194"/>
      <c r="L3485" s="200"/>
      <c r="M3485" s="201"/>
      <c r="N3485" s="202"/>
      <c r="O3485" s="202"/>
      <c r="P3485" s="202"/>
      <c r="Q3485" s="202"/>
      <c r="R3485" s="202"/>
      <c r="S3485" s="202"/>
      <c r="T3485" s="203"/>
      <c r="AT3485" s="204" t="s">
        <v>203</v>
      </c>
      <c r="AU3485" s="204" t="s">
        <v>80</v>
      </c>
      <c r="AV3485" s="13" t="s">
        <v>80</v>
      </c>
      <c r="AW3485" s="13" t="s">
        <v>32</v>
      </c>
      <c r="AX3485" s="13" t="s">
        <v>70</v>
      </c>
      <c r="AY3485" s="204" t="s">
        <v>193</v>
      </c>
    </row>
    <row r="3486" spans="1:65" s="14" customFormat="1" ht="11.25">
      <c r="B3486" s="205"/>
      <c r="C3486" s="206"/>
      <c r="D3486" s="195" t="s">
        <v>203</v>
      </c>
      <c r="E3486" s="207" t="s">
        <v>19</v>
      </c>
      <c r="F3486" s="208" t="s">
        <v>205</v>
      </c>
      <c r="G3486" s="206"/>
      <c r="H3486" s="209">
        <v>3627.4349999999999</v>
      </c>
      <c r="I3486" s="210"/>
      <c r="J3486" s="206"/>
      <c r="K3486" s="206"/>
      <c r="L3486" s="211"/>
      <c r="M3486" s="212"/>
      <c r="N3486" s="213"/>
      <c r="O3486" s="213"/>
      <c r="P3486" s="213"/>
      <c r="Q3486" s="213"/>
      <c r="R3486" s="213"/>
      <c r="S3486" s="213"/>
      <c r="T3486" s="214"/>
      <c r="AT3486" s="215" t="s">
        <v>203</v>
      </c>
      <c r="AU3486" s="215" t="s">
        <v>80</v>
      </c>
      <c r="AV3486" s="14" t="s">
        <v>200</v>
      </c>
      <c r="AW3486" s="14" t="s">
        <v>32</v>
      </c>
      <c r="AX3486" s="14" t="s">
        <v>78</v>
      </c>
      <c r="AY3486" s="215" t="s">
        <v>193</v>
      </c>
    </row>
    <row r="3487" spans="1:65" s="2" customFormat="1" ht="33" customHeight="1">
      <c r="A3487" s="36"/>
      <c r="B3487" s="37"/>
      <c r="C3487" s="175" t="s">
        <v>7058</v>
      </c>
      <c r="D3487" s="175" t="s">
        <v>195</v>
      </c>
      <c r="E3487" s="176" t="s">
        <v>7059</v>
      </c>
      <c r="F3487" s="177" t="s">
        <v>7060</v>
      </c>
      <c r="G3487" s="178" t="s">
        <v>215</v>
      </c>
      <c r="H3487" s="179">
        <v>54</v>
      </c>
      <c r="I3487" s="180"/>
      <c r="J3487" s="181">
        <f>ROUND(I3487*H3487,2)</f>
        <v>0</v>
      </c>
      <c r="K3487" s="177" t="s">
        <v>199</v>
      </c>
      <c r="L3487" s="41"/>
      <c r="M3487" s="182" t="s">
        <v>19</v>
      </c>
      <c r="N3487" s="183" t="s">
        <v>41</v>
      </c>
      <c r="O3487" s="66"/>
      <c r="P3487" s="184">
        <f>O3487*H3487</f>
        <v>0</v>
      </c>
      <c r="Q3487" s="184">
        <v>2.2000000000000001E-4</v>
      </c>
      <c r="R3487" s="184">
        <f>Q3487*H3487</f>
        <v>1.188E-2</v>
      </c>
      <c r="S3487" s="184">
        <v>0</v>
      </c>
      <c r="T3487" s="185">
        <f>S3487*H3487</f>
        <v>0</v>
      </c>
      <c r="U3487" s="36"/>
      <c r="V3487" s="36"/>
      <c r="W3487" s="36"/>
      <c r="X3487" s="36"/>
      <c r="Y3487" s="36"/>
      <c r="Z3487" s="36"/>
      <c r="AA3487" s="36"/>
      <c r="AB3487" s="36"/>
      <c r="AC3487" s="36"/>
      <c r="AD3487" s="36"/>
      <c r="AE3487" s="36"/>
      <c r="AR3487" s="186" t="s">
        <v>216</v>
      </c>
      <c r="AT3487" s="186" t="s">
        <v>195</v>
      </c>
      <c r="AU3487" s="186" t="s">
        <v>80</v>
      </c>
      <c r="AY3487" s="19" t="s">
        <v>193</v>
      </c>
      <c r="BE3487" s="187">
        <f>IF(N3487="základní",J3487,0)</f>
        <v>0</v>
      </c>
      <c r="BF3487" s="187">
        <f>IF(N3487="snížená",J3487,0)</f>
        <v>0</v>
      </c>
      <c r="BG3487" s="187">
        <f>IF(N3487="zákl. přenesená",J3487,0)</f>
        <v>0</v>
      </c>
      <c r="BH3487" s="187">
        <f>IF(N3487="sníž. přenesená",J3487,0)</f>
        <v>0</v>
      </c>
      <c r="BI3487" s="187">
        <f>IF(N3487="nulová",J3487,0)</f>
        <v>0</v>
      </c>
      <c r="BJ3487" s="19" t="s">
        <v>78</v>
      </c>
      <c r="BK3487" s="187">
        <f>ROUND(I3487*H3487,2)</f>
        <v>0</v>
      </c>
      <c r="BL3487" s="19" t="s">
        <v>216</v>
      </c>
      <c r="BM3487" s="186" t="s">
        <v>7061</v>
      </c>
    </row>
    <row r="3488" spans="1:65" s="2" customFormat="1" ht="11.25">
      <c r="A3488" s="36"/>
      <c r="B3488" s="37"/>
      <c r="C3488" s="38"/>
      <c r="D3488" s="188" t="s">
        <v>201</v>
      </c>
      <c r="E3488" s="38"/>
      <c r="F3488" s="189" t="s">
        <v>7062</v>
      </c>
      <c r="G3488" s="38"/>
      <c r="H3488" s="38"/>
      <c r="I3488" s="190"/>
      <c r="J3488" s="38"/>
      <c r="K3488" s="38"/>
      <c r="L3488" s="41"/>
      <c r="M3488" s="191"/>
      <c r="N3488" s="192"/>
      <c r="O3488" s="66"/>
      <c r="P3488" s="66"/>
      <c r="Q3488" s="66"/>
      <c r="R3488" s="66"/>
      <c r="S3488" s="66"/>
      <c r="T3488" s="67"/>
      <c r="U3488" s="36"/>
      <c r="V3488" s="36"/>
      <c r="W3488" s="36"/>
      <c r="X3488" s="36"/>
      <c r="Y3488" s="36"/>
      <c r="Z3488" s="36"/>
      <c r="AA3488" s="36"/>
      <c r="AB3488" s="36"/>
      <c r="AC3488" s="36"/>
      <c r="AD3488" s="36"/>
      <c r="AE3488" s="36"/>
      <c r="AT3488" s="19" t="s">
        <v>201</v>
      </c>
      <c r="AU3488" s="19" t="s">
        <v>80</v>
      </c>
    </row>
    <row r="3489" spans="1:65" s="13" customFormat="1" ht="11.25">
      <c r="B3489" s="193"/>
      <c r="C3489" s="194"/>
      <c r="D3489" s="195" t="s">
        <v>203</v>
      </c>
      <c r="E3489" s="196" t="s">
        <v>19</v>
      </c>
      <c r="F3489" s="197" t="s">
        <v>7063</v>
      </c>
      <c r="G3489" s="194"/>
      <c r="H3489" s="198">
        <v>28</v>
      </c>
      <c r="I3489" s="199"/>
      <c r="J3489" s="194"/>
      <c r="K3489" s="194"/>
      <c r="L3489" s="200"/>
      <c r="M3489" s="201"/>
      <c r="N3489" s="202"/>
      <c r="O3489" s="202"/>
      <c r="P3489" s="202"/>
      <c r="Q3489" s="202"/>
      <c r="R3489" s="202"/>
      <c r="S3489" s="202"/>
      <c r="T3489" s="203"/>
      <c r="AT3489" s="204" t="s">
        <v>203</v>
      </c>
      <c r="AU3489" s="204" t="s">
        <v>80</v>
      </c>
      <c r="AV3489" s="13" t="s">
        <v>80</v>
      </c>
      <c r="AW3489" s="13" t="s">
        <v>32</v>
      </c>
      <c r="AX3489" s="13" t="s">
        <v>70</v>
      </c>
      <c r="AY3489" s="204" t="s">
        <v>193</v>
      </c>
    </row>
    <row r="3490" spans="1:65" s="13" customFormat="1" ht="11.25">
      <c r="B3490" s="193"/>
      <c r="C3490" s="194"/>
      <c r="D3490" s="195" t="s">
        <v>203</v>
      </c>
      <c r="E3490" s="196" t="s">
        <v>19</v>
      </c>
      <c r="F3490" s="197" t="s">
        <v>7064</v>
      </c>
      <c r="G3490" s="194"/>
      <c r="H3490" s="198">
        <v>26</v>
      </c>
      <c r="I3490" s="199"/>
      <c r="J3490" s="194"/>
      <c r="K3490" s="194"/>
      <c r="L3490" s="200"/>
      <c r="M3490" s="201"/>
      <c r="N3490" s="202"/>
      <c r="O3490" s="202"/>
      <c r="P3490" s="202"/>
      <c r="Q3490" s="202"/>
      <c r="R3490" s="202"/>
      <c r="S3490" s="202"/>
      <c r="T3490" s="203"/>
      <c r="AT3490" s="204" t="s">
        <v>203</v>
      </c>
      <c r="AU3490" s="204" t="s">
        <v>80</v>
      </c>
      <c r="AV3490" s="13" t="s">
        <v>80</v>
      </c>
      <c r="AW3490" s="13" t="s">
        <v>32</v>
      </c>
      <c r="AX3490" s="13" t="s">
        <v>70</v>
      </c>
      <c r="AY3490" s="204" t="s">
        <v>193</v>
      </c>
    </row>
    <row r="3491" spans="1:65" s="14" customFormat="1" ht="11.25">
      <c r="B3491" s="205"/>
      <c r="C3491" s="206"/>
      <c r="D3491" s="195" t="s">
        <v>203</v>
      </c>
      <c r="E3491" s="207" t="s">
        <v>19</v>
      </c>
      <c r="F3491" s="208" t="s">
        <v>205</v>
      </c>
      <c r="G3491" s="206"/>
      <c r="H3491" s="209">
        <v>54</v>
      </c>
      <c r="I3491" s="210"/>
      <c r="J3491" s="206"/>
      <c r="K3491" s="206"/>
      <c r="L3491" s="211"/>
      <c r="M3491" s="212"/>
      <c r="N3491" s="213"/>
      <c r="O3491" s="213"/>
      <c r="P3491" s="213"/>
      <c r="Q3491" s="213"/>
      <c r="R3491" s="213"/>
      <c r="S3491" s="213"/>
      <c r="T3491" s="214"/>
      <c r="AT3491" s="215" t="s">
        <v>203</v>
      </c>
      <c r="AU3491" s="215" t="s">
        <v>80</v>
      </c>
      <c r="AV3491" s="14" t="s">
        <v>200</v>
      </c>
      <c r="AW3491" s="14" t="s">
        <v>32</v>
      </c>
      <c r="AX3491" s="14" t="s">
        <v>78</v>
      </c>
      <c r="AY3491" s="215" t="s">
        <v>193</v>
      </c>
    </row>
    <row r="3492" spans="1:65" s="2" customFormat="1" ht="37.9" customHeight="1">
      <c r="A3492" s="36"/>
      <c r="B3492" s="37"/>
      <c r="C3492" s="227" t="s">
        <v>7065</v>
      </c>
      <c r="D3492" s="227" t="s">
        <v>443</v>
      </c>
      <c r="E3492" s="228" t="s">
        <v>7066</v>
      </c>
      <c r="F3492" s="229" t="s">
        <v>7067</v>
      </c>
      <c r="G3492" s="230" t="s">
        <v>215</v>
      </c>
      <c r="H3492" s="231">
        <v>28</v>
      </c>
      <c r="I3492" s="232"/>
      <c r="J3492" s="233">
        <f>ROUND(I3492*H3492,2)</f>
        <v>0</v>
      </c>
      <c r="K3492" s="229" t="s">
        <v>477</v>
      </c>
      <c r="L3492" s="234"/>
      <c r="M3492" s="235" t="s">
        <v>19</v>
      </c>
      <c r="N3492" s="236" t="s">
        <v>41</v>
      </c>
      <c r="O3492" s="66"/>
      <c r="P3492" s="184">
        <f>O3492*H3492</f>
        <v>0</v>
      </c>
      <c r="Q3492" s="184">
        <v>0</v>
      </c>
      <c r="R3492" s="184">
        <f>Q3492*H3492</f>
        <v>0</v>
      </c>
      <c r="S3492" s="184">
        <v>0</v>
      </c>
      <c r="T3492" s="185">
        <f>S3492*H3492</f>
        <v>0</v>
      </c>
      <c r="U3492" s="36"/>
      <c r="V3492" s="36"/>
      <c r="W3492" s="36"/>
      <c r="X3492" s="36"/>
      <c r="Y3492" s="36"/>
      <c r="Z3492" s="36"/>
      <c r="AA3492" s="36"/>
      <c r="AB3492" s="36"/>
      <c r="AC3492" s="36"/>
      <c r="AD3492" s="36"/>
      <c r="AE3492" s="36"/>
      <c r="AR3492" s="186" t="s">
        <v>257</v>
      </c>
      <c r="AT3492" s="186" t="s">
        <v>443</v>
      </c>
      <c r="AU3492" s="186" t="s">
        <v>80</v>
      </c>
      <c r="AY3492" s="19" t="s">
        <v>193</v>
      </c>
      <c r="BE3492" s="187">
        <f>IF(N3492="základní",J3492,0)</f>
        <v>0</v>
      </c>
      <c r="BF3492" s="187">
        <f>IF(N3492="snížená",J3492,0)</f>
        <v>0</v>
      </c>
      <c r="BG3492" s="187">
        <f>IF(N3492="zákl. přenesená",J3492,0)</f>
        <v>0</v>
      </c>
      <c r="BH3492" s="187">
        <f>IF(N3492="sníž. přenesená",J3492,0)</f>
        <v>0</v>
      </c>
      <c r="BI3492" s="187">
        <f>IF(N3492="nulová",J3492,0)</f>
        <v>0</v>
      </c>
      <c r="BJ3492" s="19" t="s">
        <v>78</v>
      </c>
      <c r="BK3492" s="187">
        <f>ROUND(I3492*H3492,2)</f>
        <v>0</v>
      </c>
      <c r="BL3492" s="19" t="s">
        <v>216</v>
      </c>
      <c r="BM3492" s="186" t="s">
        <v>7068</v>
      </c>
    </row>
    <row r="3493" spans="1:65" s="2" customFormat="1" ht="37.9" customHeight="1">
      <c r="A3493" s="36"/>
      <c r="B3493" s="37"/>
      <c r="C3493" s="227" t="s">
        <v>7069</v>
      </c>
      <c r="D3493" s="227" t="s">
        <v>443</v>
      </c>
      <c r="E3493" s="228" t="s">
        <v>7070</v>
      </c>
      <c r="F3493" s="229" t="s">
        <v>7071</v>
      </c>
      <c r="G3493" s="230" t="s">
        <v>215</v>
      </c>
      <c r="H3493" s="231">
        <v>26</v>
      </c>
      <c r="I3493" s="232"/>
      <c r="J3493" s="233">
        <f>ROUND(I3493*H3493,2)</f>
        <v>0</v>
      </c>
      <c r="K3493" s="229" t="s">
        <v>477</v>
      </c>
      <c r="L3493" s="234"/>
      <c r="M3493" s="235" t="s">
        <v>19</v>
      </c>
      <c r="N3493" s="236" t="s">
        <v>41</v>
      </c>
      <c r="O3493" s="66"/>
      <c r="P3493" s="184">
        <f>O3493*H3493</f>
        <v>0</v>
      </c>
      <c r="Q3493" s="184">
        <v>0</v>
      </c>
      <c r="R3493" s="184">
        <f>Q3493*H3493</f>
        <v>0</v>
      </c>
      <c r="S3493" s="184">
        <v>0</v>
      </c>
      <c r="T3493" s="185">
        <f>S3493*H3493</f>
        <v>0</v>
      </c>
      <c r="U3493" s="36"/>
      <c r="V3493" s="36"/>
      <c r="W3493" s="36"/>
      <c r="X3493" s="36"/>
      <c r="Y3493" s="36"/>
      <c r="Z3493" s="36"/>
      <c r="AA3493" s="36"/>
      <c r="AB3493" s="36"/>
      <c r="AC3493" s="36"/>
      <c r="AD3493" s="36"/>
      <c r="AE3493" s="36"/>
      <c r="AR3493" s="186" t="s">
        <v>257</v>
      </c>
      <c r="AT3493" s="186" t="s">
        <v>443</v>
      </c>
      <c r="AU3493" s="186" t="s">
        <v>80</v>
      </c>
      <c r="AY3493" s="19" t="s">
        <v>193</v>
      </c>
      <c r="BE3493" s="187">
        <f>IF(N3493="základní",J3493,0)</f>
        <v>0</v>
      </c>
      <c r="BF3493" s="187">
        <f>IF(N3493="snížená",J3493,0)</f>
        <v>0</v>
      </c>
      <c r="BG3493" s="187">
        <f>IF(N3493="zákl. přenesená",J3493,0)</f>
        <v>0</v>
      </c>
      <c r="BH3493" s="187">
        <f>IF(N3493="sníž. přenesená",J3493,0)</f>
        <v>0</v>
      </c>
      <c r="BI3493" s="187">
        <f>IF(N3493="nulová",J3493,0)</f>
        <v>0</v>
      </c>
      <c r="BJ3493" s="19" t="s">
        <v>78</v>
      </c>
      <c r="BK3493" s="187">
        <f>ROUND(I3493*H3493,2)</f>
        <v>0</v>
      </c>
      <c r="BL3493" s="19" t="s">
        <v>216</v>
      </c>
      <c r="BM3493" s="186" t="s">
        <v>7072</v>
      </c>
    </row>
    <row r="3494" spans="1:65" s="2" customFormat="1" ht="33" customHeight="1">
      <c r="A3494" s="36"/>
      <c r="B3494" s="37"/>
      <c r="C3494" s="175" t="s">
        <v>7073</v>
      </c>
      <c r="D3494" s="175" t="s">
        <v>195</v>
      </c>
      <c r="E3494" s="176" t="s">
        <v>7074</v>
      </c>
      <c r="F3494" s="177" t="s">
        <v>7075</v>
      </c>
      <c r="G3494" s="178" t="s">
        <v>215</v>
      </c>
      <c r="H3494" s="179">
        <v>24</v>
      </c>
      <c r="I3494" s="180"/>
      <c r="J3494" s="181">
        <f>ROUND(I3494*H3494,2)</f>
        <v>0</v>
      </c>
      <c r="K3494" s="177" t="s">
        <v>199</v>
      </c>
      <c r="L3494" s="41"/>
      <c r="M3494" s="182" t="s">
        <v>19</v>
      </c>
      <c r="N3494" s="183" t="s">
        <v>41</v>
      </c>
      <c r="O3494" s="66"/>
      <c r="P3494" s="184">
        <f>O3494*H3494</f>
        <v>0</v>
      </c>
      <c r="Q3494" s="184">
        <v>2.2000000000000001E-4</v>
      </c>
      <c r="R3494" s="184">
        <f>Q3494*H3494</f>
        <v>5.28E-3</v>
      </c>
      <c r="S3494" s="184">
        <v>0</v>
      </c>
      <c r="T3494" s="185">
        <f>S3494*H3494</f>
        <v>0</v>
      </c>
      <c r="U3494" s="36"/>
      <c r="V3494" s="36"/>
      <c r="W3494" s="36"/>
      <c r="X3494" s="36"/>
      <c r="Y3494" s="36"/>
      <c r="Z3494" s="36"/>
      <c r="AA3494" s="36"/>
      <c r="AB3494" s="36"/>
      <c r="AC3494" s="36"/>
      <c r="AD3494" s="36"/>
      <c r="AE3494" s="36"/>
      <c r="AR3494" s="186" t="s">
        <v>216</v>
      </c>
      <c r="AT3494" s="186" t="s">
        <v>195</v>
      </c>
      <c r="AU3494" s="186" t="s">
        <v>80</v>
      </c>
      <c r="AY3494" s="19" t="s">
        <v>193</v>
      </c>
      <c r="BE3494" s="187">
        <f>IF(N3494="základní",J3494,0)</f>
        <v>0</v>
      </c>
      <c r="BF3494" s="187">
        <f>IF(N3494="snížená",J3494,0)</f>
        <v>0</v>
      </c>
      <c r="BG3494" s="187">
        <f>IF(N3494="zákl. přenesená",J3494,0)</f>
        <v>0</v>
      </c>
      <c r="BH3494" s="187">
        <f>IF(N3494="sníž. přenesená",J3494,0)</f>
        <v>0</v>
      </c>
      <c r="BI3494" s="187">
        <f>IF(N3494="nulová",J3494,0)</f>
        <v>0</v>
      </c>
      <c r="BJ3494" s="19" t="s">
        <v>78</v>
      </c>
      <c r="BK3494" s="187">
        <f>ROUND(I3494*H3494,2)</f>
        <v>0</v>
      </c>
      <c r="BL3494" s="19" t="s">
        <v>216</v>
      </c>
      <c r="BM3494" s="186" t="s">
        <v>7076</v>
      </c>
    </row>
    <row r="3495" spans="1:65" s="2" customFormat="1" ht="11.25">
      <c r="A3495" s="36"/>
      <c r="B3495" s="37"/>
      <c r="C3495" s="38"/>
      <c r="D3495" s="188" t="s">
        <v>201</v>
      </c>
      <c r="E3495" s="38"/>
      <c r="F3495" s="189" t="s">
        <v>7077</v>
      </c>
      <c r="G3495" s="38"/>
      <c r="H3495" s="38"/>
      <c r="I3495" s="190"/>
      <c r="J3495" s="38"/>
      <c r="K3495" s="38"/>
      <c r="L3495" s="41"/>
      <c r="M3495" s="191"/>
      <c r="N3495" s="192"/>
      <c r="O3495" s="66"/>
      <c r="P3495" s="66"/>
      <c r="Q3495" s="66"/>
      <c r="R3495" s="66"/>
      <c r="S3495" s="66"/>
      <c r="T3495" s="67"/>
      <c r="U3495" s="36"/>
      <c r="V3495" s="36"/>
      <c r="W3495" s="36"/>
      <c r="X3495" s="36"/>
      <c r="Y3495" s="36"/>
      <c r="Z3495" s="36"/>
      <c r="AA3495" s="36"/>
      <c r="AB3495" s="36"/>
      <c r="AC3495" s="36"/>
      <c r="AD3495" s="36"/>
      <c r="AE3495" s="36"/>
      <c r="AT3495" s="19" t="s">
        <v>201</v>
      </c>
      <c r="AU3495" s="19" t="s">
        <v>80</v>
      </c>
    </row>
    <row r="3496" spans="1:65" s="13" customFormat="1" ht="11.25">
      <c r="B3496" s="193"/>
      <c r="C3496" s="194"/>
      <c r="D3496" s="195" t="s">
        <v>203</v>
      </c>
      <c r="E3496" s="196" t="s">
        <v>19</v>
      </c>
      <c r="F3496" s="197" t="s">
        <v>235</v>
      </c>
      <c r="G3496" s="194"/>
      <c r="H3496" s="198">
        <v>24</v>
      </c>
      <c r="I3496" s="199"/>
      <c r="J3496" s="194"/>
      <c r="K3496" s="194"/>
      <c r="L3496" s="200"/>
      <c r="M3496" s="201"/>
      <c r="N3496" s="202"/>
      <c r="O3496" s="202"/>
      <c r="P3496" s="202"/>
      <c r="Q3496" s="202"/>
      <c r="R3496" s="202"/>
      <c r="S3496" s="202"/>
      <c r="T3496" s="203"/>
      <c r="AT3496" s="204" t="s">
        <v>203</v>
      </c>
      <c r="AU3496" s="204" t="s">
        <v>80</v>
      </c>
      <c r="AV3496" s="13" t="s">
        <v>80</v>
      </c>
      <c r="AW3496" s="13" t="s">
        <v>32</v>
      </c>
      <c r="AX3496" s="13" t="s">
        <v>70</v>
      </c>
      <c r="AY3496" s="204" t="s">
        <v>193</v>
      </c>
    </row>
    <row r="3497" spans="1:65" s="14" customFormat="1" ht="11.25">
      <c r="B3497" s="205"/>
      <c r="C3497" s="206"/>
      <c r="D3497" s="195" t="s">
        <v>203</v>
      </c>
      <c r="E3497" s="207" t="s">
        <v>19</v>
      </c>
      <c r="F3497" s="208" t="s">
        <v>205</v>
      </c>
      <c r="G3497" s="206"/>
      <c r="H3497" s="209">
        <v>24</v>
      </c>
      <c r="I3497" s="210"/>
      <c r="J3497" s="206"/>
      <c r="K3497" s="206"/>
      <c r="L3497" s="211"/>
      <c r="M3497" s="212"/>
      <c r="N3497" s="213"/>
      <c r="O3497" s="213"/>
      <c r="P3497" s="213"/>
      <c r="Q3497" s="213"/>
      <c r="R3497" s="213"/>
      <c r="S3497" s="213"/>
      <c r="T3497" s="214"/>
      <c r="AT3497" s="215" t="s">
        <v>203</v>
      </c>
      <c r="AU3497" s="215" t="s">
        <v>80</v>
      </c>
      <c r="AV3497" s="14" t="s">
        <v>200</v>
      </c>
      <c r="AW3497" s="14" t="s">
        <v>32</v>
      </c>
      <c r="AX3497" s="14" t="s">
        <v>78</v>
      </c>
      <c r="AY3497" s="215" t="s">
        <v>193</v>
      </c>
    </row>
    <row r="3498" spans="1:65" s="2" customFormat="1" ht="37.9" customHeight="1">
      <c r="A3498" s="36"/>
      <c r="B3498" s="37"/>
      <c r="C3498" s="227" t="s">
        <v>7078</v>
      </c>
      <c r="D3498" s="227" t="s">
        <v>443</v>
      </c>
      <c r="E3498" s="228" t="s">
        <v>7079</v>
      </c>
      <c r="F3498" s="229" t="s">
        <v>7080</v>
      </c>
      <c r="G3498" s="230" t="s">
        <v>215</v>
      </c>
      <c r="H3498" s="231">
        <v>2</v>
      </c>
      <c r="I3498" s="232"/>
      <c r="J3498" s="233">
        <f>ROUND(I3498*H3498,2)</f>
        <v>0</v>
      </c>
      <c r="K3498" s="229" t="s">
        <v>477</v>
      </c>
      <c r="L3498" s="234"/>
      <c r="M3498" s="235" t="s">
        <v>19</v>
      </c>
      <c r="N3498" s="236" t="s">
        <v>41</v>
      </c>
      <c r="O3498" s="66"/>
      <c r="P3498" s="184">
        <f>O3498*H3498</f>
        <v>0</v>
      </c>
      <c r="Q3498" s="184">
        <v>0</v>
      </c>
      <c r="R3498" s="184">
        <f>Q3498*H3498</f>
        <v>0</v>
      </c>
      <c r="S3498" s="184">
        <v>0</v>
      </c>
      <c r="T3498" s="185">
        <f>S3498*H3498</f>
        <v>0</v>
      </c>
      <c r="U3498" s="36"/>
      <c r="V3498" s="36"/>
      <c r="W3498" s="36"/>
      <c r="X3498" s="36"/>
      <c r="Y3498" s="36"/>
      <c r="Z3498" s="36"/>
      <c r="AA3498" s="36"/>
      <c r="AB3498" s="36"/>
      <c r="AC3498" s="36"/>
      <c r="AD3498" s="36"/>
      <c r="AE3498" s="36"/>
      <c r="AR3498" s="186" t="s">
        <v>257</v>
      </c>
      <c r="AT3498" s="186" t="s">
        <v>443</v>
      </c>
      <c r="AU3498" s="186" t="s">
        <v>80</v>
      </c>
      <c r="AY3498" s="19" t="s">
        <v>193</v>
      </c>
      <c r="BE3498" s="187">
        <f>IF(N3498="základní",J3498,0)</f>
        <v>0</v>
      </c>
      <c r="BF3498" s="187">
        <f>IF(N3498="snížená",J3498,0)</f>
        <v>0</v>
      </c>
      <c r="BG3498" s="187">
        <f>IF(N3498="zákl. přenesená",J3498,0)</f>
        <v>0</v>
      </c>
      <c r="BH3498" s="187">
        <f>IF(N3498="sníž. přenesená",J3498,0)</f>
        <v>0</v>
      </c>
      <c r="BI3498" s="187">
        <f>IF(N3498="nulová",J3498,0)</f>
        <v>0</v>
      </c>
      <c r="BJ3498" s="19" t="s">
        <v>78</v>
      </c>
      <c r="BK3498" s="187">
        <f>ROUND(I3498*H3498,2)</f>
        <v>0</v>
      </c>
      <c r="BL3498" s="19" t="s">
        <v>216</v>
      </c>
      <c r="BM3498" s="186" t="s">
        <v>7081</v>
      </c>
    </row>
    <row r="3499" spans="1:65" s="2" customFormat="1" ht="37.9" customHeight="1">
      <c r="A3499" s="36"/>
      <c r="B3499" s="37"/>
      <c r="C3499" s="227" t="s">
        <v>7082</v>
      </c>
      <c r="D3499" s="227" t="s">
        <v>443</v>
      </c>
      <c r="E3499" s="228" t="s">
        <v>7083</v>
      </c>
      <c r="F3499" s="229" t="s">
        <v>7084</v>
      </c>
      <c r="G3499" s="230" t="s">
        <v>215</v>
      </c>
      <c r="H3499" s="231">
        <v>22</v>
      </c>
      <c r="I3499" s="232"/>
      <c r="J3499" s="233">
        <f>ROUND(I3499*H3499,2)</f>
        <v>0</v>
      </c>
      <c r="K3499" s="229" t="s">
        <v>477</v>
      </c>
      <c r="L3499" s="234"/>
      <c r="M3499" s="235" t="s">
        <v>19</v>
      </c>
      <c r="N3499" s="236" t="s">
        <v>41</v>
      </c>
      <c r="O3499" s="66"/>
      <c r="P3499" s="184">
        <f>O3499*H3499</f>
        <v>0</v>
      </c>
      <c r="Q3499" s="184">
        <v>0</v>
      </c>
      <c r="R3499" s="184">
        <f>Q3499*H3499</f>
        <v>0</v>
      </c>
      <c r="S3499" s="184">
        <v>0</v>
      </c>
      <c r="T3499" s="185">
        <f>S3499*H3499</f>
        <v>0</v>
      </c>
      <c r="U3499" s="36"/>
      <c r="V3499" s="36"/>
      <c r="W3499" s="36"/>
      <c r="X3499" s="36"/>
      <c r="Y3499" s="36"/>
      <c r="Z3499" s="36"/>
      <c r="AA3499" s="36"/>
      <c r="AB3499" s="36"/>
      <c r="AC3499" s="36"/>
      <c r="AD3499" s="36"/>
      <c r="AE3499" s="36"/>
      <c r="AR3499" s="186" t="s">
        <v>257</v>
      </c>
      <c r="AT3499" s="186" t="s">
        <v>443</v>
      </c>
      <c r="AU3499" s="186" t="s">
        <v>80</v>
      </c>
      <c r="AY3499" s="19" t="s">
        <v>193</v>
      </c>
      <c r="BE3499" s="187">
        <f>IF(N3499="základní",J3499,0)</f>
        <v>0</v>
      </c>
      <c r="BF3499" s="187">
        <f>IF(N3499="snížená",J3499,0)</f>
        <v>0</v>
      </c>
      <c r="BG3499" s="187">
        <f>IF(N3499="zákl. přenesená",J3499,0)</f>
        <v>0</v>
      </c>
      <c r="BH3499" s="187">
        <f>IF(N3499="sníž. přenesená",J3499,0)</f>
        <v>0</v>
      </c>
      <c r="BI3499" s="187">
        <f>IF(N3499="nulová",J3499,0)</f>
        <v>0</v>
      </c>
      <c r="BJ3499" s="19" t="s">
        <v>78</v>
      </c>
      <c r="BK3499" s="187">
        <f>ROUND(I3499*H3499,2)</f>
        <v>0</v>
      </c>
      <c r="BL3499" s="19" t="s">
        <v>216</v>
      </c>
      <c r="BM3499" s="186" t="s">
        <v>7085</v>
      </c>
    </row>
    <row r="3500" spans="1:65" s="2" customFormat="1" ht="44.25" customHeight="1">
      <c r="A3500" s="36"/>
      <c r="B3500" s="37"/>
      <c r="C3500" s="175" t="s">
        <v>7086</v>
      </c>
      <c r="D3500" s="175" t="s">
        <v>195</v>
      </c>
      <c r="E3500" s="176" t="s">
        <v>7087</v>
      </c>
      <c r="F3500" s="177" t="s">
        <v>7088</v>
      </c>
      <c r="G3500" s="178" t="s">
        <v>417</v>
      </c>
      <c r="H3500" s="179">
        <v>188.99299999999999</v>
      </c>
      <c r="I3500" s="180"/>
      <c r="J3500" s="181">
        <f>ROUND(I3500*H3500,2)</f>
        <v>0</v>
      </c>
      <c r="K3500" s="177" t="s">
        <v>199</v>
      </c>
      <c r="L3500" s="41"/>
      <c r="M3500" s="182" t="s">
        <v>19</v>
      </c>
      <c r="N3500" s="183" t="s">
        <v>41</v>
      </c>
      <c r="O3500" s="66"/>
      <c r="P3500" s="184">
        <f>O3500*H3500</f>
        <v>0</v>
      </c>
      <c r="Q3500" s="184">
        <v>0</v>
      </c>
      <c r="R3500" s="184">
        <f>Q3500*H3500</f>
        <v>0</v>
      </c>
      <c r="S3500" s="184">
        <v>0</v>
      </c>
      <c r="T3500" s="185">
        <f>S3500*H3500</f>
        <v>0</v>
      </c>
      <c r="U3500" s="36"/>
      <c r="V3500" s="36"/>
      <c r="W3500" s="36"/>
      <c r="X3500" s="36"/>
      <c r="Y3500" s="36"/>
      <c r="Z3500" s="36"/>
      <c r="AA3500" s="36"/>
      <c r="AB3500" s="36"/>
      <c r="AC3500" s="36"/>
      <c r="AD3500" s="36"/>
      <c r="AE3500" s="36"/>
      <c r="AR3500" s="186" t="s">
        <v>216</v>
      </c>
      <c r="AT3500" s="186" t="s">
        <v>195</v>
      </c>
      <c r="AU3500" s="186" t="s">
        <v>80</v>
      </c>
      <c r="AY3500" s="19" t="s">
        <v>193</v>
      </c>
      <c r="BE3500" s="187">
        <f>IF(N3500="základní",J3500,0)</f>
        <v>0</v>
      </c>
      <c r="BF3500" s="187">
        <f>IF(N3500="snížená",J3500,0)</f>
        <v>0</v>
      </c>
      <c r="BG3500" s="187">
        <f>IF(N3500="zákl. přenesená",J3500,0)</f>
        <v>0</v>
      </c>
      <c r="BH3500" s="187">
        <f>IF(N3500="sníž. přenesená",J3500,0)</f>
        <v>0</v>
      </c>
      <c r="BI3500" s="187">
        <f>IF(N3500="nulová",J3500,0)</f>
        <v>0</v>
      </c>
      <c r="BJ3500" s="19" t="s">
        <v>78</v>
      </c>
      <c r="BK3500" s="187">
        <f>ROUND(I3500*H3500,2)</f>
        <v>0</v>
      </c>
      <c r="BL3500" s="19" t="s">
        <v>216</v>
      </c>
      <c r="BM3500" s="186" t="s">
        <v>7089</v>
      </c>
    </row>
    <row r="3501" spans="1:65" s="2" customFormat="1" ht="11.25">
      <c r="A3501" s="36"/>
      <c r="B3501" s="37"/>
      <c r="C3501" s="38"/>
      <c r="D3501" s="188" t="s">
        <v>201</v>
      </c>
      <c r="E3501" s="38"/>
      <c r="F3501" s="189" t="s">
        <v>7090</v>
      </c>
      <c r="G3501" s="38"/>
      <c r="H3501" s="38"/>
      <c r="I3501" s="190"/>
      <c r="J3501" s="38"/>
      <c r="K3501" s="38"/>
      <c r="L3501" s="41"/>
      <c r="M3501" s="191"/>
      <c r="N3501" s="192"/>
      <c r="O3501" s="66"/>
      <c r="P3501" s="66"/>
      <c r="Q3501" s="66"/>
      <c r="R3501" s="66"/>
      <c r="S3501" s="66"/>
      <c r="T3501" s="67"/>
      <c r="U3501" s="36"/>
      <c r="V3501" s="36"/>
      <c r="W3501" s="36"/>
      <c r="X3501" s="36"/>
      <c r="Y3501" s="36"/>
      <c r="Z3501" s="36"/>
      <c r="AA3501" s="36"/>
      <c r="AB3501" s="36"/>
      <c r="AC3501" s="36"/>
      <c r="AD3501" s="36"/>
      <c r="AE3501" s="36"/>
      <c r="AT3501" s="19" t="s">
        <v>201</v>
      </c>
      <c r="AU3501" s="19" t="s">
        <v>80</v>
      </c>
    </row>
    <row r="3502" spans="1:65" s="12" customFormat="1" ht="22.9" customHeight="1">
      <c r="B3502" s="159"/>
      <c r="C3502" s="160"/>
      <c r="D3502" s="161" t="s">
        <v>69</v>
      </c>
      <c r="E3502" s="173" t="s">
        <v>2750</v>
      </c>
      <c r="F3502" s="173" t="s">
        <v>7091</v>
      </c>
      <c r="G3502" s="160"/>
      <c r="H3502" s="160"/>
      <c r="I3502" s="163"/>
      <c r="J3502" s="174">
        <f>BK3502</f>
        <v>0</v>
      </c>
      <c r="K3502" s="160"/>
      <c r="L3502" s="165"/>
      <c r="M3502" s="166"/>
      <c r="N3502" s="167"/>
      <c r="O3502" s="167"/>
      <c r="P3502" s="168">
        <f>SUM(P3503:P3529)</f>
        <v>0</v>
      </c>
      <c r="Q3502" s="167"/>
      <c r="R3502" s="168">
        <f>SUM(R3503:R3529)</f>
        <v>2.0992649999999999</v>
      </c>
      <c r="S3502" s="167"/>
      <c r="T3502" s="169">
        <f>SUM(T3503:T3529)</f>
        <v>0</v>
      </c>
      <c r="AR3502" s="170" t="s">
        <v>80</v>
      </c>
      <c r="AT3502" s="171" t="s">
        <v>69</v>
      </c>
      <c r="AU3502" s="171" t="s">
        <v>78</v>
      </c>
      <c r="AY3502" s="170" t="s">
        <v>193</v>
      </c>
      <c r="BK3502" s="172">
        <f>SUM(BK3503:BK3529)</f>
        <v>0</v>
      </c>
    </row>
    <row r="3503" spans="1:65" s="2" customFormat="1" ht="24.2" customHeight="1">
      <c r="A3503" s="36"/>
      <c r="B3503" s="37"/>
      <c r="C3503" s="175" t="s">
        <v>7092</v>
      </c>
      <c r="D3503" s="175" t="s">
        <v>195</v>
      </c>
      <c r="E3503" s="176" t="s">
        <v>7093</v>
      </c>
      <c r="F3503" s="177" t="s">
        <v>7094</v>
      </c>
      <c r="G3503" s="178" t="s">
        <v>273</v>
      </c>
      <c r="H3503" s="179">
        <v>283.2</v>
      </c>
      <c r="I3503" s="180"/>
      <c r="J3503" s="181">
        <f>ROUND(I3503*H3503,2)</f>
        <v>0</v>
      </c>
      <c r="K3503" s="177" t="s">
        <v>477</v>
      </c>
      <c r="L3503" s="41"/>
      <c r="M3503" s="182" t="s">
        <v>19</v>
      </c>
      <c r="N3503" s="183" t="s">
        <v>41</v>
      </c>
      <c r="O3503" s="66"/>
      <c r="P3503" s="184">
        <f>O3503*H3503</f>
        <v>0</v>
      </c>
      <c r="Q3503" s="184">
        <v>0</v>
      </c>
      <c r="R3503" s="184">
        <f>Q3503*H3503</f>
        <v>0</v>
      </c>
      <c r="S3503" s="184">
        <v>0</v>
      </c>
      <c r="T3503" s="185">
        <f>S3503*H3503</f>
        <v>0</v>
      </c>
      <c r="U3503" s="36"/>
      <c r="V3503" s="36"/>
      <c r="W3503" s="36"/>
      <c r="X3503" s="36"/>
      <c r="Y3503" s="36"/>
      <c r="Z3503" s="36"/>
      <c r="AA3503" s="36"/>
      <c r="AB3503" s="36"/>
      <c r="AC3503" s="36"/>
      <c r="AD3503" s="36"/>
      <c r="AE3503" s="36"/>
      <c r="AR3503" s="186" t="s">
        <v>216</v>
      </c>
      <c r="AT3503" s="186" t="s">
        <v>195</v>
      </c>
      <c r="AU3503" s="186" t="s">
        <v>80</v>
      </c>
      <c r="AY3503" s="19" t="s">
        <v>193</v>
      </c>
      <c r="BE3503" s="187">
        <f>IF(N3503="základní",J3503,0)</f>
        <v>0</v>
      </c>
      <c r="BF3503" s="187">
        <f>IF(N3503="snížená",J3503,0)</f>
        <v>0</v>
      </c>
      <c r="BG3503" s="187">
        <f>IF(N3503="zákl. přenesená",J3503,0)</f>
        <v>0</v>
      </c>
      <c r="BH3503" s="187">
        <f>IF(N3503="sníž. přenesená",J3503,0)</f>
        <v>0</v>
      </c>
      <c r="BI3503" s="187">
        <f>IF(N3503="nulová",J3503,0)</f>
        <v>0</v>
      </c>
      <c r="BJ3503" s="19" t="s">
        <v>78</v>
      </c>
      <c r="BK3503" s="187">
        <f>ROUND(I3503*H3503,2)</f>
        <v>0</v>
      </c>
      <c r="BL3503" s="19" t="s">
        <v>216</v>
      </c>
      <c r="BM3503" s="186" t="s">
        <v>7095</v>
      </c>
    </row>
    <row r="3504" spans="1:65" s="13" customFormat="1" ht="11.25">
      <c r="B3504" s="193"/>
      <c r="C3504" s="194"/>
      <c r="D3504" s="195" t="s">
        <v>203</v>
      </c>
      <c r="E3504" s="196" t="s">
        <v>19</v>
      </c>
      <c r="F3504" s="197" t="s">
        <v>7096</v>
      </c>
      <c r="G3504" s="194"/>
      <c r="H3504" s="198">
        <v>283.2</v>
      </c>
      <c r="I3504" s="199"/>
      <c r="J3504" s="194"/>
      <c r="K3504" s="194"/>
      <c r="L3504" s="200"/>
      <c r="M3504" s="201"/>
      <c r="N3504" s="202"/>
      <c r="O3504" s="202"/>
      <c r="P3504" s="202"/>
      <c r="Q3504" s="202"/>
      <c r="R3504" s="202"/>
      <c r="S3504" s="202"/>
      <c r="T3504" s="203"/>
      <c r="AT3504" s="204" t="s">
        <v>203</v>
      </c>
      <c r="AU3504" s="204" t="s">
        <v>80</v>
      </c>
      <c r="AV3504" s="13" t="s">
        <v>80</v>
      </c>
      <c r="AW3504" s="13" t="s">
        <v>32</v>
      </c>
      <c r="AX3504" s="13" t="s">
        <v>70</v>
      </c>
      <c r="AY3504" s="204" t="s">
        <v>193</v>
      </c>
    </row>
    <row r="3505" spans="1:65" s="14" customFormat="1" ht="11.25">
      <c r="B3505" s="205"/>
      <c r="C3505" s="206"/>
      <c r="D3505" s="195" t="s">
        <v>203</v>
      </c>
      <c r="E3505" s="207" t="s">
        <v>19</v>
      </c>
      <c r="F3505" s="208" t="s">
        <v>205</v>
      </c>
      <c r="G3505" s="206"/>
      <c r="H3505" s="209">
        <v>283.2</v>
      </c>
      <c r="I3505" s="210"/>
      <c r="J3505" s="206"/>
      <c r="K3505" s="206"/>
      <c r="L3505" s="211"/>
      <c r="M3505" s="212"/>
      <c r="N3505" s="213"/>
      <c r="O3505" s="213"/>
      <c r="P3505" s="213"/>
      <c r="Q3505" s="213"/>
      <c r="R3505" s="213"/>
      <c r="S3505" s="213"/>
      <c r="T3505" s="214"/>
      <c r="AT3505" s="215" t="s">
        <v>203</v>
      </c>
      <c r="AU3505" s="215" t="s">
        <v>80</v>
      </c>
      <c r="AV3505" s="14" t="s">
        <v>200</v>
      </c>
      <c r="AW3505" s="14" t="s">
        <v>32</v>
      </c>
      <c r="AX3505" s="14" t="s">
        <v>78</v>
      </c>
      <c r="AY3505" s="215" t="s">
        <v>193</v>
      </c>
    </row>
    <row r="3506" spans="1:65" s="2" customFormat="1" ht="24.2" customHeight="1">
      <c r="A3506" s="36"/>
      <c r="B3506" s="37"/>
      <c r="C3506" s="175" t="s">
        <v>7097</v>
      </c>
      <c r="D3506" s="175" t="s">
        <v>195</v>
      </c>
      <c r="E3506" s="176" t="s">
        <v>7098</v>
      </c>
      <c r="F3506" s="177" t="s">
        <v>7094</v>
      </c>
      <c r="G3506" s="178" t="s">
        <v>273</v>
      </c>
      <c r="H3506" s="179">
        <v>25.6</v>
      </c>
      <c r="I3506" s="180"/>
      <c r="J3506" s="181">
        <f>ROUND(I3506*H3506,2)</f>
        <v>0</v>
      </c>
      <c r="K3506" s="177" t="s">
        <v>477</v>
      </c>
      <c r="L3506" s="41"/>
      <c r="M3506" s="182" t="s">
        <v>19</v>
      </c>
      <c r="N3506" s="183" t="s">
        <v>41</v>
      </c>
      <c r="O3506" s="66"/>
      <c r="P3506" s="184">
        <f>O3506*H3506</f>
        <v>0</v>
      </c>
      <c r="Q3506" s="184">
        <v>0</v>
      </c>
      <c r="R3506" s="184">
        <f>Q3506*H3506</f>
        <v>0</v>
      </c>
      <c r="S3506" s="184">
        <v>0</v>
      </c>
      <c r="T3506" s="185">
        <f>S3506*H3506</f>
        <v>0</v>
      </c>
      <c r="U3506" s="36"/>
      <c r="V3506" s="36"/>
      <c r="W3506" s="36"/>
      <c r="X3506" s="36"/>
      <c r="Y3506" s="36"/>
      <c r="Z3506" s="36"/>
      <c r="AA3506" s="36"/>
      <c r="AB3506" s="36"/>
      <c r="AC3506" s="36"/>
      <c r="AD3506" s="36"/>
      <c r="AE3506" s="36"/>
      <c r="AR3506" s="186" t="s">
        <v>216</v>
      </c>
      <c r="AT3506" s="186" t="s">
        <v>195</v>
      </c>
      <c r="AU3506" s="186" t="s">
        <v>80</v>
      </c>
      <c r="AY3506" s="19" t="s">
        <v>193</v>
      </c>
      <c r="BE3506" s="187">
        <f>IF(N3506="základní",J3506,0)</f>
        <v>0</v>
      </c>
      <c r="BF3506" s="187">
        <f>IF(N3506="snížená",J3506,0)</f>
        <v>0</v>
      </c>
      <c r="BG3506" s="187">
        <f>IF(N3506="zákl. přenesená",J3506,0)</f>
        <v>0</v>
      </c>
      <c r="BH3506" s="187">
        <f>IF(N3506="sníž. přenesená",J3506,0)</f>
        <v>0</v>
      </c>
      <c r="BI3506" s="187">
        <f>IF(N3506="nulová",J3506,0)</f>
        <v>0</v>
      </c>
      <c r="BJ3506" s="19" t="s">
        <v>78</v>
      </c>
      <c r="BK3506" s="187">
        <f>ROUND(I3506*H3506,2)</f>
        <v>0</v>
      </c>
      <c r="BL3506" s="19" t="s">
        <v>216</v>
      </c>
      <c r="BM3506" s="186" t="s">
        <v>7099</v>
      </c>
    </row>
    <row r="3507" spans="1:65" s="13" customFormat="1" ht="11.25">
      <c r="B3507" s="193"/>
      <c r="C3507" s="194"/>
      <c r="D3507" s="195" t="s">
        <v>203</v>
      </c>
      <c r="E3507" s="196" t="s">
        <v>19</v>
      </c>
      <c r="F3507" s="197" t="s">
        <v>7100</v>
      </c>
      <c r="G3507" s="194"/>
      <c r="H3507" s="198">
        <v>25.6</v>
      </c>
      <c r="I3507" s="199"/>
      <c r="J3507" s="194"/>
      <c r="K3507" s="194"/>
      <c r="L3507" s="200"/>
      <c r="M3507" s="201"/>
      <c r="N3507" s="202"/>
      <c r="O3507" s="202"/>
      <c r="P3507" s="202"/>
      <c r="Q3507" s="202"/>
      <c r="R3507" s="202"/>
      <c r="S3507" s="202"/>
      <c r="T3507" s="203"/>
      <c r="AT3507" s="204" t="s">
        <v>203</v>
      </c>
      <c r="AU3507" s="204" t="s">
        <v>80</v>
      </c>
      <c r="AV3507" s="13" t="s">
        <v>80</v>
      </c>
      <c r="AW3507" s="13" t="s">
        <v>32</v>
      </c>
      <c r="AX3507" s="13" t="s">
        <v>70</v>
      </c>
      <c r="AY3507" s="204" t="s">
        <v>193</v>
      </c>
    </row>
    <row r="3508" spans="1:65" s="14" customFormat="1" ht="11.25">
      <c r="B3508" s="205"/>
      <c r="C3508" s="206"/>
      <c r="D3508" s="195" t="s">
        <v>203</v>
      </c>
      <c r="E3508" s="207" t="s">
        <v>19</v>
      </c>
      <c r="F3508" s="208" t="s">
        <v>205</v>
      </c>
      <c r="G3508" s="206"/>
      <c r="H3508" s="209">
        <v>25.6</v>
      </c>
      <c r="I3508" s="210"/>
      <c r="J3508" s="206"/>
      <c r="K3508" s="206"/>
      <c r="L3508" s="211"/>
      <c r="M3508" s="212"/>
      <c r="N3508" s="213"/>
      <c r="O3508" s="213"/>
      <c r="P3508" s="213"/>
      <c r="Q3508" s="213"/>
      <c r="R3508" s="213"/>
      <c r="S3508" s="213"/>
      <c r="T3508" s="214"/>
      <c r="AT3508" s="215" t="s">
        <v>203</v>
      </c>
      <c r="AU3508" s="215" t="s">
        <v>80</v>
      </c>
      <c r="AV3508" s="14" t="s">
        <v>200</v>
      </c>
      <c r="AW3508" s="14" t="s">
        <v>32</v>
      </c>
      <c r="AX3508" s="14" t="s">
        <v>78</v>
      </c>
      <c r="AY3508" s="215" t="s">
        <v>193</v>
      </c>
    </row>
    <row r="3509" spans="1:65" s="2" customFormat="1" ht="24.2" customHeight="1">
      <c r="A3509" s="36"/>
      <c r="B3509" s="37"/>
      <c r="C3509" s="175" t="s">
        <v>7101</v>
      </c>
      <c r="D3509" s="175" t="s">
        <v>195</v>
      </c>
      <c r="E3509" s="176" t="s">
        <v>7102</v>
      </c>
      <c r="F3509" s="177" t="s">
        <v>7103</v>
      </c>
      <c r="G3509" s="178" t="s">
        <v>702</v>
      </c>
      <c r="H3509" s="179">
        <v>1057.5999999999999</v>
      </c>
      <c r="I3509" s="180"/>
      <c r="J3509" s="181">
        <f>ROUND(I3509*H3509,2)</f>
        <v>0</v>
      </c>
      <c r="K3509" s="177" t="s">
        <v>477</v>
      </c>
      <c r="L3509" s="41"/>
      <c r="M3509" s="182" t="s">
        <v>19</v>
      </c>
      <c r="N3509" s="183" t="s">
        <v>41</v>
      </c>
      <c r="O3509" s="66"/>
      <c r="P3509" s="184">
        <f>O3509*H3509</f>
        <v>0</v>
      </c>
      <c r="Q3509" s="184">
        <v>0</v>
      </c>
      <c r="R3509" s="184">
        <f>Q3509*H3509</f>
        <v>0</v>
      </c>
      <c r="S3509" s="184">
        <v>0</v>
      </c>
      <c r="T3509" s="185">
        <f>S3509*H3509</f>
        <v>0</v>
      </c>
      <c r="U3509" s="36"/>
      <c r="V3509" s="36"/>
      <c r="W3509" s="36"/>
      <c r="X3509" s="36"/>
      <c r="Y3509" s="36"/>
      <c r="Z3509" s="36"/>
      <c r="AA3509" s="36"/>
      <c r="AB3509" s="36"/>
      <c r="AC3509" s="36"/>
      <c r="AD3509" s="36"/>
      <c r="AE3509" s="36"/>
      <c r="AR3509" s="186" t="s">
        <v>216</v>
      </c>
      <c r="AT3509" s="186" t="s">
        <v>195</v>
      </c>
      <c r="AU3509" s="186" t="s">
        <v>80</v>
      </c>
      <c r="AY3509" s="19" t="s">
        <v>193</v>
      </c>
      <c r="BE3509" s="187">
        <f>IF(N3509="základní",J3509,0)</f>
        <v>0</v>
      </c>
      <c r="BF3509" s="187">
        <f>IF(N3509="snížená",J3509,0)</f>
        <v>0</v>
      </c>
      <c r="BG3509" s="187">
        <f>IF(N3509="zákl. přenesená",J3509,0)</f>
        <v>0</v>
      </c>
      <c r="BH3509" s="187">
        <f>IF(N3509="sníž. přenesená",J3509,0)</f>
        <v>0</v>
      </c>
      <c r="BI3509" s="187">
        <f>IF(N3509="nulová",J3509,0)</f>
        <v>0</v>
      </c>
      <c r="BJ3509" s="19" t="s">
        <v>78</v>
      </c>
      <c r="BK3509" s="187">
        <f>ROUND(I3509*H3509,2)</f>
        <v>0</v>
      </c>
      <c r="BL3509" s="19" t="s">
        <v>216</v>
      </c>
      <c r="BM3509" s="186" t="s">
        <v>7104</v>
      </c>
    </row>
    <row r="3510" spans="1:65" s="13" customFormat="1" ht="11.25">
      <c r="B3510" s="193"/>
      <c r="C3510" s="194"/>
      <c r="D3510" s="195" t="s">
        <v>203</v>
      </c>
      <c r="E3510" s="196" t="s">
        <v>19</v>
      </c>
      <c r="F3510" s="197" t="s">
        <v>7105</v>
      </c>
      <c r="G3510" s="194"/>
      <c r="H3510" s="198">
        <v>63.2</v>
      </c>
      <c r="I3510" s="199"/>
      <c r="J3510" s="194"/>
      <c r="K3510" s="194"/>
      <c r="L3510" s="200"/>
      <c r="M3510" s="201"/>
      <c r="N3510" s="202"/>
      <c r="O3510" s="202"/>
      <c r="P3510" s="202"/>
      <c r="Q3510" s="202"/>
      <c r="R3510" s="202"/>
      <c r="S3510" s="202"/>
      <c r="T3510" s="203"/>
      <c r="AT3510" s="204" t="s">
        <v>203</v>
      </c>
      <c r="AU3510" s="204" t="s">
        <v>80</v>
      </c>
      <c r="AV3510" s="13" t="s">
        <v>80</v>
      </c>
      <c r="AW3510" s="13" t="s">
        <v>32</v>
      </c>
      <c r="AX3510" s="13" t="s">
        <v>70</v>
      </c>
      <c r="AY3510" s="204" t="s">
        <v>193</v>
      </c>
    </row>
    <row r="3511" spans="1:65" s="13" customFormat="1" ht="33.75">
      <c r="B3511" s="193"/>
      <c r="C3511" s="194"/>
      <c r="D3511" s="195" t="s">
        <v>203</v>
      </c>
      <c r="E3511" s="196" t="s">
        <v>19</v>
      </c>
      <c r="F3511" s="197" t="s">
        <v>7106</v>
      </c>
      <c r="G3511" s="194"/>
      <c r="H3511" s="198">
        <v>673.6</v>
      </c>
      <c r="I3511" s="199"/>
      <c r="J3511" s="194"/>
      <c r="K3511" s="194"/>
      <c r="L3511" s="200"/>
      <c r="M3511" s="201"/>
      <c r="N3511" s="202"/>
      <c r="O3511" s="202"/>
      <c r="P3511" s="202"/>
      <c r="Q3511" s="202"/>
      <c r="R3511" s="202"/>
      <c r="S3511" s="202"/>
      <c r="T3511" s="203"/>
      <c r="AT3511" s="204" t="s">
        <v>203</v>
      </c>
      <c r="AU3511" s="204" t="s">
        <v>80</v>
      </c>
      <c r="AV3511" s="13" t="s">
        <v>80</v>
      </c>
      <c r="AW3511" s="13" t="s">
        <v>32</v>
      </c>
      <c r="AX3511" s="13" t="s">
        <v>70</v>
      </c>
      <c r="AY3511" s="204" t="s">
        <v>193</v>
      </c>
    </row>
    <row r="3512" spans="1:65" s="13" customFormat="1" ht="11.25">
      <c r="B3512" s="193"/>
      <c r="C3512" s="194"/>
      <c r="D3512" s="195" t="s">
        <v>203</v>
      </c>
      <c r="E3512" s="196" t="s">
        <v>19</v>
      </c>
      <c r="F3512" s="197" t="s">
        <v>7107</v>
      </c>
      <c r="G3512" s="194"/>
      <c r="H3512" s="198">
        <v>292</v>
      </c>
      <c r="I3512" s="199"/>
      <c r="J3512" s="194"/>
      <c r="K3512" s="194"/>
      <c r="L3512" s="200"/>
      <c r="M3512" s="201"/>
      <c r="N3512" s="202"/>
      <c r="O3512" s="202"/>
      <c r="P3512" s="202"/>
      <c r="Q3512" s="202"/>
      <c r="R3512" s="202"/>
      <c r="S3512" s="202"/>
      <c r="T3512" s="203"/>
      <c r="AT3512" s="204" t="s">
        <v>203</v>
      </c>
      <c r="AU3512" s="204" t="s">
        <v>80</v>
      </c>
      <c r="AV3512" s="13" t="s">
        <v>80</v>
      </c>
      <c r="AW3512" s="13" t="s">
        <v>32</v>
      </c>
      <c r="AX3512" s="13" t="s">
        <v>70</v>
      </c>
      <c r="AY3512" s="204" t="s">
        <v>193</v>
      </c>
    </row>
    <row r="3513" spans="1:65" s="13" customFormat="1" ht="11.25">
      <c r="B3513" s="193"/>
      <c r="C3513" s="194"/>
      <c r="D3513" s="195" t="s">
        <v>203</v>
      </c>
      <c r="E3513" s="196" t="s">
        <v>19</v>
      </c>
      <c r="F3513" s="197" t="s">
        <v>7108</v>
      </c>
      <c r="G3513" s="194"/>
      <c r="H3513" s="198">
        <v>28.8</v>
      </c>
      <c r="I3513" s="199"/>
      <c r="J3513" s="194"/>
      <c r="K3513" s="194"/>
      <c r="L3513" s="200"/>
      <c r="M3513" s="201"/>
      <c r="N3513" s="202"/>
      <c r="O3513" s="202"/>
      <c r="P3513" s="202"/>
      <c r="Q3513" s="202"/>
      <c r="R3513" s="202"/>
      <c r="S3513" s="202"/>
      <c r="T3513" s="203"/>
      <c r="AT3513" s="204" t="s">
        <v>203</v>
      </c>
      <c r="AU3513" s="204" t="s">
        <v>80</v>
      </c>
      <c r="AV3513" s="13" t="s">
        <v>80</v>
      </c>
      <c r="AW3513" s="13" t="s">
        <v>32</v>
      </c>
      <c r="AX3513" s="13" t="s">
        <v>70</v>
      </c>
      <c r="AY3513" s="204" t="s">
        <v>193</v>
      </c>
    </row>
    <row r="3514" spans="1:65" s="14" customFormat="1" ht="11.25">
      <c r="B3514" s="205"/>
      <c r="C3514" s="206"/>
      <c r="D3514" s="195" t="s">
        <v>203</v>
      </c>
      <c r="E3514" s="207" t="s">
        <v>19</v>
      </c>
      <c r="F3514" s="208" t="s">
        <v>205</v>
      </c>
      <c r="G3514" s="206"/>
      <c r="H3514" s="209">
        <v>1057.5999999999999</v>
      </c>
      <c r="I3514" s="210"/>
      <c r="J3514" s="206"/>
      <c r="K3514" s="206"/>
      <c r="L3514" s="211"/>
      <c r="M3514" s="212"/>
      <c r="N3514" s="213"/>
      <c r="O3514" s="213"/>
      <c r="P3514" s="213"/>
      <c r="Q3514" s="213"/>
      <c r="R3514" s="213"/>
      <c r="S3514" s="213"/>
      <c r="T3514" s="214"/>
      <c r="AT3514" s="215" t="s">
        <v>203</v>
      </c>
      <c r="AU3514" s="215" t="s">
        <v>80</v>
      </c>
      <c r="AV3514" s="14" t="s">
        <v>200</v>
      </c>
      <c r="AW3514" s="14" t="s">
        <v>32</v>
      </c>
      <c r="AX3514" s="14" t="s">
        <v>78</v>
      </c>
      <c r="AY3514" s="215" t="s">
        <v>193</v>
      </c>
    </row>
    <row r="3515" spans="1:65" s="2" customFormat="1" ht="24.2" customHeight="1">
      <c r="A3515" s="36"/>
      <c r="B3515" s="37"/>
      <c r="C3515" s="175" t="s">
        <v>7109</v>
      </c>
      <c r="D3515" s="175" t="s">
        <v>195</v>
      </c>
      <c r="E3515" s="176" t="s">
        <v>7110</v>
      </c>
      <c r="F3515" s="177" t="s">
        <v>7111</v>
      </c>
      <c r="G3515" s="178" t="s">
        <v>702</v>
      </c>
      <c r="H3515" s="179">
        <v>22</v>
      </c>
      <c r="I3515" s="180"/>
      <c r="J3515" s="181">
        <f>ROUND(I3515*H3515,2)</f>
        <v>0</v>
      </c>
      <c r="K3515" s="177" t="s">
        <v>477</v>
      </c>
      <c r="L3515" s="41"/>
      <c r="M3515" s="182" t="s">
        <v>19</v>
      </c>
      <c r="N3515" s="183" t="s">
        <v>41</v>
      </c>
      <c r="O3515" s="66"/>
      <c r="P3515" s="184">
        <f>O3515*H3515</f>
        <v>0</v>
      </c>
      <c r="Q3515" s="184">
        <v>0</v>
      </c>
      <c r="R3515" s="184">
        <f>Q3515*H3515</f>
        <v>0</v>
      </c>
      <c r="S3515" s="184">
        <v>0</v>
      </c>
      <c r="T3515" s="185">
        <f>S3515*H3515</f>
        <v>0</v>
      </c>
      <c r="U3515" s="36"/>
      <c r="V3515" s="36"/>
      <c r="W3515" s="36"/>
      <c r="X3515" s="36"/>
      <c r="Y3515" s="36"/>
      <c r="Z3515" s="36"/>
      <c r="AA3515" s="36"/>
      <c r="AB3515" s="36"/>
      <c r="AC3515" s="36"/>
      <c r="AD3515" s="36"/>
      <c r="AE3515" s="36"/>
      <c r="AR3515" s="186" t="s">
        <v>216</v>
      </c>
      <c r="AT3515" s="186" t="s">
        <v>195</v>
      </c>
      <c r="AU3515" s="186" t="s">
        <v>80</v>
      </c>
      <c r="AY3515" s="19" t="s">
        <v>193</v>
      </c>
      <c r="BE3515" s="187">
        <f>IF(N3515="základní",J3515,0)</f>
        <v>0</v>
      </c>
      <c r="BF3515" s="187">
        <f>IF(N3515="snížená",J3515,0)</f>
        <v>0</v>
      </c>
      <c r="BG3515" s="187">
        <f>IF(N3515="zákl. přenesená",J3515,0)</f>
        <v>0</v>
      </c>
      <c r="BH3515" s="187">
        <f>IF(N3515="sníž. přenesená",J3515,0)</f>
        <v>0</v>
      </c>
      <c r="BI3515" s="187">
        <f>IF(N3515="nulová",J3515,0)</f>
        <v>0</v>
      </c>
      <c r="BJ3515" s="19" t="s">
        <v>78</v>
      </c>
      <c r="BK3515" s="187">
        <f>ROUND(I3515*H3515,2)</f>
        <v>0</v>
      </c>
      <c r="BL3515" s="19" t="s">
        <v>216</v>
      </c>
      <c r="BM3515" s="186" t="s">
        <v>7112</v>
      </c>
    </row>
    <row r="3516" spans="1:65" s="2" customFormat="1" ht="24.2" customHeight="1">
      <c r="A3516" s="36"/>
      <c r="B3516" s="37"/>
      <c r="C3516" s="175" t="s">
        <v>7113</v>
      </c>
      <c r="D3516" s="175" t="s">
        <v>195</v>
      </c>
      <c r="E3516" s="176" t="s">
        <v>7114</v>
      </c>
      <c r="F3516" s="177" t="s">
        <v>7115</v>
      </c>
      <c r="G3516" s="178" t="s">
        <v>273</v>
      </c>
      <c r="H3516" s="179">
        <v>418.3</v>
      </c>
      <c r="I3516" s="180"/>
      <c r="J3516" s="181">
        <f>ROUND(I3516*H3516,2)</f>
        <v>0</v>
      </c>
      <c r="K3516" s="177" t="s">
        <v>199</v>
      </c>
      <c r="L3516" s="41"/>
      <c r="M3516" s="182" t="s">
        <v>19</v>
      </c>
      <c r="N3516" s="183" t="s">
        <v>41</v>
      </c>
      <c r="O3516" s="66"/>
      <c r="P3516" s="184">
        <f>O3516*H3516</f>
        <v>0</v>
      </c>
      <c r="Q3516" s="184">
        <v>1.08E-3</v>
      </c>
      <c r="R3516" s="184">
        <f>Q3516*H3516</f>
        <v>0.451764</v>
      </c>
      <c r="S3516" s="184">
        <v>0</v>
      </c>
      <c r="T3516" s="185">
        <f>S3516*H3516</f>
        <v>0</v>
      </c>
      <c r="U3516" s="36"/>
      <c r="V3516" s="36"/>
      <c r="W3516" s="36"/>
      <c r="X3516" s="36"/>
      <c r="Y3516" s="36"/>
      <c r="Z3516" s="36"/>
      <c r="AA3516" s="36"/>
      <c r="AB3516" s="36"/>
      <c r="AC3516" s="36"/>
      <c r="AD3516" s="36"/>
      <c r="AE3516" s="36"/>
      <c r="AR3516" s="186" t="s">
        <v>216</v>
      </c>
      <c r="AT3516" s="186" t="s">
        <v>195</v>
      </c>
      <c r="AU3516" s="186" t="s">
        <v>80</v>
      </c>
      <c r="AY3516" s="19" t="s">
        <v>193</v>
      </c>
      <c r="BE3516" s="187">
        <f>IF(N3516="základní",J3516,0)</f>
        <v>0</v>
      </c>
      <c r="BF3516" s="187">
        <f>IF(N3516="snížená",J3516,0)</f>
        <v>0</v>
      </c>
      <c r="BG3516" s="187">
        <f>IF(N3516="zákl. přenesená",J3516,0)</f>
        <v>0</v>
      </c>
      <c r="BH3516" s="187">
        <f>IF(N3516="sníž. přenesená",J3516,0)</f>
        <v>0</v>
      </c>
      <c r="BI3516" s="187">
        <f>IF(N3516="nulová",J3516,0)</f>
        <v>0</v>
      </c>
      <c r="BJ3516" s="19" t="s">
        <v>78</v>
      </c>
      <c r="BK3516" s="187">
        <f>ROUND(I3516*H3516,2)</f>
        <v>0</v>
      </c>
      <c r="BL3516" s="19" t="s">
        <v>216</v>
      </c>
      <c r="BM3516" s="186" t="s">
        <v>7116</v>
      </c>
    </row>
    <row r="3517" spans="1:65" s="2" customFormat="1" ht="11.25">
      <c r="A3517" s="36"/>
      <c r="B3517" s="37"/>
      <c r="C3517" s="38"/>
      <c r="D3517" s="188" t="s">
        <v>201</v>
      </c>
      <c r="E3517" s="38"/>
      <c r="F3517" s="189" t="s">
        <v>7117</v>
      </c>
      <c r="G3517" s="38"/>
      <c r="H3517" s="38"/>
      <c r="I3517" s="190"/>
      <c r="J3517" s="38"/>
      <c r="K3517" s="38"/>
      <c r="L3517" s="41"/>
      <c r="M3517" s="191"/>
      <c r="N3517" s="192"/>
      <c r="O3517" s="66"/>
      <c r="P3517" s="66"/>
      <c r="Q3517" s="66"/>
      <c r="R3517" s="66"/>
      <c r="S3517" s="66"/>
      <c r="T3517" s="67"/>
      <c r="U3517" s="36"/>
      <c r="V3517" s="36"/>
      <c r="W3517" s="36"/>
      <c r="X3517" s="36"/>
      <c r="Y3517" s="36"/>
      <c r="Z3517" s="36"/>
      <c r="AA3517" s="36"/>
      <c r="AB3517" s="36"/>
      <c r="AC3517" s="36"/>
      <c r="AD3517" s="36"/>
      <c r="AE3517" s="36"/>
      <c r="AT3517" s="19" t="s">
        <v>201</v>
      </c>
      <c r="AU3517" s="19" t="s">
        <v>80</v>
      </c>
    </row>
    <row r="3518" spans="1:65" s="13" customFormat="1" ht="33.75">
      <c r="B3518" s="193"/>
      <c r="C3518" s="194"/>
      <c r="D3518" s="195" t="s">
        <v>203</v>
      </c>
      <c r="E3518" s="196" t="s">
        <v>19</v>
      </c>
      <c r="F3518" s="197" t="s">
        <v>7118</v>
      </c>
      <c r="G3518" s="194"/>
      <c r="H3518" s="198">
        <v>418.3</v>
      </c>
      <c r="I3518" s="199"/>
      <c r="J3518" s="194"/>
      <c r="K3518" s="194"/>
      <c r="L3518" s="200"/>
      <c r="M3518" s="201"/>
      <c r="N3518" s="202"/>
      <c r="O3518" s="202"/>
      <c r="P3518" s="202"/>
      <c r="Q3518" s="202"/>
      <c r="R3518" s="202"/>
      <c r="S3518" s="202"/>
      <c r="T3518" s="203"/>
      <c r="AT3518" s="204" t="s">
        <v>203</v>
      </c>
      <c r="AU3518" s="204" t="s">
        <v>80</v>
      </c>
      <c r="AV3518" s="13" t="s">
        <v>80</v>
      </c>
      <c r="AW3518" s="13" t="s">
        <v>32</v>
      </c>
      <c r="AX3518" s="13" t="s">
        <v>70</v>
      </c>
      <c r="AY3518" s="204" t="s">
        <v>193</v>
      </c>
    </row>
    <row r="3519" spans="1:65" s="14" customFormat="1" ht="11.25">
      <c r="B3519" s="205"/>
      <c r="C3519" s="206"/>
      <c r="D3519" s="195" t="s">
        <v>203</v>
      </c>
      <c r="E3519" s="207" t="s">
        <v>19</v>
      </c>
      <c r="F3519" s="208" t="s">
        <v>205</v>
      </c>
      <c r="G3519" s="206"/>
      <c r="H3519" s="209">
        <v>418.3</v>
      </c>
      <c r="I3519" s="210"/>
      <c r="J3519" s="206"/>
      <c r="K3519" s="206"/>
      <c r="L3519" s="211"/>
      <c r="M3519" s="212"/>
      <c r="N3519" s="213"/>
      <c r="O3519" s="213"/>
      <c r="P3519" s="213"/>
      <c r="Q3519" s="213"/>
      <c r="R3519" s="213"/>
      <c r="S3519" s="213"/>
      <c r="T3519" s="214"/>
      <c r="AT3519" s="215" t="s">
        <v>203</v>
      </c>
      <c r="AU3519" s="215" t="s">
        <v>80</v>
      </c>
      <c r="AV3519" s="14" t="s">
        <v>200</v>
      </c>
      <c r="AW3519" s="14" t="s">
        <v>32</v>
      </c>
      <c r="AX3519" s="14" t="s">
        <v>78</v>
      </c>
      <c r="AY3519" s="215" t="s">
        <v>193</v>
      </c>
    </row>
    <row r="3520" spans="1:65" s="2" customFormat="1" ht="33" customHeight="1">
      <c r="A3520" s="36"/>
      <c r="B3520" s="37"/>
      <c r="C3520" s="175" t="s">
        <v>7119</v>
      </c>
      <c r="D3520" s="175" t="s">
        <v>195</v>
      </c>
      <c r="E3520" s="176" t="s">
        <v>7120</v>
      </c>
      <c r="F3520" s="177" t="s">
        <v>7121</v>
      </c>
      <c r="G3520" s="178" t="s">
        <v>273</v>
      </c>
      <c r="H3520" s="179">
        <v>418.3</v>
      </c>
      <c r="I3520" s="180"/>
      <c r="J3520" s="181">
        <f>ROUND(I3520*H3520,2)</f>
        <v>0</v>
      </c>
      <c r="K3520" s="177" t="s">
        <v>199</v>
      </c>
      <c r="L3520" s="41"/>
      <c r="M3520" s="182" t="s">
        <v>19</v>
      </c>
      <c r="N3520" s="183" t="s">
        <v>41</v>
      </c>
      <c r="O3520" s="66"/>
      <c r="P3520" s="184">
        <f>O3520*H3520</f>
        <v>0</v>
      </c>
      <c r="Q3520" s="184">
        <v>3.47E-3</v>
      </c>
      <c r="R3520" s="184">
        <f>Q3520*H3520</f>
        <v>1.4515009999999999</v>
      </c>
      <c r="S3520" s="184">
        <v>0</v>
      </c>
      <c r="T3520" s="185">
        <f>S3520*H3520</f>
        <v>0</v>
      </c>
      <c r="U3520" s="36"/>
      <c r="V3520" s="36"/>
      <c r="W3520" s="36"/>
      <c r="X3520" s="36"/>
      <c r="Y3520" s="36"/>
      <c r="Z3520" s="36"/>
      <c r="AA3520" s="36"/>
      <c r="AB3520" s="36"/>
      <c r="AC3520" s="36"/>
      <c r="AD3520" s="36"/>
      <c r="AE3520" s="36"/>
      <c r="AR3520" s="186" t="s">
        <v>216</v>
      </c>
      <c r="AT3520" s="186" t="s">
        <v>195</v>
      </c>
      <c r="AU3520" s="186" t="s">
        <v>80</v>
      </c>
      <c r="AY3520" s="19" t="s">
        <v>193</v>
      </c>
      <c r="BE3520" s="187">
        <f>IF(N3520="základní",J3520,0)</f>
        <v>0</v>
      </c>
      <c r="BF3520" s="187">
        <f>IF(N3520="snížená",J3520,0)</f>
        <v>0</v>
      </c>
      <c r="BG3520" s="187">
        <f>IF(N3520="zákl. přenesená",J3520,0)</f>
        <v>0</v>
      </c>
      <c r="BH3520" s="187">
        <f>IF(N3520="sníž. přenesená",J3520,0)</f>
        <v>0</v>
      </c>
      <c r="BI3520" s="187">
        <f>IF(N3520="nulová",J3520,0)</f>
        <v>0</v>
      </c>
      <c r="BJ3520" s="19" t="s">
        <v>78</v>
      </c>
      <c r="BK3520" s="187">
        <f>ROUND(I3520*H3520,2)</f>
        <v>0</v>
      </c>
      <c r="BL3520" s="19" t="s">
        <v>216</v>
      </c>
      <c r="BM3520" s="186" t="s">
        <v>7122</v>
      </c>
    </row>
    <row r="3521" spans="1:65" s="2" customFormat="1" ht="11.25">
      <c r="A3521" s="36"/>
      <c r="B3521" s="37"/>
      <c r="C3521" s="38"/>
      <c r="D3521" s="188" t="s">
        <v>201</v>
      </c>
      <c r="E3521" s="38"/>
      <c r="F3521" s="189" t="s">
        <v>7123</v>
      </c>
      <c r="G3521" s="38"/>
      <c r="H3521" s="38"/>
      <c r="I3521" s="190"/>
      <c r="J3521" s="38"/>
      <c r="K3521" s="38"/>
      <c r="L3521" s="41"/>
      <c r="M3521" s="191"/>
      <c r="N3521" s="192"/>
      <c r="O3521" s="66"/>
      <c r="P3521" s="66"/>
      <c r="Q3521" s="66"/>
      <c r="R3521" s="66"/>
      <c r="S3521" s="66"/>
      <c r="T3521" s="67"/>
      <c r="U3521" s="36"/>
      <c r="V3521" s="36"/>
      <c r="W3521" s="36"/>
      <c r="X3521" s="36"/>
      <c r="Y3521" s="36"/>
      <c r="Z3521" s="36"/>
      <c r="AA3521" s="36"/>
      <c r="AB3521" s="36"/>
      <c r="AC3521" s="36"/>
      <c r="AD3521" s="36"/>
      <c r="AE3521" s="36"/>
      <c r="AT3521" s="19" t="s">
        <v>201</v>
      </c>
      <c r="AU3521" s="19" t="s">
        <v>80</v>
      </c>
    </row>
    <row r="3522" spans="1:65" s="13" customFormat="1" ht="33.75">
      <c r="B3522" s="193"/>
      <c r="C3522" s="194"/>
      <c r="D3522" s="195" t="s">
        <v>203</v>
      </c>
      <c r="E3522" s="196" t="s">
        <v>19</v>
      </c>
      <c r="F3522" s="197" t="s">
        <v>7118</v>
      </c>
      <c r="G3522" s="194"/>
      <c r="H3522" s="198">
        <v>418.3</v>
      </c>
      <c r="I3522" s="199"/>
      <c r="J3522" s="194"/>
      <c r="K3522" s="194"/>
      <c r="L3522" s="200"/>
      <c r="M3522" s="201"/>
      <c r="N3522" s="202"/>
      <c r="O3522" s="202"/>
      <c r="P3522" s="202"/>
      <c r="Q3522" s="202"/>
      <c r="R3522" s="202"/>
      <c r="S3522" s="202"/>
      <c r="T3522" s="203"/>
      <c r="AT3522" s="204" t="s">
        <v>203</v>
      </c>
      <c r="AU3522" s="204" t="s">
        <v>80</v>
      </c>
      <c r="AV3522" s="13" t="s">
        <v>80</v>
      </c>
      <c r="AW3522" s="13" t="s">
        <v>32</v>
      </c>
      <c r="AX3522" s="13" t="s">
        <v>70</v>
      </c>
      <c r="AY3522" s="204" t="s">
        <v>193</v>
      </c>
    </row>
    <row r="3523" spans="1:65" s="14" customFormat="1" ht="11.25">
      <c r="B3523" s="205"/>
      <c r="C3523" s="206"/>
      <c r="D3523" s="195" t="s">
        <v>203</v>
      </c>
      <c r="E3523" s="207" t="s">
        <v>19</v>
      </c>
      <c r="F3523" s="208" t="s">
        <v>205</v>
      </c>
      <c r="G3523" s="206"/>
      <c r="H3523" s="209">
        <v>418.3</v>
      </c>
      <c r="I3523" s="210"/>
      <c r="J3523" s="206"/>
      <c r="K3523" s="206"/>
      <c r="L3523" s="211"/>
      <c r="M3523" s="212"/>
      <c r="N3523" s="213"/>
      <c r="O3523" s="213"/>
      <c r="P3523" s="213"/>
      <c r="Q3523" s="213"/>
      <c r="R3523" s="213"/>
      <c r="S3523" s="213"/>
      <c r="T3523" s="214"/>
      <c r="AT3523" s="215" t="s">
        <v>203</v>
      </c>
      <c r="AU3523" s="215" t="s">
        <v>80</v>
      </c>
      <c r="AV3523" s="14" t="s">
        <v>200</v>
      </c>
      <c r="AW3523" s="14" t="s">
        <v>32</v>
      </c>
      <c r="AX3523" s="14" t="s">
        <v>78</v>
      </c>
      <c r="AY3523" s="215" t="s">
        <v>193</v>
      </c>
    </row>
    <row r="3524" spans="1:65" s="2" customFormat="1" ht="37.9" customHeight="1">
      <c r="A3524" s="36"/>
      <c r="B3524" s="37"/>
      <c r="C3524" s="175" t="s">
        <v>7124</v>
      </c>
      <c r="D3524" s="175" t="s">
        <v>195</v>
      </c>
      <c r="E3524" s="176" t="s">
        <v>7125</v>
      </c>
      <c r="F3524" s="177" t="s">
        <v>7126</v>
      </c>
      <c r="G3524" s="178" t="s">
        <v>273</v>
      </c>
      <c r="H3524" s="179">
        <v>56</v>
      </c>
      <c r="I3524" s="180"/>
      <c r="J3524" s="181">
        <f>ROUND(I3524*H3524,2)</f>
        <v>0</v>
      </c>
      <c r="K3524" s="177" t="s">
        <v>199</v>
      </c>
      <c r="L3524" s="41"/>
      <c r="M3524" s="182" t="s">
        <v>19</v>
      </c>
      <c r="N3524" s="183" t="s">
        <v>41</v>
      </c>
      <c r="O3524" s="66"/>
      <c r="P3524" s="184">
        <f>O3524*H3524</f>
        <v>0</v>
      </c>
      <c r="Q3524" s="184">
        <v>3.5000000000000001E-3</v>
      </c>
      <c r="R3524" s="184">
        <f>Q3524*H3524</f>
        <v>0.19600000000000001</v>
      </c>
      <c r="S3524" s="184">
        <v>0</v>
      </c>
      <c r="T3524" s="185">
        <f>S3524*H3524</f>
        <v>0</v>
      </c>
      <c r="U3524" s="36"/>
      <c r="V3524" s="36"/>
      <c r="W3524" s="36"/>
      <c r="X3524" s="36"/>
      <c r="Y3524" s="36"/>
      <c r="Z3524" s="36"/>
      <c r="AA3524" s="36"/>
      <c r="AB3524" s="36"/>
      <c r="AC3524" s="36"/>
      <c r="AD3524" s="36"/>
      <c r="AE3524" s="36"/>
      <c r="AR3524" s="186" t="s">
        <v>216</v>
      </c>
      <c r="AT3524" s="186" t="s">
        <v>195</v>
      </c>
      <c r="AU3524" s="186" t="s">
        <v>80</v>
      </c>
      <c r="AY3524" s="19" t="s">
        <v>193</v>
      </c>
      <c r="BE3524" s="187">
        <f>IF(N3524="základní",J3524,0)</f>
        <v>0</v>
      </c>
      <c r="BF3524" s="187">
        <f>IF(N3524="snížená",J3524,0)</f>
        <v>0</v>
      </c>
      <c r="BG3524" s="187">
        <f>IF(N3524="zákl. přenesená",J3524,0)</f>
        <v>0</v>
      </c>
      <c r="BH3524" s="187">
        <f>IF(N3524="sníž. přenesená",J3524,0)</f>
        <v>0</v>
      </c>
      <c r="BI3524" s="187">
        <f>IF(N3524="nulová",J3524,0)</f>
        <v>0</v>
      </c>
      <c r="BJ3524" s="19" t="s">
        <v>78</v>
      </c>
      <c r="BK3524" s="187">
        <f>ROUND(I3524*H3524,2)</f>
        <v>0</v>
      </c>
      <c r="BL3524" s="19" t="s">
        <v>216</v>
      </c>
      <c r="BM3524" s="186" t="s">
        <v>7127</v>
      </c>
    </row>
    <row r="3525" spans="1:65" s="2" customFormat="1" ht="11.25">
      <c r="A3525" s="36"/>
      <c r="B3525" s="37"/>
      <c r="C3525" s="38"/>
      <c r="D3525" s="188" t="s">
        <v>201</v>
      </c>
      <c r="E3525" s="38"/>
      <c r="F3525" s="189" t="s">
        <v>7128</v>
      </c>
      <c r="G3525" s="38"/>
      <c r="H3525" s="38"/>
      <c r="I3525" s="190"/>
      <c r="J3525" s="38"/>
      <c r="K3525" s="38"/>
      <c r="L3525" s="41"/>
      <c r="M3525" s="191"/>
      <c r="N3525" s="192"/>
      <c r="O3525" s="66"/>
      <c r="P3525" s="66"/>
      <c r="Q3525" s="66"/>
      <c r="R3525" s="66"/>
      <c r="S3525" s="66"/>
      <c r="T3525" s="67"/>
      <c r="U3525" s="36"/>
      <c r="V3525" s="36"/>
      <c r="W3525" s="36"/>
      <c r="X3525" s="36"/>
      <c r="Y3525" s="36"/>
      <c r="Z3525" s="36"/>
      <c r="AA3525" s="36"/>
      <c r="AB3525" s="36"/>
      <c r="AC3525" s="36"/>
      <c r="AD3525" s="36"/>
      <c r="AE3525" s="36"/>
      <c r="AT3525" s="19" t="s">
        <v>201</v>
      </c>
      <c r="AU3525" s="19" t="s">
        <v>80</v>
      </c>
    </row>
    <row r="3526" spans="1:65" s="13" customFormat="1" ht="11.25">
      <c r="B3526" s="193"/>
      <c r="C3526" s="194"/>
      <c r="D3526" s="195" t="s">
        <v>203</v>
      </c>
      <c r="E3526" s="196" t="s">
        <v>19</v>
      </c>
      <c r="F3526" s="197" t="s">
        <v>7129</v>
      </c>
      <c r="G3526" s="194"/>
      <c r="H3526" s="198">
        <v>56</v>
      </c>
      <c r="I3526" s="199"/>
      <c r="J3526" s="194"/>
      <c r="K3526" s="194"/>
      <c r="L3526" s="200"/>
      <c r="M3526" s="201"/>
      <c r="N3526" s="202"/>
      <c r="O3526" s="202"/>
      <c r="P3526" s="202"/>
      <c r="Q3526" s="202"/>
      <c r="R3526" s="202"/>
      <c r="S3526" s="202"/>
      <c r="T3526" s="203"/>
      <c r="AT3526" s="204" t="s">
        <v>203</v>
      </c>
      <c r="AU3526" s="204" t="s">
        <v>80</v>
      </c>
      <c r="AV3526" s="13" t="s">
        <v>80</v>
      </c>
      <c r="AW3526" s="13" t="s">
        <v>32</v>
      </c>
      <c r="AX3526" s="13" t="s">
        <v>70</v>
      </c>
      <c r="AY3526" s="204" t="s">
        <v>193</v>
      </c>
    </row>
    <row r="3527" spans="1:65" s="14" customFormat="1" ht="11.25">
      <c r="B3527" s="205"/>
      <c r="C3527" s="206"/>
      <c r="D3527" s="195" t="s">
        <v>203</v>
      </c>
      <c r="E3527" s="207" t="s">
        <v>19</v>
      </c>
      <c r="F3527" s="208" t="s">
        <v>205</v>
      </c>
      <c r="G3527" s="206"/>
      <c r="H3527" s="209">
        <v>56</v>
      </c>
      <c r="I3527" s="210"/>
      <c r="J3527" s="206"/>
      <c r="K3527" s="206"/>
      <c r="L3527" s="211"/>
      <c r="M3527" s="212"/>
      <c r="N3527" s="213"/>
      <c r="O3527" s="213"/>
      <c r="P3527" s="213"/>
      <c r="Q3527" s="213"/>
      <c r="R3527" s="213"/>
      <c r="S3527" s="213"/>
      <c r="T3527" s="214"/>
      <c r="AT3527" s="215" t="s">
        <v>203</v>
      </c>
      <c r="AU3527" s="215" t="s">
        <v>80</v>
      </c>
      <c r="AV3527" s="14" t="s">
        <v>200</v>
      </c>
      <c r="AW3527" s="14" t="s">
        <v>32</v>
      </c>
      <c r="AX3527" s="14" t="s">
        <v>78</v>
      </c>
      <c r="AY3527" s="215" t="s">
        <v>193</v>
      </c>
    </row>
    <row r="3528" spans="1:65" s="2" customFormat="1" ht="49.15" customHeight="1">
      <c r="A3528" s="36"/>
      <c r="B3528" s="37"/>
      <c r="C3528" s="175" t="s">
        <v>7130</v>
      </c>
      <c r="D3528" s="175" t="s">
        <v>195</v>
      </c>
      <c r="E3528" s="176" t="s">
        <v>7131</v>
      </c>
      <c r="F3528" s="177" t="s">
        <v>7132</v>
      </c>
      <c r="G3528" s="178" t="s">
        <v>417</v>
      </c>
      <c r="H3528" s="179">
        <v>2.1</v>
      </c>
      <c r="I3528" s="180"/>
      <c r="J3528" s="181">
        <f>ROUND(I3528*H3528,2)</f>
        <v>0</v>
      </c>
      <c r="K3528" s="177" t="s">
        <v>199</v>
      </c>
      <c r="L3528" s="41"/>
      <c r="M3528" s="182" t="s">
        <v>19</v>
      </c>
      <c r="N3528" s="183" t="s">
        <v>41</v>
      </c>
      <c r="O3528" s="66"/>
      <c r="P3528" s="184">
        <f>O3528*H3528</f>
        <v>0</v>
      </c>
      <c r="Q3528" s="184">
        <v>0</v>
      </c>
      <c r="R3528" s="184">
        <f>Q3528*H3528</f>
        <v>0</v>
      </c>
      <c r="S3528" s="184">
        <v>0</v>
      </c>
      <c r="T3528" s="185">
        <f>S3528*H3528</f>
        <v>0</v>
      </c>
      <c r="U3528" s="36"/>
      <c r="V3528" s="36"/>
      <c r="W3528" s="36"/>
      <c r="X3528" s="36"/>
      <c r="Y3528" s="36"/>
      <c r="Z3528" s="36"/>
      <c r="AA3528" s="36"/>
      <c r="AB3528" s="36"/>
      <c r="AC3528" s="36"/>
      <c r="AD3528" s="36"/>
      <c r="AE3528" s="36"/>
      <c r="AR3528" s="186" t="s">
        <v>216</v>
      </c>
      <c r="AT3528" s="186" t="s">
        <v>195</v>
      </c>
      <c r="AU3528" s="186" t="s">
        <v>80</v>
      </c>
      <c r="AY3528" s="19" t="s">
        <v>193</v>
      </c>
      <c r="BE3528" s="187">
        <f>IF(N3528="základní",J3528,0)</f>
        <v>0</v>
      </c>
      <c r="BF3528" s="187">
        <f>IF(N3528="snížená",J3528,0)</f>
        <v>0</v>
      </c>
      <c r="BG3528" s="187">
        <f>IF(N3528="zákl. přenesená",J3528,0)</f>
        <v>0</v>
      </c>
      <c r="BH3528" s="187">
        <f>IF(N3528="sníž. přenesená",J3528,0)</f>
        <v>0</v>
      </c>
      <c r="BI3528" s="187">
        <f>IF(N3528="nulová",J3528,0)</f>
        <v>0</v>
      </c>
      <c r="BJ3528" s="19" t="s">
        <v>78</v>
      </c>
      <c r="BK3528" s="187">
        <f>ROUND(I3528*H3528,2)</f>
        <v>0</v>
      </c>
      <c r="BL3528" s="19" t="s">
        <v>216</v>
      </c>
      <c r="BM3528" s="186" t="s">
        <v>7133</v>
      </c>
    </row>
    <row r="3529" spans="1:65" s="2" customFormat="1" ht="11.25">
      <c r="A3529" s="36"/>
      <c r="B3529" s="37"/>
      <c r="C3529" s="38"/>
      <c r="D3529" s="188" t="s">
        <v>201</v>
      </c>
      <c r="E3529" s="38"/>
      <c r="F3529" s="189" t="s">
        <v>7134</v>
      </c>
      <c r="G3529" s="38"/>
      <c r="H3529" s="38"/>
      <c r="I3529" s="190"/>
      <c r="J3529" s="38"/>
      <c r="K3529" s="38"/>
      <c r="L3529" s="41"/>
      <c r="M3529" s="191"/>
      <c r="N3529" s="192"/>
      <c r="O3529" s="66"/>
      <c r="P3529" s="66"/>
      <c r="Q3529" s="66"/>
      <c r="R3529" s="66"/>
      <c r="S3529" s="66"/>
      <c r="T3529" s="67"/>
      <c r="U3529" s="36"/>
      <c r="V3529" s="36"/>
      <c r="W3529" s="36"/>
      <c r="X3529" s="36"/>
      <c r="Y3529" s="36"/>
      <c r="Z3529" s="36"/>
      <c r="AA3529" s="36"/>
      <c r="AB3529" s="36"/>
      <c r="AC3529" s="36"/>
      <c r="AD3529" s="36"/>
      <c r="AE3529" s="36"/>
      <c r="AT3529" s="19" t="s">
        <v>201</v>
      </c>
      <c r="AU3529" s="19" t="s">
        <v>80</v>
      </c>
    </row>
    <row r="3530" spans="1:65" s="12" customFormat="1" ht="22.9" customHeight="1">
      <c r="B3530" s="159"/>
      <c r="C3530" s="160"/>
      <c r="D3530" s="161" t="s">
        <v>69</v>
      </c>
      <c r="E3530" s="173" t="s">
        <v>2753</v>
      </c>
      <c r="F3530" s="173" t="s">
        <v>7135</v>
      </c>
      <c r="G3530" s="160"/>
      <c r="H3530" s="160"/>
      <c r="I3530" s="163"/>
      <c r="J3530" s="174">
        <f>BK3530</f>
        <v>0</v>
      </c>
      <c r="K3530" s="160"/>
      <c r="L3530" s="165"/>
      <c r="M3530" s="166"/>
      <c r="N3530" s="167"/>
      <c r="O3530" s="167"/>
      <c r="P3530" s="168">
        <f>P3531+P3580+P3600</f>
        <v>0</v>
      </c>
      <c r="Q3530" s="167"/>
      <c r="R3530" s="168">
        <f>R3531+R3580+R3600</f>
        <v>0</v>
      </c>
      <c r="S3530" s="167"/>
      <c r="T3530" s="169">
        <f>T3531+T3580+T3600</f>
        <v>0</v>
      </c>
      <c r="AR3530" s="170" t="s">
        <v>80</v>
      </c>
      <c r="AT3530" s="171" t="s">
        <v>69</v>
      </c>
      <c r="AU3530" s="171" t="s">
        <v>78</v>
      </c>
      <c r="AY3530" s="170" t="s">
        <v>193</v>
      </c>
      <c r="BK3530" s="172">
        <f>BK3531+BK3580+BK3600</f>
        <v>0</v>
      </c>
    </row>
    <row r="3531" spans="1:65" s="12" customFormat="1" ht="20.85" customHeight="1">
      <c r="B3531" s="159"/>
      <c r="C3531" s="160"/>
      <c r="D3531" s="161" t="s">
        <v>69</v>
      </c>
      <c r="E3531" s="173" t="s">
        <v>7136</v>
      </c>
      <c r="F3531" s="173" t="s">
        <v>7137</v>
      </c>
      <c r="G3531" s="160"/>
      <c r="H3531" s="160"/>
      <c r="I3531" s="163"/>
      <c r="J3531" s="174">
        <f>BK3531</f>
        <v>0</v>
      </c>
      <c r="K3531" s="160"/>
      <c r="L3531" s="165"/>
      <c r="M3531" s="166"/>
      <c r="N3531" s="167"/>
      <c r="O3531" s="167"/>
      <c r="P3531" s="168">
        <f>SUM(P3532:P3579)</f>
        <v>0</v>
      </c>
      <c r="Q3531" s="167"/>
      <c r="R3531" s="168">
        <f>SUM(R3532:R3579)</f>
        <v>0</v>
      </c>
      <c r="S3531" s="167"/>
      <c r="T3531" s="169">
        <f>SUM(T3532:T3579)</f>
        <v>0</v>
      </c>
      <c r="AR3531" s="170" t="s">
        <v>78</v>
      </c>
      <c r="AT3531" s="171" t="s">
        <v>69</v>
      </c>
      <c r="AU3531" s="171" t="s">
        <v>80</v>
      </c>
      <c r="AY3531" s="170" t="s">
        <v>193</v>
      </c>
      <c r="BK3531" s="172">
        <f>SUM(BK3532:BK3579)</f>
        <v>0</v>
      </c>
    </row>
    <row r="3532" spans="1:65" s="2" customFormat="1" ht="33" customHeight="1">
      <c r="A3532" s="36"/>
      <c r="B3532" s="37"/>
      <c r="C3532" s="175" t="s">
        <v>7138</v>
      </c>
      <c r="D3532" s="175" t="s">
        <v>195</v>
      </c>
      <c r="E3532" s="176" t="s">
        <v>7139</v>
      </c>
      <c r="F3532" s="177" t="s">
        <v>7140</v>
      </c>
      <c r="G3532" s="178" t="s">
        <v>702</v>
      </c>
      <c r="H3532" s="179">
        <v>17</v>
      </c>
      <c r="I3532" s="180"/>
      <c r="J3532" s="181">
        <f t="shared" ref="J3532:J3578" si="424">ROUND(I3532*H3532,2)</f>
        <v>0</v>
      </c>
      <c r="K3532" s="177" t="s">
        <v>477</v>
      </c>
      <c r="L3532" s="41"/>
      <c r="M3532" s="182" t="s">
        <v>19</v>
      </c>
      <c r="N3532" s="183" t="s">
        <v>41</v>
      </c>
      <c r="O3532" s="66"/>
      <c r="P3532" s="184">
        <f t="shared" ref="P3532:P3578" si="425">O3532*H3532</f>
        <v>0</v>
      </c>
      <c r="Q3532" s="184">
        <v>0</v>
      </c>
      <c r="R3532" s="184">
        <f t="shared" ref="R3532:R3578" si="426">Q3532*H3532</f>
        <v>0</v>
      </c>
      <c r="S3532" s="184">
        <v>0</v>
      </c>
      <c r="T3532" s="185">
        <f t="shared" ref="T3532:T3578" si="427">S3532*H3532</f>
        <v>0</v>
      </c>
      <c r="U3532" s="36"/>
      <c r="V3532" s="36"/>
      <c r="W3532" s="36"/>
      <c r="X3532" s="36"/>
      <c r="Y3532" s="36"/>
      <c r="Z3532" s="36"/>
      <c r="AA3532" s="36"/>
      <c r="AB3532" s="36"/>
      <c r="AC3532" s="36"/>
      <c r="AD3532" s="36"/>
      <c r="AE3532" s="36"/>
      <c r="AR3532" s="186" t="s">
        <v>200</v>
      </c>
      <c r="AT3532" s="186" t="s">
        <v>195</v>
      </c>
      <c r="AU3532" s="186" t="s">
        <v>212</v>
      </c>
      <c r="AY3532" s="19" t="s">
        <v>193</v>
      </c>
      <c r="BE3532" s="187">
        <f t="shared" ref="BE3532:BE3578" si="428">IF(N3532="základní",J3532,0)</f>
        <v>0</v>
      </c>
      <c r="BF3532" s="187">
        <f t="shared" ref="BF3532:BF3578" si="429">IF(N3532="snížená",J3532,0)</f>
        <v>0</v>
      </c>
      <c r="BG3532" s="187">
        <f t="shared" ref="BG3532:BG3578" si="430">IF(N3532="zákl. přenesená",J3532,0)</f>
        <v>0</v>
      </c>
      <c r="BH3532" s="187">
        <f t="shared" ref="BH3532:BH3578" si="431">IF(N3532="sníž. přenesená",J3532,0)</f>
        <v>0</v>
      </c>
      <c r="BI3532" s="187">
        <f t="shared" ref="BI3532:BI3578" si="432">IF(N3532="nulová",J3532,0)</f>
        <v>0</v>
      </c>
      <c r="BJ3532" s="19" t="s">
        <v>78</v>
      </c>
      <c r="BK3532" s="187">
        <f t="shared" ref="BK3532:BK3578" si="433">ROUND(I3532*H3532,2)</f>
        <v>0</v>
      </c>
      <c r="BL3532" s="19" t="s">
        <v>200</v>
      </c>
      <c r="BM3532" s="186" t="s">
        <v>7141</v>
      </c>
    </row>
    <row r="3533" spans="1:65" s="2" customFormat="1" ht="33" customHeight="1">
      <c r="A3533" s="36"/>
      <c r="B3533" s="37"/>
      <c r="C3533" s="175" t="s">
        <v>7142</v>
      </c>
      <c r="D3533" s="175" t="s">
        <v>195</v>
      </c>
      <c r="E3533" s="176" t="s">
        <v>7143</v>
      </c>
      <c r="F3533" s="177" t="s">
        <v>7144</v>
      </c>
      <c r="G3533" s="178" t="s">
        <v>702</v>
      </c>
      <c r="H3533" s="179">
        <v>1</v>
      </c>
      <c r="I3533" s="180"/>
      <c r="J3533" s="181">
        <f t="shared" si="424"/>
        <v>0</v>
      </c>
      <c r="K3533" s="177" t="s">
        <v>477</v>
      </c>
      <c r="L3533" s="41"/>
      <c r="M3533" s="182" t="s">
        <v>19</v>
      </c>
      <c r="N3533" s="183" t="s">
        <v>41</v>
      </c>
      <c r="O3533" s="66"/>
      <c r="P3533" s="184">
        <f t="shared" si="425"/>
        <v>0</v>
      </c>
      <c r="Q3533" s="184">
        <v>0</v>
      </c>
      <c r="R3533" s="184">
        <f t="shared" si="426"/>
        <v>0</v>
      </c>
      <c r="S3533" s="184">
        <v>0</v>
      </c>
      <c r="T3533" s="185">
        <f t="shared" si="427"/>
        <v>0</v>
      </c>
      <c r="U3533" s="36"/>
      <c r="V3533" s="36"/>
      <c r="W3533" s="36"/>
      <c r="X3533" s="36"/>
      <c r="Y3533" s="36"/>
      <c r="Z3533" s="36"/>
      <c r="AA3533" s="36"/>
      <c r="AB3533" s="36"/>
      <c r="AC3533" s="36"/>
      <c r="AD3533" s="36"/>
      <c r="AE3533" s="36"/>
      <c r="AR3533" s="186" t="s">
        <v>200</v>
      </c>
      <c r="AT3533" s="186" t="s">
        <v>195</v>
      </c>
      <c r="AU3533" s="186" t="s">
        <v>212</v>
      </c>
      <c r="AY3533" s="19" t="s">
        <v>193</v>
      </c>
      <c r="BE3533" s="187">
        <f t="shared" si="428"/>
        <v>0</v>
      </c>
      <c r="BF3533" s="187">
        <f t="shared" si="429"/>
        <v>0</v>
      </c>
      <c r="BG3533" s="187">
        <f t="shared" si="430"/>
        <v>0</v>
      </c>
      <c r="BH3533" s="187">
        <f t="shared" si="431"/>
        <v>0</v>
      </c>
      <c r="BI3533" s="187">
        <f t="shared" si="432"/>
        <v>0</v>
      </c>
      <c r="BJ3533" s="19" t="s">
        <v>78</v>
      </c>
      <c r="BK3533" s="187">
        <f t="shared" si="433"/>
        <v>0</v>
      </c>
      <c r="BL3533" s="19" t="s">
        <v>200</v>
      </c>
      <c r="BM3533" s="186" t="s">
        <v>7145</v>
      </c>
    </row>
    <row r="3534" spans="1:65" s="2" customFormat="1" ht="37.9" customHeight="1">
      <c r="A3534" s="36"/>
      <c r="B3534" s="37"/>
      <c r="C3534" s="175" t="s">
        <v>7146</v>
      </c>
      <c r="D3534" s="175" t="s">
        <v>195</v>
      </c>
      <c r="E3534" s="176" t="s">
        <v>7147</v>
      </c>
      <c r="F3534" s="177" t="s">
        <v>7148</v>
      </c>
      <c r="G3534" s="178" t="s">
        <v>702</v>
      </c>
      <c r="H3534" s="179">
        <v>1</v>
      </c>
      <c r="I3534" s="180"/>
      <c r="J3534" s="181">
        <f t="shared" si="424"/>
        <v>0</v>
      </c>
      <c r="K3534" s="177" t="s">
        <v>477</v>
      </c>
      <c r="L3534" s="41"/>
      <c r="M3534" s="182" t="s">
        <v>19</v>
      </c>
      <c r="N3534" s="183" t="s">
        <v>41</v>
      </c>
      <c r="O3534" s="66"/>
      <c r="P3534" s="184">
        <f t="shared" si="425"/>
        <v>0</v>
      </c>
      <c r="Q3534" s="184">
        <v>0</v>
      </c>
      <c r="R3534" s="184">
        <f t="shared" si="426"/>
        <v>0</v>
      </c>
      <c r="S3534" s="184">
        <v>0</v>
      </c>
      <c r="T3534" s="185">
        <f t="shared" si="427"/>
        <v>0</v>
      </c>
      <c r="U3534" s="36"/>
      <c r="V3534" s="36"/>
      <c r="W3534" s="36"/>
      <c r="X3534" s="36"/>
      <c r="Y3534" s="36"/>
      <c r="Z3534" s="36"/>
      <c r="AA3534" s="36"/>
      <c r="AB3534" s="36"/>
      <c r="AC3534" s="36"/>
      <c r="AD3534" s="36"/>
      <c r="AE3534" s="36"/>
      <c r="AR3534" s="186" t="s">
        <v>200</v>
      </c>
      <c r="AT3534" s="186" t="s">
        <v>195</v>
      </c>
      <c r="AU3534" s="186" t="s">
        <v>212</v>
      </c>
      <c r="AY3534" s="19" t="s">
        <v>193</v>
      </c>
      <c r="BE3534" s="187">
        <f t="shared" si="428"/>
        <v>0</v>
      </c>
      <c r="BF3534" s="187">
        <f t="shared" si="429"/>
        <v>0</v>
      </c>
      <c r="BG3534" s="187">
        <f t="shared" si="430"/>
        <v>0</v>
      </c>
      <c r="BH3534" s="187">
        <f t="shared" si="431"/>
        <v>0</v>
      </c>
      <c r="BI3534" s="187">
        <f t="shared" si="432"/>
        <v>0</v>
      </c>
      <c r="BJ3534" s="19" t="s">
        <v>78</v>
      </c>
      <c r="BK3534" s="187">
        <f t="shared" si="433"/>
        <v>0</v>
      </c>
      <c r="BL3534" s="19" t="s">
        <v>200</v>
      </c>
      <c r="BM3534" s="186" t="s">
        <v>7149</v>
      </c>
    </row>
    <row r="3535" spans="1:65" s="2" customFormat="1" ht="33" customHeight="1">
      <c r="A3535" s="36"/>
      <c r="B3535" s="37"/>
      <c r="C3535" s="175" t="s">
        <v>7150</v>
      </c>
      <c r="D3535" s="175" t="s">
        <v>195</v>
      </c>
      <c r="E3535" s="176" t="s">
        <v>7151</v>
      </c>
      <c r="F3535" s="177" t="s">
        <v>7152</v>
      </c>
      <c r="G3535" s="178" t="s">
        <v>702</v>
      </c>
      <c r="H3535" s="179">
        <v>2</v>
      </c>
      <c r="I3535" s="180"/>
      <c r="J3535" s="181">
        <f t="shared" si="424"/>
        <v>0</v>
      </c>
      <c r="K3535" s="177" t="s">
        <v>477</v>
      </c>
      <c r="L3535" s="41"/>
      <c r="M3535" s="182" t="s">
        <v>19</v>
      </c>
      <c r="N3535" s="183" t="s">
        <v>41</v>
      </c>
      <c r="O3535" s="66"/>
      <c r="P3535" s="184">
        <f t="shared" si="425"/>
        <v>0</v>
      </c>
      <c r="Q3535" s="184">
        <v>0</v>
      </c>
      <c r="R3535" s="184">
        <f t="shared" si="426"/>
        <v>0</v>
      </c>
      <c r="S3535" s="184">
        <v>0</v>
      </c>
      <c r="T3535" s="185">
        <f t="shared" si="427"/>
        <v>0</v>
      </c>
      <c r="U3535" s="36"/>
      <c r="V3535" s="36"/>
      <c r="W3535" s="36"/>
      <c r="X3535" s="36"/>
      <c r="Y3535" s="36"/>
      <c r="Z3535" s="36"/>
      <c r="AA3535" s="36"/>
      <c r="AB3535" s="36"/>
      <c r="AC3535" s="36"/>
      <c r="AD3535" s="36"/>
      <c r="AE3535" s="36"/>
      <c r="AR3535" s="186" t="s">
        <v>200</v>
      </c>
      <c r="AT3535" s="186" t="s">
        <v>195</v>
      </c>
      <c r="AU3535" s="186" t="s">
        <v>212</v>
      </c>
      <c r="AY3535" s="19" t="s">
        <v>193</v>
      </c>
      <c r="BE3535" s="187">
        <f t="shared" si="428"/>
        <v>0</v>
      </c>
      <c r="BF3535" s="187">
        <f t="shared" si="429"/>
        <v>0</v>
      </c>
      <c r="BG3535" s="187">
        <f t="shared" si="430"/>
        <v>0</v>
      </c>
      <c r="BH3535" s="187">
        <f t="shared" si="431"/>
        <v>0</v>
      </c>
      <c r="BI3535" s="187">
        <f t="shared" si="432"/>
        <v>0</v>
      </c>
      <c r="BJ3535" s="19" t="s">
        <v>78</v>
      </c>
      <c r="BK3535" s="187">
        <f t="shared" si="433"/>
        <v>0</v>
      </c>
      <c r="BL3535" s="19" t="s">
        <v>200</v>
      </c>
      <c r="BM3535" s="186" t="s">
        <v>7153</v>
      </c>
    </row>
    <row r="3536" spans="1:65" s="2" customFormat="1" ht="37.9" customHeight="1">
      <c r="A3536" s="36"/>
      <c r="B3536" s="37"/>
      <c r="C3536" s="175" t="s">
        <v>7154</v>
      </c>
      <c r="D3536" s="175" t="s">
        <v>195</v>
      </c>
      <c r="E3536" s="176" t="s">
        <v>7155</v>
      </c>
      <c r="F3536" s="177" t="s">
        <v>7156</v>
      </c>
      <c r="G3536" s="178" t="s">
        <v>702</v>
      </c>
      <c r="H3536" s="179">
        <v>15</v>
      </c>
      <c r="I3536" s="180"/>
      <c r="J3536" s="181">
        <f t="shared" si="424"/>
        <v>0</v>
      </c>
      <c r="K3536" s="177" t="s">
        <v>477</v>
      </c>
      <c r="L3536" s="41"/>
      <c r="M3536" s="182" t="s">
        <v>19</v>
      </c>
      <c r="N3536" s="183" t="s">
        <v>41</v>
      </c>
      <c r="O3536" s="66"/>
      <c r="P3536" s="184">
        <f t="shared" si="425"/>
        <v>0</v>
      </c>
      <c r="Q3536" s="184">
        <v>0</v>
      </c>
      <c r="R3536" s="184">
        <f t="shared" si="426"/>
        <v>0</v>
      </c>
      <c r="S3536" s="184">
        <v>0</v>
      </c>
      <c r="T3536" s="185">
        <f t="shared" si="427"/>
        <v>0</v>
      </c>
      <c r="U3536" s="36"/>
      <c r="V3536" s="36"/>
      <c r="W3536" s="36"/>
      <c r="X3536" s="36"/>
      <c r="Y3536" s="36"/>
      <c r="Z3536" s="36"/>
      <c r="AA3536" s="36"/>
      <c r="AB3536" s="36"/>
      <c r="AC3536" s="36"/>
      <c r="AD3536" s="36"/>
      <c r="AE3536" s="36"/>
      <c r="AR3536" s="186" t="s">
        <v>200</v>
      </c>
      <c r="AT3536" s="186" t="s">
        <v>195</v>
      </c>
      <c r="AU3536" s="186" t="s">
        <v>212</v>
      </c>
      <c r="AY3536" s="19" t="s">
        <v>193</v>
      </c>
      <c r="BE3536" s="187">
        <f t="shared" si="428"/>
        <v>0</v>
      </c>
      <c r="BF3536" s="187">
        <f t="shared" si="429"/>
        <v>0</v>
      </c>
      <c r="BG3536" s="187">
        <f t="shared" si="430"/>
        <v>0</v>
      </c>
      <c r="BH3536" s="187">
        <f t="shared" si="431"/>
        <v>0</v>
      </c>
      <c r="BI3536" s="187">
        <f t="shared" si="432"/>
        <v>0</v>
      </c>
      <c r="BJ3536" s="19" t="s">
        <v>78</v>
      </c>
      <c r="BK3536" s="187">
        <f t="shared" si="433"/>
        <v>0</v>
      </c>
      <c r="BL3536" s="19" t="s">
        <v>200</v>
      </c>
      <c r="BM3536" s="186" t="s">
        <v>7157</v>
      </c>
    </row>
    <row r="3537" spans="1:65" s="2" customFormat="1" ht="37.9" customHeight="1">
      <c r="A3537" s="36"/>
      <c r="B3537" s="37"/>
      <c r="C3537" s="175" t="s">
        <v>7158</v>
      </c>
      <c r="D3537" s="175" t="s">
        <v>195</v>
      </c>
      <c r="E3537" s="176" t="s">
        <v>7159</v>
      </c>
      <c r="F3537" s="177" t="s">
        <v>7160</v>
      </c>
      <c r="G3537" s="178" t="s">
        <v>702</v>
      </c>
      <c r="H3537" s="179">
        <v>7</v>
      </c>
      <c r="I3537" s="180"/>
      <c r="J3537" s="181">
        <f t="shared" si="424"/>
        <v>0</v>
      </c>
      <c r="K3537" s="177" t="s">
        <v>477</v>
      </c>
      <c r="L3537" s="41"/>
      <c r="M3537" s="182" t="s">
        <v>19</v>
      </c>
      <c r="N3537" s="183" t="s">
        <v>41</v>
      </c>
      <c r="O3537" s="66"/>
      <c r="P3537" s="184">
        <f t="shared" si="425"/>
        <v>0</v>
      </c>
      <c r="Q3537" s="184">
        <v>0</v>
      </c>
      <c r="R3537" s="184">
        <f t="shared" si="426"/>
        <v>0</v>
      </c>
      <c r="S3537" s="184">
        <v>0</v>
      </c>
      <c r="T3537" s="185">
        <f t="shared" si="427"/>
        <v>0</v>
      </c>
      <c r="U3537" s="36"/>
      <c r="V3537" s="36"/>
      <c r="W3537" s="36"/>
      <c r="X3537" s="36"/>
      <c r="Y3537" s="36"/>
      <c r="Z3537" s="36"/>
      <c r="AA3537" s="36"/>
      <c r="AB3537" s="36"/>
      <c r="AC3537" s="36"/>
      <c r="AD3537" s="36"/>
      <c r="AE3537" s="36"/>
      <c r="AR3537" s="186" t="s">
        <v>200</v>
      </c>
      <c r="AT3537" s="186" t="s">
        <v>195</v>
      </c>
      <c r="AU3537" s="186" t="s">
        <v>212</v>
      </c>
      <c r="AY3537" s="19" t="s">
        <v>193</v>
      </c>
      <c r="BE3537" s="187">
        <f t="shared" si="428"/>
        <v>0</v>
      </c>
      <c r="BF3537" s="187">
        <f t="shared" si="429"/>
        <v>0</v>
      </c>
      <c r="BG3537" s="187">
        <f t="shared" si="430"/>
        <v>0</v>
      </c>
      <c r="BH3537" s="187">
        <f t="shared" si="431"/>
        <v>0</v>
      </c>
      <c r="BI3537" s="187">
        <f t="shared" si="432"/>
        <v>0</v>
      </c>
      <c r="BJ3537" s="19" t="s">
        <v>78</v>
      </c>
      <c r="BK3537" s="187">
        <f t="shared" si="433"/>
        <v>0</v>
      </c>
      <c r="BL3537" s="19" t="s">
        <v>200</v>
      </c>
      <c r="BM3537" s="186" t="s">
        <v>7161</v>
      </c>
    </row>
    <row r="3538" spans="1:65" s="2" customFormat="1" ht="33" customHeight="1">
      <c r="A3538" s="36"/>
      <c r="B3538" s="37"/>
      <c r="C3538" s="175" t="s">
        <v>7162</v>
      </c>
      <c r="D3538" s="175" t="s">
        <v>195</v>
      </c>
      <c r="E3538" s="176" t="s">
        <v>7163</v>
      </c>
      <c r="F3538" s="177" t="s">
        <v>7164</v>
      </c>
      <c r="G3538" s="178" t="s">
        <v>702</v>
      </c>
      <c r="H3538" s="179">
        <v>23</v>
      </c>
      <c r="I3538" s="180"/>
      <c r="J3538" s="181">
        <f t="shared" si="424"/>
        <v>0</v>
      </c>
      <c r="K3538" s="177" t="s">
        <v>477</v>
      </c>
      <c r="L3538" s="41"/>
      <c r="M3538" s="182" t="s">
        <v>19</v>
      </c>
      <c r="N3538" s="183" t="s">
        <v>41</v>
      </c>
      <c r="O3538" s="66"/>
      <c r="P3538" s="184">
        <f t="shared" si="425"/>
        <v>0</v>
      </c>
      <c r="Q3538" s="184">
        <v>0</v>
      </c>
      <c r="R3538" s="184">
        <f t="shared" si="426"/>
        <v>0</v>
      </c>
      <c r="S3538" s="184">
        <v>0</v>
      </c>
      <c r="T3538" s="185">
        <f t="shared" si="427"/>
        <v>0</v>
      </c>
      <c r="U3538" s="36"/>
      <c r="V3538" s="36"/>
      <c r="W3538" s="36"/>
      <c r="X3538" s="36"/>
      <c r="Y3538" s="36"/>
      <c r="Z3538" s="36"/>
      <c r="AA3538" s="36"/>
      <c r="AB3538" s="36"/>
      <c r="AC3538" s="36"/>
      <c r="AD3538" s="36"/>
      <c r="AE3538" s="36"/>
      <c r="AR3538" s="186" t="s">
        <v>200</v>
      </c>
      <c r="AT3538" s="186" t="s">
        <v>195</v>
      </c>
      <c r="AU3538" s="186" t="s">
        <v>212</v>
      </c>
      <c r="AY3538" s="19" t="s">
        <v>193</v>
      </c>
      <c r="BE3538" s="187">
        <f t="shared" si="428"/>
        <v>0</v>
      </c>
      <c r="BF3538" s="187">
        <f t="shared" si="429"/>
        <v>0</v>
      </c>
      <c r="BG3538" s="187">
        <f t="shared" si="430"/>
        <v>0</v>
      </c>
      <c r="BH3538" s="187">
        <f t="shared" si="431"/>
        <v>0</v>
      </c>
      <c r="BI3538" s="187">
        <f t="shared" si="432"/>
        <v>0</v>
      </c>
      <c r="BJ3538" s="19" t="s">
        <v>78</v>
      </c>
      <c r="BK3538" s="187">
        <f t="shared" si="433"/>
        <v>0</v>
      </c>
      <c r="BL3538" s="19" t="s">
        <v>200</v>
      </c>
      <c r="BM3538" s="186" t="s">
        <v>7165</v>
      </c>
    </row>
    <row r="3539" spans="1:65" s="2" customFormat="1" ht="33" customHeight="1">
      <c r="A3539" s="36"/>
      <c r="B3539" s="37"/>
      <c r="C3539" s="175" t="s">
        <v>7166</v>
      </c>
      <c r="D3539" s="175" t="s">
        <v>195</v>
      </c>
      <c r="E3539" s="176" t="s">
        <v>7167</v>
      </c>
      <c r="F3539" s="177" t="s">
        <v>7168</v>
      </c>
      <c r="G3539" s="178" t="s">
        <v>702</v>
      </c>
      <c r="H3539" s="179">
        <v>12</v>
      </c>
      <c r="I3539" s="180"/>
      <c r="J3539" s="181">
        <f t="shared" si="424"/>
        <v>0</v>
      </c>
      <c r="K3539" s="177" t="s">
        <v>477</v>
      </c>
      <c r="L3539" s="41"/>
      <c r="M3539" s="182" t="s">
        <v>19</v>
      </c>
      <c r="N3539" s="183" t="s">
        <v>41</v>
      </c>
      <c r="O3539" s="66"/>
      <c r="P3539" s="184">
        <f t="shared" si="425"/>
        <v>0</v>
      </c>
      <c r="Q3539" s="184">
        <v>0</v>
      </c>
      <c r="R3539" s="184">
        <f t="shared" si="426"/>
        <v>0</v>
      </c>
      <c r="S3539" s="184">
        <v>0</v>
      </c>
      <c r="T3539" s="185">
        <f t="shared" si="427"/>
        <v>0</v>
      </c>
      <c r="U3539" s="36"/>
      <c r="V3539" s="36"/>
      <c r="W3539" s="36"/>
      <c r="X3539" s="36"/>
      <c r="Y3539" s="36"/>
      <c r="Z3539" s="36"/>
      <c r="AA3539" s="36"/>
      <c r="AB3539" s="36"/>
      <c r="AC3539" s="36"/>
      <c r="AD3539" s="36"/>
      <c r="AE3539" s="36"/>
      <c r="AR3539" s="186" t="s">
        <v>200</v>
      </c>
      <c r="AT3539" s="186" t="s">
        <v>195</v>
      </c>
      <c r="AU3539" s="186" t="s">
        <v>212</v>
      </c>
      <c r="AY3539" s="19" t="s">
        <v>193</v>
      </c>
      <c r="BE3539" s="187">
        <f t="shared" si="428"/>
        <v>0</v>
      </c>
      <c r="BF3539" s="187">
        <f t="shared" si="429"/>
        <v>0</v>
      </c>
      <c r="BG3539" s="187">
        <f t="shared" si="430"/>
        <v>0</v>
      </c>
      <c r="BH3539" s="187">
        <f t="shared" si="431"/>
        <v>0</v>
      </c>
      <c r="BI3539" s="187">
        <f t="shared" si="432"/>
        <v>0</v>
      </c>
      <c r="BJ3539" s="19" t="s">
        <v>78</v>
      </c>
      <c r="BK3539" s="187">
        <f t="shared" si="433"/>
        <v>0</v>
      </c>
      <c r="BL3539" s="19" t="s">
        <v>200</v>
      </c>
      <c r="BM3539" s="186" t="s">
        <v>7169</v>
      </c>
    </row>
    <row r="3540" spans="1:65" s="2" customFormat="1" ht="37.9" customHeight="1">
      <c r="A3540" s="36"/>
      <c r="B3540" s="37"/>
      <c r="C3540" s="175" t="s">
        <v>7170</v>
      </c>
      <c r="D3540" s="175" t="s">
        <v>195</v>
      </c>
      <c r="E3540" s="176" t="s">
        <v>7171</v>
      </c>
      <c r="F3540" s="177" t="s">
        <v>7172</v>
      </c>
      <c r="G3540" s="178" t="s">
        <v>702</v>
      </c>
      <c r="H3540" s="179">
        <v>1</v>
      </c>
      <c r="I3540" s="180"/>
      <c r="J3540" s="181">
        <f t="shared" si="424"/>
        <v>0</v>
      </c>
      <c r="K3540" s="177" t="s">
        <v>477</v>
      </c>
      <c r="L3540" s="41"/>
      <c r="M3540" s="182" t="s">
        <v>19</v>
      </c>
      <c r="N3540" s="183" t="s">
        <v>41</v>
      </c>
      <c r="O3540" s="66"/>
      <c r="P3540" s="184">
        <f t="shared" si="425"/>
        <v>0</v>
      </c>
      <c r="Q3540" s="184">
        <v>0</v>
      </c>
      <c r="R3540" s="184">
        <f t="shared" si="426"/>
        <v>0</v>
      </c>
      <c r="S3540" s="184">
        <v>0</v>
      </c>
      <c r="T3540" s="185">
        <f t="shared" si="427"/>
        <v>0</v>
      </c>
      <c r="U3540" s="36"/>
      <c r="V3540" s="36"/>
      <c r="W3540" s="36"/>
      <c r="X3540" s="36"/>
      <c r="Y3540" s="36"/>
      <c r="Z3540" s="36"/>
      <c r="AA3540" s="36"/>
      <c r="AB3540" s="36"/>
      <c r="AC3540" s="36"/>
      <c r="AD3540" s="36"/>
      <c r="AE3540" s="36"/>
      <c r="AR3540" s="186" t="s">
        <v>200</v>
      </c>
      <c r="AT3540" s="186" t="s">
        <v>195</v>
      </c>
      <c r="AU3540" s="186" t="s">
        <v>212</v>
      </c>
      <c r="AY3540" s="19" t="s">
        <v>193</v>
      </c>
      <c r="BE3540" s="187">
        <f t="shared" si="428"/>
        <v>0</v>
      </c>
      <c r="BF3540" s="187">
        <f t="shared" si="429"/>
        <v>0</v>
      </c>
      <c r="BG3540" s="187">
        <f t="shared" si="430"/>
        <v>0</v>
      </c>
      <c r="BH3540" s="187">
        <f t="shared" si="431"/>
        <v>0</v>
      </c>
      <c r="BI3540" s="187">
        <f t="shared" si="432"/>
        <v>0</v>
      </c>
      <c r="BJ3540" s="19" t="s">
        <v>78</v>
      </c>
      <c r="BK3540" s="187">
        <f t="shared" si="433"/>
        <v>0</v>
      </c>
      <c r="BL3540" s="19" t="s">
        <v>200</v>
      </c>
      <c r="BM3540" s="186" t="s">
        <v>7173</v>
      </c>
    </row>
    <row r="3541" spans="1:65" s="2" customFormat="1" ht="37.9" customHeight="1">
      <c r="A3541" s="36"/>
      <c r="B3541" s="37"/>
      <c r="C3541" s="175" t="s">
        <v>7174</v>
      </c>
      <c r="D3541" s="175" t="s">
        <v>195</v>
      </c>
      <c r="E3541" s="176" t="s">
        <v>7175</v>
      </c>
      <c r="F3541" s="177" t="s">
        <v>7176</v>
      </c>
      <c r="G3541" s="178" t="s">
        <v>702</v>
      </c>
      <c r="H3541" s="179">
        <v>2</v>
      </c>
      <c r="I3541" s="180"/>
      <c r="J3541" s="181">
        <f t="shared" si="424"/>
        <v>0</v>
      </c>
      <c r="K3541" s="177" t="s">
        <v>477</v>
      </c>
      <c r="L3541" s="41"/>
      <c r="M3541" s="182" t="s">
        <v>19</v>
      </c>
      <c r="N3541" s="183" t="s">
        <v>41</v>
      </c>
      <c r="O3541" s="66"/>
      <c r="P3541" s="184">
        <f t="shared" si="425"/>
        <v>0</v>
      </c>
      <c r="Q3541" s="184">
        <v>0</v>
      </c>
      <c r="R3541" s="184">
        <f t="shared" si="426"/>
        <v>0</v>
      </c>
      <c r="S3541" s="184">
        <v>0</v>
      </c>
      <c r="T3541" s="185">
        <f t="shared" si="427"/>
        <v>0</v>
      </c>
      <c r="U3541" s="36"/>
      <c r="V3541" s="36"/>
      <c r="W3541" s="36"/>
      <c r="X3541" s="36"/>
      <c r="Y3541" s="36"/>
      <c r="Z3541" s="36"/>
      <c r="AA3541" s="36"/>
      <c r="AB3541" s="36"/>
      <c r="AC3541" s="36"/>
      <c r="AD3541" s="36"/>
      <c r="AE3541" s="36"/>
      <c r="AR3541" s="186" t="s">
        <v>200</v>
      </c>
      <c r="AT3541" s="186" t="s">
        <v>195</v>
      </c>
      <c r="AU3541" s="186" t="s">
        <v>212</v>
      </c>
      <c r="AY3541" s="19" t="s">
        <v>193</v>
      </c>
      <c r="BE3541" s="187">
        <f t="shared" si="428"/>
        <v>0</v>
      </c>
      <c r="BF3541" s="187">
        <f t="shared" si="429"/>
        <v>0</v>
      </c>
      <c r="BG3541" s="187">
        <f t="shared" si="430"/>
        <v>0</v>
      </c>
      <c r="BH3541" s="187">
        <f t="shared" si="431"/>
        <v>0</v>
      </c>
      <c r="BI3541" s="187">
        <f t="shared" si="432"/>
        <v>0</v>
      </c>
      <c r="BJ3541" s="19" t="s">
        <v>78</v>
      </c>
      <c r="BK3541" s="187">
        <f t="shared" si="433"/>
        <v>0</v>
      </c>
      <c r="BL3541" s="19" t="s">
        <v>200</v>
      </c>
      <c r="BM3541" s="186" t="s">
        <v>7177</v>
      </c>
    </row>
    <row r="3542" spans="1:65" s="2" customFormat="1" ht="33" customHeight="1">
      <c r="A3542" s="36"/>
      <c r="B3542" s="37"/>
      <c r="C3542" s="175" t="s">
        <v>7178</v>
      </c>
      <c r="D3542" s="175" t="s">
        <v>195</v>
      </c>
      <c r="E3542" s="176" t="s">
        <v>7179</v>
      </c>
      <c r="F3542" s="177" t="s">
        <v>7180</v>
      </c>
      <c r="G3542" s="178" t="s">
        <v>702</v>
      </c>
      <c r="H3542" s="179">
        <v>78</v>
      </c>
      <c r="I3542" s="180"/>
      <c r="J3542" s="181">
        <f t="shared" si="424"/>
        <v>0</v>
      </c>
      <c r="K3542" s="177" t="s">
        <v>477</v>
      </c>
      <c r="L3542" s="41"/>
      <c r="M3542" s="182" t="s">
        <v>19</v>
      </c>
      <c r="N3542" s="183" t="s">
        <v>41</v>
      </c>
      <c r="O3542" s="66"/>
      <c r="P3542" s="184">
        <f t="shared" si="425"/>
        <v>0</v>
      </c>
      <c r="Q3542" s="184">
        <v>0</v>
      </c>
      <c r="R3542" s="184">
        <f t="shared" si="426"/>
        <v>0</v>
      </c>
      <c r="S3542" s="184">
        <v>0</v>
      </c>
      <c r="T3542" s="185">
        <f t="shared" si="427"/>
        <v>0</v>
      </c>
      <c r="U3542" s="36"/>
      <c r="V3542" s="36"/>
      <c r="W3542" s="36"/>
      <c r="X3542" s="36"/>
      <c r="Y3542" s="36"/>
      <c r="Z3542" s="36"/>
      <c r="AA3542" s="36"/>
      <c r="AB3542" s="36"/>
      <c r="AC3542" s="36"/>
      <c r="AD3542" s="36"/>
      <c r="AE3542" s="36"/>
      <c r="AR3542" s="186" t="s">
        <v>200</v>
      </c>
      <c r="AT3542" s="186" t="s">
        <v>195</v>
      </c>
      <c r="AU3542" s="186" t="s">
        <v>212</v>
      </c>
      <c r="AY3542" s="19" t="s">
        <v>193</v>
      </c>
      <c r="BE3542" s="187">
        <f t="shared" si="428"/>
        <v>0</v>
      </c>
      <c r="BF3542" s="187">
        <f t="shared" si="429"/>
        <v>0</v>
      </c>
      <c r="BG3542" s="187">
        <f t="shared" si="430"/>
        <v>0</v>
      </c>
      <c r="BH3542" s="187">
        <f t="shared" si="431"/>
        <v>0</v>
      </c>
      <c r="BI3542" s="187">
        <f t="shared" si="432"/>
        <v>0</v>
      </c>
      <c r="BJ3542" s="19" t="s">
        <v>78</v>
      </c>
      <c r="BK3542" s="187">
        <f t="shared" si="433"/>
        <v>0</v>
      </c>
      <c r="BL3542" s="19" t="s">
        <v>200</v>
      </c>
      <c r="BM3542" s="186" t="s">
        <v>7181</v>
      </c>
    </row>
    <row r="3543" spans="1:65" s="2" customFormat="1" ht="33" customHeight="1">
      <c r="A3543" s="36"/>
      <c r="B3543" s="37"/>
      <c r="C3543" s="175" t="s">
        <v>7182</v>
      </c>
      <c r="D3543" s="175" t="s">
        <v>195</v>
      </c>
      <c r="E3543" s="176" t="s">
        <v>7183</v>
      </c>
      <c r="F3543" s="177" t="s">
        <v>7184</v>
      </c>
      <c r="G3543" s="178" t="s">
        <v>702</v>
      </c>
      <c r="H3543" s="179">
        <v>34</v>
      </c>
      <c r="I3543" s="180"/>
      <c r="J3543" s="181">
        <f t="shared" si="424"/>
        <v>0</v>
      </c>
      <c r="K3543" s="177" t="s">
        <v>477</v>
      </c>
      <c r="L3543" s="41"/>
      <c r="M3543" s="182" t="s">
        <v>19</v>
      </c>
      <c r="N3543" s="183" t="s">
        <v>41</v>
      </c>
      <c r="O3543" s="66"/>
      <c r="P3543" s="184">
        <f t="shared" si="425"/>
        <v>0</v>
      </c>
      <c r="Q3543" s="184">
        <v>0</v>
      </c>
      <c r="R3543" s="184">
        <f t="shared" si="426"/>
        <v>0</v>
      </c>
      <c r="S3543" s="184">
        <v>0</v>
      </c>
      <c r="T3543" s="185">
        <f t="shared" si="427"/>
        <v>0</v>
      </c>
      <c r="U3543" s="36"/>
      <c r="V3543" s="36"/>
      <c r="W3543" s="36"/>
      <c r="X3543" s="36"/>
      <c r="Y3543" s="36"/>
      <c r="Z3543" s="36"/>
      <c r="AA3543" s="36"/>
      <c r="AB3543" s="36"/>
      <c r="AC3543" s="36"/>
      <c r="AD3543" s="36"/>
      <c r="AE3543" s="36"/>
      <c r="AR3543" s="186" t="s">
        <v>200</v>
      </c>
      <c r="AT3543" s="186" t="s">
        <v>195</v>
      </c>
      <c r="AU3543" s="186" t="s">
        <v>212</v>
      </c>
      <c r="AY3543" s="19" t="s">
        <v>193</v>
      </c>
      <c r="BE3543" s="187">
        <f t="shared" si="428"/>
        <v>0</v>
      </c>
      <c r="BF3543" s="187">
        <f t="shared" si="429"/>
        <v>0</v>
      </c>
      <c r="BG3543" s="187">
        <f t="shared" si="430"/>
        <v>0</v>
      </c>
      <c r="BH3543" s="187">
        <f t="shared" si="431"/>
        <v>0</v>
      </c>
      <c r="BI3543" s="187">
        <f t="shared" si="432"/>
        <v>0</v>
      </c>
      <c r="BJ3543" s="19" t="s">
        <v>78</v>
      </c>
      <c r="BK3543" s="187">
        <f t="shared" si="433"/>
        <v>0</v>
      </c>
      <c r="BL3543" s="19" t="s">
        <v>200</v>
      </c>
      <c r="BM3543" s="186" t="s">
        <v>7185</v>
      </c>
    </row>
    <row r="3544" spans="1:65" s="2" customFormat="1" ht="37.9" customHeight="1">
      <c r="A3544" s="36"/>
      <c r="B3544" s="37"/>
      <c r="C3544" s="175" t="s">
        <v>7186</v>
      </c>
      <c r="D3544" s="175" t="s">
        <v>195</v>
      </c>
      <c r="E3544" s="176" t="s">
        <v>7187</v>
      </c>
      <c r="F3544" s="177" t="s">
        <v>7188</v>
      </c>
      <c r="G3544" s="178" t="s">
        <v>702</v>
      </c>
      <c r="H3544" s="179">
        <v>5</v>
      </c>
      <c r="I3544" s="180"/>
      <c r="J3544" s="181">
        <f t="shared" si="424"/>
        <v>0</v>
      </c>
      <c r="K3544" s="177" t="s">
        <v>477</v>
      </c>
      <c r="L3544" s="41"/>
      <c r="M3544" s="182" t="s">
        <v>19</v>
      </c>
      <c r="N3544" s="183" t="s">
        <v>41</v>
      </c>
      <c r="O3544" s="66"/>
      <c r="P3544" s="184">
        <f t="shared" si="425"/>
        <v>0</v>
      </c>
      <c r="Q3544" s="184">
        <v>0</v>
      </c>
      <c r="R3544" s="184">
        <f t="shared" si="426"/>
        <v>0</v>
      </c>
      <c r="S3544" s="184">
        <v>0</v>
      </c>
      <c r="T3544" s="185">
        <f t="shared" si="427"/>
        <v>0</v>
      </c>
      <c r="U3544" s="36"/>
      <c r="V3544" s="36"/>
      <c r="W3544" s="36"/>
      <c r="X3544" s="36"/>
      <c r="Y3544" s="36"/>
      <c r="Z3544" s="36"/>
      <c r="AA3544" s="36"/>
      <c r="AB3544" s="36"/>
      <c r="AC3544" s="36"/>
      <c r="AD3544" s="36"/>
      <c r="AE3544" s="36"/>
      <c r="AR3544" s="186" t="s">
        <v>200</v>
      </c>
      <c r="AT3544" s="186" t="s">
        <v>195</v>
      </c>
      <c r="AU3544" s="186" t="s">
        <v>212</v>
      </c>
      <c r="AY3544" s="19" t="s">
        <v>193</v>
      </c>
      <c r="BE3544" s="187">
        <f t="shared" si="428"/>
        <v>0</v>
      </c>
      <c r="BF3544" s="187">
        <f t="shared" si="429"/>
        <v>0</v>
      </c>
      <c r="BG3544" s="187">
        <f t="shared" si="430"/>
        <v>0</v>
      </c>
      <c r="BH3544" s="187">
        <f t="shared" si="431"/>
        <v>0</v>
      </c>
      <c r="BI3544" s="187">
        <f t="shared" si="432"/>
        <v>0</v>
      </c>
      <c r="BJ3544" s="19" t="s">
        <v>78</v>
      </c>
      <c r="BK3544" s="187">
        <f t="shared" si="433"/>
        <v>0</v>
      </c>
      <c r="BL3544" s="19" t="s">
        <v>200</v>
      </c>
      <c r="BM3544" s="186" t="s">
        <v>7189</v>
      </c>
    </row>
    <row r="3545" spans="1:65" s="2" customFormat="1" ht="33" customHeight="1">
      <c r="A3545" s="36"/>
      <c r="B3545" s="37"/>
      <c r="C3545" s="175" t="s">
        <v>7190</v>
      </c>
      <c r="D3545" s="175" t="s">
        <v>195</v>
      </c>
      <c r="E3545" s="176" t="s">
        <v>7191</v>
      </c>
      <c r="F3545" s="177" t="s">
        <v>7192</v>
      </c>
      <c r="G3545" s="178" t="s">
        <v>702</v>
      </c>
      <c r="H3545" s="179">
        <v>1</v>
      </c>
      <c r="I3545" s="180"/>
      <c r="J3545" s="181">
        <f t="shared" si="424"/>
        <v>0</v>
      </c>
      <c r="K3545" s="177" t="s">
        <v>477</v>
      </c>
      <c r="L3545" s="41"/>
      <c r="M3545" s="182" t="s">
        <v>19</v>
      </c>
      <c r="N3545" s="183" t="s">
        <v>41</v>
      </c>
      <c r="O3545" s="66"/>
      <c r="P3545" s="184">
        <f t="shared" si="425"/>
        <v>0</v>
      </c>
      <c r="Q3545" s="184">
        <v>0</v>
      </c>
      <c r="R3545" s="184">
        <f t="shared" si="426"/>
        <v>0</v>
      </c>
      <c r="S3545" s="184">
        <v>0</v>
      </c>
      <c r="T3545" s="185">
        <f t="shared" si="427"/>
        <v>0</v>
      </c>
      <c r="U3545" s="36"/>
      <c r="V3545" s="36"/>
      <c r="W3545" s="36"/>
      <c r="X3545" s="36"/>
      <c r="Y3545" s="36"/>
      <c r="Z3545" s="36"/>
      <c r="AA3545" s="36"/>
      <c r="AB3545" s="36"/>
      <c r="AC3545" s="36"/>
      <c r="AD3545" s="36"/>
      <c r="AE3545" s="36"/>
      <c r="AR3545" s="186" t="s">
        <v>200</v>
      </c>
      <c r="AT3545" s="186" t="s">
        <v>195</v>
      </c>
      <c r="AU3545" s="186" t="s">
        <v>212</v>
      </c>
      <c r="AY3545" s="19" t="s">
        <v>193</v>
      </c>
      <c r="BE3545" s="187">
        <f t="shared" si="428"/>
        <v>0</v>
      </c>
      <c r="BF3545" s="187">
        <f t="shared" si="429"/>
        <v>0</v>
      </c>
      <c r="BG3545" s="187">
        <f t="shared" si="430"/>
        <v>0</v>
      </c>
      <c r="BH3545" s="187">
        <f t="shared" si="431"/>
        <v>0</v>
      </c>
      <c r="BI3545" s="187">
        <f t="shared" si="432"/>
        <v>0</v>
      </c>
      <c r="BJ3545" s="19" t="s">
        <v>78</v>
      </c>
      <c r="BK3545" s="187">
        <f t="shared" si="433"/>
        <v>0</v>
      </c>
      <c r="BL3545" s="19" t="s">
        <v>200</v>
      </c>
      <c r="BM3545" s="186" t="s">
        <v>7193</v>
      </c>
    </row>
    <row r="3546" spans="1:65" s="2" customFormat="1" ht="33" customHeight="1">
      <c r="A3546" s="36"/>
      <c r="B3546" s="37"/>
      <c r="C3546" s="175" t="s">
        <v>7194</v>
      </c>
      <c r="D3546" s="175" t="s">
        <v>195</v>
      </c>
      <c r="E3546" s="176" t="s">
        <v>7195</v>
      </c>
      <c r="F3546" s="177" t="s">
        <v>7196</v>
      </c>
      <c r="G3546" s="178" t="s">
        <v>702</v>
      </c>
      <c r="H3546" s="179">
        <v>2</v>
      </c>
      <c r="I3546" s="180"/>
      <c r="J3546" s="181">
        <f t="shared" si="424"/>
        <v>0</v>
      </c>
      <c r="K3546" s="177" t="s">
        <v>477</v>
      </c>
      <c r="L3546" s="41"/>
      <c r="M3546" s="182" t="s">
        <v>19</v>
      </c>
      <c r="N3546" s="183" t="s">
        <v>41</v>
      </c>
      <c r="O3546" s="66"/>
      <c r="P3546" s="184">
        <f t="shared" si="425"/>
        <v>0</v>
      </c>
      <c r="Q3546" s="184">
        <v>0</v>
      </c>
      <c r="R3546" s="184">
        <f t="shared" si="426"/>
        <v>0</v>
      </c>
      <c r="S3546" s="184">
        <v>0</v>
      </c>
      <c r="T3546" s="185">
        <f t="shared" si="427"/>
        <v>0</v>
      </c>
      <c r="U3546" s="36"/>
      <c r="V3546" s="36"/>
      <c r="W3546" s="36"/>
      <c r="X3546" s="36"/>
      <c r="Y3546" s="36"/>
      <c r="Z3546" s="36"/>
      <c r="AA3546" s="36"/>
      <c r="AB3546" s="36"/>
      <c r="AC3546" s="36"/>
      <c r="AD3546" s="36"/>
      <c r="AE3546" s="36"/>
      <c r="AR3546" s="186" t="s">
        <v>200</v>
      </c>
      <c r="AT3546" s="186" t="s">
        <v>195</v>
      </c>
      <c r="AU3546" s="186" t="s">
        <v>212</v>
      </c>
      <c r="AY3546" s="19" t="s">
        <v>193</v>
      </c>
      <c r="BE3546" s="187">
        <f t="shared" si="428"/>
        <v>0</v>
      </c>
      <c r="BF3546" s="187">
        <f t="shared" si="429"/>
        <v>0</v>
      </c>
      <c r="BG3546" s="187">
        <f t="shared" si="430"/>
        <v>0</v>
      </c>
      <c r="BH3546" s="187">
        <f t="shared" si="431"/>
        <v>0</v>
      </c>
      <c r="BI3546" s="187">
        <f t="shared" si="432"/>
        <v>0</v>
      </c>
      <c r="BJ3546" s="19" t="s">
        <v>78</v>
      </c>
      <c r="BK3546" s="187">
        <f t="shared" si="433"/>
        <v>0</v>
      </c>
      <c r="BL3546" s="19" t="s">
        <v>200</v>
      </c>
      <c r="BM3546" s="186" t="s">
        <v>7197</v>
      </c>
    </row>
    <row r="3547" spans="1:65" s="2" customFormat="1" ht="37.9" customHeight="1">
      <c r="A3547" s="36"/>
      <c r="B3547" s="37"/>
      <c r="C3547" s="175" t="s">
        <v>7198</v>
      </c>
      <c r="D3547" s="175" t="s">
        <v>195</v>
      </c>
      <c r="E3547" s="176" t="s">
        <v>7199</v>
      </c>
      <c r="F3547" s="177" t="s">
        <v>7200</v>
      </c>
      <c r="G3547" s="178" t="s">
        <v>702</v>
      </c>
      <c r="H3547" s="179">
        <v>4</v>
      </c>
      <c r="I3547" s="180"/>
      <c r="J3547" s="181">
        <f t="shared" si="424"/>
        <v>0</v>
      </c>
      <c r="K3547" s="177" t="s">
        <v>477</v>
      </c>
      <c r="L3547" s="41"/>
      <c r="M3547" s="182" t="s">
        <v>19</v>
      </c>
      <c r="N3547" s="183" t="s">
        <v>41</v>
      </c>
      <c r="O3547" s="66"/>
      <c r="P3547" s="184">
        <f t="shared" si="425"/>
        <v>0</v>
      </c>
      <c r="Q3547" s="184">
        <v>0</v>
      </c>
      <c r="R3547" s="184">
        <f t="shared" si="426"/>
        <v>0</v>
      </c>
      <c r="S3547" s="184">
        <v>0</v>
      </c>
      <c r="T3547" s="185">
        <f t="shared" si="427"/>
        <v>0</v>
      </c>
      <c r="U3547" s="36"/>
      <c r="V3547" s="36"/>
      <c r="W3547" s="36"/>
      <c r="X3547" s="36"/>
      <c r="Y3547" s="36"/>
      <c r="Z3547" s="36"/>
      <c r="AA3547" s="36"/>
      <c r="AB3547" s="36"/>
      <c r="AC3547" s="36"/>
      <c r="AD3547" s="36"/>
      <c r="AE3547" s="36"/>
      <c r="AR3547" s="186" t="s">
        <v>200</v>
      </c>
      <c r="AT3547" s="186" t="s">
        <v>195</v>
      </c>
      <c r="AU3547" s="186" t="s">
        <v>212</v>
      </c>
      <c r="AY3547" s="19" t="s">
        <v>193</v>
      </c>
      <c r="BE3547" s="187">
        <f t="shared" si="428"/>
        <v>0</v>
      </c>
      <c r="BF3547" s="187">
        <f t="shared" si="429"/>
        <v>0</v>
      </c>
      <c r="BG3547" s="187">
        <f t="shared" si="430"/>
        <v>0</v>
      </c>
      <c r="BH3547" s="187">
        <f t="shared" si="431"/>
        <v>0</v>
      </c>
      <c r="BI3547" s="187">
        <f t="shared" si="432"/>
        <v>0</v>
      </c>
      <c r="BJ3547" s="19" t="s">
        <v>78</v>
      </c>
      <c r="BK3547" s="187">
        <f t="shared" si="433"/>
        <v>0</v>
      </c>
      <c r="BL3547" s="19" t="s">
        <v>200</v>
      </c>
      <c r="BM3547" s="186" t="s">
        <v>7201</v>
      </c>
    </row>
    <row r="3548" spans="1:65" s="2" customFormat="1" ht="37.9" customHeight="1">
      <c r="A3548" s="36"/>
      <c r="B3548" s="37"/>
      <c r="C3548" s="175" t="s">
        <v>7202</v>
      </c>
      <c r="D3548" s="175" t="s">
        <v>195</v>
      </c>
      <c r="E3548" s="176" t="s">
        <v>7203</v>
      </c>
      <c r="F3548" s="177" t="s">
        <v>7204</v>
      </c>
      <c r="G3548" s="178" t="s">
        <v>702</v>
      </c>
      <c r="H3548" s="179">
        <v>2</v>
      </c>
      <c r="I3548" s="180"/>
      <c r="J3548" s="181">
        <f t="shared" si="424"/>
        <v>0</v>
      </c>
      <c r="K3548" s="177" t="s">
        <v>477</v>
      </c>
      <c r="L3548" s="41"/>
      <c r="M3548" s="182" t="s">
        <v>19</v>
      </c>
      <c r="N3548" s="183" t="s">
        <v>41</v>
      </c>
      <c r="O3548" s="66"/>
      <c r="P3548" s="184">
        <f t="shared" si="425"/>
        <v>0</v>
      </c>
      <c r="Q3548" s="184">
        <v>0</v>
      </c>
      <c r="R3548" s="184">
        <f t="shared" si="426"/>
        <v>0</v>
      </c>
      <c r="S3548" s="184">
        <v>0</v>
      </c>
      <c r="T3548" s="185">
        <f t="shared" si="427"/>
        <v>0</v>
      </c>
      <c r="U3548" s="36"/>
      <c r="V3548" s="36"/>
      <c r="W3548" s="36"/>
      <c r="X3548" s="36"/>
      <c r="Y3548" s="36"/>
      <c r="Z3548" s="36"/>
      <c r="AA3548" s="36"/>
      <c r="AB3548" s="36"/>
      <c r="AC3548" s="36"/>
      <c r="AD3548" s="36"/>
      <c r="AE3548" s="36"/>
      <c r="AR3548" s="186" t="s">
        <v>200</v>
      </c>
      <c r="AT3548" s="186" t="s">
        <v>195</v>
      </c>
      <c r="AU3548" s="186" t="s">
        <v>212</v>
      </c>
      <c r="AY3548" s="19" t="s">
        <v>193</v>
      </c>
      <c r="BE3548" s="187">
        <f t="shared" si="428"/>
        <v>0</v>
      </c>
      <c r="BF3548" s="187">
        <f t="shared" si="429"/>
        <v>0</v>
      </c>
      <c r="BG3548" s="187">
        <f t="shared" si="430"/>
        <v>0</v>
      </c>
      <c r="BH3548" s="187">
        <f t="shared" si="431"/>
        <v>0</v>
      </c>
      <c r="BI3548" s="187">
        <f t="shared" si="432"/>
        <v>0</v>
      </c>
      <c r="BJ3548" s="19" t="s">
        <v>78</v>
      </c>
      <c r="BK3548" s="187">
        <f t="shared" si="433"/>
        <v>0</v>
      </c>
      <c r="BL3548" s="19" t="s">
        <v>200</v>
      </c>
      <c r="BM3548" s="186" t="s">
        <v>7205</v>
      </c>
    </row>
    <row r="3549" spans="1:65" s="2" customFormat="1" ht="37.9" customHeight="1">
      <c r="A3549" s="36"/>
      <c r="B3549" s="37"/>
      <c r="C3549" s="175" t="s">
        <v>7206</v>
      </c>
      <c r="D3549" s="175" t="s">
        <v>195</v>
      </c>
      <c r="E3549" s="176" t="s">
        <v>7207</v>
      </c>
      <c r="F3549" s="177" t="s">
        <v>7208</v>
      </c>
      <c r="G3549" s="178" t="s">
        <v>702</v>
      </c>
      <c r="H3549" s="179">
        <v>1</v>
      </c>
      <c r="I3549" s="180"/>
      <c r="J3549" s="181">
        <f t="shared" si="424"/>
        <v>0</v>
      </c>
      <c r="K3549" s="177" t="s">
        <v>477</v>
      </c>
      <c r="L3549" s="41"/>
      <c r="M3549" s="182" t="s">
        <v>19</v>
      </c>
      <c r="N3549" s="183" t="s">
        <v>41</v>
      </c>
      <c r="O3549" s="66"/>
      <c r="P3549" s="184">
        <f t="shared" si="425"/>
        <v>0</v>
      </c>
      <c r="Q3549" s="184">
        <v>0</v>
      </c>
      <c r="R3549" s="184">
        <f t="shared" si="426"/>
        <v>0</v>
      </c>
      <c r="S3549" s="184">
        <v>0</v>
      </c>
      <c r="T3549" s="185">
        <f t="shared" si="427"/>
        <v>0</v>
      </c>
      <c r="U3549" s="36"/>
      <c r="V3549" s="36"/>
      <c r="W3549" s="36"/>
      <c r="X3549" s="36"/>
      <c r="Y3549" s="36"/>
      <c r="Z3549" s="36"/>
      <c r="AA3549" s="36"/>
      <c r="AB3549" s="36"/>
      <c r="AC3549" s="36"/>
      <c r="AD3549" s="36"/>
      <c r="AE3549" s="36"/>
      <c r="AR3549" s="186" t="s">
        <v>200</v>
      </c>
      <c r="AT3549" s="186" t="s">
        <v>195</v>
      </c>
      <c r="AU3549" s="186" t="s">
        <v>212</v>
      </c>
      <c r="AY3549" s="19" t="s">
        <v>193</v>
      </c>
      <c r="BE3549" s="187">
        <f t="shared" si="428"/>
        <v>0</v>
      </c>
      <c r="BF3549" s="187">
        <f t="shared" si="429"/>
        <v>0</v>
      </c>
      <c r="BG3549" s="187">
        <f t="shared" si="430"/>
        <v>0</v>
      </c>
      <c r="BH3549" s="187">
        <f t="shared" si="431"/>
        <v>0</v>
      </c>
      <c r="BI3549" s="187">
        <f t="shared" si="432"/>
        <v>0</v>
      </c>
      <c r="BJ3549" s="19" t="s">
        <v>78</v>
      </c>
      <c r="BK3549" s="187">
        <f t="shared" si="433"/>
        <v>0</v>
      </c>
      <c r="BL3549" s="19" t="s">
        <v>200</v>
      </c>
      <c r="BM3549" s="186" t="s">
        <v>7209</v>
      </c>
    </row>
    <row r="3550" spans="1:65" s="2" customFormat="1" ht="37.9" customHeight="1">
      <c r="A3550" s="36"/>
      <c r="B3550" s="37"/>
      <c r="C3550" s="175" t="s">
        <v>7210</v>
      </c>
      <c r="D3550" s="175" t="s">
        <v>195</v>
      </c>
      <c r="E3550" s="176" t="s">
        <v>7211</v>
      </c>
      <c r="F3550" s="177" t="s">
        <v>7212</v>
      </c>
      <c r="G3550" s="178" t="s">
        <v>702</v>
      </c>
      <c r="H3550" s="179">
        <v>1</v>
      </c>
      <c r="I3550" s="180"/>
      <c r="J3550" s="181">
        <f t="shared" si="424"/>
        <v>0</v>
      </c>
      <c r="K3550" s="177" t="s">
        <v>477</v>
      </c>
      <c r="L3550" s="41"/>
      <c r="M3550" s="182" t="s">
        <v>19</v>
      </c>
      <c r="N3550" s="183" t="s">
        <v>41</v>
      </c>
      <c r="O3550" s="66"/>
      <c r="P3550" s="184">
        <f t="shared" si="425"/>
        <v>0</v>
      </c>
      <c r="Q3550" s="184">
        <v>0</v>
      </c>
      <c r="R3550" s="184">
        <f t="shared" si="426"/>
        <v>0</v>
      </c>
      <c r="S3550" s="184">
        <v>0</v>
      </c>
      <c r="T3550" s="185">
        <f t="shared" si="427"/>
        <v>0</v>
      </c>
      <c r="U3550" s="36"/>
      <c r="V3550" s="36"/>
      <c r="W3550" s="36"/>
      <c r="X3550" s="36"/>
      <c r="Y3550" s="36"/>
      <c r="Z3550" s="36"/>
      <c r="AA3550" s="36"/>
      <c r="AB3550" s="36"/>
      <c r="AC3550" s="36"/>
      <c r="AD3550" s="36"/>
      <c r="AE3550" s="36"/>
      <c r="AR3550" s="186" t="s">
        <v>200</v>
      </c>
      <c r="AT3550" s="186" t="s">
        <v>195</v>
      </c>
      <c r="AU3550" s="186" t="s">
        <v>212</v>
      </c>
      <c r="AY3550" s="19" t="s">
        <v>193</v>
      </c>
      <c r="BE3550" s="187">
        <f t="shared" si="428"/>
        <v>0</v>
      </c>
      <c r="BF3550" s="187">
        <f t="shared" si="429"/>
        <v>0</v>
      </c>
      <c r="BG3550" s="187">
        <f t="shared" si="430"/>
        <v>0</v>
      </c>
      <c r="BH3550" s="187">
        <f t="shared" si="431"/>
        <v>0</v>
      </c>
      <c r="BI3550" s="187">
        <f t="shared" si="432"/>
        <v>0</v>
      </c>
      <c r="BJ3550" s="19" t="s">
        <v>78</v>
      </c>
      <c r="BK3550" s="187">
        <f t="shared" si="433"/>
        <v>0</v>
      </c>
      <c r="BL3550" s="19" t="s">
        <v>200</v>
      </c>
      <c r="BM3550" s="186" t="s">
        <v>7213</v>
      </c>
    </row>
    <row r="3551" spans="1:65" s="2" customFormat="1" ht="33" customHeight="1">
      <c r="A3551" s="36"/>
      <c r="B3551" s="37"/>
      <c r="C3551" s="175" t="s">
        <v>7214</v>
      </c>
      <c r="D3551" s="175" t="s">
        <v>195</v>
      </c>
      <c r="E3551" s="176" t="s">
        <v>7215</v>
      </c>
      <c r="F3551" s="177" t="s">
        <v>7216</v>
      </c>
      <c r="G3551" s="178" t="s">
        <v>702</v>
      </c>
      <c r="H3551" s="179">
        <v>4</v>
      </c>
      <c r="I3551" s="180"/>
      <c r="J3551" s="181">
        <f t="shared" si="424"/>
        <v>0</v>
      </c>
      <c r="K3551" s="177" t="s">
        <v>477</v>
      </c>
      <c r="L3551" s="41"/>
      <c r="M3551" s="182" t="s">
        <v>19</v>
      </c>
      <c r="N3551" s="183" t="s">
        <v>41</v>
      </c>
      <c r="O3551" s="66"/>
      <c r="P3551" s="184">
        <f t="shared" si="425"/>
        <v>0</v>
      </c>
      <c r="Q3551" s="184">
        <v>0</v>
      </c>
      <c r="R3551" s="184">
        <f t="shared" si="426"/>
        <v>0</v>
      </c>
      <c r="S3551" s="184">
        <v>0</v>
      </c>
      <c r="T3551" s="185">
        <f t="shared" si="427"/>
        <v>0</v>
      </c>
      <c r="U3551" s="36"/>
      <c r="V3551" s="36"/>
      <c r="W3551" s="36"/>
      <c r="X3551" s="36"/>
      <c r="Y3551" s="36"/>
      <c r="Z3551" s="36"/>
      <c r="AA3551" s="36"/>
      <c r="AB3551" s="36"/>
      <c r="AC3551" s="36"/>
      <c r="AD3551" s="36"/>
      <c r="AE3551" s="36"/>
      <c r="AR3551" s="186" t="s">
        <v>200</v>
      </c>
      <c r="AT3551" s="186" t="s">
        <v>195</v>
      </c>
      <c r="AU3551" s="186" t="s">
        <v>212</v>
      </c>
      <c r="AY3551" s="19" t="s">
        <v>193</v>
      </c>
      <c r="BE3551" s="187">
        <f t="shared" si="428"/>
        <v>0</v>
      </c>
      <c r="BF3551" s="187">
        <f t="shared" si="429"/>
        <v>0</v>
      </c>
      <c r="BG3551" s="187">
        <f t="shared" si="430"/>
        <v>0</v>
      </c>
      <c r="BH3551" s="187">
        <f t="shared" si="431"/>
        <v>0</v>
      </c>
      <c r="BI3551" s="187">
        <f t="shared" si="432"/>
        <v>0</v>
      </c>
      <c r="BJ3551" s="19" t="s">
        <v>78</v>
      </c>
      <c r="BK3551" s="187">
        <f t="shared" si="433"/>
        <v>0</v>
      </c>
      <c r="BL3551" s="19" t="s">
        <v>200</v>
      </c>
      <c r="BM3551" s="186" t="s">
        <v>7217</v>
      </c>
    </row>
    <row r="3552" spans="1:65" s="2" customFormat="1" ht="33" customHeight="1">
      <c r="A3552" s="36"/>
      <c r="B3552" s="37"/>
      <c r="C3552" s="175" t="s">
        <v>7218</v>
      </c>
      <c r="D3552" s="175" t="s">
        <v>195</v>
      </c>
      <c r="E3552" s="176" t="s">
        <v>7219</v>
      </c>
      <c r="F3552" s="177" t="s">
        <v>7220</v>
      </c>
      <c r="G3552" s="178" t="s">
        <v>702</v>
      </c>
      <c r="H3552" s="179">
        <v>1</v>
      </c>
      <c r="I3552" s="180"/>
      <c r="J3552" s="181">
        <f t="shared" si="424"/>
        <v>0</v>
      </c>
      <c r="K3552" s="177" t="s">
        <v>477</v>
      </c>
      <c r="L3552" s="41"/>
      <c r="M3552" s="182" t="s">
        <v>19</v>
      </c>
      <c r="N3552" s="183" t="s">
        <v>41</v>
      </c>
      <c r="O3552" s="66"/>
      <c r="P3552" s="184">
        <f t="shared" si="425"/>
        <v>0</v>
      </c>
      <c r="Q3552" s="184">
        <v>0</v>
      </c>
      <c r="R3552" s="184">
        <f t="shared" si="426"/>
        <v>0</v>
      </c>
      <c r="S3552" s="184">
        <v>0</v>
      </c>
      <c r="T3552" s="185">
        <f t="shared" si="427"/>
        <v>0</v>
      </c>
      <c r="U3552" s="36"/>
      <c r="V3552" s="36"/>
      <c r="W3552" s="36"/>
      <c r="X3552" s="36"/>
      <c r="Y3552" s="36"/>
      <c r="Z3552" s="36"/>
      <c r="AA3552" s="36"/>
      <c r="AB3552" s="36"/>
      <c r="AC3552" s="36"/>
      <c r="AD3552" s="36"/>
      <c r="AE3552" s="36"/>
      <c r="AR3552" s="186" t="s">
        <v>200</v>
      </c>
      <c r="AT3552" s="186" t="s">
        <v>195</v>
      </c>
      <c r="AU3552" s="186" t="s">
        <v>212</v>
      </c>
      <c r="AY3552" s="19" t="s">
        <v>193</v>
      </c>
      <c r="BE3552" s="187">
        <f t="shared" si="428"/>
        <v>0</v>
      </c>
      <c r="BF3552" s="187">
        <f t="shared" si="429"/>
        <v>0</v>
      </c>
      <c r="BG3552" s="187">
        <f t="shared" si="430"/>
        <v>0</v>
      </c>
      <c r="BH3552" s="187">
        <f t="shared" si="431"/>
        <v>0</v>
      </c>
      <c r="BI3552" s="187">
        <f t="shared" si="432"/>
        <v>0</v>
      </c>
      <c r="BJ3552" s="19" t="s">
        <v>78</v>
      </c>
      <c r="BK3552" s="187">
        <f t="shared" si="433"/>
        <v>0</v>
      </c>
      <c r="BL3552" s="19" t="s">
        <v>200</v>
      </c>
      <c r="BM3552" s="186" t="s">
        <v>7221</v>
      </c>
    </row>
    <row r="3553" spans="1:65" s="2" customFormat="1" ht="37.9" customHeight="1">
      <c r="A3553" s="36"/>
      <c r="B3553" s="37"/>
      <c r="C3553" s="175" t="s">
        <v>7222</v>
      </c>
      <c r="D3553" s="175" t="s">
        <v>195</v>
      </c>
      <c r="E3553" s="176" t="s">
        <v>7223</v>
      </c>
      <c r="F3553" s="177" t="s">
        <v>7224</v>
      </c>
      <c r="G3553" s="178" t="s">
        <v>702</v>
      </c>
      <c r="H3553" s="179">
        <v>11</v>
      </c>
      <c r="I3553" s="180"/>
      <c r="J3553" s="181">
        <f t="shared" si="424"/>
        <v>0</v>
      </c>
      <c r="K3553" s="177" t="s">
        <v>477</v>
      </c>
      <c r="L3553" s="41"/>
      <c r="M3553" s="182" t="s">
        <v>19</v>
      </c>
      <c r="N3553" s="183" t="s">
        <v>41</v>
      </c>
      <c r="O3553" s="66"/>
      <c r="P3553" s="184">
        <f t="shared" si="425"/>
        <v>0</v>
      </c>
      <c r="Q3553" s="184">
        <v>0</v>
      </c>
      <c r="R3553" s="184">
        <f t="shared" si="426"/>
        <v>0</v>
      </c>
      <c r="S3553" s="184">
        <v>0</v>
      </c>
      <c r="T3553" s="185">
        <f t="shared" si="427"/>
        <v>0</v>
      </c>
      <c r="U3553" s="36"/>
      <c r="V3553" s="36"/>
      <c r="W3553" s="36"/>
      <c r="X3553" s="36"/>
      <c r="Y3553" s="36"/>
      <c r="Z3553" s="36"/>
      <c r="AA3553" s="36"/>
      <c r="AB3553" s="36"/>
      <c r="AC3553" s="36"/>
      <c r="AD3553" s="36"/>
      <c r="AE3553" s="36"/>
      <c r="AR3553" s="186" t="s">
        <v>200</v>
      </c>
      <c r="AT3553" s="186" t="s">
        <v>195</v>
      </c>
      <c r="AU3553" s="186" t="s">
        <v>212</v>
      </c>
      <c r="AY3553" s="19" t="s">
        <v>193</v>
      </c>
      <c r="BE3553" s="187">
        <f t="shared" si="428"/>
        <v>0</v>
      </c>
      <c r="BF3553" s="187">
        <f t="shared" si="429"/>
        <v>0</v>
      </c>
      <c r="BG3553" s="187">
        <f t="shared" si="430"/>
        <v>0</v>
      </c>
      <c r="BH3553" s="187">
        <f t="shared" si="431"/>
        <v>0</v>
      </c>
      <c r="BI3553" s="187">
        <f t="shared" si="432"/>
        <v>0</v>
      </c>
      <c r="BJ3553" s="19" t="s">
        <v>78</v>
      </c>
      <c r="BK3553" s="187">
        <f t="shared" si="433"/>
        <v>0</v>
      </c>
      <c r="BL3553" s="19" t="s">
        <v>200</v>
      </c>
      <c r="BM3553" s="186" t="s">
        <v>7225</v>
      </c>
    </row>
    <row r="3554" spans="1:65" s="2" customFormat="1" ht="33" customHeight="1">
      <c r="A3554" s="36"/>
      <c r="B3554" s="37"/>
      <c r="C3554" s="175" t="s">
        <v>7226</v>
      </c>
      <c r="D3554" s="175" t="s">
        <v>195</v>
      </c>
      <c r="E3554" s="176" t="s">
        <v>7227</v>
      </c>
      <c r="F3554" s="177" t="s">
        <v>7228</v>
      </c>
      <c r="G3554" s="178" t="s">
        <v>702</v>
      </c>
      <c r="H3554" s="179">
        <v>27</v>
      </c>
      <c r="I3554" s="180"/>
      <c r="J3554" s="181">
        <f t="shared" si="424"/>
        <v>0</v>
      </c>
      <c r="K3554" s="177" t="s">
        <v>477</v>
      </c>
      <c r="L3554" s="41"/>
      <c r="M3554" s="182" t="s">
        <v>19</v>
      </c>
      <c r="N3554" s="183" t="s">
        <v>41</v>
      </c>
      <c r="O3554" s="66"/>
      <c r="P3554" s="184">
        <f t="shared" si="425"/>
        <v>0</v>
      </c>
      <c r="Q3554" s="184">
        <v>0</v>
      </c>
      <c r="R3554" s="184">
        <f t="shared" si="426"/>
        <v>0</v>
      </c>
      <c r="S3554" s="184">
        <v>0</v>
      </c>
      <c r="T3554" s="185">
        <f t="shared" si="427"/>
        <v>0</v>
      </c>
      <c r="U3554" s="36"/>
      <c r="V3554" s="36"/>
      <c r="W3554" s="36"/>
      <c r="X3554" s="36"/>
      <c r="Y3554" s="36"/>
      <c r="Z3554" s="36"/>
      <c r="AA3554" s="36"/>
      <c r="AB3554" s="36"/>
      <c r="AC3554" s="36"/>
      <c r="AD3554" s="36"/>
      <c r="AE3554" s="36"/>
      <c r="AR3554" s="186" t="s">
        <v>200</v>
      </c>
      <c r="AT3554" s="186" t="s">
        <v>195</v>
      </c>
      <c r="AU3554" s="186" t="s">
        <v>212</v>
      </c>
      <c r="AY3554" s="19" t="s">
        <v>193</v>
      </c>
      <c r="BE3554" s="187">
        <f t="shared" si="428"/>
        <v>0</v>
      </c>
      <c r="BF3554" s="187">
        <f t="shared" si="429"/>
        <v>0</v>
      </c>
      <c r="BG3554" s="187">
        <f t="shared" si="430"/>
        <v>0</v>
      </c>
      <c r="BH3554" s="187">
        <f t="shared" si="431"/>
        <v>0</v>
      </c>
      <c r="BI3554" s="187">
        <f t="shared" si="432"/>
        <v>0</v>
      </c>
      <c r="BJ3554" s="19" t="s">
        <v>78</v>
      </c>
      <c r="BK3554" s="187">
        <f t="shared" si="433"/>
        <v>0</v>
      </c>
      <c r="BL3554" s="19" t="s">
        <v>200</v>
      </c>
      <c r="BM3554" s="186" t="s">
        <v>7229</v>
      </c>
    </row>
    <row r="3555" spans="1:65" s="2" customFormat="1" ht="33" customHeight="1">
      <c r="A3555" s="36"/>
      <c r="B3555" s="37"/>
      <c r="C3555" s="175" t="s">
        <v>7230</v>
      </c>
      <c r="D3555" s="175" t="s">
        <v>195</v>
      </c>
      <c r="E3555" s="176" t="s">
        <v>7231</v>
      </c>
      <c r="F3555" s="177" t="s">
        <v>7232</v>
      </c>
      <c r="G3555" s="178" t="s">
        <v>702</v>
      </c>
      <c r="H3555" s="179">
        <v>1</v>
      </c>
      <c r="I3555" s="180"/>
      <c r="J3555" s="181">
        <f t="shared" si="424"/>
        <v>0</v>
      </c>
      <c r="K3555" s="177" t="s">
        <v>477</v>
      </c>
      <c r="L3555" s="41"/>
      <c r="M3555" s="182" t="s">
        <v>19</v>
      </c>
      <c r="N3555" s="183" t="s">
        <v>41</v>
      </c>
      <c r="O3555" s="66"/>
      <c r="P3555" s="184">
        <f t="shared" si="425"/>
        <v>0</v>
      </c>
      <c r="Q3555" s="184">
        <v>0</v>
      </c>
      <c r="R3555" s="184">
        <f t="shared" si="426"/>
        <v>0</v>
      </c>
      <c r="S3555" s="184">
        <v>0</v>
      </c>
      <c r="T3555" s="185">
        <f t="shared" si="427"/>
        <v>0</v>
      </c>
      <c r="U3555" s="36"/>
      <c r="V3555" s="36"/>
      <c r="W3555" s="36"/>
      <c r="X3555" s="36"/>
      <c r="Y3555" s="36"/>
      <c r="Z3555" s="36"/>
      <c r="AA3555" s="36"/>
      <c r="AB3555" s="36"/>
      <c r="AC3555" s="36"/>
      <c r="AD3555" s="36"/>
      <c r="AE3555" s="36"/>
      <c r="AR3555" s="186" t="s">
        <v>200</v>
      </c>
      <c r="AT3555" s="186" t="s">
        <v>195</v>
      </c>
      <c r="AU3555" s="186" t="s">
        <v>212</v>
      </c>
      <c r="AY3555" s="19" t="s">
        <v>193</v>
      </c>
      <c r="BE3555" s="187">
        <f t="shared" si="428"/>
        <v>0</v>
      </c>
      <c r="BF3555" s="187">
        <f t="shared" si="429"/>
        <v>0</v>
      </c>
      <c r="BG3555" s="187">
        <f t="shared" si="430"/>
        <v>0</v>
      </c>
      <c r="BH3555" s="187">
        <f t="shared" si="431"/>
        <v>0</v>
      </c>
      <c r="BI3555" s="187">
        <f t="shared" si="432"/>
        <v>0</v>
      </c>
      <c r="BJ3555" s="19" t="s">
        <v>78</v>
      </c>
      <c r="BK3555" s="187">
        <f t="shared" si="433"/>
        <v>0</v>
      </c>
      <c r="BL3555" s="19" t="s">
        <v>200</v>
      </c>
      <c r="BM3555" s="186" t="s">
        <v>7233</v>
      </c>
    </row>
    <row r="3556" spans="1:65" s="2" customFormat="1" ht="37.9" customHeight="1">
      <c r="A3556" s="36"/>
      <c r="B3556" s="37"/>
      <c r="C3556" s="175" t="s">
        <v>7234</v>
      </c>
      <c r="D3556" s="175" t="s">
        <v>195</v>
      </c>
      <c r="E3556" s="176" t="s">
        <v>7235</v>
      </c>
      <c r="F3556" s="177" t="s">
        <v>7236</v>
      </c>
      <c r="G3556" s="178" t="s">
        <v>702</v>
      </c>
      <c r="H3556" s="179">
        <v>78</v>
      </c>
      <c r="I3556" s="180"/>
      <c r="J3556" s="181">
        <f t="shared" si="424"/>
        <v>0</v>
      </c>
      <c r="K3556" s="177" t="s">
        <v>477</v>
      </c>
      <c r="L3556" s="41"/>
      <c r="M3556" s="182" t="s">
        <v>19</v>
      </c>
      <c r="N3556" s="183" t="s">
        <v>41</v>
      </c>
      <c r="O3556" s="66"/>
      <c r="P3556" s="184">
        <f t="shared" si="425"/>
        <v>0</v>
      </c>
      <c r="Q3556" s="184">
        <v>0</v>
      </c>
      <c r="R3556" s="184">
        <f t="shared" si="426"/>
        <v>0</v>
      </c>
      <c r="S3556" s="184">
        <v>0</v>
      </c>
      <c r="T3556" s="185">
        <f t="shared" si="427"/>
        <v>0</v>
      </c>
      <c r="U3556" s="36"/>
      <c r="V3556" s="36"/>
      <c r="W3556" s="36"/>
      <c r="X3556" s="36"/>
      <c r="Y3556" s="36"/>
      <c r="Z3556" s="36"/>
      <c r="AA3556" s="36"/>
      <c r="AB3556" s="36"/>
      <c r="AC3556" s="36"/>
      <c r="AD3556" s="36"/>
      <c r="AE3556" s="36"/>
      <c r="AR3556" s="186" t="s">
        <v>200</v>
      </c>
      <c r="AT3556" s="186" t="s">
        <v>195</v>
      </c>
      <c r="AU3556" s="186" t="s">
        <v>212</v>
      </c>
      <c r="AY3556" s="19" t="s">
        <v>193</v>
      </c>
      <c r="BE3556" s="187">
        <f t="shared" si="428"/>
        <v>0</v>
      </c>
      <c r="BF3556" s="187">
        <f t="shared" si="429"/>
        <v>0</v>
      </c>
      <c r="BG3556" s="187">
        <f t="shared" si="430"/>
        <v>0</v>
      </c>
      <c r="BH3556" s="187">
        <f t="shared" si="431"/>
        <v>0</v>
      </c>
      <c r="BI3556" s="187">
        <f t="shared" si="432"/>
        <v>0</v>
      </c>
      <c r="BJ3556" s="19" t="s">
        <v>78</v>
      </c>
      <c r="BK3556" s="187">
        <f t="shared" si="433"/>
        <v>0</v>
      </c>
      <c r="BL3556" s="19" t="s">
        <v>200</v>
      </c>
      <c r="BM3556" s="186" t="s">
        <v>7237</v>
      </c>
    </row>
    <row r="3557" spans="1:65" s="2" customFormat="1" ht="37.9" customHeight="1">
      <c r="A3557" s="36"/>
      <c r="B3557" s="37"/>
      <c r="C3557" s="175" t="s">
        <v>7238</v>
      </c>
      <c r="D3557" s="175" t="s">
        <v>195</v>
      </c>
      <c r="E3557" s="176" t="s">
        <v>7239</v>
      </c>
      <c r="F3557" s="177" t="s">
        <v>7240</v>
      </c>
      <c r="G3557" s="178" t="s">
        <v>702</v>
      </c>
      <c r="H3557" s="179">
        <v>16</v>
      </c>
      <c r="I3557" s="180"/>
      <c r="J3557" s="181">
        <f t="shared" si="424"/>
        <v>0</v>
      </c>
      <c r="K3557" s="177" t="s">
        <v>477</v>
      </c>
      <c r="L3557" s="41"/>
      <c r="M3557" s="182" t="s">
        <v>19</v>
      </c>
      <c r="N3557" s="183" t="s">
        <v>41</v>
      </c>
      <c r="O3557" s="66"/>
      <c r="P3557" s="184">
        <f t="shared" si="425"/>
        <v>0</v>
      </c>
      <c r="Q3557" s="184">
        <v>0</v>
      </c>
      <c r="R3557" s="184">
        <f t="shared" si="426"/>
        <v>0</v>
      </c>
      <c r="S3557" s="184">
        <v>0</v>
      </c>
      <c r="T3557" s="185">
        <f t="shared" si="427"/>
        <v>0</v>
      </c>
      <c r="U3557" s="36"/>
      <c r="V3557" s="36"/>
      <c r="W3557" s="36"/>
      <c r="X3557" s="36"/>
      <c r="Y3557" s="36"/>
      <c r="Z3557" s="36"/>
      <c r="AA3557" s="36"/>
      <c r="AB3557" s="36"/>
      <c r="AC3557" s="36"/>
      <c r="AD3557" s="36"/>
      <c r="AE3557" s="36"/>
      <c r="AR3557" s="186" t="s">
        <v>200</v>
      </c>
      <c r="AT3557" s="186" t="s">
        <v>195</v>
      </c>
      <c r="AU3557" s="186" t="s">
        <v>212</v>
      </c>
      <c r="AY3557" s="19" t="s">
        <v>193</v>
      </c>
      <c r="BE3557" s="187">
        <f t="shared" si="428"/>
        <v>0</v>
      </c>
      <c r="BF3557" s="187">
        <f t="shared" si="429"/>
        <v>0</v>
      </c>
      <c r="BG3557" s="187">
        <f t="shared" si="430"/>
        <v>0</v>
      </c>
      <c r="BH3557" s="187">
        <f t="shared" si="431"/>
        <v>0</v>
      </c>
      <c r="BI3557" s="187">
        <f t="shared" si="432"/>
        <v>0</v>
      </c>
      <c r="BJ3557" s="19" t="s">
        <v>78</v>
      </c>
      <c r="BK3557" s="187">
        <f t="shared" si="433"/>
        <v>0</v>
      </c>
      <c r="BL3557" s="19" t="s">
        <v>200</v>
      </c>
      <c r="BM3557" s="186" t="s">
        <v>7241</v>
      </c>
    </row>
    <row r="3558" spans="1:65" s="2" customFormat="1" ht="37.9" customHeight="1">
      <c r="A3558" s="36"/>
      <c r="B3558" s="37"/>
      <c r="C3558" s="175" t="s">
        <v>7242</v>
      </c>
      <c r="D3558" s="175" t="s">
        <v>195</v>
      </c>
      <c r="E3558" s="176" t="s">
        <v>7243</v>
      </c>
      <c r="F3558" s="177" t="s">
        <v>7244</v>
      </c>
      <c r="G3558" s="178" t="s">
        <v>702</v>
      </c>
      <c r="H3558" s="179">
        <v>1</v>
      </c>
      <c r="I3558" s="180"/>
      <c r="J3558" s="181">
        <f t="shared" si="424"/>
        <v>0</v>
      </c>
      <c r="K3558" s="177" t="s">
        <v>477</v>
      </c>
      <c r="L3558" s="41"/>
      <c r="M3558" s="182" t="s">
        <v>19</v>
      </c>
      <c r="N3558" s="183" t="s">
        <v>41</v>
      </c>
      <c r="O3558" s="66"/>
      <c r="P3558" s="184">
        <f t="shared" si="425"/>
        <v>0</v>
      </c>
      <c r="Q3558" s="184">
        <v>0</v>
      </c>
      <c r="R3558" s="184">
        <f t="shared" si="426"/>
        <v>0</v>
      </c>
      <c r="S3558" s="184">
        <v>0</v>
      </c>
      <c r="T3558" s="185">
        <f t="shared" si="427"/>
        <v>0</v>
      </c>
      <c r="U3558" s="36"/>
      <c r="V3558" s="36"/>
      <c r="W3558" s="36"/>
      <c r="X3558" s="36"/>
      <c r="Y3558" s="36"/>
      <c r="Z3558" s="36"/>
      <c r="AA3558" s="36"/>
      <c r="AB3558" s="36"/>
      <c r="AC3558" s="36"/>
      <c r="AD3558" s="36"/>
      <c r="AE3558" s="36"/>
      <c r="AR3558" s="186" t="s">
        <v>200</v>
      </c>
      <c r="AT3558" s="186" t="s">
        <v>195</v>
      </c>
      <c r="AU3558" s="186" t="s">
        <v>212</v>
      </c>
      <c r="AY3558" s="19" t="s">
        <v>193</v>
      </c>
      <c r="BE3558" s="187">
        <f t="shared" si="428"/>
        <v>0</v>
      </c>
      <c r="BF3558" s="187">
        <f t="shared" si="429"/>
        <v>0</v>
      </c>
      <c r="BG3558" s="187">
        <f t="shared" si="430"/>
        <v>0</v>
      </c>
      <c r="BH3558" s="187">
        <f t="shared" si="431"/>
        <v>0</v>
      </c>
      <c r="BI3558" s="187">
        <f t="shared" si="432"/>
        <v>0</v>
      </c>
      <c r="BJ3558" s="19" t="s">
        <v>78</v>
      </c>
      <c r="BK3558" s="187">
        <f t="shared" si="433"/>
        <v>0</v>
      </c>
      <c r="BL3558" s="19" t="s">
        <v>200</v>
      </c>
      <c r="BM3558" s="186" t="s">
        <v>7245</v>
      </c>
    </row>
    <row r="3559" spans="1:65" s="2" customFormat="1" ht="37.9" customHeight="1">
      <c r="A3559" s="36"/>
      <c r="B3559" s="37"/>
      <c r="C3559" s="175" t="s">
        <v>7246</v>
      </c>
      <c r="D3559" s="175" t="s">
        <v>195</v>
      </c>
      <c r="E3559" s="176" t="s">
        <v>7247</v>
      </c>
      <c r="F3559" s="177" t="s">
        <v>7248</v>
      </c>
      <c r="G3559" s="178" t="s">
        <v>702</v>
      </c>
      <c r="H3559" s="179">
        <v>1</v>
      </c>
      <c r="I3559" s="180"/>
      <c r="J3559" s="181">
        <f t="shared" si="424"/>
        <v>0</v>
      </c>
      <c r="K3559" s="177" t="s">
        <v>477</v>
      </c>
      <c r="L3559" s="41"/>
      <c r="M3559" s="182" t="s">
        <v>19</v>
      </c>
      <c r="N3559" s="183" t="s">
        <v>41</v>
      </c>
      <c r="O3559" s="66"/>
      <c r="P3559" s="184">
        <f t="shared" si="425"/>
        <v>0</v>
      </c>
      <c r="Q3559" s="184">
        <v>0</v>
      </c>
      <c r="R3559" s="184">
        <f t="shared" si="426"/>
        <v>0</v>
      </c>
      <c r="S3559" s="184">
        <v>0</v>
      </c>
      <c r="T3559" s="185">
        <f t="shared" si="427"/>
        <v>0</v>
      </c>
      <c r="U3559" s="36"/>
      <c r="V3559" s="36"/>
      <c r="W3559" s="36"/>
      <c r="X3559" s="36"/>
      <c r="Y3559" s="36"/>
      <c r="Z3559" s="36"/>
      <c r="AA3559" s="36"/>
      <c r="AB3559" s="36"/>
      <c r="AC3559" s="36"/>
      <c r="AD3559" s="36"/>
      <c r="AE3559" s="36"/>
      <c r="AR3559" s="186" t="s">
        <v>200</v>
      </c>
      <c r="AT3559" s="186" t="s">
        <v>195</v>
      </c>
      <c r="AU3559" s="186" t="s">
        <v>212</v>
      </c>
      <c r="AY3559" s="19" t="s">
        <v>193</v>
      </c>
      <c r="BE3559" s="187">
        <f t="shared" si="428"/>
        <v>0</v>
      </c>
      <c r="BF3559" s="187">
        <f t="shared" si="429"/>
        <v>0</v>
      </c>
      <c r="BG3559" s="187">
        <f t="shared" si="430"/>
        <v>0</v>
      </c>
      <c r="BH3559" s="187">
        <f t="shared" si="431"/>
        <v>0</v>
      </c>
      <c r="BI3559" s="187">
        <f t="shared" si="432"/>
        <v>0</v>
      </c>
      <c r="BJ3559" s="19" t="s">
        <v>78</v>
      </c>
      <c r="BK3559" s="187">
        <f t="shared" si="433"/>
        <v>0</v>
      </c>
      <c r="BL3559" s="19" t="s">
        <v>200</v>
      </c>
      <c r="BM3559" s="186" t="s">
        <v>7249</v>
      </c>
    </row>
    <row r="3560" spans="1:65" s="2" customFormat="1" ht="37.9" customHeight="1">
      <c r="A3560" s="36"/>
      <c r="B3560" s="37"/>
      <c r="C3560" s="175" t="s">
        <v>7250</v>
      </c>
      <c r="D3560" s="175" t="s">
        <v>195</v>
      </c>
      <c r="E3560" s="176" t="s">
        <v>7251</v>
      </c>
      <c r="F3560" s="177" t="s">
        <v>7252</v>
      </c>
      <c r="G3560" s="178" t="s">
        <v>702</v>
      </c>
      <c r="H3560" s="179">
        <v>1</v>
      </c>
      <c r="I3560" s="180"/>
      <c r="J3560" s="181">
        <f t="shared" si="424"/>
        <v>0</v>
      </c>
      <c r="K3560" s="177" t="s">
        <v>477</v>
      </c>
      <c r="L3560" s="41"/>
      <c r="M3560" s="182" t="s">
        <v>19</v>
      </c>
      <c r="N3560" s="183" t="s">
        <v>41</v>
      </c>
      <c r="O3560" s="66"/>
      <c r="P3560" s="184">
        <f t="shared" si="425"/>
        <v>0</v>
      </c>
      <c r="Q3560" s="184">
        <v>0</v>
      </c>
      <c r="R3560" s="184">
        <f t="shared" si="426"/>
        <v>0</v>
      </c>
      <c r="S3560" s="184">
        <v>0</v>
      </c>
      <c r="T3560" s="185">
        <f t="shared" si="427"/>
        <v>0</v>
      </c>
      <c r="U3560" s="36"/>
      <c r="V3560" s="36"/>
      <c r="W3560" s="36"/>
      <c r="X3560" s="36"/>
      <c r="Y3560" s="36"/>
      <c r="Z3560" s="36"/>
      <c r="AA3560" s="36"/>
      <c r="AB3560" s="36"/>
      <c r="AC3560" s="36"/>
      <c r="AD3560" s="36"/>
      <c r="AE3560" s="36"/>
      <c r="AR3560" s="186" t="s">
        <v>200</v>
      </c>
      <c r="AT3560" s="186" t="s">
        <v>195</v>
      </c>
      <c r="AU3560" s="186" t="s">
        <v>212</v>
      </c>
      <c r="AY3560" s="19" t="s">
        <v>193</v>
      </c>
      <c r="BE3560" s="187">
        <f t="shared" si="428"/>
        <v>0</v>
      </c>
      <c r="BF3560" s="187">
        <f t="shared" si="429"/>
        <v>0</v>
      </c>
      <c r="BG3560" s="187">
        <f t="shared" si="430"/>
        <v>0</v>
      </c>
      <c r="BH3560" s="187">
        <f t="shared" si="431"/>
        <v>0</v>
      </c>
      <c r="BI3560" s="187">
        <f t="shared" si="432"/>
        <v>0</v>
      </c>
      <c r="BJ3560" s="19" t="s">
        <v>78</v>
      </c>
      <c r="BK3560" s="187">
        <f t="shared" si="433"/>
        <v>0</v>
      </c>
      <c r="BL3560" s="19" t="s">
        <v>200</v>
      </c>
      <c r="BM3560" s="186" t="s">
        <v>7253</v>
      </c>
    </row>
    <row r="3561" spans="1:65" s="2" customFormat="1" ht="37.9" customHeight="1">
      <c r="A3561" s="36"/>
      <c r="B3561" s="37"/>
      <c r="C3561" s="175" t="s">
        <v>7254</v>
      </c>
      <c r="D3561" s="175" t="s">
        <v>195</v>
      </c>
      <c r="E3561" s="176" t="s">
        <v>7255</v>
      </c>
      <c r="F3561" s="177" t="s">
        <v>7256</v>
      </c>
      <c r="G3561" s="178" t="s">
        <v>702</v>
      </c>
      <c r="H3561" s="179">
        <v>10</v>
      </c>
      <c r="I3561" s="180"/>
      <c r="J3561" s="181">
        <f t="shared" si="424"/>
        <v>0</v>
      </c>
      <c r="K3561" s="177" t="s">
        <v>477</v>
      </c>
      <c r="L3561" s="41"/>
      <c r="M3561" s="182" t="s">
        <v>19</v>
      </c>
      <c r="N3561" s="183" t="s">
        <v>41</v>
      </c>
      <c r="O3561" s="66"/>
      <c r="P3561" s="184">
        <f t="shared" si="425"/>
        <v>0</v>
      </c>
      <c r="Q3561" s="184">
        <v>0</v>
      </c>
      <c r="R3561" s="184">
        <f t="shared" si="426"/>
        <v>0</v>
      </c>
      <c r="S3561" s="184">
        <v>0</v>
      </c>
      <c r="T3561" s="185">
        <f t="shared" si="427"/>
        <v>0</v>
      </c>
      <c r="U3561" s="36"/>
      <c r="V3561" s="36"/>
      <c r="W3561" s="36"/>
      <c r="X3561" s="36"/>
      <c r="Y3561" s="36"/>
      <c r="Z3561" s="36"/>
      <c r="AA3561" s="36"/>
      <c r="AB3561" s="36"/>
      <c r="AC3561" s="36"/>
      <c r="AD3561" s="36"/>
      <c r="AE3561" s="36"/>
      <c r="AR3561" s="186" t="s">
        <v>200</v>
      </c>
      <c r="AT3561" s="186" t="s">
        <v>195</v>
      </c>
      <c r="AU3561" s="186" t="s">
        <v>212</v>
      </c>
      <c r="AY3561" s="19" t="s">
        <v>193</v>
      </c>
      <c r="BE3561" s="187">
        <f t="shared" si="428"/>
        <v>0</v>
      </c>
      <c r="BF3561" s="187">
        <f t="shared" si="429"/>
        <v>0</v>
      </c>
      <c r="BG3561" s="187">
        <f t="shared" si="430"/>
        <v>0</v>
      </c>
      <c r="BH3561" s="187">
        <f t="shared" si="431"/>
        <v>0</v>
      </c>
      <c r="BI3561" s="187">
        <f t="shared" si="432"/>
        <v>0</v>
      </c>
      <c r="BJ3561" s="19" t="s">
        <v>78</v>
      </c>
      <c r="BK3561" s="187">
        <f t="shared" si="433"/>
        <v>0</v>
      </c>
      <c r="BL3561" s="19" t="s">
        <v>200</v>
      </c>
      <c r="BM3561" s="186" t="s">
        <v>7257</v>
      </c>
    </row>
    <row r="3562" spans="1:65" s="2" customFormat="1" ht="37.9" customHeight="1">
      <c r="A3562" s="36"/>
      <c r="B3562" s="37"/>
      <c r="C3562" s="175" t="s">
        <v>7258</v>
      </c>
      <c r="D3562" s="175" t="s">
        <v>195</v>
      </c>
      <c r="E3562" s="176" t="s">
        <v>7259</v>
      </c>
      <c r="F3562" s="177" t="s">
        <v>7260</v>
      </c>
      <c r="G3562" s="178" t="s">
        <v>702</v>
      </c>
      <c r="H3562" s="179">
        <v>2</v>
      </c>
      <c r="I3562" s="180"/>
      <c r="J3562" s="181">
        <f t="shared" si="424"/>
        <v>0</v>
      </c>
      <c r="K3562" s="177" t="s">
        <v>477</v>
      </c>
      <c r="L3562" s="41"/>
      <c r="M3562" s="182" t="s">
        <v>19</v>
      </c>
      <c r="N3562" s="183" t="s">
        <v>41</v>
      </c>
      <c r="O3562" s="66"/>
      <c r="P3562" s="184">
        <f t="shared" si="425"/>
        <v>0</v>
      </c>
      <c r="Q3562" s="184">
        <v>0</v>
      </c>
      <c r="R3562" s="184">
        <f t="shared" si="426"/>
        <v>0</v>
      </c>
      <c r="S3562" s="184">
        <v>0</v>
      </c>
      <c r="T3562" s="185">
        <f t="shared" si="427"/>
        <v>0</v>
      </c>
      <c r="U3562" s="36"/>
      <c r="V3562" s="36"/>
      <c r="W3562" s="36"/>
      <c r="X3562" s="36"/>
      <c r="Y3562" s="36"/>
      <c r="Z3562" s="36"/>
      <c r="AA3562" s="36"/>
      <c r="AB3562" s="36"/>
      <c r="AC3562" s="36"/>
      <c r="AD3562" s="36"/>
      <c r="AE3562" s="36"/>
      <c r="AR3562" s="186" t="s">
        <v>200</v>
      </c>
      <c r="AT3562" s="186" t="s">
        <v>195</v>
      </c>
      <c r="AU3562" s="186" t="s">
        <v>212</v>
      </c>
      <c r="AY3562" s="19" t="s">
        <v>193</v>
      </c>
      <c r="BE3562" s="187">
        <f t="shared" si="428"/>
        <v>0</v>
      </c>
      <c r="BF3562" s="187">
        <f t="shared" si="429"/>
        <v>0</v>
      </c>
      <c r="BG3562" s="187">
        <f t="shared" si="430"/>
        <v>0</v>
      </c>
      <c r="BH3562" s="187">
        <f t="shared" si="431"/>
        <v>0</v>
      </c>
      <c r="BI3562" s="187">
        <f t="shared" si="432"/>
        <v>0</v>
      </c>
      <c r="BJ3562" s="19" t="s">
        <v>78</v>
      </c>
      <c r="BK3562" s="187">
        <f t="shared" si="433"/>
        <v>0</v>
      </c>
      <c r="BL3562" s="19" t="s">
        <v>200</v>
      </c>
      <c r="BM3562" s="186" t="s">
        <v>7261</v>
      </c>
    </row>
    <row r="3563" spans="1:65" s="2" customFormat="1" ht="37.9" customHeight="1">
      <c r="A3563" s="36"/>
      <c r="B3563" s="37"/>
      <c r="C3563" s="175" t="s">
        <v>7262</v>
      </c>
      <c r="D3563" s="175" t="s">
        <v>195</v>
      </c>
      <c r="E3563" s="176" t="s">
        <v>7263</v>
      </c>
      <c r="F3563" s="177" t="s">
        <v>7264</v>
      </c>
      <c r="G3563" s="178" t="s">
        <v>702</v>
      </c>
      <c r="H3563" s="179">
        <v>1</v>
      </c>
      <c r="I3563" s="180"/>
      <c r="J3563" s="181">
        <f t="shared" si="424"/>
        <v>0</v>
      </c>
      <c r="K3563" s="177" t="s">
        <v>477</v>
      </c>
      <c r="L3563" s="41"/>
      <c r="M3563" s="182" t="s">
        <v>19</v>
      </c>
      <c r="N3563" s="183" t="s">
        <v>41</v>
      </c>
      <c r="O3563" s="66"/>
      <c r="P3563" s="184">
        <f t="shared" si="425"/>
        <v>0</v>
      </c>
      <c r="Q3563" s="184">
        <v>0</v>
      </c>
      <c r="R3563" s="184">
        <f t="shared" si="426"/>
        <v>0</v>
      </c>
      <c r="S3563" s="184">
        <v>0</v>
      </c>
      <c r="T3563" s="185">
        <f t="shared" si="427"/>
        <v>0</v>
      </c>
      <c r="U3563" s="36"/>
      <c r="V3563" s="36"/>
      <c r="W3563" s="36"/>
      <c r="X3563" s="36"/>
      <c r="Y3563" s="36"/>
      <c r="Z3563" s="36"/>
      <c r="AA3563" s="36"/>
      <c r="AB3563" s="36"/>
      <c r="AC3563" s="36"/>
      <c r="AD3563" s="36"/>
      <c r="AE3563" s="36"/>
      <c r="AR3563" s="186" t="s">
        <v>200</v>
      </c>
      <c r="AT3563" s="186" t="s">
        <v>195</v>
      </c>
      <c r="AU3563" s="186" t="s">
        <v>212</v>
      </c>
      <c r="AY3563" s="19" t="s">
        <v>193</v>
      </c>
      <c r="BE3563" s="187">
        <f t="shared" si="428"/>
        <v>0</v>
      </c>
      <c r="BF3563" s="187">
        <f t="shared" si="429"/>
        <v>0</v>
      </c>
      <c r="BG3563" s="187">
        <f t="shared" si="430"/>
        <v>0</v>
      </c>
      <c r="BH3563" s="187">
        <f t="shared" si="431"/>
        <v>0</v>
      </c>
      <c r="BI3563" s="187">
        <f t="shared" si="432"/>
        <v>0</v>
      </c>
      <c r="BJ3563" s="19" t="s">
        <v>78</v>
      </c>
      <c r="BK3563" s="187">
        <f t="shared" si="433"/>
        <v>0</v>
      </c>
      <c r="BL3563" s="19" t="s">
        <v>200</v>
      </c>
      <c r="BM3563" s="186" t="s">
        <v>7265</v>
      </c>
    </row>
    <row r="3564" spans="1:65" s="2" customFormat="1" ht="37.9" customHeight="1">
      <c r="A3564" s="36"/>
      <c r="B3564" s="37"/>
      <c r="C3564" s="175" t="s">
        <v>7266</v>
      </c>
      <c r="D3564" s="175" t="s">
        <v>195</v>
      </c>
      <c r="E3564" s="176" t="s">
        <v>7267</v>
      </c>
      <c r="F3564" s="177" t="s">
        <v>7268</v>
      </c>
      <c r="G3564" s="178" t="s">
        <v>702</v>
      </c>
      <c r="H3564" s="179">
        <v>1</v>
      </c>
      <c r="I3564" s="180"/>
      <c r="J3564" s="181">
        <f t="shared" si="424"/>
        <v>0</v>
      </c>
      <c r="K3564" s="177" t="s">
        <v>477</v>
      </c>
      <c r="L3564" s="41"/>
      <c r="M3564" s="182" t="s">
        <v>19</v>
      </c>
      <c r="N3564" s="183" t="s">
        <v>41</v>
      </c>
      <c r="O3564" s="66"/>
      <c r="P3564" s="184">
        <f t="shared" si="425"/>
        <v>0</v>
      </c>
      <c r="Q3564" s="184">
        <v>0</v>
      </c>
      <c r="R3564" s="184">
        <f t="shared" si="426"/>
        <v>0</v>
      </c>
      <c r="S3564" s="184">
        <v>0</v>
      </c>
      <c r="T3564" s="185">
        <f t="shared" si="427"/>
        <v>0</v>
      </c>
      <c r="U3564" s="36"/>
      <c r="V3564" s="36"/>
      <c r="W3564" s="36"/>
      <c r="X3564" s="36"/>
      <c r="Y3564" s="36"/>
      <c r="Z3564" s="36"/>
      <c r="AA3564" s="36"/>
      <c r="AB3564" s="36"/>
      <c r="AC3564" s="36"/>
      <c r="AD3564" s="36"/>
      <c r="AE3564" s="36"/>
      <c r="AR3564" s="186" t="s">
        <v>200</v>
      </c>
      <c r="AT3564" s="186" t="s">
        <v>195</v>
      </c>
      <c r="AU3564" s="186" t="s">
        <v>212</v>
      </c>
      <c r="AY3564" s="19" t="s">
        <v>193</v>
      </c>
      <c r="BE3564" s="187">
        <f t="shared" si="428"/>
        <v>0</v>
      </c>
      <c r="BF3564" s="187">
        <f t="shared" si="429"/>
        <v>0</v>
      </c>
      <c r="BG3564" s="187">
        <f t="shared" si="430"/>
        <v>0</v>
      </c>
      <c r="BH3564" s="187">
        <f t="shared" si="431"/>
        <v>0</v>
      </c>
      <c r="BI3564" s="187">
        <f t="shared" si="432"/>
        <v>0</v>
      </c>
      <c r="BJ3564" s="19" t="s">
        <v>78</v>
      </c>
      <c r="BK3564" s="187">
        <f t="shared" si="433"/>
        <v>0</v>
      </c>
      <c r="BL3564" s="19" t="s">
        <v>200</v>
      </c>
      <c r="BM3564" s="186" t="s">
        <v>7269</v>
      </c>
    </row>
    <row r="3565" spans="1:65" s="2" customFormat="1" ht="37.9" customHeight="1">
      <c r="A3565" s="36"/>
      <c r="B3565" s="37"/>
      <c r="C3565" s="175" t="s">
        <v>7270</v>
      </c>
      <c r="D3565" s="175" t="s">
        <v>195</v>
      </c>
      <c r="E3565" s="176" t="s">
        <v>7271</v>
      </c>
      <c r="F3565" s="177" t="s">
        <v>7272</v>
      </c>
      <c r="G3565" s="178" t="s">
        <v>702</v>
      </c>
      <c r="H3565" s="179">
        <v>2</v>
      </c>
      <c r="I3565" s="180"/>
      <c r="J3565" s="181">
        <f t="shared" si="424"/>
        <v>0</v>
      </c>
      <c r="K3565" s="177" t="s">
        <v>477</v>
      </c>
      <c r="L3565" s="41"/>
      <c r="M3565" s="182" t="s">
        <v>19</v>
      </c>
      <c r="N3565" s="183" t="s">
        <v>41</v>
      </c>
      <c r="O3565" s="66"/>
      <c r="P3565" s="184">
        <f t="shared" si="425"/>
        <v>0</v>
      </c>
      <c r="Q3565" s="184">
        <v>0</v>
      </c>
      <c r="R3565" s="184">
        <f t="shared" si="426"/>
        <v>0</v>
      </c>
      <c r="S3565" s="184">
        <v>0</v>
      </c>
      <c r="T3565" s="185">
        <f t="shared" si="427"/>
        <v>0</v>
      </c>
      <c r="U3565" s="36"/>
      <c r="V3565" s="36"/>
      <c r="W3565" s="36"/>
      <c r="X3565" s="36"/>
      <c r="Y3565" s="36"/>
      <c r="Z3565" s="36"/>
      <c r="AA3565" s="36"/>
      <c r="AB3565" s="36"/>
      <c r="AC3565" s="36"/>
      <c r="AD3565" s="36"/>
      <c r="AE3565" s="36"/>
      <c r="AR3565" s="186" t="s">
        <v>200</v>
      </c>
      <c r="AT3565" s="186" t="s">
        <v>195</v>
      </c>
      <c r="AU3565" s="186" t="s">
        <v>212</v>
      </c>
      <c r="AY3565" s="19" t="s">
        <v>193</v>
      </c>
      <c r="BE3565" s="187">
        <f t="shared" si="428"/>
        <v>0</v>
      </c>
      <c r="BF3565" s="187">
        <f t="shared" si="429"/>
        <v>0</v>
      </c>
      <c r="BG3565" s="187">
        <f t="shared" si="430"/>
        <v>0</v>
      </c>
      <c r="BH3565" s="187">
        <f t="shared" si="431"/>
        <v>0</v>
      </c>
      <c r="BI3565" s="187">
        <f t="shared" si="432"/>
        <v>0</v>
      </c>
      <c r="BJ3565" s="19" t="s">
        <v>78</v>
      </c>
      <c r="BK3565" s="187">
        <f t="shared" si="433"/>
        <v>0</v>
      </c>
      <c r="BL3565" s="19" t="s">
        <v>200</v>
      </c>
      <c r="BM3565" s="186" t="s">
        <v>7273</v>
      </c>
    </row>
    <row r="3566" spans="1:65" s="2" customFormat="1" ht="37.9" customHeight="1">
      <c r="A3566" s="36"/>
      <c r="B3566" s="37"/>
      <c r="C3566" s="175" t="s">
        <v>7274</v>
      </c>
      <c r="D3566" s="175" t="s">
        <v>195</v>
      </c>
      <c r="E3566" s="176" t="s">
        <v>7275</v>
      </c>
      <c r="F3566" s="177" t="s">
        <v>7276</v>
      </c>
      <c r="G3566" s="178" t="s">
        <v>702</v>
      </c>
      <c r="H3566" s="179">
        <v>2</v>
      </c>
      <c r="I3566" s="180"/>
      <c r="J3566" s="181">
        <f t="shared" si="424"/>
        <v>0</v>
      </c>
      <c r="K3566" s="177" t="s">
        <v>477</v>
      </c>
      <c r="L3566" s="41"/>
      <c r="M3566" s="182" t="s">
        <v>19</v>
      </c>
      <c r="N3566" s="183" t="s">
        <v>41</v>
      </c>
      <c r="O3566" s="66"/>
      <c r="P3566" s="184">
        <f t="shared" si="425"/>
        <v>0</v>
      </c>
      <c r="Q3566" s="184">
        <v>0</v>
      </c>
      <c r="R3566" s="184">
        <f t="shared" si="426"/>
        <v>0</v>
      </c>
      <c r="S3566" s="184">
        <v>0</v>
      </c>
      <c r="T3566" s="185">
        <f t="shared" si="427"/>
        <v>0</v>
      </c>
      <c r="U3566" s="36"/>
      <c r="V3566" s="36"/>
      <c r="W3566" s="36"/>
      <c r="X3566" s="36"/>
      <c r="Y3566" s="36"/>
      <c r="Z3566" s="36"/>
      <c r="AA3566" s="36"/>
      <c r="AB3566" s="36"/>
      <c r="AC3566" s="36"/>
      <c r="AD3566" s="36"/>
      <c r="AE3566" s="36"/>
      <c r="AR3566" s="186" t="s">
        <v>200</v>
      </c>
      <c r="AT3566" s="186" t="s">
        <v>195</v>
      </c>
      <c r="AU3566" s="186" t="s">
        <v>212</v>
      </c>
      <c r="AY3566" s="19" t="s">
        <v>193</v>
      </c>
      <c r="BE3566" s="187">
        <f t="shared" si="428"/>
        <v>0</v>
      </c>
      <c r="BF3566" s="187">
        <f t="shared" si="429"/>
        <v>0</v>
      </c>
      <c r="BG3566" s="187">
        <f t="shared" si="430"/>
        <v>0</v>
      </c>
      <c r="BH3566" s="187">
        <f t="shared" si="431"/>
        <v>0</v>
      </c>
      <c r="BI3566" s="187">
        <f t="shared" si="432"/>
        <v>0</v>
      </c>
      <c r="BJ3566" s="19" t="s">
        <v>78</v>
      </c>
      <c r="BK3566" s="187">
        <f t="shared" si="433"/>
        <v>0</v>
      </c>
      <c r="BL3566" s="19" t="s">
        <v>200</v>
      </c>
      <c r="BM3566" s="186" t="s">
        <v>7277</v>
      </c>
    </row>
    <row r="3567" spans="1:65" s="2" customFormat="1" ht="37.9" customHeight="1">
      <c r="A3567" s="36"/>
      <c r="B3567" s="37"/>
      <c r="C3567" s="175" t="s">
        <v>7278</v>
      </c>
      <c r="D3567" s="175" t="s">
        <v>195</v>
      </c>
      <c r="E3567" s="176" t="s">
        <v>7279</v>
      </c>
      <c r="F3567" s="177" t="s">
        <v>7280</v>
      </c>
      <c r="G3567" s="178" t="s">
        <v>702</v>
      </c>
      <c r="H3567" s="179">
        <v>1</v>
      </c>
      <c r="I3567" s="180"/>
      <c r="J3567" s="181">
        <f t="shared" si="424"/>
        <v>0</v>
      </c>
      <c r="K3567" s="177" t="s">
        <v>477</v>
      </c>
      <c r="L3567" s="41"/>
      <c r="M3567" s="182" t="s">
        <v>19</v>
      </c>
      <c r="N3567" s="183" t="s">
        <v>41</v>
      </c>
      <c r="O3567" s="66"/>
      <c r="P3567" s="184">
        <f t="shared" si="425"/>
        <v>0</v>
      </c>
      <c r="Q3567" s="184">
        <v>0</v>
      </c>
      <c r="R3567" s="184">
        <f t="shared" si="426"/>
        <v>0</v>
      </c>
      <c r="S3567" s="184">
        <v>0</v>
      </c>
      <c r="T3567" s="185">
        <f t="shared" si="427"/>
        <v>0</v>
      </c>
      <c r="U3567" s="36"/>
      <c r="V3567" s="36"/>
      <c r="W3567" s="36"/>
      <c r="X3567" s="36"/>
      <c r="Y3567" s="36"/>
      <c r="Z3567" s="36"/>
      <c r="AA3567" s="36"/>
      <c r="AB3567" s="36"/>
      <c r="AC3567" s="36"/>
      <c r="AD3567" s="36"/>
      <c r="AE3567" s="36"/>
      <c r="AR3567" s="186" t="s">
        <v>200</v>
      </c>
      <c r="AT3567" s="186" t="s">
        <v>195</v>
      </c>
      <c r="AU3567" s="186" t="s">
        <v>212</v>
      </c>
      <c r="AY3567" s="19" t="s">
        <v>193</v>
      </c>
      <c r="BE3567" s="187">
        <f t="shared" si="428"/>
        <v>0</v>
      </c>
      <c r="BF3567" s="187">
        <f t="shared" si="429"/>
        <v>0</v>
      </c>
      <c r="BG3567" s="187">
        <f t="shared" si="430"/>
        <v>0</v>
      </c>
      <c r="BH3567" s="187">
        <f t="shared" si="431"/>
        <v>0</v>
      </c>
      <c r="BI3567" s="187">
        <f t="shared" si="432"/>
        <v>0</v>
      </c>
      <c r="BJ3567" s="19" t="s">
        <v>78</v>
      </c>
      <c r="BK3567" s="187">
        <f t="shared" si="433"/>
        <v>0</v>
      </c>
      <c r="BL3567" s="19" t="s">
        <v>200</v>
      </c>
      <c r="BM3567" s="186" t="s">
        <v>7281</v>
      </c>
    </row>
    <row r="3568" spans="1:65" s="2" customFormat="1" ht="37.9" customHeight="1">
      <c r="A3568" s="36"/>
      <c r="B3568" s="37"/>
      <c r="C3568" s="175" t="s">
        <v>7282</v>
      </c>
      <c r="D3568" s="175" t="s">
        <v>195</v>
      </c>
      <c r="E3568" s="176" t="s">
        <v>7283</v>
      </c>
      <c r="F3568" s="177" t="s">
        <v>7284</v>
      </c>
      <c r="G3568" s="178" t="s">
        <v>702</v>
      </c>
      <c r="H3568" s="179">
        <v>3</v>
      </c>
      <c r="I3568" s="180"/>
      <c r="J3568" s="181">
        <f t="shared" si="424"/>
        <v>0</v>
      </c>
      <c r="K3568" s="177" t="s">
        <v>477</v>
      </c>
      <c r="L3568" s="41"/>
      <c r="M3568" s="182" t="s">
        <v>19</v>
      </c>
      <c r="N3568" s="183" t="s">
        <v>41</v>
      </c>
      <c r="O3568" s="66"/>
      <c r="P3568" s="184">
        <f t="shared" si="425"/>
        <v>0</v>
      </c>
      <c r="Q3568" s="184">
        <v>0</v>
      </c>
      <c r="R3568" s="184">
        <f t="shared" si="426"/>
        <v>0</v>
      </c>
      <c r="S3568" s="184">
        <v>0</v>
      </c>
      <c r="T3568" s="185">
        <f t="shared" si="427"/>
        <v>0</v>
      </c>
      <c r="U3568" s="36"/>
      <c r="V3568" s="36"/>
      <c r="W3568" s="36"/>
      <c r="X3568" s="36"/>
      <c r="Y3568" s="36"/>
      <c r="Z3568" s="36"/>
      <c r="AA3568" s="36"/>
      <c r="AB3568" s="36"/>
      <c r="AC3568" s="36"/>
      <c r="AD3568" s="36"/>
      <c r="AE3568" s="36"/>
      <c r="AR3568" s="186" t="s">
        <v>200</v>
      </c>
      <c r="AT3568" s="186" t="s">
        <v>195</v>
      </c>
      <c r="AU3568" s="186" t="s">
        <v>212</v>
      </c>
      <c r="AY3568" s="19" t="s">
        <v>193</v>
      </c>
      <c r="BE3568" s="187">
        <f t="shared" si="428"/>
        <v>0</v>
      </c>
      <c r="BF3568" s="187">
        <f t="shared" si="429"/>
        <v>0</v>
      </c>
      <c r="BG3568" s="187">
        <f t="shared" si="430"/>
        <v>0</v>
      </c>
      <c r="BH3568" s="187">
        <f t="shared" si="431"/>
        <v>0</v>
      </c>
      <c r="BI3568" s="187">
        <f t="shared" si="432"/>
        <v>0</v>
      </c>
      <c r="BJ3568" s="19" t="s">
        <v>78</v>
      </c>
      <c r="BK3568" s="187">
        <f t="shared" si="433"/>
        <v>0</v>
      </c>
      <c r="BL3568" s="19" t="s">
        <v>200</v>
      </c>
      <c r="BM3568" s="186" t="s">
        <v>7285</v>
      </c>
    </row>
    <row r="3569" spans="1:65" s="2" customFormat="1" ht="37.9" customHeight="1">
      <c r="A3569" s="36"/>
      <c r="B3569" s="37"/>
      <c r="C3569" s="175" t="s">
        <v>7286</v>
      </c>
      <c r="D3569" s="175" t="s">
        <v>195</v>
      </c>
      <c r="E3569" s="176" t="s">
        <v>7287</v>
      </c>
      <c r="F3569" s="177" t="s">
        <v>7288</v>
      </c>
      <c r="G3569" s="178" t="s">
        <v>702</v>
      </c>
      <c r="H3569" s="179">
        <v>4</v>
      </c>
      <c r="I3569" s="180"/>
      <c r="J3569" s="181">
        <f t="shared" si="424"/>
        <v>0</v>
      </c>
      <c r="K3569" s="177" t="s">
        <v>477</v>
      </c>
      <c r="L3569" s="41"/>
      <c r="M3569" s="182" t="s">
        <v>19</v>
      </c>
      <c r="N3569" s="183" t="s">
        <v>41</v>
      </c>
      <c r="O3569" s="66"/>
      <c r="P3569" s="184">
        <f t="shared" si="425"/>
        <v>0</v>
      </c>
      <c r="Q3569" s="184">
        <v>0</v>
      </c>
      <c r="R3569" s="184">
        <f t="shared" si="426"/>
        <v>0</v>
      </c>
      <c r="S3569" s="184">
        <v>0</v>
      </c>
      <c r="T3569" s="185">
        <f t="shared" si="427"/>
        <v>0</v>
      </c>
      <c r="U3569" s="36"/>
      <c r="V3569" s="36"/>
      <c r="W3569" s="36"/>
      <c r="X3569" s="36"/>
      <c r="Y3569" s="36"/>
      <c r="Z3569" s="36"/>
      <c r="AA3569" s="36"/>
      <c r="AB3569" s="36"/>
      <c r="AC3569" s="36"/>
      <c r="AD3569" s="36"/>
      <c r="AE3569" s="36"/>
      <c r="AR3569" s="186" t="s">
        <v>200</v>
      </c>
      <c r="AT3569" s="186" t="s">
        <v>195</v>
      </c>
      <c r="AU3569" s="186" t="s">
        <v>212</v>
      </c>
      <c r="AY3569" s="19" t="s">
        <v>193</v>
      </c>
      <c r="BE3569" s="187">
        <f t="shared" si="428"/>
        <v>0</v>
      </c>
      <c r="BF3569" s="187">
        <f t="shared" si="429"/>
        <v>0</v>
      </c>
      <c r="BG3569" s="187">
        <f t="shared" si="430"/>
        <v>0</v>
      </c>
      <c r="BH3569" s="187">
        <f t="shared" si="431"/>
        <v>0</v>
      </c>
      <c r="BI3569" s="187">
        <f t="shared" si="432"/>
        <v>0</v>
      </c>
      <c r="BJ3569" s="19" t="s">
        <v>78</v>
      </c>
      <c r="BK3569" s="187">
        <f t="shared" si="433"/>
        <v>0</v>
      </c>
      <c r="BL3569" s="19" t="s">
        <v>200</v>
      </c>
      <c r="BM3569" s="186" t="s">
        <v>7289</v>
      </c>
    </row>
    <row r="3570" spans="1:65" s="2" customFormat="1" ht="37.9" customHeight="1">
      <c r="A3570" s="36"/>
      <c r="B3570" s="37"/>
      <c r="C3570" s="175" t="s">
        <v>7290</v>
      </c>
      <c r="D3570" s="175" t="s">
        <v>195</v>
      </c>
      <c r="E3570" s="176" t="s">
        <v>7291</v>
      </c>
      <c r="F3570" s="177" t="s">
        <v>7292</v>
      </c>
      <c r="G3570" s="178" t="s">
        <v>702</v>
      </c>
      <c r="H3570" s="179">
        <v>1</v>
      </c>
      <c r="I3570" s="180"/>
      <c r="J3570" s="181">
        <f t="shared" si="424"/>
        <v>0</v>
      </c>
      <c r="K3570" s="177" t="s">
        <v>477</v>
      </c>
      <c r="L3570" s="41"/>
      <c r="M3570" s="182" t="s">
        <v>19</v>
      </c>
      <c r="N3570" s="183" t="s">
        <v>41</v>
      </c>
      <c r="O3570" s="66"/>
      <c r="P3570" s="184">
        <f t="shared" si="425"/>
        <v>0</v>
      </c>
      <c r="Q3570" s="184">
        <v>0</v>
      </c>
      <c r="R3570" s="184">
        <f t="shared" si="426"/>
        <v>0</v>
      </c>
      <c r="S3570" s="184">
        <v>0</v>
      </c>
      <c r="T3570" s="185">
        <f t="shared" si="427"/>
        <v>0</v>
      </c>
      <c r="U3570" s="36"/>
      <c r="V3570" s="36"/>
      <c r="W3570" s="36"/>
      <c r="X3570" s="36"/>
      <c r="Y3570" s="36"/>
      <c r="Z3570" s="36"/>
      <c r="AA3570" s="36"/>
      <c r="AB3570" s="36"/>
      <c r="AC3570" s="36"/>
      <c r="AD3570" s="36"/>
      <c r="AE3570" s="36"/>
      <c r="AR3570" s="186" t="s">
        <v>200</v>
      </c>
      <c r="AT3570" s="186" t="s">
        <v>195</v>
      </c>
      <c r="AU3570" s="186" t="s">
        <v>212</v>
      </c>
      <c r="AY3570" s="19" t="s">
        <v>193</v>
      </c>
      <c r="BE3570" s="187">
        <f t="shared" si="428"/>
        <v>0</v>
      </c>
      <c r="BF3570" s="187">
        <f t="shared" si="429"/>
        <v>0</v>
      </c>
      <c r="BG3570" s="187">
        <f t="shared" si="430"/>
        <v>0</v>
      </c>
      <c r="BH3570" s="187">
        <f t="shared" si="431"/>
        <v>0</v>
      </c>
      <c r="BI3570" s="187">
        <f t="shared" si="432"/>
        <v>0</v>
      </c>
      <c r="BJ3570" s="19" t="s">
        <v>78</v>
      </c>
      <c r="BK3570" s="187">
        <f t="shared" si="433"/>
        <v>0</v>
      </c>
      <c r="BL3570" s="19" t="s">
        <v>200</v>
      </c>
      <c r="BM3570" s="186" t="s">
        <v>7293</v>
      </c>
    </row>
    <row r="3571" spans="1:65" s="2" customFormat="1" ht="37.9" customHeight="1">
      <c r="A3571" s="36"/>
      <c r="B3571" s="37"/>
      <c r="C3571" s="175" t="s">
        <v>7294</v>
      </c>
      <c r="D3571" s="175" t="s">
        <v>195</v>
      </c>
      <c r="E3571" s="176" t="s">
        <v>7295</v>
      </c>
      <c r="F3571" s="177" t="s">
        <v>7296</v>
      </c>
      <c r="G3571" s="178" t="s">
        <v>702</v>
      </c>
      <c r="H3571" s="179">
        <v>3</v>
      </c>
      <c r="I3571" s="180"/>
      <c r="J3571" s="181">
        <f t="shared" si="424"/>
        <v>0</v>
      </c>
      <c r="K3571" s="177" t="s">
        <v>477</v>
      </c>
      <c r="L3571" s="41"/>
      <c r="M3571" s="182" t="s">
        <v>19</v>
      </c>
      <c r="N3571" s="183" t="s">
        <v>41</v>
      </c>
      <c r="O3571" s="66"/>
      <c r="P3571" s="184">
        <f t="shared" si="425"/>
        <v>0</v>
      </c>
      <c r="Q3571" s="184">
        <v>0</v>
      </c>
      <c r="R3571" s="184">
        <f t="shared" si="426"/>
        <v>0</v>
      </c>
      <c r="S3571" s="184">
        <v>0</v>
      </c>
      <c r="T3571" s="185">
        <f t="shared" si="427"/>
        <v>0</v>
      </c>
      <c r="U3571" s="36"/>
      <c r="V3571" s="36"/>
      <c r="W3571" s="36"/>
      <c r="X3571" s="36"/>
      <c r="Y3571" s="36"/>
      <c r="Z3571" s="36"/>
      <c r="AA3571" s="36"/>
      <c r="AB3571" s="36"/>
      <c r="AC3571" s="36"/>
      <c r="AD3571" s="36"/>
      <c r="AE3571" s="36"/>
      <c r="AR3571" s="186" t="s">
        <v>200</v>
      </c>
      <c r="AT3571" s="186" t="s">
        <v>195</v>
      </c>
      <c r="AU3571" s="186" t="s">
        <v>212</v>
      </c>
      <c r="AY3571" s="19" t="s">
        <v>193</v>
      </c>
      <c r="BE3571" s="187">
        <f t="shared" si="428"/>
        <v>0</v>
      </c>
      <c r="BF3571" s="187">
        <f t="shared" si="429"/>
        <v>0</v>
      </c>
      <c r="BG3571" s="187">
        <f t="shared" si="430"/>
        <v>0</v>
      </c>
      <c r="BH3571" s="187">
        <f t="shared" si="431"/>
        <v>0</v>
      </c>
      <c r="BI3571" s="187">
        <f t="shared" si="432"/>
        <v>0</v>
      </c>
      <c r="BJ3571" s="19" t="s">
        <v>78</v>
      </c>
      <c r="BK3571" s="187">
        <f t="shared" si="433"/>
        <v>0</v>
      </c>
      <c r="BL3571" s="19" t="s">
        <v>200</v>
      </c>
      <c r="BM3571" s="186" t="s">
        <v>7297</v>
      </c>
    </row>
    <row r="3572" spans="1:65" s="2" customFormat="1" ht="37.9" customHeight="1">
      <c r="A3572" s="36"/>
      <c r="B3572" s="37"/>
      <c r="C3572" s="175" t="s">
        <v>7298</v>
      </c>
      <c r="D3572" s="175" t="s">
        <v>195</v>
      </c>
      <c r="E3572" s="176" t="s">
        <v>7299</v>
      </c>
      <c r="F3572" s="177" t="s">
        <v>7300</v>
      </c>
      <c r="G3572" s="178" t="s">
        <v>702</v>
      </c>
      <c r="H3572" s="179">
        <v>1</v>
      </c>
      <c r="I3572" s="180"/>
      <c r="J3572" s="181">
        <f t="shared" si="424"/>
        <v>0</v>
      </c>
      <c r="K3572" s="177" t="s">
        <v>477</v>
      </c>
      <c r="L3572" s="41"/>
      <c r="M3572" s="182" t="s">
        <v>19</v>
      </c>
      <c r="N3572" s="183" t="s">
        <v>41</v>
      </c>
      <c r="O3572" s="66"/>
      <c r="P3572" s="184">
        <f t="shared" si="425"/>
        <v>0</v>
      </c>
      <c r="Q3572" s="184">
        <v>0</v>
      </c>
      <c r="R3572" s="184">
        <f t="shared" si="426"/>
        <v>0</v>
      </c>
      <c r="S3572" s="184">
        <v>0</v>
      </c>
      <c r="T3572" s="185">
        <f t="shared" si="427"/>
        <v>0</v>
      </c>
      <c r="U3572" s="36"/>
      <c r="V3572" s="36"/>
      <c r="W3572" s="36"/>
      <c r="X3572" s="36"/>
      <c r="Y3572" s="36"/>
      <c r="Z3572" s="36"/>
      <c r="AA3572" s="36"/>
      <c r="AB3572" s="36"/>
      <c r="AC3572" s="36"/>
      <c r="AD3572" s="36"/>
      <c r="AE3572" s="36"/>
      <c r="AR3572" s="186" t="s">
        <v>200</v>
      </c>
      <c r="AT3572" s="186" t="s">
        <v>195</v>
      </c>
      <c r="AU3572" s="186" t="s">
        <v>212</v>
      </c>
      <c r="AY3572" s="19" t="s">
        <v>193</v>
      </c>
      <c r="BE3572" s="187">
        <f t="shared" si="428"/>
        <v>0</v>
      </c>
      <c r="BF3572" s="187">
        <f t="shared" si="429"/>
        <v>0</v>
      </c>
      <c r="BG3572" s="187">
        <f t="shared" si="430"/>
        <v>0</v>
      </c>
      <c r="BH3572" s="187">
        <f t="shared" si="431"/>
        <v>0</v>
      </c>
      <c r="BI3572" s="187">
        <f t="shared" si="432"/>
        <v>0</v>
      </c>
      <c r="BJ3572" s="19" t="s">
        <v>78</v>
      </c>
      <c r="BK3572" s="187">
        <f t="shared" si="433"/>
        <v>0</v>
      </c>
      <c r="BL3572" s="19" t="s">
        <v>200</v>
      </c>
      <c r="BM3572" s="186" t="s">
        <v>7301</v>
      </c>
    </row>
    <row r="3573" spans="1:65" s="2" customFormat="1" ht="37.9" customHeight="1">
      <c r="A3573" s="36"/>
      <c r="B3573" s="37"/>
      <c r="C3573" s="175" t="s">
        <v>7302</v>
      </c>
      <c r="D3573" s="175" t="s">
        <v>195</v>
      </c>
      <c r="E3573" s="176" t="s">
        <v>7303</v>
      </c>
      <c r="F3573" s="177" t="s">
        <v>7304</v>
      </c>
      <c r="G3573" s="178" t="s">
        <v>702</v>
      </c>
      <c r="H3573" s="179">
        <v>2</v>
      </c>
      <c r="I3573" s="180"/>
      <c r="J3573" s="181">
        <f t="shared" si="424"/>
        <v>0</v>
      </c>
      <c r="K3573" s="177" t="s">
        <v>477</v>
      </c>
      <c r="L3573" s="41"/>
      <c r="M3573" s="182" t="s">
        <v>19</v>
      </c>
      <c r="N3573" s="183" t="s">
        <v>41</v>
      </c>
      <c r="O3573" s="66"/>
      <c r="P3573" s="184">
        <f t="shared" si="425"/>
        <v>0</v>
      </c>
      <c r="Q3573" s="184">
        <v>0</v>
      </c>
      <c r="R3573" s="184">
        <f t="shared" si="426"/>
        <v>0</v>
      </c>
      <c r="S3573" s="184">
        <v>0</v>
      </c>
      <c r="T3573" s="185">
        <f t="shared" si="427"/>
        <v>0</v>
      </c>
      <c r="U3573" s="36"/>
      <c r="V3573" s="36"/>
      <c r="W3573" s="36"/>
      <c r="X3573" s="36"/>
      <c r="Y3573" s="36"/>
      <c r="Z3573" s="36"/>
      <c r="AA3573" s="36"/>
      <c r="AB3573" s="36"/>
      <c r="AC3573" s="36"/>
      <c r="AD3573" s="36"/>
      <c r="AE3573" s="36"/>
      <c r="AR3573" s="186" t="s">
        <v>200</v>
      </c>
      <c r="AT3573" s="186" t="s">
        <v>195</v>
      </c>
      <c r="AU3573" s="186" t="s">
        <v>212</v>
      </c>
      <c r="AY3573" s="19" t="s">
        <v>193</v>
      </c>
      <c r="BE3573" s="187">
        <f t="shared" si="428"/>
        <v>0</v>
      </c>
      <c r="BF3573" s="187">
        <f t="shared" si="429"/>
        <v>0</v>
      </c>
      <c r="BG3573" s="187">
        <f t="shared" si="430"/>
        <v>0</v>
      </c>
      <c r="BH3573" s="187">
        <f t="shared" si="431"/>
        <v>0</v>
      </c>
      <c r="BI3573" s="187">
        <f t="shared" si="432"/>
        <v>0</v>
      </c>
      <c r="BJ3573" s="19" t="s">
        <v>78</v>
      </c>
      <c r="BK3573" s="187">
        <f t="shared" si="433"/>
        <v>0</v>
      </c>
      <c r="BL3573" s="19" t="s">
        <v>200</v>
      </c>
      <c r="BM3573" s="186" t="s">
        <v>7305</v>
      </c>
    </row>
    <row r="3574" spans="1:65" s="2" customFormat="1" ht="37.9" customHeight="1">
      <c r="A3574" s="36"/>
      <c r="B3574" s="37"/>
      <c r="C3574" s="175" t="s">
        <v>7306</v>
      </c>
      <c r="D3574" s="175" t="s">
        <v>195</v>
      </c>
      <c r="E3574" s="176" t="s">
        <v>7307</v>
      </c>
      <c r="F3574" s="177" t="s">
        <v>7308</v>
      </c>
      <c r="G3574" s="178" t="s">
        <v>702</v>
      </c>
      <c r="H3574" s="179">
        <v>2</v>
      </c>
      <c r="I3574" s="180"/>
      <c r="J3574" s="181">
        <f t="shared" si="424"/>
        <v>0</v>
      </c>
      <c r="K3574" s="177" t="s">
        <v>477</v>
      </c>
      <c r="L3574" s="41"/>
      <c r="M3574" s="182" t="s">
        <v>19</v>
      </c>
      <c r="N3574" s="183" t="s">
        <v>41</v>
      </c>
      <c r="O3574" s="66"/>
      <c r="P3574" s="184">
        <f t="shared" si="425"/>
        <v>0</v>
      </c>
      <c r="Q3574" s="184">
        <v>0</v>
      </c>
      <c r="R3574" s="184">
        <f t="shared" si="426"/>
        <v>0</v>
      </c>
      <c r="S3574" s="184">
        <v>0</v>
      </c>
      <c r="T3574" s="185">
        <f t="shared" si="427"/>
        <v>0</v>
      </c>
      <c r="U3574" s="36"/>
      <c r="V3574" s="36"/>
      <c r="W3574" s="36"/>
      <c r="X3574" s="36"/>
      <c r="Y3574" s="36"/>
      <c r="Z3574" s="36"/>
      <c r="AA3574" s="36"/>
      <c r="AB3574" s="36"/>
      <c r="AC3574" s="36"/>
      <c r="AD3574" s="36"/>
      <c r="AE3574" s="36"/>
      <c r="AR3574" s="186" t="s">
        <v>200</v>
      </c>
      <c r="AT3574" s="186" t="s">
        <v>195</v>
      </c>
      <c r="AU3574" s="186" t="s">
        <v>212</v>
      </c>
      <c r="AY3574" s="19" t="s">
        <v>193</v>
      </c>
      <c r="BE3574" s="187">
        <f t="shared" si="428"/>
        <v>0</v>
      </c>
      <c r="BF3574" s="187">
        <f t="shared" si="429"/>
        <v>0</v>
      </c>
      <c r="BG3574" s="187">
        <f t="shared" si="430"/>
        <v>0</v>
      </c>
      <c r="BH3574" s="187">
        <f t="shared" si="431"/>
        <v>0</v>
      </c>
      <c r="BI3574" s="187">
        <f t="shared" si="432"/>
        <v>0</v>
      </c>
      <c r="BJ3574" s="19" t="s">
        <v>78</v>
      </c>
      <c r="BK3574" s="187">
        <f t="shared" si="433"/>
        <v>0</v>
      </c>
      <c r="BL3574" s="19" t="s">
        <v>200</v>
      </c>
      <c r="BM3574" s="186" t="s">
        <v>7309</v>
      </c>
    </row>
    <row r="3575" spans="1:65" s="2" customFormat="1" ht="16.5" customHeight="1">
      <c r="A3575" s="36"/>
      <c r="B3575" s="37"/>
      <c r="C3575" s="175" t="s">
        <v>7310</v>
      </c>
      <c r="D3575" s="175" t="s">
        <v>195</v>
      </c>
      <c r="E3575" s="176" t="s">
        <v>7311</v>
      </c>
      <c r="F3575" s="177" t="s">
        <v>7312</v>
      </c>
      <c r="G3575" s="178" t="s">
        <v>3092</v>
      </c>
      <c r="H3575" s="179">
        <v>3</v>
      </c>
      <c r="I3575" s="180"/>
      <c r="J3575" s="181">
        <f t="shared" si="424"/>
        <v>0</v>
      </c>
      <c r="K3575" s="177" t="s">
        <v>477</v>
      </c>
      <c r="L3575" s="41"/>
      <c r="M3575" s="182" t="s">
        <v>19</v>
      </c>
      <c r="N3575" s="183" t="s">
        <v>41</v>
      </c>
      <c r="O3575" s="66"/>
      <c r="P3575" s="184">
        <f t="shared" si="425"/>
        <v>0</v>
      </c>
      <c r="Q3575" s="184">
        <v>0</v>
      </c>
      <c r="R3575" s="184">
        <f t="shared" si="426"/>
        <v>0</v>
      </c>
      <c r="S3575" s="184">
        <v>0</v>
      </c>
      <c r="T3575" s="185">
        <f t="shared" si="427"/>
        <v>0</v>
      </c>
      <c r="U3575" s="36"/>
      <c r="V3575" s="36"/>
      <c r="W3575" s="36"/>
      <c r="X3575" s="36"/>
      <c r="Y3575" s="36"/>
      <c r="Z3575" s="36"/>
      <c r="AA3575" s="36"/>
      <c r="AB3575" s="36"/>
      <c r="AC3575" s="36"/>
      <c r="AD3575" s="36"/>
      <c r="AE3575" s="36"/>
      <c r="AR3575" s="186" t="s">
        <v>200</v>
      </c>
      <c r="AT3575" s="186" t="s">
        <v>195</v>
      </c>
      <c r="AU3575" s="186" t="s">
        <v>212</v>
      </c>
      <c r="AY3575" s="19" t="s">
        <v>193</v>
      </c>
      <c r="BE3575" s="187">
        <f t="shared" si="428"/>
        <v>0</v>
      </c>
      <c r="BF3575" s="187">
        <f t="shared" si="429"/>
        <v>0</v>
      </c>
      <c r="BG3575" s="187">
        <f t="shared" si="430"/>
        <v>0</v>
      </c>
      <c r="BH3575" s="187">
        <f t="shared" si="431"/>
        <v>0</v>
      </c>
      <c r="BI3575" s="187">
        <f t="shared" si="432"/>
        <v>0</v>
      </c>
      <c r="BJ3575" s="19" t="s">
        <v>78</v>
      </c>
      <c r="BK3575" s="187">
        <f t="shared" si="433"/>
        <v>0</v>
      </c>
      <c r="BL3575" s="19" t="s">
        <v>200</v>
      </c>
      <c r="BM3575" s="186" t="s">
        <v>7313</v>
      </c>
    </row>
    <row r="3576" spans="1:65" s="2" customFormat="1" ht="37.9" customHeight="1">
      <c r="A3576" s="36"/>
      <c r="B3576" s="37"/>
      <c r="C3576" s="175" t="s">
        <v>7314</v>
      </c>
      <c r="D3576" s="175" t="s">
        <v>195</v>
      </c>
      <c r="E3576" s="176" t="s">
        <v>7315</v>
      </c>
      <c r="F3576" s="177" t="s">
        <v>7316</v>
      </c>
      <c r="G3576" s="178" t="s">
        <v>702</v>
      </c>
      <c r="H3576" s="179">
        <v>2</v>
      </c>
      <c r="I3576" s="180"/>
      <c r="J3576" s="181">
        <f t="shared" si="424"/>
        <v>0</v>
      </c>
      <c r="K3576" s="177" t="s">
        <v>477</v>
      </c>
      <c r="L3576" s="41"/>
      <c r="M3576" s="182" t="s">
        <v>19</v>
      </c>
      <c r="N3576" s="183" t="s">
        <v>41</v>
      </c>
      <c r="O3576" s="66"/>
      <c r="P3576" s="184">
        <f t="shared" si="425"/>
        <v>0</v>
      </c>
      <c r="Q3576" s="184">
        <v>0</v>
      </c>
      <c r="R3576" s="184">
        <f t="shared" si="426"/>
        <v>0</v>
      </c>
      <c r="S3576" s="184">
        <v>0</v>
      </c>
      <c r="T3576" s="185">
        <f t="shared" si="427"/>
        <v>0</v>
      </c>
      <c r="U3576" s="36"/>
      <c r="V3576" s="36"/>
      <c r="W3576" s="36"/>
      <c r="X3576" s="36"/>
      <c r="Y3576" s="36"/>
      <c r="Z3576" s="36"/>
      <c r="AA3576" s="36"/>
      <c r="AB3576" s="36"/>
      <c r="AC3576" s="36"/>
      <c r="AD3576" s="36"/>
      <c r="AE3576" s="36"/>
      <c r="AR3576" s="186" t="s">
        <v>200</v>
      </c>
      <c r="AT3576" s="186" t="s">
        <v>195</v>
      </c>
      <c r="AU3576" s="186" t="s">
        <v>212</v>
      </c>
      <c r="AY3576" s="19" t="s">
        <v>193</v>
      </c>
      <c r="BE3576" s="187">
        <f t="shared" si="428"/>
        <v>0</v>
      </c>
      <c r="BF3576" s="187">
        <f t="shared" si="429"/>
        <v>0</v>
      </c>
      <c r="BG3576" s="187">
        <f t="shared" si="430"/>
        <v>0</v>
      </c>
      <c r="BH3576" s="187">
        <f t="shared" si="431"/>
        <v>0</v>
      </c>
      <c r="BI3576" s="187">
        <f t="shared" si="432"/>
        <v>0</v>
      </c>
      <c r="BJ3576" s="19" t="s">
        <v>78</v>
      </c>
      <c r="BK3576" s="187">
        <f t="shared" si="433"/>
        <v>0</v>
      </c>
      <c r="BL3576" s="19" t="s">
        <v>200</v>
      </c>
      <c r="BM3576" s="186" t="s">
        <v>7317</v>
      </c>
    </row>
    <row r="3577" spans="1:65" s="2" customFormat="1" ht="16.5" customHeight="1">
      <c r="A3577" s="36"/>
      <c r="B3577" s="37"/>
      <c r="C3577" s="175" t="s">
        <v>7318</v>
      </c>
      <c r="D3577" s="175" t="s">
        <v>195</v>
      </c>
      <c r="E3577" s="176" t="s">
        <v>7319</v>
      </c>
      <c r="F3577" s="177" t="s">
        <v>7312</v>
      </c>
      <c r="G3577" s="178" t="s">
        <v>3092</v>
      </c>
      <c r="H3577" s="179">
        <v>1</v>
      </c>
      <c r="I3577" s="180"/>
      <c r="J3577" s="181">
        <f t="shared" si="424"/>
        <v>0</v>
      </c>
      <c r="K3577" s="177" t="s">
        <v>477</v>
      </c>
      <c r="L3577" s="41"/>
      <c r="M3577" s="182" t="s">
        <v>19</v>
      </c>
      <c r="N3577" s="183" t="s">
        <v>41</v>
      </c>
      <c r="O3577" s="66"/>
      <c r="P3577" s="184">
        <f t="shared" si="425"/>
        <v>0</v>
      </c>
      <c r="Q3577" s="184">
        <v>0</v>
      </c>
      <c r="R3577" s="184">
        <f t="shared" si="426"/>
        <v>0</v>
      </c>
      <c r="S3577" s="184">
        <v>0</v>
      </c>
      <c r="T3577" s="185">
        <f t="shared" si="427"/>
        <v>0</v>
      </c>
      <c r="U3577" s="36"/>
      <c r="V3577" s="36"/>
      <c r="W3577" s="36"/>
      <c r="X3577" s="36"/>
      <c r="Y3577" s="36"/>
      <c r="Z3577" s="36"/>
      <c r="AA3577" s="36"/>
      <c r="AB3577" s="36"/>
      <c r="AC3577" s="36"/>
      <c r="AD3577" s="36"/>
      <c r="AE3577" s="36"/>
      <c r="AR3577" s="186" t="s">
        <v>200</v>
      </c>
      <c r="AT3577" s="186" t="s">
        <v>195</v>
      </c>
      <c r="AU3577" s="186" t="s">
        <v>212</v>
      </c>
      <c r="AY3577" s="19" t="s">
        <v>193</v>
      </c>
      <c r="BE3577" s="187">
        <f t="shared" si="428"/>
        <v>0</v>
      </c>
      <c r="BF3577" s="187">
        <f t="shared" si="429"/>
        <v>0</v>
      </c>
      <c r="BG3577" s="187">
        <f t="shared" si="430"/>
        <v>0</v>
      </c>
      <c r="BH3577" s="187">
        <f t="shared" si="431"/>
        <v>0</v>
      </c>
      <c r="BI3577" s="187">
        <f t="shared" si="432"/>
        <v>0</v>
      </c>
      <c r="BJ3577" s="19" t="s">
        <v>78</v>
      </c>
      <c r="BK3577" s="187">
        <f t="shared" si="433"/>
        <v>0</v>
      </c>
      <c r="BL3577" s="19" t="s">
        <v>200</v>
      </c>
      <c r="BM3577" s="186" t="s">
        <v>7320</v>
      </c>
    </row>
    <row r="3578" spans="1:65" s="2" customFormat="1" ht="44.25" customHeight="1">
      <c r="A3578" s="36"/>
      <c r="B3578" s="37"/>
      <c r="C3578" s="175" t="s">
        <v>7321</v>
      </c>
      <c r="D3578" s="175" t="s">
        <v>195</v>
      </c>
      <c r="E3578" s="176" t="s">
        <v>7322</v>
      </c>
      <c r="F3578" s="177" t="s">
        <v>7323</v>
      </c>
      <c r="G3578" s="178" t="s">
        <v>3113</v>
      </c>
      <c r="H3578" s="248"/>
      <c r="I3578" s="180"/>
      <c r="J3578" s="181">
        <f t="shared" si="424"/>
        <v>0</v>
      </c>
      <c r="K3578" s="177" t="s">
        <v>199</v>
      </c>
      <c r="L3578" s="41"/>
      <c r="M3578" s="182" t="s">
        <v>19</v>
      </c>
      <c r="N3578" s="183" t="s">
        <v>41</v>
      </c>
      <c r="O3578" s="66"/>
      <c r="P3578" s="184">
        <f t="shared" si="425"/>
        <v>0</v>
      </c>
      <c r="Q3578" s="184">
        <v>0</v>
      </c>
      <c r="R3578" s="184">
        <f t="shared" si="426"/>
        <v>0</v>
      </c>
      <c r="S3578" s="184">
        <v>0</v>
      </c>
      <c r="T3578" s="185">
        <f t="shared" si="427"/>
        <v>0</v>
      </c>
      <c r="U3578" s="36"/>
      <c r="V3578" s="36"/>
      <c r="W3578" s="36"/>
      <c r="X3578" s="36"/>
      <c r="Y3578" s="36"/>
      <c r="Z3578" s="36"/>
      <c r="AA3578" s="36"/>
      <c r="AB3578" s="36"/>
      <c r="AC3578" s="36"/>
      <c r="AD3578" s="36"/>
      <c r="AE3578" s="36"/>
      <c r="AR3578" s="186" t="s">
        <v>200</v>
      </c>
      <c r="AT3578" s="186" t="s">
        <v>195</v>
      </c>
      <c r="AU3578" s="186" t="s">
        <v>212</v>
      </c>
      <c r="AY3578" s="19" t="s">
        <v>193</v>
      </c>
      <c r="BE3578" s="187">
        <f t="shared" si="428"/>
        <v>0</v>
      </c>
      <c r="BF3578" s="187">
        <f t="shared" si="429"/>
        <v>0</v>
      </c>
      <c r="BG3578" s="187">
        <f t="shared" si="430"/>
        <v>0</v>
      </c>
      <c r="BH3578" s="187">
        <f t="shared" si="431"/>
        <v>0</v>
      </c>
      <c r="BI3578" s="187">
        <f t="shared" si="432"/>
        <v>0</v>
      </c>
      <c r="BJ3578" s="19" t="s">
        <v>78</v>
      </c>
      <c r="BK3578" s="187">
        <f t="shared" si="433"/>
        <v>0</v>
      </c>
      <c r="BL3578" s="19" t="s">
        <v>200</v>
      </c>
      <c r="BM3578" s="186" t="s">
        <v>7324</v>
      </c>
    </row>
    <row r="3579" spans="1:65" s="2" customFormat="1" ht="11.25">
      <c r="A3579" s="36"/>
      <c r="B3579" s="37"/>
      <c r="C3579" s="38"/>
      <c r="D3579" s="188" t="s">
        <v>201</v>
      </c>
      <c r="E3579" s="38"/>
      <c r="F3579" s="189" t="s">
        <v>7325</v>
      </c>
      <c r="G3579" s="38"/>
      <c r="H3579" s="38"/>
      <c r="I3579" s="190"/>
      <c r="J3579" s="38"/>
      <c r="K3579" s="38"/>
      <c r="L3579" s="41"/>
      <c r="M3579" s="191"/>
      <c r="N3579" s="192"/>
      <c r="O3579" s="66"/>
      <c r="P3579" s="66"/>
      <c r="Q3579" s="66"/>
      <c r="R3579" s="66"/>
      <c r="S3579" s="66"/>
      <c r="T3579" s="67"/>
      <c r="U3579" s="36"/>
      <c r="V3579" s="36"/>
      <c r="W3579" s="36"/>
      <c r="X3579" s="36"/>
      <c r="Y3579" s="36"/>
      <c r="Z3579" s="36"/>
      <c r="AA3579" s="36"/>
      <c r="AB3579" s="36"/>
      <c r="AC3579" s="36"/>
      <c r="AD3579" s="36"/>
      <c r="AE3579" s="36"/>
      <c r="AT3579" s="19" t="s">
        <v>201</v>
      </c>
      <c r="AU3579" s="19" t="s">
        <v>212</v>
      </c>
    </row>
    <row r="3580" spans="1:65" s="12" customFormat="1" ht="20.85" customHeight="1">
      <c r="B3580" s="159"/>
      <c r="C3580" s="160"/>
      <c r="D3580" s="161" t="s">
        <v>69</v>
      </c>
      <c r="E3580" s="173" t="s">
        <v>7326</v>
      </c>
      <c r="F3580" s="173" t="s">
        <v>7327</v>
      </c>
      <c r="G3580" s="160"/>
      <c r="H3580" s="160"/>
      <c r="I3580" s="163"/>
      <c r="J3580" s="174">
        <f>BK3580</f>
        <v>0</v>
      </c>
      <c r="K3580" s="160"/>
      <c r="L3580" s="165"/>
      <c r="M3580" s="166"/>
      <c r="N3580" s="167"/>
      <c r="O3580" s="167"/>
      <c r="P3580" s="168">
        <f>SUM(P3581:P3599)</f>
        <v>0</v>
      </c>
      <c r="Q3580" s="167"/>
      <c r="R3580" s="168">
        <f>SUM(R3581:R3599)</f>
        <v>0</v>
      </c>
      <c r="S3580" s="167"/>
      <c r="T3580" s="169">
        <f>SUM(T3581:T3599)</f>
        <v>0</v>
      </c>
      <c r="AR3580" s="170" t="s">
        <v>78</v>
      </c>
      <c r="AT3580" s="171" t="s">
        <v>69</v>
      </c>
      <c r="AU3580" s="171" t="s">
        <v>80</v>
      </c>
      <c r="AY3580" s="170" t="s">
        <v>193</v>
      </c>
      <c r="BK3580" s="172">
        <f>SUM(BK3581:BK3599)</f>
        <v>0</v>
      </c>
    </row>
    <row r="3581" spans="1:65" s="2" customFormat="1" ht="33" customHeight="1">
      <c r="A3581" s="36"/>
      <c r="B3581" s="37"/>
      <c r="C3581" s="175" t="s">
        <v>7328</v>
      </c>
      <c r="D3581" s="175" t="s">
        <v>195</v>
      </c>
      <c r="E3581" s="176" t="s">
        <v>7329</v>
      </c>
      <c r="F3581" s="177" t="s">
        <v>7330</v>
      </c>
      <c r="G3581" s="178" t="s">
        <v>702</v>
      </c>
      <c r="H3581" s="179">
        <v>2</v>
      </c>
      <c r="I3581" s="180"/>
      <c r="J3581" s="181">
        <f t="shared" ref="J3581:J3598" si="434">ROUND(I3581*H3581,2)</f>
        <v>0</v>
      </c>
      <c r="K3581" s="177" t="s">
        <v>477</v>
      </c>
      <c r="L3581" s="41"/>
      <c r="M3581" s="182" t="s">
        <v>19</v>
      </c>
      <c r="N3581" s="183" t="s">
        <v>41</v>
      </c>
      <c r="O3581" s="66"/>
      <c r="P3581" s="184">
        <f t="shared" ref="P3581:P3598" si="435">O3581*H3581</f>
        <v>0</v>
      </c>
      <c r="Q3581" s="184">
        <v>0</v>
      </c>
      <c r="R3581" s="184">
        <f t="shared" ref="R3581:R3598" si="436">Q3581*H3581</f>
        <v>0</v>
      </c>
      <c r="S3581" s="184">
        <v>0</v>
      </c>
      <c r="T3581" s="185">
        <f t="shared" ref="T3581:T3598" si="437">S3581*H3581</f>
        <v>0</v>
      </c>
      <c r="U3581" s="36"/>
      <c r="V3581" s="36"/>
      <c r="W3581" s="36"/>
      <c r="X3581" s="36"/>
      <c r="Y3581" s="36"/>
      <c r="Z3581" s="36"/>
      <c r="AA3581" s="36"/>
      <c r="AB3581" s="36"/>
      <c r="AC3581" s="36"/>
      <c r="AD3581" s="36"/>
      <c r="AE3581" s="36"/>
      <c r="AR3581" s="186" t="s">
        <v>200</v>
      </c>
      <c r="AT3581" s="186" t="s">
        <v>195</v>
      </c>
      <c r="AU3581" s="186" t="s">
        <v>212</v>
      </c>
      <c r="AY3581" s="19" t="s">
        <v>193</v>
      </c>
      <c r="BE3581" s="187">
        <f t="shared" ref="BE3581:BE3598" si="438">IF(N3581="základní",J3581,0)</f>
        <v>0</v>
      </c>
      <c r="BF3581" s="187">
        <f t="shared" ref="BF3581:BF3598" si="439">IF(N3581="snížená",J3581,0)</f>
        <v>0</v>
      </c>
      <c r="BG3581" s="187">
        <f t="shared" ref="BG3581:BG3598" si="440">IF(N3581="zákl. přenesená",J3581,0)</f>
        <v>0</v>
      </c>
      <c r="BH3581" s="187">
        <f t="shared" ref="BH3581:BH3598" si="441">IF(N3581="sníž. přenesená",J3581,0)</f>
        <v>0</v>
      </c>
      <c r="BI3581" s="187">
        <f t="shared" ref="BI3581:BI3598" si="442">IF(N3581="nulová",J3581,0)</f>
        <v>0</v>
      </c>
      <c r="BJ3581" s="19" t="s">
        <v>78</v>
      </c>
      <c r="BK3581" s="187">
        <f t="shared" ref="BK3581:BK3598" si="443">ROUND(I3581*H3581,2)</f>
        <v>0</v>
      </c>
      <c r="BL3581" s="19" t="s">
        <v>200</v>
      </c>
      <c r="BM3581" s="186" t="s">
        <v>7331</v>
      </c>
    </row>
    <row r="3582" spans="1:65" s="2" customFormat="1" ht="37.9" customHeight="1">
      <c r="A3582" s="36"/>
      <c r="B3582" s="37"/>
      <c r="C3582" s="175" t="s">
        <v>7332</v>
      </c>
      <c r="D3582" s="175" t="s">
        <v>195</v>
      </c>
      <c r="E3582" s="176" t="s">
        <v>7333</v>
      </c>
      <c r="F3582" s="177" t="s">
        <v>7334</v>
      </c>
      <c r="G3582" s="178" t="s">
        <v>702</v>
      </c>
      <c r="H3582" s="179">
        <v>1</v>
      </c>
      <c r="I3582" s="180"/>
      <c r="J3582" s="181">
        <f t="shared" si="434"/>
        <v>0</v>
      </c>
      <c r="K3582" s="177" t="s">
        <v>477</v>
      </c>
      <c r="L3582" s="41"/>
      <c r="M3582" s="182" t="s">
        <v>19</v>
      </c>
      <c r="N3582" s="183" t="s">
        <v>41</v>
      </c>
      <c r="O3582" s="66"/>
      <c r="P3582" s="184">
        <f t="shared" si="435"/>
        <v>0</v>
      </c>
      <c r="Q3582" s="184">
        <v>0</v>
      </c>
      <c r="R3582" s="184">
        <f t="shared" si="436"/>
        <v>0</v>
      </c>
      <c r="S3582" s="184">
        <v>0</v>
      </c>
      <c r="T3582" s="185">
        <f t="shared" si="437"/>
        <v>0</v>
      </c>
      <c r="U3582" s="36"/>
      <c r="V3582" s="36"/>
      <c r="W3582" s="36"/>
      <c r="X3582" s="36"/>
      <c r="Y3582" s="36"/>
      <c r="Z3582" s="36"/>
      <c r="AA3582" s="36"/>
      <c r="AB3582" s="36"/>
      <c r="AC3582" s="36"/>
      <c r="AD3582" s="36"/>
      <c r="AE3582" s="36"/>
      <c r="AR3582" s="186" t="s">
        <v>200</v>
      </c>
      <c r="AT3582" s="186" t="s">
        <v>195</v>
      </c>
      <c r="AU3582" s="186" t="s">
        <v>212</v>
      </c>
      <c r="AY3582" s="19" t="s">
        <v>193</v>
      </c>
      <c r="BE3582" s="187">
        <f t="shared" si="438"/>
        <v>0</v>
      </c>
      <c r="BF3582" s="187">
        <f t="shared" si="439"/>
        <v>0</v>
      </c>
      <c r="BG3582" s="187">
        <f t="shared" si="440"/>
        <v>0</v>
      </c>
      <c r="BH3582" s="187">
        <f t="shared" si="441"/>
        <v>0</v>
      </c>
      <c r="BI3582" s="187">
        <f t="shared" si="442"/>
        <v>0</v>
      </c>
      <c r="BJ3582" s="19" t="s">
        <v>78</v>
      </c>
      <c r="BK3582" s="187">
        <f t="shared" si="443"/>
        <v>0</v>
      </c>
      <c r="BL3582" s="19" t="s">
        <v>200</v>
      </c>
      <c r="BM3582" s="186" t="s">
        <v>7335</v>
      </c>
    </row>
    <row r="3583" spans="1:65" s="2" customFormat="1" ht="33" customHeight="1">
      <c r="A3583" s="36"/>
      <c r="B3583" s="37"/>
      <c r="C3583" s="175" t="s">
        <v>7336</v>
      </c>
      <c r="D3583" s="175" t="s">
        <v>195</v>
      </c>
      <c r="E3583" s="176" t="s">
        <v>7337</v>
      </c>
      <c r="F3583" s="177" t="s">
        <v>7338</v>
      </c>
      <c r="G3583" s="178" t="s">
        <v>702</v>
      </c>
      <c r="H3583" s="179">
        <v>1</v>
      </c>
      <c r="I3583" s="180"/>
      <c r="J3583" s="181">
        <f t="shared" si="434"/>
        <v>0</v>
      </c>
      <c r="K3583" s="177" t="s">
        <v>477</v>
      </c>
      <c r="L3583" s="41"/>
      <c r="M3583" s="182" t="s">
        <v>19</v>
      </c>
      <c r="N3583" s="183" t="s">
        <v>41</v>
      </c>
      <c r="O3583" s="66"/>
      <c r="P3583" s="184">
        <f t="shared" si="435"/>
        <v>0</v>
      </c>
      <c r="Q3583" s="184">
        <v>0</v>
      </c>
      <c r="R3583" s="184">
        <f t="shared" si="436"/>
        <v>0</v>
      </c>
      <c r="S3583" s="184">
        <v>0</v>
      </c>
      <c r="T3583" s="185">
        <f t="shared" si="437"/>
        <v>0</v>
      </c>
      <c r="U3583" s="36"/>
      <c r="V3583" s="36"/>
      <c r="W3583" s="36"/>
      <c r="X3583" s="36"/>
      <c r="Y3583" s="36"/>
      <c r="Z3583" s="36"/>
      <c r="AA3583" s="36"/>
      <c r="AB3583" s="36"/>
      <c r="AC3583" s="36"/>
      <c r="AD3583" s="36"/>
      <c r="AE3583" s="36"/>
      <c r="AR3583" s="186" t="s">
        <v>200</v>
      </c>
      <c r="AT3583" s="186" t="s">
        <v>195</v>
      </c>
      <c r="AU3583" s="186" t="s">
        <v>212</v>
      </c>
      <c r="AY3583" s="19" t="s">
        <v>193</v>
      </c>
      <c r="BE3583" s="187">
        <f t="shared" si="438"/>
        <v>0</v>
      </c>
      <c r="BF3583" s="187">
        <f t="shared" si="439"/>
        <v>0</v>
      </c>
      <c r="BG3583" s="187">
        <f t="shared" si="440"/>
        <v>0</v>
      </c>
      <c r="BH3583" s="187">
        <f t="shared" si="441"/>
        <v>0</v>
      </c>
      <c r="BI3583" s="187">
        <f t="shared" si="442"/>
        <v>0</v>
      </c>
      <c r="BJ3583" s="19" t="s">
        <v>78</v>
      </c>
      <c r="BK3583" s="187">
        <f t="shared" si="443"/>
        <v>0</v>
      </c>
      <c r="BL3583" s="19" t="s">
        <v>200</v>
      </c>
      <c r="BM3583" s="186" t="s">
        <v>7339</v>
      </c>
    </row>
    <row r="3584" spans="1:65" s="2" customFormat="1" ht="33" customHeight="1">
      <c r="A3584" s="36"/>
      <c r="B3584" s="37"/>
      <c r="C3584" s="175" t="s">
        <v>7340</v>
      </c>
      <c r="D3584" s="175" t="s">
        <v>195</v>
      </c>
      <c r="E3584" s="176" t="s">
        <v>7341</v>
      </c>
      <c r="F3584" s="177" t="s">
        <v>7342</v>
      </c>
      <c r="G3584" s="178" t="s">
        <v>702</v>
      </c>
      <c r="H3584" s="179">
        <v>1</v>
      </c>
      <c r="I3584" s="180"/>
      <c r="J3584" s="181">
        <f t="shared" si="434"/>
        <v>0</v>
      </c>
      <c r="K3584" s="177" t="s">
        <v>477</v>
      </c>
      <c r="L3584" s="41"/>
      <c r="M3584" s="182" t="s">
        <v>19</v>
      </c>
      <c r="N3584" s="183" t="s">
        <v>41</v>
      </c>
      <c r="O3584" s="66"/>
      <c r="P3584" s="184">
        <f t="shared" si="435"/>
        <v>0</v>
      </c>
      <c r="Q3584" s="184">
        <v>0</v>
      </c>
      <c r="R3584" s="184">
        <f t="shared" si="436"/>
        <v>0</v>
      </c>
      <c r="S3584" s="184">
        <v>0</v>
      </c>
      <c r="T3584" s="185">
        <f t="shared" si="437"/>
        <v>0</v>
      </c>
      <c r="U3584" s="36"/>
      <c r="V3584" s="36"/>
      <c r="W3584" s="36"/>
      <c r="X3584" s="36"/>
      <c r="Y3584" s="36"/>
      <c r="Z3584" s="36"/>
      <c r="AA3584" s="36"/>
      <c r="AB3584" s="36"/>
      <c r="AC3584" s="36"/>
      <c r="AD3584" s="36"/>
      <c r="AE3584" s="36"/>
      <c r="AR3584" s="186" t="s">
        <v>200</v>
      </c>
      <c r="AT3584" s="186" t="s">
        <v>195</v>
      </c>
      <c r="AU3584" s="186" t="s">
        <v>212</v>
      </c>
      <c r="AY3584" s="19" t="s">
        <v>193</v>
      </c>
      <c r="BE3584" s="187">
        <f t="shared" si="438"/>
        <v>0</v>
      </c>
      <c r="BF3584" s="187">
        <f t="shared" si="439"/>
        <v>0</v>
      </c>
      <c r="BG3584" s="187">
        <f t="shared" si="440"/>
        <v>0</v>
      </c>
      <c r="BH3584" s="187">
        <f t="shared" si="441"/>
        <v>0</v>
      </c>
      <c r="BI3584" s="187">
        <f t="shared" si="442"/>
        <v>0</v>
      </c>
      <c r="BJ3584" s="19" t="s">
        <v>78</v>
      </c>
      <c r="BK3584" s="187">
        <f t="shared" si="443"/>
        <v>0</v>
      </c>
      <c r="BL3584" s="19" t="s">
        <v>200</v>
      </c>
      <c r="BM3584" s="186" t="s">
        <v>7343</v>
      </c>
    </row>
    <row r="3585" spans="1:65" s="2" customFormat="1" ht="37.9" customHeight="1">
      <c r="A3585" s="36"/>
      <c r="B3585" s="37"/>
      <c r="C3585" s="175" t="s">
        <v>7344</v>
      </c>
      <c r="D3585" s="175" t="s">
        <v>195</v>
      </c>
      <c r="E3585" s="176" t="s">
        <v>7345</v>
      </c>
      <c r="F3585" s="177" t="s">
        <v>7346</v>
      </c>
      <c r="G3585" s="178" t="s">
        <v>702</v>
      </c>
      <c r="H3585" s="179">
        <v>22</v>
      </c>
      <c r="I3585" s="180"/>
      <c r="J3585" s="181">
        <f t="shared" si="434"/>
        <v>0</v>
      </c>
      <c r="K3585" s="177" t="s">
        <v>477</v>
      </c>
      <c r="L3585" s="41"/>
      <c r="M3585" s="182" t="s">
        <v>19</v>
      </c>
      <c r="N3585" s="183" t="s">
        <v>41</v>
      </c>
      <c r="O3585" s="66"/>
      <c r="P3585" s="184">
        <f t="shared" si="435"/>
        <v>0</v>
      </c>
      <c r="Q3585" s="184">
        <v>0</v>
      </c>
      <c r="R3585" s="184">
        <f t="shared" si="436"/>
        <v>0</v>
      </c>
      <c r="S3585" s="184">
        <v>0</v>
      </c>
      <c r="T3585" s="185">
        <f t="shared" si="437"/>
        <v>0</v>
      </c>
      <c r="U3585" s="36"/>
      <c r="V3585" s="36"/>
      <c r="W3585" s="36"/>
      <c r="X3585" s="36"/>
      <c r="Y3585" s="36"/>
      <c r="Z3585" s="36"/>
      <c r="AA3585" s="36"/>
      <c r="AB3585" s="36"/>
      <c r="AC3585" s="36"/>
      <c r="AD3585" s="36"/>
      <c r="AE3585" s="36"/>
      <c r="AR3585" s="186" t="s">
        <v>200</v>
      </c>
      <c r="AT3585" s="186" t="s">
        <v>195</v>
      </c>
      <c r="AU3585" s="186" t="s">
        <v>212</v>
      </c>
      <c r="AY3585" s="19" t="s">
        <v>193</v>
      </c>
      <c r="BE3585" s="187">
        <f t="shared" si="438"/>
        <v>0</v>
      </c>
      <c r="BF3585" s="187">
        <f t="shared" si="439"/>
        <v>0</v>
      </c>
      <c r="BG3585" s="187">
        <f t="shared" si="440"/>
        <v>0</v>
      </c>
      <c r="BH3585" s="187">
        <f t="shared" si="441"/>
        <v>0</v>
      </c>
      <c r="BI3585" s="187">
        <f t="shared" si="442"/>
        <v>0</v>
      </c>
      <c r="BJ3585" s="19" t="s">
        <v>78</v>
      </c>
      <c r="BK3585" s="187">
        <f t="shared" si="443"/>
        <v>0</v>
      </c>
      <c r="BL3585" s="19" t="s">
        <v>200</v>
      </c>
      <c r="BM3585" s="186" t="s">
        <v>7347</v>
      </c>
    </row>
    <row r="3586" spans="1:65" s="2" customFormat="1" ht="37.9" customHeight="1">
      <c r="A3586" s="36"/>
      <c r="B3586" s="37"/>
      <c r="C3586" s="175" t="s">
        <v>7348</v>
      </c>
      <c r="D3586" s="175" t="s">
        <v>195</v>
      </c>
      <c r="E3586" s="176" t="s">
        <v>7349</v>
      </c>
      <c r="F3586" s="177" t="s">
        <v>7350</v>
      </c>
      <c r="G3586" s="178" t="s">
        <v>702</v>
      </c>
      <c r="H3586" s="179">
        <v>8</v>
      </c>
      <c r="I3586" s="180"/>
      <c r="J3586" s="181">
        <f t="shared" si="434"/>
        <v>0</v>
      </c>
      <c r="K3586" s="177" t="s">
        <v>477</v>
      </c>
      <c r="L3586" s="41"/>
      <c r="M3586" s="182" t="s">
        <v>19</v>
      </c>
      <c r="N3586" s="183" t="s">
        <v>41</v>
      </c>
      <c r="O3586" s="66"/>
      <c r="P3586" s="184">
        <f t="shared" si="435"/>
        <v>0</v>
      </c>
      <c r="Q3586" s="184">
        <v>0</v>
      </c>
      <c r="R3586" s="184">
        <f t="shared" si="436"/>
        <v>0</v>
      </c>
      <c r="S3586" s="184">
        <v>0</v>
      </c>
      <c r="T3586" s="185">
        <f t="shared" si="437"/>
        <v>0</v>
      </c>
      <c r="U3586" s="36"/>
      <c r="V3586" s="36"/>
      <c r="W3586" s="36"/>
      <c r="X3586" s="36"/>
      <c r="Y3586" s="36"/>
      <c r="Z3586" s="36"/>
      <c r="AA3586" s="36"/>
      <c r="AB3586" s="36"/>
      <c r="AC3586" s="36"/>
      <c r="AD3586" s="36"/>
      <c r="AE3586" s="36"/>
      <c r="AR3586" s="186" t="s">
        <v>200</v>
      </c>
      <c r="AT3586" s="186" t="s">
        <v>195</v>
      </c>
      <c r="AU3586" s="186" t="s">
        <v>212</v>
      </c>
      <c r="AY3586" s="19" t="s">
        <v>193</v>
      </c>
      <c r="BE3586" s="187">
        <f t="shared" si="438"/>
        <v>0</v>
      </c>
      <c r="BF3586" s="187">
        <f t="shared" si="439"/>
        <v>0</v>
      </c>
      <c r="BG3586" s="187">
        <f t="shared" si="440"/>
        <v>0</v>
      </c>
      <c r="BH3586" s="187">
        <f t="shared" si="441"/>
        <v>0</v>
      </c>
      <c r="BI3586" s="187">
        <f t="shared" si="442"/>
        <v>0</v>
      </c>
      <c r="BJ3586" s="19" t="s">
        <v>78</v>
      </c>
      <c r="BK3586" s="187">
        <f t="shared" si="443"/>
        <v>0</v>
      </c>
      <c r="BL3586" s="19" t="s">
        <v>200</v>
      </c>
      <c r="BM3586" s="186" t="s">
        <v>7351</v>
      </c>
    </row>
    <row r="3587" spans="1:65" s="2" customFormat="1" ht="37.9" customHeight="1">
      <c r="A3587" s="36"/>
      <c r="B3587" s="37"/>
      <c r="C3587" s="175" t="s">
        <v>7352</v>
      </c>
      <c r="D3587" s="175" t="s">
        <v>195</v>
      </c>
      <c r="E3587" s="176" t="s">
        <v>7353</v>
      </c>
      <c r="F3587" s="177" t="s">
        <v>7354</v>
      </c>
      <c r="G3587" s="178" t="s">
        <v>702</v>
      </c>
      <c r="H3587" s="179">
        <v>1</v>
      </c>
      <c r="I3587" s="180"/>
      <c r="J3587" s="181">
        <f t="shared" si="434"/>
        <v>0</v>
      </c>
      <c r="K3587" s="177" t="s">
        <v>477</v>
      </c>
      <c r="L3587" s="41"/>
      <c r="M3587" s="182" t="s">
        <v>19</v>
      </c>
      <c r="N3587" s="183" t="s">
        <v>41</v>
      </c>
      <c r="O3587" s="66"/>
      <c r="P3587" s="184">
        <f t="shared" si="435"/>
        <v>0</v>
      </c>
      <c r="Q3587" s="184">
        <v>0</v>
      </c>
      <c r="R3587" s="184">
        <f t="shared" si="436"/>
        <v>0</v>
      </c>
      <c r="S3587" s="184">
        <v>0</v>
      </c>
      <c r="T3587" s="185">
        <f t="shared" si="437"/>
        <v>0</v>
      </c>
      <c r="U3587" s="36"/>
      <c r="V3587" s="36"/>
      <c r="W3587" s="36"/>
      <c r="X3587" s="36"/>
      <c r="Y3587" s="36"/>
      <c r="Z3587" s="36"/>
      <c r="AA3587" s="36"/>
      <c r="AB3587" s="36"/>
      <c r="AC3587" s="36"/>
      <c r="AD3587" s="36"/>
      <c r="AE3587" s="36"/>
      <c r="AR3587" s="186" t="s">
        <v>200</v>
      </c>
      <c r="AT3587" s="186" t="s">
        <v>195</v>
      </c>
      <c r="AU3587" s="186" t="s">
        <v>212</v>
      </c>
      <c r="AY3587" s="19" t="s">
        <v>193</v>
      </c>
      <c r="BE3587" s="187">
        <f t="shared" si="438"/>
        <v>0</v>
      </c>
      <c r="BF3587" s="187">
        <f t="shared" si="439"/>
        <v>0</v>
      </c>
      <c r="BG3587" s="187">
        <f t="shared" si="440"/>
        <v>0</v>
      </c>
      <c r="BH3587" s="187">
        <f t="shared" si="441"/>
        <v>0</v>
      </c>
      <c r="BI3587" s="187">
        <f t="shared" si="442"/>
        <v>0</v>
      </c>
      <c r="BJ3587" s="19" t="s">
        <v>78</v>
      </c>
      <c r="BK3587" s="187">
        <f t="shared" si="443"/>
        <v>0</v>
      </c>
      <c r="BL3587" s="19" t="s">
        <v>200</v>
      </c>
      <c r="BM3587" s="186" t="s">
        <v>7355</v>
      </c>
    </row>
    <row r="3588" spans="1:65" s="2" customFormat="1" ht="37.9" customHeight="1">
      <c r="A3588" s="36"/>
      <c r="B3588" s="37"/>
      <c r="C3588" s="175" t="s">
        <v>7356</v>
      </c>
      <c r="D3588" s="175" t="s">
        <v>195</v>
      </c>
      <c r="E3588" s="176" t="s">
        <v>7357</v>
      </c>
      <c r="F3588" s="177" t="s">
        <v>7358</v>
      </c>
      <c r="G3588" s="178" t="s">
        <v>702</v>
      </c>
      <c r="H3588" s="179">
        <v>1</v>
      </c>
      <c r="I3588" s="180"/>
      <c r="J3588" s="181">
        <f t="shared" si="434"/>
        <v>0</v>
      </c>
      <c r="K3588" s="177" t="s">
        <v>477</v>
      </c>
      <c r="L3588" s="41"/>
      <c r="M3588" s="182" t="s">
        <v>19</v>
      </c>
      <c r="N3588" s="183" t="s">
        <v>41</v>
      </c>
      <c r="O3588" s="66"/>
      <c r="P3588" s="184">
        <f t="shared" si="435"/>
        <v>0</v>
      </c>
      <c r="Q3588" s="184">
        <v>0</v>
      </c>
      <c r="R3588" s="184">
        <f t="shared" si="436"/>
        <v>0</v>
      </c>
      <c r="S3588" s="184">
        <v>0</v>
      </c>
      <c r="T3588" s="185">
        <f t="shared" si="437"/>
        <v>0</v>
      </c>
      <c r="U3588" s="36"/>
      <c r="V3588" s="36"/>
      <c r="W3588" s="36"/>
      <c r="X3588" s="36"/>
      <c r="Y3588" s="36"/>
      <c r="Z3588" s="36"/>
      <c r="AA3588" s="36"/>
      <c r="AB3588" s="36"/>
      <c r="AC3588" s="36"/>
      <c r="AD3588" s="36"/>
      <c r="AE3588" s="36"/>
      <c r="AR3588" s="186" t="s">
        <v>200</v>
      </c>
      <c r="AT3588" s="186" t="s">
        <v>195</v>
      </c>
      <c r="AU3588" s="186" t="s">
        <v>212</v>
      </c>
      <c r="AY3588" s="19" t="s">
        <v>193</v>
      </c>
      <c r="BE3588" s="187">
        <f t="shared" si="438"/>
        <v>0</v>
      </c>
      <c r="BF3588" s="187">
        <f t="shared" si="439"/>
        <v>0</v>
      </c>
      <c r="BG3588" s="187">
        <f t="shared" si="440"/>
        <v>0</v>
      </c>
      <c r="BH3588" s="187">
        <f t="shared" si="441"/>
        <v>0</v>
      </c>
      <c r="BI3588" s="187">
        <f t="shared" si="442"/>
        <v>0</v>
      </c>
      <c r="BJ3588" s="19" t="s">
        <v>78</v>
      </c>
      <c r="BK3588" s="187">
        <f t="shared" si="443"/>
        <v>0</v>
      </c>
      <c r="BL3588" s="19" t="s">
        <v>200</v>
      </c>
      <c r="BM3588" s="186" t="s">
        <v>7359</v>
      </c>
    </row>
    <row r="3589" spans="1:65" s="2" customFormat="1" ht="44.25" customHeight="1">
      <c r="A3589" s="36"/>
      <c r="B3589" s="37"/>
      <c r="C3589" s="175" t="s">
        <v>7360</v>
      </c>
      <c r="D3589" s="175" t="s">
        <v>195</v>
      </c>
      <c r="E3589" s="176" t="s">
        <v>7361</v>
      </c>
      <c r="F3589" s="177" t="s">
        <v>7362</v>
      </c>
      <c r="G3589" s="178" t="s">
        <v>702</v>
      </c>
      <c r="H3589" s="179">
        <v>1</v>
      </c>
      <c r="I3589" s="180"/>
      <c r="J3589" s="181">
        <f t="shared" si="434"/>
        <v>0</v>
      </c>
      <c r="K3589" s="177" t="s">
        <v>477</v>
      </c>
      <c r="L3589" s="41"/>
      <c r="M3589" s="182" t="s">
        <v>19</v>
      </c>
      <c r="N3589" s="183" t="s">
        <v>41</v>
      </c>
      <c r="O3589" s="66"/>
      <c r="P3589" s="184">
        <f t="shared" si="435"/>
        <v>0</v>
      </c>
      <c r="Q3589" s="184">
        <v>0</v>
      </c>
      <c r="R3589" s="184">
        <f t="shared" si="436"/>
        <v>0</v>
      </c>
      <c r="S3589" s="184">
        <v>0</v>
      </c>
      <c r="T3589" s="185">
        <f t="shared" si="437"/>
        <v>0</v>
      </c>
      <c r="U3589" s="36"/>
      <c r="V3589" s="36"/>
      <c r="W3589" s="36"/>
      <c r="X3589" s="36"/>
      <c r="Y3589" s="36"/>
      <c r="Z3589" s="36"/>
      <c r="AA3589" s="36"/>
      <c r="AB3589" s="36"/>
      <c r="AC3589" s="36"/>
      <c r="AD3589" s="36"/>
      <c r="AE3589" s="36"/>
      <c r="AR3589" s="186" t="s">
        <v>200</v>
      </c>
      <c r="AT3589" s="186" t="s">
        <v>195</v>
      </c>
      <c r="AU3589" s="186" t="s">
        <v>212</v>
      </c>
      <c r="AY3589" s="19" t="s">
        <v>193</v>
      </c>
      <c r="BE3589" s="187">
        <f t="shared" si="438"/>
        <v>0</v>
      </c>
      <c r="BF3589" s="187">
        <f t="shared" si="439"/>
        <v>0</v>
      </c>
      <c r="BG3589" s="187">
        <f t="shared" si="440"/>
        <v>0</v>
      </c>
      <c r="BH3589" s="187">
        <f t="shared" si="441"/>
        <v>0</v>
      </c>
      <c r="BI3589" s="187">
        <f t="shared" si="442"/>
        <v>0</v>
      </c>
      <c r="BJ3589" s="19" t="s">
        <v>78</v>
      </c>
      <c r="BK3589" s="187">
        <f t="shared" si="443"/>
        <v>0</v>
      </c>
      <c r="BL3589" s="19" t="s">
        <v>200</v>
      </c>
      <c r="BM3589" s="186" t="s">
        <v>7363</v>
      </c>
    </row>
    <row r="3590" spans="1:65" s="2" customFormat="1" ht="37.9" customHeight="1">
      <c r="A3590" s="36"/>
      <c r="B3590" s="37"/>
      <c r="C3590" s="175" t="s">
        <v>7364</v>
      </c>
      <c r="D3590" s="175" t="s">
        <v>195</v>
      </c>
      <c r="E3590" s="176" t="s">
        <v>7365</v>
      </c>
      <c r="F3590" s="177" t="s">
        <v>7366</v>
      </c>
      <c r="G3590" s="178" t="s">
        <v>702</v>
      </c>
      <c r="H3590" s="179">
        <v>15</v>
      </c>
      <c r="I3590" s="180"/>
      <c r="J3590" s="181">
        <f t="shared" si="434"/>
        <v>0</v>
      </c>
      <c r="K3590" s="177" t="s">
        <v>477</v>
      </c>
      <c r="L3590" s="41"/>
      <c r="M3590" s="182" t="s">
        <v>19</v>
      </c>
      <c r="N3590" s="183" t="s">
        <v>41</v>
      </c>
      <c r="O3590" s="66"/>
      <c r="P3590" s="184">
        <f t="shared" si="435"/>
        <v>0</v>
      </c>
      <c r="Q3590" s="184">
        <v>0</v>
      </c>
      <c r="R3590" s="184">
        <f t="shared" si="436"/>
        <v>0</v>
      </c>
      <c r="S3590" s="184">
        <v>0</v>
      </c>
      <c r="T3590" s="185">
        <f t="shared" si="437"/>
        <v>0</v>
      </c>
      <c r="U3590" s="36"/>
      <c r="V3590" s="36"/>
      <c r="W3590" s="36"/>
      <c r="X3590" s="36"/>
      <c r="Y3590" s="36"/>
      <c r="Z3590" s="36"/>
      <c r="AA3590" s="36"/>
      <c r="AB3590" s="36"/>
      <c r="AC3590" s="36"/>
      <c r="AD3590" s="36"/>
      <c r="AE3590" s="36"/>
      <c r="AR3590" s="186" t="s">
        <v>200</v>
      </c>
      <c r="AT3590" s="186" t="s">
        <v>195</v>
      </c>
      <c r="AU3590" s="186" t="s">
        <v>212</v>
      </c>
      <c r="AY3590" s="19" t="s">
        <v>193</v>
      </c>
      <c r="BE3590" s="187">
        <f t="shared" si="438"/>
        <v>0</v>
      </c>
      <c r="BF3590" s="187">
        <f t="shared" si="439"/>
        <v>0</v>
      </c>
      <c r="BG3590" s="187">
        <f t="shared" si="440"/>
        <v>0</v>
      </c>
      <c r="BH3590" s="187">
        <f t="shared" si="441"/>
        <v>0</v>
      </c>
      <c r="BI3590" s="187">
        <f t="shared" si="442"/>
        <v>0</v>
      </c>
      <c r="BJ3590" s="19" t="s">
        <v>78</v>
      </c>
      <c r="BK3590" s="187">
        <f t="shared" si="443"/>
        <v>0</v>
      </c>
      <c r="BL3590" s="19" t="s">
        <v>200</v>
      </c>
      <c r="BM3590" s="186" t="s">
        <v>7367</v>
      </c>
    </row>
    <row r="3591" spans="1:65" s="2" customFormat="1" ht="37.9" customHeight="1">
      <c r="A3591" s="36"/>
      <c r="B3591" s="37"/>
      <c r="C3591" s="175" t="s">
        <v>7368</v>
      </c>
      <c r="D3591" s="175" t="s">
        <v>195</v>
      </c>
      <c r="E3591" s="176" t="s">
        <v>7369</v>
      </c>
      <c r="F3591" s="177" t="s">
        <v>7370</v>
      </c>
      <c r="G3591" s="178" t="s">
        <v>702</v>
      </c>
      <c r="H3591" s="179">
        <v>1</v>
      </c>
      <c r="I3591" s="180"/>
      <c r="J3591" s="181">
        <f t="shared" si="434"/>
        <v>0</v>
      </c>
      <c r="K3591" s="177" t="s">
        <v>477</v>
      </c>
      <c r="L3591" s="41"/>
      <c r="M3591" s="182" t="s">
        <v>19</v>
      </c>
      <c r="N3591" s="183" t="s">
        <v>41</v>
      </c>
      <c r="O3591" s="66"/>
      <c r="P3591" s="184">
        <f t="shared" si="435"/>
        <v>0</v>
      </c>
      <c r="Q3591" s="184">
        <v>0</v>
      </c>
      <c r="R3591" s="184">
        <f t="shared" si="436"/>
        <v>0</v>
      </c>
      <c r="S3591" s="184">
        <v>0</v>
      </c>
      <c r="T3591" s="185">
        <f t="shared" si="437"/>
        <v>0</v>
      </c>
      <c r="U3591" s="36"/>
      <c r="V3591" s="36"/>
      <c r="W3591" s="36"/>
      <c r="X3591" s="36"/>
      <c r="Y3591" s="36"/>
      <c r="Z3591" s="36"/>
      <c r="AA3591" s="36"/>
      <c r="AB3591" s="36"/>
      <c r="AC3591" s="36"/>
      <c r="AD3591" s="36"/>
      <c r="AE3591" s="36"/>
      <c r="AR3591" s="186" t="s">
        <v>200</v>
      </c>
      <c r="AT3591" s="186" t="s">
        <v>195</v>
      </c>
      <c r="AU3591" s="186" t="s">
        <v>212</v>
      </c>
      <c r="AY3591" s="19" t="s">
        <v>193</v>
      </c>
      <c r="BE3591" s="187">
        <f t="shared" si="438"/>
        <v>0</v>
      </c>
      <c r="BF3591" s="187">
        <f t="shared" si="439"/>
        <v>0</v>
      </c>
      <c r="BG3591" s="187">
        <f t="shared" si="440"/>
        <v>0</v>
      </c>
      <c r="BH3591" s="187">
        <f t="shared" si="441"/>
        <v>0</v>
      </c>
      <c r="BI3591" s="187">
        <f t="shared" si="442"/>
        <v>0</v>
      </c>
      <c r="BJ3591" s="19" t="s">
        <v>78</v>
      </c>
      <c r="BK3591" s="187">
        <f t="shared" si="443"/>
        <v>0</v>
      </c>
      <c r="BL3591" s="19" t="s">
        <v>200</v>
      </c>
      <c r="BM3591" s="186" t="s">
        <v>7371</v>
      </c>
    </row>
    <row r="3592" spans="1:65" s="2" customFormat="1" ht="37.9" customHeight="1">
      <c r="A3592" s="36"/>
      <c r="B3592" s="37"/>
      <c r="C3592" s="175" t="s">
        <v>7372</v>
      </c>
      <c r="D3592" s="175" t="s">
        <v>195</v>
      </c>
      <c r="E3592" s="176" t="s">
        <v>7373</v>
      </c>
      <c r="F3592" s="177" t="s">
        <v>7374</v>
      </c>
      <c r="G3592" s="178" t="s">
        <v>702</v>
      </c>
      <c r="H3592" s="179">
        <v>4</v>
      </c>
      <c r="I3592" s="180"/>
      <c r="J3592" s="181">
        <f t="shared" si="434"/>
        <v>0</v>
      </c>
      <c r="K3592" s="177" t="s">
        <v>477</v>
      </c>
      <c r="L3592" s="41"/>
      <c r="M3592" s="182" t="s">
        <v>19</v>
      </c>
      <c r="N3592" s="183" t="s">
        <v>41</v>
      </c>
      <c r="O3592" s="66"/>
      <c r="P3592" s="184">
        <f t="shared" si="435"/>
        <v>0</v>
      </c>
      <c r="Q3592" s="184">
        <v>0</v>
      </c>
      <c r="R3592" s="184">
        <f t="shared" si="436"/>
        <v>0</v>
      </c>
      <c r="S3592" s="184">
        <v>0</v>
      </c>
      <c r="T3592" s="185">
        <f t="shared" si="437"/>
        <v>0</v>
      </c>
      <c r="U3592" s="36"/>
      <c r="V3592" s="36"/>
      <c r="W3592" s="36"/>
      <c r="X3592" s="36"/>
      <c r="Y3592" s="36"/>
      <c r="Z3592" s="36"/>
      <c r="AA3592" s="36"/>
      <c r="AB3592" s="36"/>
      <c r="AC3592" s="36"/>
      <c r="AD3592" s="36"/>
      <c r="AE3592" s="36"/>
      <c r="AR3592" s="186" t="s">
        <v>200</v>
      </c>
      <c r="AT3592" s="186" t="s">
        <v>195</v>
      </c>
      <c r="AU3592" s="186" t="s">
        <v>212</v>
      </c>
      <c r="AY3592" s="19" t="s">
        <v>193</v>
      </c>
      <c r="BE3592" s="187">
        <f t="shared" si="438"/>
        <v>0</v>
      </c>
      <c r="BF3592" s="187">
        <f t="shared" si="439"/>
        <v>0</v>
      </c>
      <c r="BG3592" s="187">
        <f t="shared" si="440"/>
        <v>0</v>
      </c>
      <c r="BH3592" s="187">
        <f t="shared" si="441"/>
        <v>0</v>
      </c>
      <c r="BI3592" s="187">
        <f t="shared" si="442"/>
        <v>0</v>
      </c>
      <c r="BJ3592" s="19" t="s">
        <v>78</v>
      </c>
      <c r="BK3592" s="187">
        <f t="shared" si="443"/>
        <v>0</v>
      </c>
      <c r="BL3592" s="19" t="s">
        <v>200</v>
      </c>
      <c r="BM3592" s="186" t="s">
        <v>7375</v>
      </c>
    </row>
    <row r="3593" spans="1:65" s="2" customFormat="1" ht="37.9" customHeight="1">
      <c r="A3593" s="36"/>
      <c r="B3593" s="37"/>
      <c r="C3593" s="175" t="s">
        <v>7376</v>
      </c>
      <c r="D3593" s="175" t="s">
        <v>195</v>
      </c>
      <c r="E3593" s="176" t="s">
        <v>7377</v>
      </c>
      <c r="F3593" s="177" t="s">
        <v>7378</v>
      </c>
      <c r="G3593" s="178" t="s">
        <v>702</v>
      </c>
      <c r="H3593" s="179">
        <v>2</v>
      </c>
      <c r="I3593" s="180"/>
      <c r="J3593" s="181">
        <f t="shared" si="434"/>
        <v>0</v>
      </c>
      <c r="K3593" s="177" t="s">
        <v>477</v>
      </c>
      <c r="L3593" s="41"/>
      <c r="M3593" s="182" t="s">
        <v>19</v>
      </c>
      <c r="N3593" s="183" t="s">
        <v>41</v>
      </c>
      <c r="O3593" s="66"/>
      <c r="P3593" s="184">
        <f t="shared" si="435"/>
        <v>0</v>
      </c>
      <c r="Q3593" s="184">
        <v>0</v>
      </c>
      <c r="R3593" s="184">
        <f t="shared" si="436"/>
        <v>0</v>
      </c>
      <c r="S3593" s="184">
        <v>0</v>
      </c>
      <c r="T3593" s="185">
        <f t="shared" si="437"/>
        <v>0</v>
      </c>
      <c r="U3593" s="36"/>
      <c r="V3593" s="36"/>
      <c r="W3593" s="36"/>
      <c r="X3593" s="36"/>
      <c r="Y3593" s="36"/>
      <c r="Z3593" s="36"/>
      <c r="AA3593" s="36"/>
      <c r="AB3593" s="36"/>
      <c r="AC3593" s="36"/>
      <c r="AD3593" s="36"/>
      <c r="AE3593" s="36"/>
      <c r="AR3593" s="186" t="s">
        <v>200</v>
      </c>
      <c r="AT3593" s="186" t="s">
        <v>195</v>
      </c>
      <c r="AU3593" s="186" t="s">
        <v>212</v>
      </c>
      <c r="AY3593" s="19" t="s">
        <v>193</v>
      </c>
      <c r="BE3593" s="187">
        <f t="shared" si="438"/>
        <v>0</v>
      </c>
      <c r="BF3593" s="187">
        <f t="shared" si="439"/>
        <v>0</v>
      </c>
      <c r="BG3593" s="187">
        <f t="shared" si="440"/>
        <v>0</v>
      </c>
      <c r="BH3593" s="187">
        <f t="shared" si="441"/>
        <v>0</v>
      </c>
      <c r="BI3593" s="187">
        <f t="shared" si="442"/>
        <v>0</v>
      </c>
      <c r="BJ3593" s="19" t="s">
        <v>78</v>
      </c>
      <c r="BK3593" s="187">
        <f t="shared" si="443"/>
        <v>0</v>
      </c>
      <c r="BL3593" s="19" t="s">
        <v>200</v>
      </c>
      <c r="BM3593" s="186" t="s">
        <v>7379</v>
      </c>
    </row>
    <row r="3594" spans="1:65" s="2" customFormat="1" ht="37.9" customHeight="1">
      <c r="A3594" s="36"/>
      <c r="B3594" s="37"/>
      <c r="C3594" s="175" t="s">
        <v>7380</v>
      </c>
      <c r="D3594" s="175" t="s">
        <v>195</v>
      </c>
      <c r="E3594" s="176" t="s">
        <v>7381</v>
      </c>
      <c r="F3594" s="177" t="s">
        <v>7382</v>
      </c>
      <c r="G3594" s="178" t="s">
        <v>702</v>
      </c>
      <c r="H3594" s="179">
        <v>32</v>
      </c>
      <c r="I3594" s="180"/>
      <c r="J3594" s="181">
        <f t="shared" si="434"/>
        <v>0</v>
      </c>
      <c r="K3594" s="177" t="s">
        <v>477</v>
      </c>
      <c r="L3594" s="41"/>
      <c r="M3594" s="182" t="s">
        <v>19</v>
      </c>
      <c r="N3594" s="183" t="s">
        <v>41</v>
      </c>
      <c r="O3594" s="66"/>
      <c r="P3594" s="184">
        <f t="shared" si="435"/>
        <v>0</v>
      </c>
      <c r="Q3594" s="184">
        <v>0</v>
      </c>
      <c r="R3594" s="184">
        <f t="shared" si="436"/>
        <v>0</v>
      </c>
      <c r="S3594" s="184">
        <v>0</v>
      </c>
      <c r="T3594" s="185">
        <f t="shared" si="437"/>
        <v>0</v>
      </c>
      <c r="U3594" s="36"/>
      <c r="V3594" s="36"/>
      <c r="W3594" s="36"/>
      <c r="X3594" s="36"/>
      <c r="Y3594" s="36"/>
      <c r="Z3594" s="36"/>
      <c r="AA3594" s="36"/>
      <c r="AB3594" s="36"/>
      <c r="AC3594" s="36"/>
      <c r="AD3594" s="36"/>
      <c r="AE3594" s="36"/>
      <c r="AR3594" s="186" t="s">
        <v>200</v>
      </c>
      <c r="AT3594" s="186" t="s">
        <v>195</v>
      </c>
      <c r="AU3594" s="186" t="s">
        <v>212</v>
      </c>
      <c r="AY3594" s="19" t="s">
        <v>193</v>
      </c>
      <c r="BE3594" s="187">
        <f t="shared" si="438"/>
        <v>0</v>
      </c>
      <c r="BF3594" s="187">
        <f t="shared" si="439"/>
        <v>0</v>
      </c>
      <c r="BG3594" s="187">
        <f t="shared" si="440"/>
        <v>0</v>
      </c>
      <c r="BH3594" s="187">
        <f t="shared" si="441"/>
        <v>0</v>
      </c>
      <c r="BI3594" s="187">
        <f t="shared" si="442"/>
        <v>0</v>
      </c>
      <c r="BJ3594" s="19" t="s">
        <v>78</v>
      </c>
      <c r="BK3594" s="187">
        <f t="shared" si="443"/>
        <v>0</v>
      </c>
      <c r="BL3594" s="19" t="s">
        <v>200</v>
      </c>
      <c r="BM3594" s="186" t="s">
        <v>7383</v>
      </c>
    </row>
    <row r="3595" spans="1:65" s="2" customFormat="1" ht="37.9" customHeight="1">
      <c r="A3595" s="36"/>
      <c r="B3595" s="37"/>
      <c r="C3595" s="175" t="s">
        <v>7384</v>
      </c>
      <c r="D3595" s="175" t="s">
        <v>195</v>
      </c>
      <c r="E3595" s="176" t="s">
        <v>7385</v>
      </c>
      <c r="F3595" s="177" t="s">
        <v>7386</v>
      </c>
      <c r="G3595" s="178" t="s">
        <v>702</v>
      </c>
      <c r="H3595" s="179">
        <v>9</v>
      </c>
      <c r="I3595" s="180"/>
      <c r="J3595" s="181">
        <f t="shared" si="434"/>
        <v>0</v>
      </c>
      <c r="K3595" s="177" t="s">
        <v>477</v>
      </c>
      <c r="L3595" s="41"/>
      <c r="M3595" s="182" t="s">
        <v>19</v>
      </c>
      <c r="N3595" s="183" t="s">
        <v>41</v>
      </c>
      <c r="O3595" s="66"/>
      <c r="P3595" s="184">
        <f t="shared" si="435"/>
        <v>0</v>
      </c>
      <c r="Q3595" s="184">
        <v>0</v>
      </c>
      <c r="R3595" s="184">
        <f t="shared" si="436"/>
        <v>0</v>
      </c>
      <c r="S3595" s="184">
        <v>0</v>
      </c>
      <c r="T3595" s="185">
        <f t="shared" si="437"/>
        <v>0</v>
      </c>
      <c r="U3595" s="36"/>
      <c r="V3595" s="36"/>
      <c r="W3595" s="36"/>
      <c r="X3595" s="36"/>
      <c r="Y3595" s="36"/>
      <c r="Z3595" s="36"/>
      <c r="AA3595" s="36"/>
      <c r="AB3595" s="36"/>
      <c r="AC3595" s="36"/>
      <c r="AD3595" s="36"/>
      <c r="AE3595" s="36"/>
      <c r="AR3595" s="186" t="s">
        <v>200</v>
      </c>
      <c r="AT3595" s="186" t="s">
        <v>195</v>
      </c>
      <c r="AU3595" s="186" t="s">
        <v>212</v>
      </c>
      <c r="AY3595" s="19" t="s">
        <v>193</v>
      </c>
      <c r="BE3595" s="187">
        <f t="shared" si="438"/>
        <v>0</v>
      </c>
      <c r="BF3595" s="187">
        <f t="shared" si="439"/>
        <v>0</v>
      </c>
      <c r="BG3595" s="187">
        <f t="shared" si="440"/>
        <v>0</v>
      </c>
      <c r="BH3595" s="187">
        <f t="shared" si="441"/>
        <v>0</v>
      </c>
      <c r="BI3595" s="187">
        <f t="shared" si="442"/>
        <v>0</v>
      </c>
      <c r="BJ3595" s="19" t="s">
        <v>78</v>
      </c>
      <c r="BK3595" s="187">
        <f t="shared" si="443"/>
        <v>0</v>
      </c>
      <c r="BL3595" s="19" t="s">
        <v>200</v>
      </c>
      <c r="BM3595" s="186" t="s">
        <v>7387</v>
      </c>
    </row>
    <row r="3596" spans="1:65" s="2" customFormat="1" ht="37.9" customHeight="1">
      <c r="A3596" s="36"/>
      <c r="B3596" s="37"/>
      <c r="C3596" s="175" t="s">
        <v>7388</v>
      </c>
      <c r="D3596" s="175" t="s">
        <v>195</v>
      </c>
      <c r="E3596" s="176" t="s">
        <v>7389</v>
      </c>
      <c r="F3596" s="177" t="s">
        <v>7390</v>
      </c>
      <c r="G3596" s="178" t="s">
        <v>273</v>
      </c>
      <c r="H3596" s="179">
        <v>211.7</v>
      </c>
      <c r="I3596" s="180"/>
      <c r="J3596" s="181">
        <f t="shared" si="434"/>
        <v>0</v>
      </c>
      <c r="K3596" s="177" t="s">
        <v>477</v>
      </c>
      <c r="L3596" s="41"/>
      <c r="M3596" s="182" t="s">
        <v>19</v>
      </c>
      <c r="N3596" s="183" t="s">
        <v>41</v>
      </c>
      <c r="O3596" s="66"/>
      <c r="P3596" s="184">
        <f t="shared" si="435"/>
        <v>0</v>
      </c>
      <c r="Q3596" s="184">
        <v>0</v>
      </c>
      <c r="R3596" s="184">
        <f t="shared" si="436"/>
        <v>0</v>
      </c>
      <c r="S3596" s="184">
        <v>0</v>
      </c>
      <c r="T3596" s="185">
        <f t="shared" si="437"/>
        <v>0</v>
      </c>
      <c r="U3596" s="36"/>
      <c r="V3596" s="36"/>
      <c r="W3596" s="36"/>
      <c r="X3596" s="36"/>
      <c r="Y3596" s="36"/>
      <c r="Z3596" s="36"/>
      <c r="AA3596" s="36"/>
      <c r="AB3596" s="36"/>
      <c r="AC3596" s="36"/>
      <c r="AD3596" s="36"/>
      <c r="AE3596" s="36"/>
      <c r="AR3596" s="186" t="s">
        <v>200</v>
      </c>
      <c r="AT3596" s="186" t="s">
        <v>195</v>
      </c>
      <c r="AU3596" s="186" t="s">
        <v>212</v>
      </c>
      <c r="AY3596" s="19" t="s">
        <v>193</v>
      </c>
      <c r="BE3596" s="187">
        <f t="shared" si="438"/>
        <v>0</v>
      </c>
      <c r="BF3596" s="187">
        <f t="shared" si="439"/>
        <v>0</v>
      </c>
      <c r="BG3596" s="187">
        <f t="shared" si="440"/>
        <v>0</v>
      </c>
      <c r="BH3596" s="187">
        <f t="shared" si="441"/>
        <v>0</v>
      </c>
      <c r="BI3596" s="187">
        <f t="shared" si="442"/>
        <v>0</v>
      </c>
      <c r="BJ3596" s="19" t="s">
        <v>78</v>
      </c>
      <c r="BK3596" s="187">
        <f t="shared" si="443"/>
        <v>0</v>
      </c>
      <c r="BL3596" s="19" t="s">
        <v>200</v>
      </c>
      <c r="BM3596" s="186" t="s">
        <v>7391</v>
      </c>
    </row>
    <row r="3597" spans="1:65" s="2" customFormat="1" ht="33" customHeight="1">
      <c r="A3597" s="36"/>
      <c r="B3597" s="37"/>
      <c r="C3597" s="175" t="s">
        <v>7392</v>
      </c>
      <c r="D3597" s="175" t="s">
        <v>195</v>
      </c>
      <c r="E3597" s="176" t="s">
        <v>7393</v>
      </c>
      <c r="F3597" s="177" t="s">
        <v>7394</v>
      </c>
      <c r="G3597" s="178" t="s">
        <v>702</v>
      </c>
      <c r="H3597" s="179">
        <v>92</v>
      </c>
      <c r="I3597" s="180"/>
      <c r="J3597" s="181">
        <f t="shared" si="434"/>
        <v>0</v>
      </c>
      <c r="K3597" s="177" t="s">
        <v>477</v>
      </c>
      <c r="L3597" s="41"/>
      <c r="M3597" s="182" t="s">
        <v>19</v>
      </c>
      <c r="N3597" s="183" t="s">
        <v>41</v>
      </c>
      <c r="O3597" s="66"/>
      <c r="P3597" s="184">
        <f t="shared" si="435"/>
        <v>0</v>
      </c>
      <c r="Q3597" s="184">
        <v>0</v>
      </c>
      <c r="R3597" s="184">
        <f t="shared" si="436"/>
        <v>0</v>
      </c>
      <c r="S3597" s="184">
        <v>0</v>
      </c>
      <c r="T3597" s="185">
        <f t="shared" si="437"/>
        <v>0</v>
      </c>
      <c r="U3597" s="36"/>
      <c r="V3597" s="36"/>
      <c r="W3597" s="36"/>
      <c r="X3597" s="36"/>
      <c r="Y3597" s="36"/>
      <c r="Z3597" s="36"/>
      <c r="AA3597" s="36"/>
      <c r="AB3597" s="36"/>
      <c r="AC3597" s="36"/>
      <c r="AD3597" s="36"/>
      <c r="AE3597" s="36"/>
      <c r="AR3597" s="186" t="s">
        <v>200</v>
      </c>
      <c r="AT3597" s="186" t="s">
        <v>195</v>
      </c>
      <c r="AU3597" s="186" t="s">
        <v>212</v>
      </c>
      <c r="AY3597" s="19" t="s">
        <v>193</v>
      </c>
      <c r="BE3597" s="187">
        <f t="shared" si="438"/>
        <v>0</v>
      </c>
      <c r="BF3597" s="187">
        <f t="shared" si="439"/>
        <v>0</v>
      </c>
      <c r="BG3597" s="187">
        <f t="shared" si="440"/>
        <v>0</v>
      </c>
      <c r="BH3597" s="187">
        <f t="shared" si="441"/>
        <v>0</v>
      </c>
      <c r="BI3597" s="187">
        <f t="shared" si="442"/>
        <v>0</v>
      </c>
      <c r="BJ3597" s="19" t="s">
        <v>78</v>
      </c>
      <c r="BK3597" s="187">
        <f t="shared" si="443"/>
        <v>0</v>
      </c>
      <c r="BL3597" s="19" t="s">
        <v>200</v>
      </c>
      <c r="BM3597" s="186" t="s">
        <v>7395</v>
      </c>
    </row>
    <row r="3598" spans="1:65" s="2" customFormat="1" ht="44.25" customHeight="1">
      <c r="A3598" s="36"/>
      <c r="B3598" s="37"/>
      <c r="C3598" s="175" t="s">
        <v>7396</v>
      </c>
      <c r="D3598" s="175" t="s">
        <v>195</v>
      </c>
      <c r="E3598" s="176" t="s">
        <v>7397</v>
      </c>
      <c r="F3598" s="177" t="s">
        <v>7323</v>
      </c>
      <c r="G3598" s="178" t="s">
        <v>3113</v>
      </c>
      <c r="H3598" s="248"/>
      <c r="I3598" s="180"/>
      <c r="J3598" s="181">
        <f t="shared" si="434"/>
        <v>0</v>
      </c>
      <c r="K3598" s="177" t="s">
        <v>199</v>
      </c>
      <c r="L3598" s="41"/>
      <c r="M3598" s="182" t="s">
        <v>19</v>
      </c>
      <c r="N3598" s="183" t="s">
        <v>41</v>
      </c>
      <c r="O3598" s="66"/>
      <c r="P3598" s="184">
        <f t="shared" si="435"/>
        <v>0</v>
      </c>
      <c r="Q3598" s="184">
        <v>0</v>
      </c>
      <c r="R3598" s="184">
        <f t="shared" si="436"/>
        <v>0</v>
      </c>
      <c r="S3598" s="184">
        <v>0</v>
      </c>
      <c r="T3598" s="185">
        <f t="shared" si="437"/>
        <v>0</v>
      </c>
      <c r="U3598" s="36"/>
      <c r="V3598" s="36"/>
      <c r="W3598" s="36"/>
      <c r="X3598" s="36"/>
      <c r="Y3598" s="36"/>
      <c r="Z3598" s="36"/>
      <c r="AA3598" s="36"/>
      <c r="AB3598" s="36"/>
      <c r="AC3598" s="36"/>
      <c r="AD3598" s="36"/>
      <c r="AE3598" s="36"/>
      <c r="AR3598" s="186" t="s">
        <v>200</v>
      </c>
      <c r="AT3598" s="186" t="s">
        <v>195</v>
      </c>
      <c r="AU3598" s="186" t="s">
        <v>212</v>
      </c>
      <c r="AY3598" s="19" t="s">
        <v>193</v>
      </c>
      <c r="BE3598" s="187">
        <f t="shared" si="438"/>
        <v>0</v>
      </c>
      <c r="BF3598" s="187">
        <f t="shared" si="439"/>
        <v>0</v>
      </c>
      <c r="BG3598" s="187">
        <f t="shared" si="440"/>
        <v>0</v>
      </c>
      <c r="BH3598" s="187">
        <f t="shared" si="441"/>
        <v>0</v>
      </c>
      <c r="BI3598" s="187">
        <f t="shared" si="442"/>
        <v>0</v>
      </c>
      <c r="BJ3598" s="19" t="s">
        <v>78</v>
      </c>
      <c r="BK3598" s="187">
        <f t="shared" si="443"/>
        <v>0</v>
      </c>
      <c r="BL3598" s="19" t="s">
        <v>200</v>
      </c>
      <c r="BM3598" s="186" t="s">
        <v>7398</v>
      </c>
    </row>
    <row r="3599" spans="1:65" s="2" customFormat="1" ht="11.25">
      <c r="A3599" s="36"/>
      <c r="B3599" s="37"/>
      <c r="C3599" s="38"/>
      <c r="D3599" s="188" t="s">
        <v>201</v>
      </c>
      <c r="E3599" s="38"/>
      <c r="F3599" s="189" t="s">
        <v>7399</v>
      </c>
      <c r="G3599" s="38"/>
      <c r="H3599" s="38"/>
      <c r="I3599" s="190"/>
      <c r="J3599" s="38"/>
      <c r="K3599" s="38"/>
      <c r="L3599" s="41"/>
      <c r="M3599" s="191"/>
      <c r="N3599" s="192"/>
      <c r="O3599" s="66"/>
      <c r="P3599" s="66"/>
      <c r="Q3599" s="66"/>
      <c r="R3599" s="66"/>
      <c r="S3599" s="66"/>
      <c r="T3599" s="67"/>
      <c r="U3599" s="36"/>
      <c r="V3599" s="36"/>
      <c r="W3599" s="36"/>
      <c r="X3599" s="36"/>
      <c r="Y3599" s="36"/>
      <c r="Z3599" s="36"/>
      <c r="AA3599" s="36"/>
      <c r="AB3599" s="36"/>
      <c r="AC3599" s="36"/>
      <c r="AD3599" s="36"/>
      <c r="AE3599" s="36"/>
      <c r="AT3599" s="19" t="s">
        <v>201</v>
      </c>
      <c r="AU3599" s="19" t="s">
        <v>212</v>
      </c>
    </row>
    <row r="3600" spans="1:65" s="12" customFormat="1" ht="20.85" customHeight="1">
      <c r="B3600" s="159"/>
      <c r="C3600" s="160"/>
      <c r="D3600" s="161" t="s">
        <v>69</v>
      </c>
      <c r="E3600" s="173" t="s">
        <v>7400</v>
      </c>
      <c r="F3600" s="173" t="s">
        <v>7401</v>
      </c>
      <c r="G3600" s="160"/>
      <c r="H3600" s="160"/>
      <c r="I3600" s="163"/>
      <c r="J3600" s="174">
        <f>BK3600</f>
        <v>0</v>
      </c>
      <c r="K3600" s="160"/>
      <c r="L3600" s="165"/>
      <c r="M3600" s="166"/>
      <c r="N3600" s="167"/>
      <c r="O3600" s="167"/>
      <c r="P3600" s="168">
        <f>SUM(P3601:P3609)</f>
        <v>0</v>
      </c>
      <c r="Q3600" s="167"/>
      <c r="R3600" s="168">
        <f>SUM(R3601:R3609)</f>
        <v>0</v>
      </c>
      <c r="S3600" s="167"/>
      <c r="T3600" s="169">
        <f>SUM(T3601:T3609)</f>
        <v>0</v>
      </c>
      <c r="AR3600" s="170" t="s">
        <v>78</v>
      </c>
      <c r="AT3600" s="171" t="s">
        <v>69</v>
      </c>
      <c r="AU3600" s="171" t="s">
        <v>80</v>
      </c>
      <c r="AY3600" s="170" t="s">
        <v>193</v>
      </c>
      <c r="BK3600" s="172">
        <f>SUM(BK3601:BK3609)</f>
        <v>0</v>
      </c>
    </row>
    <row r="3601" spans="1:65" s="2" customFormat="1" ht="24.2" customHeight="1">
      <c r="A3601" s="36"/>
      <c r="B3601" s="37"/>
      <c r="C3601" s="175" t="s">
        <v>7402</v>
      </c>
      <c r="D3601" s="175" t="s">
        <v>195</v>
      </c>
      <c r="E3601" s="176" t="s">
        <v>7403</v>
      </c>
      <c r="F3601" s="177" t="s">
        <v>7404</v>
      </c>
      <c r="G3601" s="178" t="s">
        <v>702</v>
      </c>
      <c r="H3601" s="179">
        <v>43</v>
      </c>
      <c r="I3601" s="180"/>
      <c r="J3601" s="181">
        <f t="shared" ref="J3601:J3609" si="444">ROUND(I3601*H3601,2)</f>
        <v>0</v>
      </c>
      <c r="K3601" s="177" t="s">
        <v>477</v>
      </c>
      <c r="L3601" s="41"/>
      <c r="M3601" s="182" t="s">
        <v>19</v>
      </c>
      <c r="N3601" s="183" t="s">
        <v>41</v>
      </c>
      <c r="O3601" s="66"/>
      <c r="P3601" s="184">
        <f t="shared" ref="P3601:P3609" si="445">O3601*H3601</f>
        <v>0</v>
      </c>
      <c r="Q3601" s="184">
        <v>0</v>
      </c>
      <c r="R3601" s="184">
        <f t="shared" ref="R3601:R3609" si="446">Q3601*H3601</f>
        <v>0</v>
      </c>
      <c r="S3601" s="184">
        <v>0</v>
      </c>
      <c r="T3601" s="185">
        <f t="shared" ref="T3601:T3609" si="447">S3601*H3601</f>
        <v>0</v>
      </c>
      <c r="U3601" s="36"/>
      <c r="V3601" s="36"/>
      <c r="W3601" s="36"/>
      <c r="X3601" s="36"/>
      <c r="Y3601" s="36"/>
      <c r="Z3601" s="36"/>
      <c r="AA3601" s="36"/>
      <c r="AB3601" s="36"/>
      <c r="AC3601" s="36"/>
      <c r="AD3601" s="36"/>
      <c r="AE3601" s="36"/>
      <c r="AR3601" s="186" t="s">
        <v>200</v>
      </c>
      <c r="AT3601" s="186" t="s">
        <v>195</v>
      </c>
      <c r="AU3601" s="186" t="s">
        <v>212</v>
      </c>
      <c r="AY3601" s="19" t="s">
        <v>193</v>
      </c>
      <c r="BE3601" s="187">
        <f t="shared" ref="BE3601:BE3609" si="448">IF(N3601="základní",J3601,0)</f>
        <v>0</v>
      </c>
      <c r="BF3601" s="187">
        <f t="shared" ref="BF3601:BF3609" si="449">IF(N3601="snížená",J3601,0)</f>
        <v>0</v>
      </c>
      <c r="BG3601" s="187">
        <f t="shared" ref="BG3601:BG3609" si="450">IF(N3601="zákl. přenesená",J3601,0)</f>
        <v>0</v>
      </c>
      <c r="BH3601" s="187">
        <f t="shared" ref="BH3601:BH3609" si="451">IF(N3601="sníž. přenesená",J3601,0)</f>
        <v>0</v>
      </c>
      <c r="BI3601" s="187">
        <f t="shared" ref="BI3601:BI3609" si="452">IF(N3601="nulová",J3601,0)</f>
        <v>0</v>
      </c>
      <c r="BJ3601" s="19" t="s">
        <v>78</v>
      </c>
      <c r="BK3601" s="187">
        <f t="shared" ref="BK3601:BK3609" si="453">ROUND(I3601*H3601,2)</f>
        <v>0</v>
      </c>
      <c r="BL3601" s="19" t="s">
        <v>200</v>
      </c>
      <c r="BM3601" s="186" t="s">
        <v>7405</v>
      </c>
    </row>
    <row r="3602" spans="1:65" s="2" customFormat="1" ht="33" customHeight="1">
      <c r="A3602" s="36"/>
      <c r="B3602" s="37"/>
      <c r="C3602" s="175" t="s">
        <v>7406</v>
      </c>
      <c r="D3602" s="175" t="s">
        <v>195</v>
      </c>
      <c r="E3602" s="176" t="s">
        <v>7407</v>
      </c>
      <c r="F3602" s="177" t="s">
        <v>7408</v>
      </c>
      <c r="G3602" s="178" t="s">
        <v>702</v>
      </c>
      <c r="H3602" s="179">
        <v>35</v>
      </c>
      <c r="I3602" s="180"/>
      <c r="J3602" s="181">
        <f t="shared" si="444"/>
        <v>0</v>
      </c>
      <c r="K3602" s="177" t="s">
        <v>477</v>
      </c>
      <c r="L3602" s="41"/>
      <c r="M3602" s="182" t="s">
        <v>19</v>
      </c>
      <c r="N3602" s="183" t="s">
        <v>41</v>
      </c>
      <c r="O3602" s="66"/>
      <c r="P3602" s="184">
        <f t="shared" si="445"/>
        <v>0</v>
      </c>
      <c r="Q3602" s="184">
        <v>0</v>
      </c>
      <c r="R3602" s="184">
        <f t="shared" si="446"/>
        <v>0</v>
      </c>
      <c r="S3602" s="184">
        <v>0</v>
      </c>
      <c r="T3602" s="185">
        <f t="shared" si="447"/>
        <v>0</v>
      </c>
      <c r="U3602" s="36"/>
      <c r="V3602" s="36"/>
      <c r="W3602" s="36"/>
      <c r="X3602" s="36"/>
      <c r="Y3602" s="36"/>
      <c r="Z3602" s="36"/>
      <c r="AA3602" s="36"/>
      <c r="AB3602" s="36"/>
      <c r="AC3602" s="36"/>
      <c r="AD3602" s="36"/>
      <c r="AE3602" s="36"/>
      <c r="AR3602" s="186" t="s">
        <v>200</v>
      </c>
      <c r="AT3602" s="186" t="s">
        <v>195</v>
      </c>
      <c r="AU3602" s="186" t="s">
        <v>212</v>
      </c>
      <c r="AY3602" s="19" t="s">
        <v>193</v>
      </c>
      <c r="BE3602" s="187">
        <f t="shared" si="448"/>
        <v>0</v>
      </c>
      <c r="BF3602" s="187">
        <f t="shared" si="449"/>
        <v>0</v>
      </c>
      <c r="BG3602" s="187">
        <f t="shared" si="450"/>
        <v>0</v>
      </c>
      <c r="BH3602" s="187">
        <f t="shared" si="451"/>
        <v>0</v>
      </c>
      <c r="BI3602" s="187">
        <f t="shared" si="452"/>
        <v>0</v>
      </c>
      <c r="BJ3602" s="19" t="s">
        <v>78</v>
      </c>
      <c r="BK3602" s="187">
        <f t="shared" si="453"/>
        <v>0</v>
      </c>
      <c r="BL3602" s="19" t="s">
        <v>200</v>
      </c>
      <c r="BM3602" s="186" t="s">
        <v>7409</v>
      </c>
    </row>
    <row r="3603" spans="1:65" s="2" customFormat="1" ht="33" customHeight="1">
      <c r="A3603" s="36"/>
      <c r="B3603" s="37"/>
      <c r="C3603" s="175" t="s">
        <v>7410</v>
      </c>
      <c r="D3603" s="175" t="s">
        <v>195</v>
      </c>
      <c r="E3603" s="176" t="s">
        <v>7411</v>
      </c>
      <c r="F3603" s="177" t="s">
        <v>7412</v>
      </c>
      <c r="G3603" s="178" t="s">
        <v>702</v>
      </c>
      <c r="H3603" s="179">
        <v>33</v>
      </c>
      <c r="I3603" s="180"/>
      <c r="J3603" s="181">
        <f t="shared" si="444"/>
        <v>0</v>
      </c>
      <c r="K3603" s="177" t="s">
        <v>477</v>
      </c>
      <c r="L3603" s="41"/>
      <c r="M3603" s="182" t="s">
        <v>19</v>
      </c>
      <c r="N3603" s="183" t="s">
        <v>41</v>
      </c>
      <c r="O3603" s="66"/>
      <c r="P3603" s="184">
        <f t="shared" si="445"/>
        <v>0</v>
      </c>
      <c r="Q3603" s="184">
        <v>0</v>
      </c>
      <c r="R3603" s="184">
        <f t="shared" si="446"/>
        <v>0</v>
      </c>
      <c r="S3603" s="184">
        <v>0</v>
      </c>
      <c r="T3603" s="185">
        <f t="shared" si="447"/>
        <v>0</v>
      </c>
      <c r="U3603" s="36"/>
      <c r="V3603" s="36"/>
      <c r="W3603" s="36"/>
      <c r="X3603" s="36"/>
      <c r="Y3603" s="36"/>
      <c r="Z3603" s="36"/>
      <c r="AA3603" s="36"/>
      <c r="AB3603" s="36"/>
      <c r="AC3603" s="36"/>
      <c r="AD3603" s="36"/>
      <c r="AE3603" s="36"/>
      <c r="AR3603" s="186" t="s">
        <v>200</v>
      </c>
      <c r="AT3603" s="186" t="s">
        <v>195</v>
      </c>
      <c r="AU3603" s="186" t="s">
        <v>212</v>
      </c>
      <c r="AY3603" s="19" t="s">
        <v>193</v>
      </c>
      <c r="BE3603" s="187">
        <f t="shared" si="448"/>
        <v>0</v>
      </c>
      <c r="BF3603" s="187">
        <f t="shared" si="449"/>
        <v>0</v>
      </c>
      <c r="BG3603" s="187">
        <f t="shared" si="450"/>
        <v>0</v>
      </c>
      <c r="BH3603" s="187">
        <f t="shared" si="451"/>
        <v>0</v>
      </c>
      <c r="BI3603" s="187">
        <f t="shared" si="452"/>
        <v>0</v>
      </c>
      <c r="BJ3603" s="19" t="s">
        <v>78</v>
      </c>
      <c r="BK3603" s="187">
        <f t="shared" si="453"/>
        <v>0</v>
      </c>
      <c r="BL3603" s="19" t="s">
        <v>200</v>
      </c>
      <c r="BM3603" s="186" t="s">
        <v>7413</v>
      </c>
    </row>
    <row r="3604" spans="1:65" s="2" customFormat="1" ht="33" customHeight="1">
      <c r="A3604" s="36"/>
      <c r="B3604" s="37"/>
      <c r="C3604" s="175" t="s">
        <v>7414</v>
      </c>
      <c r="D3604" s="175" t="s">
        <v>195</v>
      </c>
      <c r="E3604" s="176" t="s">
        <v>7415</v>
      </c>
      <c r="F3604" s="177" t="s">
        <v>7416</v>
      </c>
      <c r="G3604" s="178" t="s">
        <v>702</v>
      </c>
      <c r="H3604" s="179">
        <v>10</v>
      </c>
      <c r="I3604" s="180"/>
      <c r="J3604" s="181">
        <f t="shared" si="444"/>
        <v>0</v>
      </c>
      <c r="K3604" s="177" t="s">
        <v>477</v>
      </c>
      <c r="L3604" s="41"/>
      <c r="M3604" s="182" t="s">
        <v>19</v>
      </c>
      <c r="N3604" s="183" t="s">
        <v>41</v>
      </c>
      <c r="O3604" s="66"/>
      <c r="P3604" s="184">
        <f t="shared" si="445"/>
        <v>0</v>
      </c>
      <c r="Q3604" s="184">
        <v>0</v>
      </c>
      <c r="R3604" s="184">
        <f t="shared" si="446"/>
        <v>0</v>
      </c>
      <c r="S3604" s="184">
        <v>0</v>
      </c>
      <c r="T3604" s="185">
        <f t="shared" si="447"/>
        <v>0</v>
      </c>
      <c r="U3604" s="36"/>
      <c r="V3604" s="36"/>
      <c r="W3604" s="36"/>
      <c r="X3604" s="36"/>
      <c r="Y3604" s="36"/>
      <c r="Z3604" s="36"/>
      <c r="AA3604" s="36"/>
      <c r="AB3604" s="36"/>
      <c r="AC3604" s="36"/>
      <c r="AD3604" s="36"/>
      <c r="AE3604" s="36"/>
      <c r="AR3604" s="186" t="s">
        <v>200</v>
      </c>
      <c r="AT3604" s="186" t="s">
        <v>195</v>
      </c>
      <c r="AU3604" s="186" t="s">
        <v>212</v>
      </c>
      <c r="AY3604" s="19" t="s">
        <v>193</v>
      </c>
      <c r="BE3604" s="187">
        <f t="shared" si="448"/>
        <v>0</v>
      </c>
      <c r="BF3604" s="187">
        <f t="shared" si="449"/>
        <v>0</v>
      </c>
      <c r="BG3604" s="187">
        <f t="shared" si="450"/>
        <v>0</v>
      </c>
      <c r="BH3604" s="187">
        <f t="shared" si="451"/>
        <v>0</v>
      </c>
      <c r="BI3604" s="187">
        <f t="shared" si="452"/>
        <v>0</v>
      </c>
      <c r="BJ3604" s="19" t="s">
        <v>78</v>
      </c>
      <c r="BK3604" s="187">
        <f t="shared" si="453"/>
        <v>0</v>
      </c>
      <c r="BL3604" s="19" t="s">
        <v>200</v>
      </c>
      <c r="BM3604" s="186" t="s">
        <v>7417</v>
      </c>
    </row>
    <row r="3605" spans="1:65" s="2" customFormat="1" ht="33" customHeight="1">
      <c r="A3605" s="36"/>
      <c r="B3605" s="37"/>
      <c r="C3605" s="175" t="s">
        <v>7418</v>
      </c>
      <c r="D3605" s="175" t="s">
        <v>195</v>
      </c>
      <c r="E3605" s="176" t="s">
        <v>7419</v>
      </c>
      <c r="F3605" s="177" t="s">
        <v>7420</v>
      </c>
      <c r="G3605" s="178" t="s">
        <v>702</v>
      </c>
      <c r="H3605" s="179">
        <v>12</v>
      </c>
      <c r="I3605" s="180"/>
      <c r="J3605" s="181">
        <f t="shared" si="444"/>
        <v>0</v>
      </c>
      <c r="K3605" s="177" t="s">
        <v>477</v>
      </c>
      <c r="L3605" s="41"/>
      <c r="M3605" s="182" t="s">
        <v>19</v>
      </c>
      <c r="N3605" s="183" t="s">
        <v>41</v>
      </c>
      <c r="O3605" s="66"/>
      <c r="P3605" s="184">
        <f t="shared" si="445"/>
        <v>0</v>
      </c>
      <c r="Q3605" s="184">
        <v>0</v>
      </c>
      <c r="R3605" s="184">
        <f t="shared" si="446"/>
        <v>0</v>
      </c>
      <c r="S3605" s="184">
        <v>0</v>
      </c>
      <c r="T3605" s="185">
        <f t="shared" si="447"/>
        <v>0</v>
      </c>
      <c r="U3605" s="36"/>
      <c r="V3605" s="36"/>
      <c r="W3605" s="36"/>
      <c r="X3605" s="36"/>
      <c r="Y3605" s="36"/>
      <c r="Z3605" s="36"/>
      <c r="AA3605" s="36"/>
      <c r="AB3605" s="36"/>
      <c r="AC3605" s="36"/>
      <c r="AD3605" s="36"/>
      <c r="AE3605" s="36"/>
      <c r="AR3605" s="186" t="s">
        <v>200</v>
      </c>
      <c r="AT3605" s="186" t="s">
        <v>195</v>
      </c>
      <c r="AU3605" s="186" t="s">
        <v>212</v>
      </c>
      <c r="AY3605" s="19" t="s">
        <v>193</v>
      </c>
      <c r="BE3605" s="187">
        <f t="shared" si="448"/>
        <v>0</v>
      </c>
      <c r="BF3605" s="187">
        <f t="shared" si="449"/>
        <v>0</v>
      </c>
      <c r="BG3605" s="187">
        <f t="shared" si="450"/>
        <v>0</v>
      </c>
      <c r="BH3605" s="187">
        <f t="shared" si="451"/>
        <v>0</v>
      </c>
      <c r="BI3605" s="187">
        <f t="shared" si="452"/>
        <v>0</v>
      </c>
      <c r="BJ3605" s="19" t="s">
        <v>78</v>
      </c>
      <c r="BK3605" s="187">
        <f t="shared" si="453"/>
        <v>0</v>
      </c>
      <c r="BL3605" s="19" t="s">
        <v>200</v>
      </c>
      <c r="BM3605" s="186" t="s">
        <v>7421</v>
      </c>
    </row>
    <row r="3606" spans="1:65" s="2" customFormat="1" ht="24.2" customHeight="1">
      <c r="A3606" s="36"/>
      <c r="B3606" s="37"/>
      <c r="C3606" s="175" t="s">
        <v>7422</v>
      </c>
      <c r="D3606" s="175" t="s">
        <v>195</v>
      </c>
      <c r="E3606" s="176" t="s">
        <v>7423</v>
      </c>
      <c r="F3606" s="177" t="s">
        <v>7424</v>
      </c>
      <c r="G3606" s="178" t="s">
        <v>702</v>
      </c>
      <c r="H3606" s="179">
        <v>104</v>
      </c>
      <c r="I3606" s="180"/>
      <c r="J3606" s="181">
        <f t="shared" si="444"/>
        <v>0</v>
      </c>
      <c r="K3606" s="177" t="s">
        <v>477</v>
      </c>
      <c r="L3606" s="41"/>
      <c r="M3606" s="182" t="s">
        <v>19</v>
      </c>
      <c r="N3606" s="183" t="s">
        <v>41</v>
      </c>
      <c r="O3606" s="66"/>
      <c r="P3606" s="184">
        <f t="shared" si="445"/>
        <v>0</v>
      </c>
      <c r="Q3606" s="184">
        <v>0</v>
      </c>
      <c r="R3606" s="184">
        <f t="shared" si="446"/>
        <v>0</v>
      </c>
      <c r="S3606" s="184">
        <v>0</v>
      </c>
      <c r="T3606" s="185">
        <f t="shared" si="447"/>
        <v>0</v>
      </c>
      <c r="U3606" s="36"/>
      <c r="V3606" s="36"/>
      <c r="W3606" s="36"/>
      <c r="X3606" s="36"/>
      <c r="Y3606" s="36"/>
      <c r="Z3606" s="36"/>
      <c r="AA3606" s="36"/>
      <c r="AB3606" s="36"/>
      <c r="AC3606" s="36"/>
      <c r="AD3606" s="36"/>
      <c r="AE3606" s="36"/>
      <c r="AR3606" s="186" t="s">
        <v>200</v>
      </c>
      <c r="AT3606" s="186" t="s">
        <v>195</v>
      </c>
      <c r="AU3606" s="186" t="s">
        <v>212</v>
      </c>
      <c r="AY3606" s="19" t="s">
        <v>193</v>
      </c>
      <c r="BE3606" s="187">
        <f t="shared" si="448"/>
        <v>0</v>
      </c>
      <c r="BF3606" s="187">
        <f t="shared" si="449"/>
        <v>0</v>
      </c>
      <c r="BG3606" s="187">
        <f t="shared" si="450"/>
        <v>0</v>
      </c>
      <c r="BH3606" s="187">
        <f t="shared" si="451"/>
        <v>0</v>
      </c>
      <c r="BI3606" s="187">
        <f t="shared" si="452"/>
        <v>0</v>
      </c>
      <c r="BJ3606" s="19" t="s">
        <v>78</v>
      </c>
      <c r="BK3606" s="187">
        <f t="shared" si="453"/>
        <v>0</v>
      </c>
      <c r="BL3606" s="19" t="s">
        <v>200</v>
      </c>
      <c r="BM3606" s="186" t="s">
        <v>7425</v>
      </c>
    </row>
    <row r="3607" spans="1:65" s="2" customFormat="1" ht="24.2" customHeight="1">
      <c r="A3607" s="36"/>
      <c r="B3607" s="37"/>
      <c r="C3607" s="175" t="s">
        <v>7426</v>
      </c>
      <c r="D3607" s="175" t="s">
        <v>195</v>
      </c>
      <c r="E3607" s="176" t="s">
        <v>7427</v>
      </c>
      <c r="F3607" s="177" t="s">
        <v>7428</v>
      </c>
      <c r="G3607" s="178" t="s">
        <v>702</v>
      </c>
      <c r="H3607" s="179">
        <v>1</v>
      </c>
      <c r="I3607" s="180"/>
      <c r="J3607" s="181">
        <f t="shared" si="444"/>
        <v>0</v>
      </c>
      <c r="K3607" s="177" t="s">
        <v>477</v>
      </c>
      <c r="L3607" s="41"/>
      <c r="M3607" s="182" t="s">
        <v>19</v>
      </c>
      <c r="N3607" s="183" t="s">
        <v>41</v>
      </c>
      <c r="O3607" s="66"/>
      <c r="P3607" s="184">
        <f t="shared" si="445"/>
        <v>0</v>
      </c>
      <c r="Q3607" s="184">
        <v>0</v>
      </c>
      <c r="R3607" s="184">
        <f t="shared" si="446"/>
        <v>0</v>
      </c>
      <c r="S3607" s="184">
        <v>0</v>
      </c>
      <c r="T3607" s="185">
        <f t="shared" si="447"/>
        <v>0</v>
      </c>
      <c r="U3607" s="36"/>
      <c r="V3607" s="36"/>
      <c r="W3607" s="36"/>
      <c r="X3607" s="36"/>
      <c r="Y3607" s="36"/>
      <c r="Z3607" s="36"/>
      <c r="AA3607" s="36"/>
      <c r="AB3607" s="36"/>
      <c r="AC3607" s="36"/>
      <c r="AD3607" s="36"/>
      <c r="AE3607" s="36"/>
      <c r="AR3607" s="186" t="s">
        <v>200</v>
      </c>
      <c r="AT3607" s="186" t="s">
        <v>195</v>
      </c>
      <c r="AU3607" s="186" t="s">
        <v>212</v>
      </c>
      <c r="AY3607" s="19" t="s">
        <v>193</v>
      </c>
      <c r="BE3607" s="187">
        <f t="shared" si="448"/>
        <v>0</v>
      </c>
      <c r="BF3607" s="187">
        <f t="shared" si="449"/>
        <v>0</v>
      </c>
      <c r="BG3607" s="187">
        <f t="shared" si="450"/>
        <v>0</v>
      </c>
      <c r="BH3607" s="187">
        <f t="shared" si="451"/>
        <v>0</v>
      </c>
      <c r="BI3607" s="187">
        <f t="shared" si="452"/>
        <v>0</v>
      </c>
      <c r="BJ3607" s="19" t="s">
        <v>78</v>
      </c>
      <c r="BK3607" s="187">
        <f t="shared" si="453"/>
        <v>0</v>
      </c>
      <c r="BL3607" s="19" t="s">
        <v>200</v>
      </c>
      <c r="BM3607" s="186" t="s">
        <v>7429</v>
      </c>
    </row>
    <row r="3608" spans="1:65" s="2" customFormat="1" ht="37.9" customHeight="1">
      <c r="A3608" s="36"/>
      <c r="B3608" s="37"/>
      <c r="C3608" s="175" t="s">
        <v>7430</v>
      </c>
      <c r="D3608" s="175" t="s">
        <v>195</v>
      </c>
      <c r="E3608" s="176" t="s">
        <v>7431</v>
      </c>
      <c r="F3608" s="177" t="s">
        <v>7432</v>
      </c>
      <c r="G3608" s="178" t="s">
        <v>702</v>
      </c>
      <c r="H3608" s="179">
        <v>12</v>
      </c>
      <c r="I3608" s="180"/>
      <c r="J3608" s="181">
        <f t="shared" si="444"/>
        <v>0</v>
      </c>
      <c r="K3608" s="177" t="s">
        <v>477</v>
      </c>
      <c r="L3608" s="41"/>
      <c r="M3608" s="182" t="s">
        <v>19</v>
      </c>
      <c r="N3608" s="183" t="s">
        <v>41</v>
      </c>
      <c r="O3608" s="66"/>
      <c r="P3608" s="184">
        <f t="shared" si="445"/>
        <v>0</v>
      </c>
      <c r="Q3608" s="184">
        <v>0</v>
      </c>
      <c r="R3608" s="184">
        <f t="shared" si="446"/>
        <v>0</v>
      </c>
      <c r="S3608" s="184">
        <v>0</v>
      </c>
      <c r="T3608" s="185">
        <f t="shared" si="447"/>
        <v>0</v>
      </c>
      <c r="U3608" s="36"/>
      <c r="V3608" s="36"/>
      <c r="W3608" s="36"/>
      <c r="X3608" s="36"/>
      <c r="Y3608" s="36"/>
      <c r="Z3608" s="36"/>
      <c r="AA3608" s="36"/>
      <c r="AB3608" s="36"/>
      <c r="AC3608" s="36"/>
      <c r="AD3608" s="36"/>
      <c r="AE3608" s="36"/>
      <c r="AR3608" s="186" t="s">
        <v>200</v>
      </c>
      <c r="AT3608" s="186" t="s">
        <v>195</v>
      </c>
      <c r="AU3608" s="186" t="s">
        <v>212</v>
      </c>
      <c r="AY3608" s="19" t="s">
        <v>193</v>
      </c>
      <c r="BE3608" s="187">
        <f t="shared" si="448"/>
        <v>0</v>
      </c>
      <c r="BF3608" s="187">
        <f t="shared" si="449"/>
        <v>0</v>
      </c>
      <c r="BG3608" s="187">
        <f t="shared" si="450"/>
        <v>0</v>
      </c>
      <c r="BH3608" s="187">
        <f t="shared" si="451"/>
        <v>0</v>
      </c>
      <c r="BI3608" s="187">
        <f t="shared" si="452"/>
        <v>0</v>
      </c>
      <c r="BJ3608" s="19" t="s">
        <v>78</v>
      </c>
      <c r="BK3608" s="187">
        <f t="shared" si="453"/>
        <v>0</v>
      </c>
      <c r="BL3608" s="19" t="s">
        <v>200</v>
      </c>
      <c r="BM3608" s="186" t="s">
        <v>7433</v>
      </c>
    </row>
    <row r="3609" spans="1:65" s="2" customFormat="1" ht="24.2" customHeight="1">
      <c r="A3609" s="36"/>
      <c r="B3609" s="37"/>
      <c r="C3609" s="175" t="s">
        <v>7434</v>
      </c>
      <c r="D3609" s="175" t="s">
        <v>195</v>
      </c>
      <c r="E3609" s="176" t="s">
        <v>7435</v>
      </c>
      <c r="F3609" s="177" t="s">
        <v>7436</v>
      </c>
      <c r="G3609" s="178" t="s">
        <v>702</v>
      </c>
      <c r="H3609" s="179">
        <v>15</v>
      </c>
      <c r="I3609" s="180"/>
      <c r="J3609" s="181">
        <f t="shared" si="444"/>
        <v>0</v>
      </c>
      <c r="K3609" s="177" t="s">
        <v>477</v>
      </c>
      <c r="L3609" s="41"/>
      <c r="M3609" s="182" t="s">
        <v>19</v>
      </c>
      <c r="N3609" s="183" t="s">
        <v>41</v>
      </c>
      <c r="O3609" s="66"/>
      <c r="P3609" s="184">
        <f t="shared" si="445"/>
        <v>0</v>
      </c>
      <c r="Q3609" s="184">
        <v>0</v>
      </c>
      <c r="R3609" s="184">
        <f t="shared" si="446"/>
        <v>0</v>
      </c>
      <c r="S3609" s="184">
        <v>0</v>
      </c>
      <c r="T3609" s="185">
        <f t="shared" si="447"/>
        <v>0</v>
      </c>
      <c r="U3609" s="36"/>
      <c r="V3609" s="36"/>
      <c r="W3609" s="36"/>
      <c r="X3609" s="36"/>
      <c r="Y3609" s="36"/>
      <c r="Z3609" s="36"/>
      <c r="AA3609" s="36"/>
      <c r="AB3609" s="36"/>
      <c r="AC3609" s="36"/>
      <c r="AD3609" s="36"/>
      <c r="AE3609" s="36"/>
      <c r="AR3609" s="186" t="s">
        <v>200</v>
      </c>
      <c r="AT3609" s="186" t="s">
        <v>195</v>
      </c>
      <c r="AU3609" s="186" t="s">
        <v>212</v>
      </c>
      <c r="AY3609" s="19" t="s">
        <v>193</v>
      </c>
      <c r="BE3609" s="187">
        <f t="shared" si="448"/>
        <v>0</v>
      </c>
      <c r="BF3609" s="187">
        <f t="shared" si="449"/>
        <v>0</v>
      </c>
      <c r="BG3609" s="187">
        <f t="shared" si="450"/>
        <v>0</v>
      </c>
      <c r="BH3609" s="187">
        <f t="shared" si="451"/>
        <v>0</v>
      </c>
      <c r="BI3609" s="187">
        <f t="shared" si="452"/>
        <v>0</v>
      </c>
      <c r="BJ3609" s="19" t="s">
        <v>78</v>
      </c>
      <c r="BK3609" s="187">
        <f t="shared" si="453"/>
        <v>0</v>
      </c>
      <c r="BL3609" s="19" t="s">
        <v>200</v>
      </c>
      <c r="BM3609" s="186" t="s">
        <v>7437</v>
      </c>
    </row>
    <row r="3610" spans="1:65" s="12" customFormat="1" ht="22.9" customHeight="1">
      <c r="B3610" s="159"/>
      <c r="C3610" s="160"/>
      <c r="D3610" s="161" t="s">
        <v>69</v>
      </c>
      <c r="E3610" s="173" t="s">
        <v>4149</v>
      </c>
      <c r="F3610" s="173" t="s">
        <v>7438</v>
      </c>
      <c r="G3610" s="160"/>
      <c r="H3610" s="160"/>
      <c r="I3610" s="163"/>
      <c r="J3610" s="174">
        <f>BK3610</f>
        <v>0</v>
      </c>
      <c r="K3610" s="160"/>
      <c r="L3610" s="165"/>
      <c r="M3610" s="166"/>
      <c r="N3610" s="167"/>
      <c r="O3610" s="167"/>
      <c r="P3610" s="168">
        <f>SUM(P3611:P3630)</f>
        <v>0</v>
      </c>
      <c r="Q3610" s="167"/>
      <c r="R3610" s="168">
        <f>SUM(R3611:R3630)</f>
        <v>0</v>
      </c>
      <c r="S3610" s="167"/>
      <c r="T3610" s="169">
        <f>SUM(T3611:T3630)</f>
        <v>0</v>
      </c>
      <c r="AR3610" s="170" t="s">
        <v>80</v>
      </c>
      <c r="AT3610" s="171" t="s">
        <v>69</v>
      </c>
      <c r="AU3610" s="171" t="s">
        <v>78</v>
      </c>
      <c r="AY3610" s="170" t="s">
        <v>193</v>
      </c>
      <c r="BK3610" s="172">
        <f>SUM(BK3611:BK3630)</f>
        <v>0</v>
      </c>
    </row>
    <row r="3611" spans="1:65" s="2" customFormat="1" ht="33" customHeight="1">
      <c r="A3611" s="36"/>
      <c r="B3611" s="37"/>
      <c r="C3611" s="175" t="s">
        <v>7439</v>
      </c>
      <c r="D3611" s="175" t="s">
        <v>195</v>
      </c>
      <c r="E3611" s="176" t="s">
        <v>7440</v>
      </c>
      <c r="F3611" s="177" t="s">
        <v>7441</v>
      </c>
      <c r="G3611" s="178" t="s">
        <v>702</v>
      </c>
      <c r="H3611" s="179">
        <v>1</v>
      </c>
      <c r="I3611" s="180"/>
      <c r="J3611" s="181">
        <f t="shared" ref="J3611:J3629" si="454">ROUND(I3611*H3611,2)</f>
        <v>0</v>
      </c>
      <c r="K3611" s="177" t="s">
        <v>477</v>
      </c>
      <c r="L3611" s="41"/>
      <c r="M3611" s="182" t="s">
        <v>19</v>
      </c>
      <c r="N3611" s="183" t="s">
        <v>41</v>
      </c>
      <c r="O3611" s="66"/>
      <c r="P3611" s="184">
        <f t="shared" ref="P3611:P3629" si="455">O3611*H3611</f>
        <v>0</v>
      </c>
      <c r="Q3611" s="184">
        <v>0</v>
      </c>
      <c r="R3611" s="184">
        <f t="shared" ref="R3611:R3629" si="456">Q3611*H3611</f>
        <v>0</v>
      </c>
      <c r="S3611" s="184">
        <v>0</v>
      </c>
      <c r="T3611" s="185">
        <f t="shared" ref="T3611:T3629" si="457">S3611*H3611</f>
        <v>0</v>
      </c>
      <c r="U3611" s="36"/>
      <c r="V3611" s="36"/>
      <c r="W3611" s="36"/>
      <c r="X3611" s="36"/>
      <c r="Y3611" s="36"/>
      <c r="Z3611" s="36"/>
      <c r="AA3611" s="36"/>
      <c r="AB3611" s="36"/>
      <c r="AC3611" s="36"/>
      <c r="AD3611" s="36"/>
      <c r="AE3611" s="36"/>
      <c r="AR3611" s="186" t="s">
        <v>216</v>
      </c>
      <c r="AT3611" s="186" t="s">
        <v>195</v>
      </c>
      <c r="AU3611" s="186" t="s">
        <v>80</v>
      </c>
      <c r="AY3611" s="19" t="s">
        <v>193</v>
      </c>
      <c r="BE3611" s="187">
        <f t="shared" ref="BE3611:BE3629" si="458">IF(N3611="základní",J3611,0)</f>
        <v>0</v>
      </c>
      <c r="BF3611" s="187">
        <f t="shared" ref="BF3611:BF3629" si="459">IF(N3611="snížená",J3611,0)</f>
        <v>0</v>
      </c>
      <c r="BG3611" s="187">
        <f t="shared" ref="BG3611:BG3629" si="460">IF(N3611="zákl. přenesená",J3611,0)</f>
        <v>0</v>
      </c>
      <c r="BH3611" s="187">
        <f t="shared" ref="BH3611:BH3629" si="461">IF(N3611="sníž. přenesená",J3611,0)</f>
        <v>0</v>
      </c>
      <c r="BI3611" s="187">
        <f t="shared" ref="BI3611:BI3629" si="462">IF(N3611="nulová",J3611,0)</f>
        <v>0</v>
      </c>
      <c r="BJ3611" s="19" t="s">
        <v>78</v>
      </c>
      <c r="BK3611" s="187">
        <f t="shared" ref="BK3611:BK3629" si="463">ROUND(I3611*H3611,2)</f>
        <v>0</v>
      </c>
      <c r="BL3611" s="19" t="s">
        <v>216</v>
      </c>
      <c r="BM3611" s="186" t="s">
        <v>7442</v>
      </c>
    </row>
    <row r="3612" spans="1:65" s="2" customFormat="1" ht="37.9" customHeight="1">
      <c r="A3612" s="36"/>
      <c r="B3612" s="37"/>
      <c r="C3612" s="175" t="s">
        <v>7443</v>
      </c>
      <c r="D3612" s="175" t="s">
        <v>195</v>
      </c>
      <c r="E3612" s="176" t="s">
        <v>7444</v>
      </c>
      <c r="F3612" s="177" t="s">
        <v>7445</v>
      </c>
      <c r="G3612" s="178" t="s">
        <v>273</v>
      </c>
      <c r="H3612" s="179">
        <v>300</v>
      </c>
      <c r="I3612" s="180"/>
      <c r="J3612" s="181">
        <f t="shared" si="454"/>
        <v>0</v>
      </c>
      <c r="K3612" s="177" t="s">
        <v>477</v>
      </c>
      <c r="L3612" s="41"/>
      <c r="M3612" s="182" t="s">
        <v>19</v>
      </c>
      <c r="N3612" s="183" t="s">
        <v>41</v>
      </c>
      <c r="O3612" s="66"/>
      <c r="P3612" s="184">
        <f t="shared" si="455"/>
        <v>0</v>
      </c>
      <c r="Q3612" s="184">
        <v>0</v>
      </c>
      <c r="R3612" s="184">
        <f t="shared" si="456"/>
        <v>0</v>
      </c>
      <c r="S3612" s="184">
        <v>0</v>
      </c>
      <c r="T3612" s="185">
        <f t="shared" si="457"/>
        <v>0</v>
      </c>
      <c r="U3612" s="36"/>
      <c r="V3612" s="36"/>
      <c r="W3612" s="36"/>
      <c r="X3612" s="36"/>
      <c r="Y3612" s="36"/>
      <c r="Z3612" s="36"/>
      <c r="AA3612" s="36"/>
      <c r="AB3612" s="36"/>
      <c r="AC3612" s="36"/>
      <c r="AD3612" s="36"/>
      <c r="AE3612" s="36"/>
      <c r="AR3612" s="186" t="s">
        <v>216</v>
      </c>
      <c r="AT3612" s="186" t="s">
        <v>195</v>
      </c>
      <c r="AU3612" s="186" t="s">
        <v>80</v>
      </c>
      <c r="AY3612" s="19" t="s">
        <v>193</v>
      </c>
      <c r="BE3612" s="187">
        <f t="shared" si="458"/>
        <v>0</v>
      </c>
      <c r="BF3612" s="187">
        <f t="shared" si="459"/>
        <v>0</v>
      </c>
      <c r="BG3612" s="187">
        <f t="shared" si="460"/>
        <v>0</v>
      </c>
      <c r="BH3612" s="187">
        <f t="shared" si="461"/>
        <v>0</v>
      </c>
      <c r="BI3612" s="187">
        <f t="shared" si="462"/>
        <v>0</v>
      </c>
      <c r="BJ3612" s="19" t="s">
        <v>78</v>
      </c>
      <c r="BK3612" s="187">
        <f t="shared" si="463"/>
        <v>0</v>
      </c>
      <c r="BL3612" s="19" t="s">
        <v>216</v>
      </c>
      <c r="BM3612" s="186" t="s">
        <v>7446</v>
      </c>
    </row>
    <row r="3613" spans="1:65" s="2" customFormat="1" ht="37.9" customHeight="1">
      <c r="A3613" s="36"/>
      <c r="B3613" s="37"/>
      <c r="C3613" s="175" t="s">
        <v>7447</v>
      </c>
      <c r="D3613" s="175" t="s">
        <v>195</v>
      </c>
      <c r="E3613" s="176" t="s">
        <v>7448</v>
      </c>
      <c r="F3613" s="177" t="s">
        <v>7449</v>
      </c>
      <c r="G3613" s="178" t="s">
        <v>702</v>
      </c>
      <c r="H3613" s="179">
        <v>3</v>
      </c>
      <c r="I3613" s="180"/>
      <c r="J3613" s="181">
        <f t="shared" si="454"/>
        <v>0</v>
      </c>
      <c r="K3613" s="177" t="s">
        <v>477</v>
      </c>
      <c r="L3613" s="41"/>
      <c r="M3613" s="182" t="s">
        <v>19</v>
      </c>
      <c r="N3613" s="183" t="s">
        <v>41</v>
      </c>
      <c r="O3613" s="66"/>
      <c r="P3613" s="184">
        <f t="shared" si="455"/>
        <v>0</v>
      </c>
      <c r="Q3613" s="184">
        <v>0</v>
      </c>
      <c r="R3613" s="184">
        <f t="shared" si="456"/>
        <v>0</v>
      </c>
      <c r="S3613" s="184">
        <v>0</v>
      </c>
      <c r="T3613" s="185">
        <f t="shared" si="457"/>
        <v>0</v>
      </c>
      <c r="U3613" s="36"/>
      <c r="V3613" s="36"/>
      <c r="W3613" s="36"/>
      <c r="X3613" s="36"/>
      <c r="Y3613" s="36"/>
      <c r="Z3613" s="36"/>
      <c r="AA3613" s="36"/>
      <c r="AB3613" s="36"/>
      <c r="AC3613" s="36"/>
      <c r="AD3613" s="36"/>
      <c r="AE3613" s="36"/>
      <c r="AR3613" s="186" t="s">
        <v>216</v>
      </c>
      <c r="AT3613" s="186" t="s">
        <v>195</v>
      </c>
      <c r="AU3613" s="186" t="s">
        <v>80</v>
      </c>
      <c r="AY3613" s="19" t="s">
        <v>193</v>
      </c>
      <c r="BE3613" s="187">
        <f t="shared" si="458"/>
        <v>0</v>
      </c>
      <c r="BF3613" s="187">
        <f t="shared" si="459"/>
        <v>0</v>
      </c>
      <c r="BG3613" s="187">
        <f t="shared" si="460"/>
        <v>0</v>
      </c>
      <c r="BH3613" s="187">
        <f t="shared" si="461"/>
        <v>0</v>
      </c>
      <c r="BI3613" s="187">
        <f t="shared" si="462"/>
        <v>0</v>
      </c>
      <c r="BJ3613" s="19" t="s">
        <v>78</v>
      </c>
      <c r="BK3613" s="187">
        <f t="shared" si="463"/>
        <v>0</v>
      </c>
      <c r="BL3613" s="19" t="s">
        <v>216</v>
      </c>
      <c r="BM3613" s="186" t="s">
        <v>7450</v>
      </c>
    </row>
    <row r="3614" spans="1:65" s="2" customFormat="1" ht="37.9" customHeight="1">
      <c r="A3614" s="36"/>
      <c r="B3614" s="37"/>
      <c r="C3614" s="175" t="s">
        <v>7451</v>
      </c>
      <c r="D3614" s="175" t="s">
        <v>195</v>
      </c>
      <c r="E3614" s="176" t="s">
        <v>7452</v>
      </c>
      <c r="F3614" s="177" t="s">
        <v>7453</v>
      </c>
      <c r="G3614" s="178" t="s">
        <v>702</v>
      </c>
      <c r="H3614" s="179">
        <v>10</v>
      </c>
      <c r="I3614" s="180"/>
      <c r="J3614" s="181">
        <f t="shared" si="454"/>
        <v>0</v>
      </c>
      <c r="K3614" s="177" t="s">
        <v>477</v>
      </c>
      <c r="L3614" s="41"/>
      <c r="M3614" s="182" t="s">
        <v>19</v>
      </c>
      <c r="N3614" s="183" t="s">
        <v>41</v>
      </c>
      <c r="O3614" s="66"/>
      <c r="P3614" s="184">
        <f t="shared" si="455"/>
        <v>0</v>
      </c>
      <c r="Q3614" s="184">
        <v>0</v>
      </c>
      <c r="R3614" s="184">
        <f t="shared" si="456"/>
        <v>0</v>
      </c>
      <c r="S3614" s="184">
        <v>0</v>
      </c>
      <c r="T3614" s="185">
        <f t="shared" si="457"/>
        <v>0</v>
      </c>
      <c r="U3614" s="36"/>
      <c r="V3614" s="36"/>
      <c r="W3614" s="36"/>
      <c r="X3614" s="36"/>
      <c r="Y3614" s="36"/>
      <c r="Z3614" s="36"/>
      <c r="AA3614" s="36"/>
      <c r="AB3614" s="36"/>
      <c r="AC3614" s="36"/>
      <c r="AD3614" s="36"/>
      <c r="AE3614" s="36"/>
      <c r="AR3614" s="186" t="s">
        <v>216</v>
      </c>
      <c r="AT3614" s="186" t="s">
        <v>195</v>
      </c>
      <c r="AU3614" s="186" t="s">
        <v>80</v>
      </c>
      <c r="AY3614" s="19" t="s">
        <v>193</v>
      </c>
      <c r="BE3614" s="187">
        <f t="shared" si="458"/>
        <v>0</v>
      </c>
      <c r="BF3614" s="187">
        <f t="shared" si="459"/>
        <v>0</v>
      </c>
      <c r="BG3614" s="187">
        <f t="shared" si="460"/>
        <v>0</v>
      </c>
      <c r="BH3614" s="187">
        <f t="shared" si="461"/>
        <v>0</v>
      </c>
      <c r="BI3614" s="187">
        <f t="shared" si="462"/>
        <v>0</v>
      </c>
      <c r="BJ3614" s="19" t="s">
        <v>78</v>
      </c>
      <c r="BK3614" s="187">
        <f t="shared" si="463"/>
        <v>0</v>
      </c>
      <c r="BL3614" s="19" t="s">
        <v>216</v>
      </c>
      <c r="BM3614" s="186" t="s">
        <v>7454</v>
      </c>
    </row>
    <row r="3615" spans="1:65" s="2" customFormat="1" ht="33" customHeight="1">
      <c r="A3615" s="36"/>
      <c r="B3615" s="37"/>
      <c r="C3615" s="175" t="s">
        <v>7455</v>
      </c>
      <c r="D3615" s="175" t="s">
        <v>195</v>
      </c>
      <c r="E3615" s="176" t="s">
        <v>7456</v>
      </c>
      <c r="F3615" s="177" t="s">
        <v>7457</v>
      </c>
      <c r="G3615" s="178" t="s">
        <v>702</v>
      </c>
      <c r="H3615" s="179">
        <v>66</v>
      </c>
      <c r="I3615" s="180"/>
      <c r="J3615" s="181">
        <f t="shared" si="454"/>
        <v>0</v>
      </c>
      <c r="K3615" s="177" t="s">
        <v>477</v>
      </c>
      <c r="L3615" s="41"/>
      <c r="M3615" s="182" t="s">
        <v>19</v>
      </c>
      <c r="N3615" s="183" t="s">
        <v>41</v>
      </c>
      <c r="O3615" s="66"/>
      <c r="P3615" s="184">
        <f t="shared" si="455"/>
        <v>0</v>
      </c>
      <c r="Q3615" s="184">
        <v>0</v>
      </c>
      <c r="R3615" s="184">
        <f t="shared" si="456"/>
        <v>0</v>
      </c>
      <c r="S3615" s="184">
        <v>0</v>
      </c>
      <c r="T3615" s="185">
        <f t="shared" si="457"/>
        <v>0</v>
      </c>
      <c r="U3615" s="36"/>
      <c r="V3615" s="36"/>
      <c r="W3615" s="36"/>
      <c r="X3615" s="36"/>
      <c r="Y3615" s="36"/>
      <c r="Z3615" s="36"/>
      <c r="AA3615" s="36"/>
      <c r="AB3615" s="36"/>
      <c r="AC3615" s="36"/>
      <c r="AD3615" s="36"/>
      <c r="AE3615" s="36"/>
      <c r="AR3615" s="186" t="s">
        <v>216</v>
      </c>
      <c r="AT3615" s="186" t="s">
        <v>195</v>
      </c>
      <c r="AU3615" s="186" t="s">
        <v>80</v>
      </c>
      <c r="AY3615" s="19" t="s">
        <v>193</v>
      </c>
      <c r="BE3615" s="187">
        <f t="shared" si="458"/>
        <v>0</v>
      </c>
      <c r="BF3615" s="187">
        <f t="shared" si="459"/>
        <v>0</v>
      </c>
      <c r="BG3615" s="187">
        <f t="shared" si="460"/>
        <v>0</v>
      </c>
      <c r="BH3615" s="187">
        <f t="shared" si="461"/>
        <v>0</v>
      </c>
      <c r="BI3615" s="187">
        <f t="shared" si="462"/>
        <v>0</v>
      </c>
      <c r="BJ3615" s="19" t="s">
        <v>78</v>
      </c>
      <c r="BK3615" s="187">
        <f t="shared" si="463"/>
        <v>0</v>
      </c>
      <c r="BL3615" s="19" t="s">
        <v>216</v>
      </c>
      <c r="BM3615" s="186" t="s">
        <v>7458</v>
      </c>
    </row>
    <row r="3616" spans="1:65" s="2" customFormat="1" ht="24.2" customHeight="1">
      <c r="A3616" s="36"/>
      <c r="B3616" s="37"/>
      <c r="C3616" s="175" t="s">
        <v>7459</v>
      </c>
      <c r="D3616" s="175" t="s">
        <v>195</v>
      </c>
      <c r="E3616" s="176" t="s">
        <v>7460</v>
      </c>
      <c r="F3616" s="177" t="s">
        <v>7461</v>
      </c>
      <c r="G3616" s="178" t="s">
        <v>702</v>
      </c>
      <c r="H3616" s="179">
        <v>2</v>
      </c>
      <c r="I3616" s="180"/>
      <c r="J3616" s="181">
        <f t="shared" si="454"/>
        <v>0</v>
      </c>
      <c r="K3616" s="177" t="s">
        <v>477</v>
      </c>
      <c r="L3616" s="41"/>
      <c r="M3616" s="182" t="s">
        <v>19</v>
      </c>
      <c r="N3616" s="183" t="s">
        <v>41</v>
      </c>
      <c r="O3616" s="66"/>
      <c r="P3616" s="184">
        <f t="shared" si="455"/>
        <v>0</v>
      </c>
      <c r="Q3616" s="184">
        <v>0</v>
      </c>
      <c r="R3616" s="184">
        <f t="shared" si="456"/>
        <v>0</v>
      </c>
      <c r="S3616" s="184">
        <v>0</v>
      </c>
      <c r="T3616" s="185">
        <f t="shared" si="457"/>
        <v>0</v>
      </c>
      <c r="U3616" s="36"/>
      <c r="V3616" s="36"/>
      <c r="W3616" s="36"/>
      <c r="X3616" s="36"/>
      <c r="Y3616" s="36"/>
      <c r="Z3616" s="36"/>
      <c r="AA3616" s="36"/>
      <c r="AB3616" s="36"/>
      <c r="AC3616" s="36"/>
      <c r="AD3616" s="36"/>
      <c r="AE3616" s="36"/>
      <c r="AR3616" s="186" t="s">
        <v>216</v>
      </c>
      <c r="AT3616" s="186" t="s">
        <v>195</v>
      </c>
      <c r="AU3616" s="186" t="s">
        <v>80</v>
      </c>
      <c r="AY3616" s="19" t="s">
        <v>193</v>
      </c>
      <c r="BE3616" s="187">
        <f t="shared" si="458"/>
        <v>0</v>
      </c>
      <c r="BF3616" s="187">
        <f t="shared" si="459"/>
        <v>0</v>
      </c>
      <c r="BG3616" s="187">
        <f t="shared" si="460"/>
        <v>0</v>
      </c>
      <c r="BH3616" s="187">
        <f t="shared" si="461"/>
        <v>0</v>
      </c>
      <c r="BI3616" s="187">
        <f t="shared" si="462"/>
        <v>0</v>
      </c>
      <c r="BJ3616" s="19" t="s">
        <v>78</v>
      </c>
      <c r="BK3616" s="187">
        <f t="shared" si="463"/>
        <v>0</v>
      </c>
      <c r="BL3616" s="19" t="s">
        <v>216</v>
      </c>
      <c r="BM3616" s="186" t="s">
        <v>7462</v>
      </c>
    </row>
    <row r="3617" spans="1:65" s="2" customFormat="1" ht="24.2" customHeight="1">
      <c r="A3617" s="36"/>
      <c r="B3617" s="37"/>
      <c r="C3617" s="175" t="s">
        <v>7463</v>
      </c>
      <c r="D3617" s="175" t="s">
        <v>195</v>
      </c>
      <c r="E3617" s="176" t="s">
        <v>7464</v>
      </c>
      <c r="F3617" s="177" t="s">
        <v>7465</v>
      </c>
      <c r="G3617" s="178" t="s">
        <v>702</v>
      </c>
      <c r="H3617" s="179">
        <v>1</v>
      </c>
      <c r="I3617" s="180"/>
      <c r="J3617" s="181">
        <f t="shared" si="454"/>
        <v>0</v>
      </c>
      <c r="K3617" s="177" t="s">
        <v>477</v>
      </c>
      <c r="L3617" s="41"/>
      <c r="M3617" s="182" t="s">
        <v>19</v>
      </c>
      <c r="N3617" s="183" t="s">
        <v>41</v>
      </c>
      <c r="O3617" s="66"/>
      <c r="P3617" s="184">
        <f t="shared" si="455"/>
        <v>0</v>
      </c>
      <c r="Q3617" s="184">
        <v>0</v>
      </c>
      <c r="R3617" s="184">
        <f t="shared" si="456"/>
        <v>0</v>
      </c>
      <c r="S3617" s="184">
        <v>0</v>
      </c>
      <c r="T3617" s="185">
        <f t="shared" si="457"/>
        <v>0</v>
      </c>
      <c r="U3617" s="36"/>
      <c r="V3617" s="36"/>
      <c r="W3617" s="36"/>
      <c r="X3617" s="36"/>
      <c r="Y3617" s="36"/>
      <c r="Z3617" s="36"/>
      <c r="AA3617" s="36"/>
      <c r="AB3617" s="36"/>
      <c r="AC3617" s="36"/>
      <c r="AD3617" s="36"/>
      <c r="AE3617" s="36"/>
      <c r="AR3617" s="186" t="s">
        <v>216</v>
      </c>
      <c r="AT3617" s="186" t="s">
        <v>195</v>
      </c>
      <c r="AU3617" s="186" t="s">
        <v>80</v>
      </c>
      <c r="AY3617" s="19" t="s">
        <v>193</v>
      </c>
      <c r="BE3617" s="187">
        <f t="shared" si="458"/>
        <v>0</v>
      </c>
      <c r="BF3617" s="187">
        <f t="shared" si="459"/>
        <v>0</v>
      </c>
      <c r="BG3617" s="187">
        <f t="shared" si="460"/>
        <v>0</v>
      </c>
      <c r="BH3617" s="187">
        <f t="shared" si="461"/>
        <v>0</v>
      </c>
      <c r="BI3617" s="187">
        <f t="shared" si="462"/>
        <v>0</v>
      </c>
      <c r="BJ3617" s="19" t="s">
        <v>78</v>
      </c>
      <c r="BK3617" s="187">
        <f t="shared" si="463"/>
        <v>0</v>
      </c>
      <c r="BL3617" s="19" t="s">
        <v>216</v>
      </c>
      <c r="BM3617" s="186" t="s">
        <v>7466</v>
      </c>
    </row>
    <row r="3618" spans="1:65" s="2" customFormat="1" ht="33" customHeight="1">
      <c r="A3618" s="36"/>
      <c r="B3618" s="37"/>
      <c r="C3618" s="175" t="s">
        <v>7467</v>
      </c>
      <c r="D3618" s="175" t="s">
        <v>195</v>
      </c>
      <c r="E3618" s="176" t="s">
        <v>7468</v>
      </c>
      <c r="F3618" s="177" t="s">
        <v>7469</v>
      </c>
      <c r="G3618" s="178" t="s">
        <v>702</v>
      </c>
      <c r="H3618" s="179">
        <v>1</v>
      </c>
      <c r="I3618" s="180"/>
      <c r="J3618" s="181">
        <f t="shared" si="454"/>
        <v>0</v>
      </c>
      <c r="K3618" s="177" t="s">
        <v>477</v>
      </c>
      <c r="L3618" s="41"/>
      <c r="M3618" s="182" t="s">
        <v>19</v>
      </c>
      <c r="N3618" s="183" t="s">
        <v>41</v>
      </c>
      <c r="O3618" s="66"/>
      <c r="P3618" s="184">
        <f t="shared" si="455"/>
        <v>0</v>
      </c>
      <c r="Q3618" s="184">
        <v>0</v>
      </c>
      <c r="R3618" s="184">
        <f t="shared" si="456"/>
        <v>0</v>
      </c>
      <c r="S3618" s="184">
        <v>0</v>
      </c>
      <c r="T3618" s="185">
        <f t="shared" si="457"/>
        <v>0</v>
      </c>
      <c r="U3618" s="36"/>
      <c r="V3618" s="36"/>
      <c r="W3618" s="36"/>
      <c r="X3618" s="36"/>
      <c r="Y3618" s="36"/>
      <c r="Z3618" s="36"/>
      <c r="AA3618" s="36"/>
      <c r="AB3618" s="36"/>
      <c r="AC3618" s="36"/>
      <c r="AD3618" s="36"/>
      <c r="AE3618" s="36"/>
      <c r="AR3618" s="186" t="s">
        <v>216</v>
      </c>
      <c r="AT3618" s="186" t="s">
        <v>195</v>
      </c>
      <c r="AU3618" s="186" t="s">
        <v>80</v>
      </c>
      <c r="AY3618" s="19" t="s">
        <v>193</v>
      </c>
      <c r="BE3618" s="187">
        <f t="shared" si="458"/>
        <v>0</v>
      </c>
      <c r="BF3618" s="187">
        <f t="shared" si="459"/>
        <v>0</v>
      </c>
      <c r="BG3618" s="187">
        <f t="shared" si="460"/>
        <v>0</v>
      </c>
      <c r="BH3618" s="187">
        <f t="shared" si="461"/>
        <v>0</v>
      </c>
      <c r="BI3618" s="187">
        <f t="shared" si="462"/>
        <v>0</v>
      </c>
      <c r="BJ3618" s="19" t="s">
        <v>78</v>
      </c>
      <c r="BK3618" s="187">
        <f t="shared" si="463"/>
        <v>0</v>
      </c>
      <c r="BL3618" s="19" t="s">
        <v>216</v>
      </c>
      <c r="BM3618" s="186" t="s">
        <v>7470</v>
      </c>
    </row>
    <row r="3619" spans="1:65" s="2" customFormat="1" ht="33" customHeight="1">
      <c r="A3619" s="36"/>
      <c r="B3619" s="37"/>
      <c r="C3619" s="175" t="s">
        <v>7471</v>
      </c>
      <c r="D3619" s="175" t="s">
        <v>195</v>
      </c>
      <c r="E3619" s="176" t="s">
        <v>7472</v>
      </c>
      <c r="F3619" s="177" t="s">
        <v>7473</v>
      </c>
      <c r="G3619" s="178" t="s">
        <v>702</v>
      </c>
      <c r="H3619" s="179">
        <v>24</v>
      </c>
      <c r="I3619" s="180"/>
      <c r="J3619" s="181">
        <f t="shared" si="454"/>
        <v>0</v>
      </c>
      <c r="K3619" s="177" t="s">
        <v>477</v>
      </c>
      <c r="L3619" s="41"/>
      <c r="M3619" s="182" t="s">
        <v>19</v>
      </c>
      <c r="N3619" s="183" t="s">
        <v>41</v>
      </c>
      <c r="O3619" s="66"/>
      <c r="P3619" s="184">
        <f t="shared" si="455"/>
        <v>0</v>
      </c>
      <c r="Q3619" s="184">
        <v>0</v>
      </c>
      <c r="R3619" s="184">
        <f t="shared" si="456"/>
        <v>0</v>
      </c>
      <c r="S3619" s="184">
        <v>0</v>
      </c>
      <c r="T3619" s="185">
        <f t="shared" si="457"/>
        <v>0</v>
      </c>
      <c r="U3619" s="36"/>
      <c r="V3619" s="36"/>
      <c r="W3619" s="36"/>
      <c r="X3619" s="36"/>
      <c r="Y3619" s="36"/>
      <c r="Z3619" s="36"/>
      <c r="AA3619" s="36"/>
      <c r="AB3619" s="36"/>
      <c r="AC3619" s="36"/>
      <c r="AD3619" s="36"/>
      <c r="AE3619" s="36"/>
      <c r="AR3619" s="186" t="s">
        <v>216</v>
      </c>
      <c r="AT3619" s="186" t="s">
        <v>195</v>
      </c>
      <c r="AU3619" s="186" t="s">
        <v>80</v>
      </c>
      <c r="AY3619" s="19" t="s">
        <v>193</v>
      </c>
      <c r="BE3619" s="187">
        <f t="shared" si="458"/>
        <v>0</v>
      </c>
      <c r="BF3619" s="187">
        <f t="shared" si="459"/>
        <v>0</v>
      </c>
      <c r="BG3619" s="187">
        <f t="shared" si="460"/>
        <v>0</v>
      </c>
      <c r="BH3619" s="187">
        <f t="shared" si="461"/>
        <v>0</v>
      </c>
      <c r="BI3619" s="187">
        <f t="shared" si="462"/>
        <v>0</v>
      </c>
      <c r="BJ3619" s="19" t="s">
        <v>78</v>
      </c>
      <c r="BK3619" s="187">
        <f t="shared" si="463"/>
        <v>0</v>
      </c>
      <c r="BL3619" s="19" t="s">
        <v>216</v>
      </c>
      <c r="BM3619" s="186" t="s">
        <v>7474</v>
      </c>
    </row>
    <row r="3620" spans="1:65" s="2" customFormat="1" ht="33" customHeight="1">
      <c r="A3620" s="36"/>
      <c r="B3620" s="37"/>
      <c r="C3620" s="175" t="s">
        <v>7475</v>
      </c>
      <c r="D3620" s="175" t="s">
        <v>195</v>
      </c>
      <c r="E3620" s="176" t="s">
        <v>7476</v>
      </c>
      <c r="F3620" s="177" t="s">
        <v>7477</v>
      </c>
      <c r="G3620" s="178" t="s">
        <v>273</v>
      </c>
      <c r="H3620" s="179">
        <v>145</v>
      </c>
      <c r="I3620" s="180"/>
      <c r="J3620" s="181">
        <f t="shared" si="454"/>
        <v>0</v>
      </c>
      <c r="K3620" s="177" t="s">
        <v>477</v>
      </c>
      <c r="L3620" s="41"/>
      <c r="M3620" s="182" t="s">
        <v>19</v>
      </c>
      <c r="N3620" s="183" t="s">
        <v>41</v>
      </c>
      <c r="O3620" s="66"/>
      <c r="P3620" s="184">
        <f t="shared" si="455"/>
        <v>0</v>
      </c>
      <c r="Q3620" s="184">
        <v>0</v>
      </c>
      <c r="R3620" s="184">
        <f t="shared" si="456"/>
        <v>0</v>
      </c>
      <c r="S3620" s="184">
        <v>0</v>
      </c>
      <c r="T3620" s="185">
        <f t="shared" si="457"/>
        <v>0</v>
      </c>
      <c r="U3620" s="36"/>
      <c r="V3620" s="36"/>
      <c r="W3620" s="36"/>
      <c r="X3620" s="36"/>
      <c r="Y3620" s="36"/>
      <c r="Z3620" s="36"/>
      <c r="AA3620" s="36"/>
      <c r="AB3620" s="36"/>
      <c r="AC3620" s="36"/>
      <c r="AD3620" s="36"/>
      <c r="AE3620" s="36"/>
      <c r="AR3620" s="186" t="s">
        <v>216</v>
      </c>
      <c r="AT3620" s="186" t="s">
        <v>195</v>
      </c>
      <c r="AU3620" s="186" t="s">
        <v>80</v>
      </c>
      <c r="AY3620" s="19" t="s">
        <v>193</v>
      </c>
      <c r="BE3620" s="187">
        <f t="shared" si="458"/>
        <v>0</v>
      </c>
      <c r="BF3620" s="187">
        <f t="shared" si="459"/>
        <v>0</v>
      </c>
      <c r="BG3620" s="187">
        <f t="shared" si="460"/>
        <v>0</v>
      </c>
      <c r="BH3620" s="187">
        <f t="shared" si="461"/>
        <v>0</v>
      </c>
      <c r="BI3620" s="187">
        <f t="shared" si="462"/>
        <v>0</v>
      </c>
      <c r="BJ3620" s="19" t="s">
        <v>78</v>
      </c>
      <c r="BK3620" s="187">
        <f t="shared" si="463"/>
        <v>0</v>
      </c>
      <c r="BL3620" s="19" t="s">
        <v>216</v>
      </c>
      <c r="BM3620" s="186" t="s">
        <v>7478</v>
      </c>
    </row>
    <row r="3621" spans="1:65" s="2" customFormat="1" ht="33" customHeight="1">
      <c r="A3621" s="36"/>
      <c r="B3621" s="37"/>
      <c r="C3621" s="175" t="s">
        <v>7479</v>
      </c>
      <c r="D3621" s="175" t="s">
        <v>195</v>
      </c>
      <c r="E3621" s="176" t="s">
        <v>7480</v>
      </c>
      <c r="F3621" s="177" t="s">
        <v>7481</v>
      </c>
      <c r="G3621" s="178" t="s">
        <v>273</v>
      </c>
      <c r="H3621" s="179">
        <v>41</v>
      </c>
      <c r="I3621" s="180"/>
      <c r="J3621" s="181">
        <f t="shared" si="454"/>
        <v>0</v>
      </c>
      <c r="K3621" s="177" t="s">
        <v>477</v>
      </c>
      <c r="L3621" s="41"/>
      <c r="M3621" s="182" t="s">
        <v>19</v>
      </c>
      <c r="N3621" s="183" t="s">
        <v>41</v>
      </c>
      <c r="O3621" s="66"/>
      <c r="P3621" s="184">
        <f t="shared" si="455"/>
        <v>0</v>
      </c>
      <c r="Q3621" s="184">
        <v>0</v>
      </c>
      <c r="R3621" s="184">
        <f t="shared" si="456"/>
        <v>0</v>
      </c>
      <c r="S3621" s="184">
        <v>0</v>
      </c>
      <c r="T3621" s="185">
        <f t="shared" si="457"/>
        <v>0</v>
      </c>
      <c r="U3621" s="36"/>
      <c r="V3621" s="36"/>
      <c r="W3621" s="36"/>
      <c r="X3621" s="36"/>
      <c r="Y3621" s="36"/>
      <c r="Z3621" s="36"/>
      <c r="AA3621" s="36"/>
      <c r="AB3621" s="36"/>
      <c r="AC3621" s="36"/>
      <c r="AD3621" s="36"/>
      <c r="AE3621" s="36"/>
      <c r="AR3621" s="186" t="s">
        <v>216</v>
      </c>
      <c r="AT3621" s="186" t="s">
        <v>195</v>
      </c>
      <c r="AU3621" s="186" t="s">
        <v>80</v>
      </c>
      <c r="AY3621" s="19" t="s">
        <v>193</v>
      </c>
      <c r="BE3621" s="187">
        <f t="shared" si="458"/>
        <v>0</v>
      </c>
      <c r="BF3621" s="187">
        <f t="shared" si="459"/>
        <v>0</v>
      </c>
      <c r="BG3621" s="187">
        <f t="shared" si="460"/>
        <v>0</v>
      </c>
      <c r="BH3621" s="187">
        <f t="shared" si="461"/>
        <v>0</v>
      </c>
      <c r="BI3621" s="187">
        <f t="shared" si="462"/>
        <v>0</v>
      </c>
      <c r="BJ3621" s="19" t="s">
        <v>78</v>
      </c>
      <c r="BK3621" s="187">
        <f t="shared" si="463"/>
        <v>0</v>
      </c>
      <c r="BL3621" s="19" t="s">
        <v>216</v>
      </c>
      <c r="BM3621" s="186" t="s">
        <v>7482</v>
      </c>
    </row>
    <row r="3622" spans="1:65" s="2" customFormat="1" ht="33" customHeight="1">
      <c r="A3622" s="36"/>
      <c r="B3622" s="37"/>
      <c r="C3622" s="175" t="s">
        <v>7483</v>
      </c>
      <c r="D3622" s="175" t="s">
        <v>195</v>
      </c>
      <c r="E3622" s="176" t="s">
        <v>7484</v>
      </c>
      <c r="F3622" s="177" t="s">
        <v>7485</v>
      </c>
      <c r="G3622" s="178" t="s">
        <v>702</v>
      </c>
      <c r="H3622" s="179">
        <v>7</v>
      </c>
      <c r="I3622" s="180"/>
      <c r="J3622" s="181">
        <f t="shared" si="454"/>
        <v>0</v>
      </c>
      <c r="K3622" s="177" t="s">
        <v>477</v>
      </c>
      <c r="L3622" s="41"/>
      <c r="M3622" s="182" t="s">
        <v>19</v>
      </c>
      <c r="N3622" s="183" t="s">
        <v>41</v>
      </c>
      <c r="O3622" s="66"/>
      <c r="P3622" s="184">
        <f t="shared" si="455"/>
        <v>0</v>
      </c>
      <c r="Q3622" s="184">
        <v>0</v>
      </c>
      <c r="R3622" s="184">
        <f t="shared" si="456"/>
        <v>0</v>
      </c>
      <c r="S3622" s="184">
        <v>0</v>
      </c>
      <c r="T3622" s="185">
        <f t="shared" si="457"/>
        <v>0</v>
      </c>
      <c r="U3622" s="36"/>
      <c r="V3622" s="36"/>
      <c r="W3622" s="36"/>
      <c r="X3622" s="36"/>
      <c r="Y3622" s="36"/>
      <c r="Z3622" s="36"/>
      <c r="AA3622" s="36"/>
      <c r="AB3622" s="36"/>
      <c r="AC3622" s="36"/>
      <c r="AD3622" s="36"/>
      <c r="AE3622" s="36"/>
      <c r="AR3622" s="186" t="s">
        <v>216</v>
      </c>
      <c r="AT3622" s="186" t="s">
        <v>195</v>
      </c>
      <c r="AU3622" s="186" t="s">
        <v>80</v>
      </c>
      <c r="AY3622" s="19" t="s">
        <v>193</v>
      </c>
      <c r="BE3622" s="187">
        <f t="shared" si="458"/>
        <v>0</v>
      </c>
      <c r="BF3622" s="187">
        <f t="shared" si="459"/>
        <v>0</v>
      </c>
      <c r="BG3622" s="187">
        <f t="shared" si="460"/>
        <v>0</v>
      </c>
      <c r="BH3622" s="187">
        <f t="shared" si="461"/>
        <v>0</v>
      </c>
      <c r="BI3622" s="187">
        <f t="shared" si="462"/>
        <v>0</v>
      </c>
      <c r="BJ3622" s="19" t="s">
        <v>78</v>
      </c>
      <c r="BK3622" s="187">
        <f t="shared" si="463"/>
        <v>0</v>
      </c>
      <c r="BL3622" s="19" t="s">
        <v>216</v>
      </c>
      <c r="BM3622" s="186" t="s">
        <v>7486</v>
      </c>
    </row>
    <row r="3623" spans="1:65" s="2" customFormat="1" ht="37.9" customHeight="1">
      <c r="A3623" s="36"/>
      <c r="B3623" s="37"/>
      <c r="C3623" s="175" t="s">
        <v>7487</v>
      </c>
      <c r="D3623" s="175" t="s">
        <v>195</v>
      </c>
      <c r="E3623" s="176" t="s">
        <v>7488</v>
      </c>
      <c r="F3623" s="177" t="s">
        <v>7489</v>
      </c>
      <c r="G3623" s="178" t="s">
        <v>273</v>
      </c>
      <c r="H3623" s="179">
        <v>39.799999999999997</v>
      </c>
      <c r="I3623" s="180"/>
      <c r="J3623" s="181">
        <f t="shared" si="454"/>
        <v>0</v>
      </c>
      <c r="K3623" s="177" t="s">
        <v>477</v>
      </c>
      <c r="L3623" s="41"/>
      <c r="M3623" s="182" t="s">
        <v>19</v>
      </c>
      <c r="N3623" s="183" t="s">
        <v>41</v>
      </c>
      <c r="O3623" s="66"/>
      <c r="P3623" s="184">
        <f t="shared" si="455"/>
        <v>0</v>
      </c>
      <c r="Q3623" s="184">
        <v>0</v>
      </c>
      <c r="R3623" s="184">
        <f t="shared" si="456"/>
        <v>0</v>
      </c>
      <c r="S3623" s="184">
        <v>0</v>
      </c>
      <c r="T3623" s="185">
        <f t="shared" si="457"/>
        <v>0</v>
      </c>
      <c r="U3623" s="36"/>
      <c r="V3623" s="36"/>
      <c r="W3623" s="36"/>
      <c r="X3623" s="36"/>
      <c r="Y3623" s="36"/>
      <c r="Z3623" s="36"/>
      <c r="AA3623" s="36"/>
      <c r="AB3623" s="36"/>
      <c r="AC3623" s="36"/>
      <c r="AD3623" s="36"/>
      <c r="AE3623" s="36"/>
      <c r="AR3623" s="186" t="s">
        <v>216</v>
      </c>
      <c r="AT3623" s="186" t="s">
        <v>195</v>
      </c>
      <c r="AU3623" s="186" t="s">
        <v>80</v>
      </c>
      <c r="AY3623" s="19" t="s">
        <v>193</v>
      </c>
      <c r="BE3623" s="187">
        <f t="shared" si="458"/>
        <v>0</v>
      </c>
      <c r="BF3623" s="187">
        <f t="shared" si="459"/>
        <v>0</v>
      </c>
      <c r="BG3623" s="187">
        <f t="shared" si="460"/>
        <v>0</v>
      </c>
      <c r="BH3623" s="187">
        <f t="shared" si="461"/>
        <v>0</v>
      </c>
      <c r="BI3623" s="187">
        <f t="shared" si="462"/>
        <v>0</v>
      </c>
      <c r="BJ3623" s="19" t="s">
        <v>78</v>
      </c>
      <c r="BK3623" s="187">
        <f t="shared" si="463"/>
        <v>0</v>
      </c>
      <c r="BL3623" s="19" t="s">
        <v>216</v>
      </c>
      <c r="BM3623" s="186" t="s">
        <v>7490</v>
      </c>
    </row>
    <row r="3624" spans="1:65" s="2" customFormat="1" ht="44.25" customHeight="1">
      <c r="A3624" s="36"/>
      <c r="B3624" s="37"/>
      <c r="C3624" s="175" t="s">
        <v>7491</v>
      </c>
      <c r="D3624" s="175" t="s">
        <v>195</v>
      </c>
      <c r="E3624" s="176" t="s">
        <v>7492</v>
      </c>
      <c r="F3624" s="177" t="s">
        <v>7493</v>
      </c>
      <c r="G3624" s="178" t="s">
        <v>702</v>
      </c>
      <c r="H3624" s="179">
        <v>1</v>
      </c>
      <c r="I3624" s="180"/>
      <c r="J3624" s="181">
        <f t="shared" si="454"/>
        <v>0</v>
      </c>
      <c r="K3624" s="177" t="s">
        <v>477</v>
      </c>
      <c r="L3624" s="41"/>
      <c r="M3624" s="182" t="s">
        <v>19</v>
      </c>
      <c r="N3624" s="183" t="s">
        <v>41</v>
      </c>
      <c r="O3624" s="66"/>
      <c r="P3624" s="184">
        <f t="shared" si="455"/>
        <v>0</v>
      </c>
      <c r="Q3624" s="184">
        <v>0</v>
      </c>
      <c r="R3624" s="184">
        <f t="shared" si="456"/>
        <v>0</v>
      </c>
      <c r="S3624" s="184">
        <v>0</v>
      </c>
      <c r="T3624" s="185">
        <f t="shared" si="457"/>
        <v>0</v>
      </c>
      <c r="U3624" s="36"/>
      <c r="V3624" s="36"/>
      <c r="W3624" s="36"/>
      <c r="X3624" s="36"/>
      <c r="Y3624" s="36"/>
      <c r="Z3624" s="36"/>
      <c r="AA3624" s="36"/>
      <c r="AB3624" s="36"/>
      <c r="AC3624" s="36"/>
      <c r="AD3624" s="36"/>
      <c r="AE3624" s="36"/>
      <c r="AR3624" s="186" t="s">
        <v>216</v>
      </c>
      <c r="AT3624" s="186" t="s">
        <v>195</v>
      </c>
      <c r="AU3624" s="186" t="s">
        <v>80</v>
      </c>
      <c r="AY3624" s="19" t="s">
        <v>193</v>
      </c>
      <c r="BE3624" s="187">
        <f t="shared" si="458"/>
        <v>0</v>
      </c>
      <c r="BF3624" s="187">
        <f t="shared" si="459"/>
        <v>0</v>
      </c>
      <c r="BG3624" s="187">
        <f t="shared" si="460"/>
        <v>0</v>
      </c>
      <c r="BH3624" s="187">
        <f t="shared" si="461"/>
        <v>0</v>
      </c>
      <c r="BI3624" s="187">
        <f t="shared" si="462"/>
        <v>0</v>
      </c>
      <c r="BJ3624" s="19" t="s">
        <v>78</v>
      </c>
      <c r="BK3624" s="187">
        <f t="shared" si="463"/>
        <v>0</v>
      </c>
      <c r="BL3624" s="19" t="s">
        <v>216</v>
      </c>
      <c r="BM3624" s="186" t="s">
        <v>7494</v>
      </c>
    </row>
    <row r="3625" spans="1:65" s="2" customFormat="1" ht="44.25" customHeight="1">
      <c r="A3625" s="36"/>
      <c r="B3625" s="37"/>
      <c r="C3625" s="175" t="s">
        <v>7495</v>
      </c>
      <c r="D3625" s="175" t="s">
        <v>195</v>
      </c>
      <c r="E3625" s="176" t="s">
        <v>7496</v>
      </c>
      <c r="F3625" s="177" t="s">
        <v>7497</v>
      </c>
      <c r="G3625" s="178" t="s">
        <v>702</v>
      </c>
      <c r="H3625" s="179">
        <v>18</v>
      </c>
      <c r="I3625" s="180"/>
      <c r="J3625" s="181">
        <f t="shared" si="454"/>
        <v>0</v>
      </c>
      <c r="K3625" s="177" t="s">
        <v>477</v>
      </c>
      <c r="L3625" s="41"/>
      <c r="M3625" s="182" t="s">
        <v>19</v>
      </c>
      <c r="N3625" s="183" t="s">
        <v>41</v>
      </c>
      <c r="O3625" s="66"/>
      <c r="P3625" s="184">
        <f t="shared" si="455"/>
        <v>0</v>
      </c>
      <c r="Q3625" s="184">
        <v>0</v>
      </c>
      <c r="R3625" s="184">
        <f t="shared" si="456"/>
        <v>0</v>
      </c>
      <c r="S3625" s="184">
        <v>0</v>
      </c>
      <c r="T3625" s="185">
        <f t="shared" si="457"/>
        <v>0</v>
      </c>
      <c r="U3625" s="36"/>
      <c r="V3625" s="36"/>
      <c r="W3625" s="36"/>
      <c r="X3625" s="36"/>
      <c r="Y3625" s="36"/>
      <c r="Z3625" s="36"/>
      <c r="AA3625" s="36"/>
      <c r="AB3625" s="36"/>
      <c r="AC3625" s="36"/>
      <c r="AD3625" s="36"/>
      <c r="AE3625" s="36"/>
      <c r="AR3625" s="186" t="s">
        <v>216</v>
      </c>
      <c r="AT3625" s="186" t="s">
        <v>195</v>
      </c>
      <c r="AU3625" s="186" t="s">
        <v>80</v>
      </c>
      <c r="AY3625" s="19" t="s">
        <v>193</v>
      </c>
      <c r="BE3625" s="187">
        <f t="shared" si="458"/>
        <v>0</v>
      </c>
      <c r="BF3625" s="187">
        <f t="shared" si="459"/>
        <v>0</v>
      </c>
      <c r="BG3625" s="187">
        <f t="shared" si="460"/>
        <v>0</v>
      </c>
      <c r="BH3625" s="187">
        <f t="shared" si="461"/>
        <v>0</v>
      </c>
      <c r="BI3625" s="187">
        <f t="shared" si="462"/>
        <v>0</v>
      </c>
      <c r="BJ3625" s="19" t="s">
        <v>78</v>
      </c>
      <c r="BK3625" s="187">
        <f t="shared" si="463"/>
        <v>0</v>
      </c>
      <c r="BL3625" s="19" t="s">
        <v>216</v>
      </c>
      <c r="BM3625" s="186" t="s">
        <v>7498</v>
      </c>
    </row>
    <row r="3626" spans="1:65" s="2" customFormat="1" ht="44.25" customHeight="1">
      <c r="A3626" s="36"/>
      <c r="B3626" s="37"/>
      <c r="C3626" s="175" t="s">
        <v>7499</v>
      </c>
      <c r="D3626" s="175" t="s">
        <v>195</v>
      </c>
      <c r="E3626" s="176" t="s">
        <v>7500</v>
      </c>
      <c r="F3626" s="177" t="s">
        <v>7501</v>
      </c>
      <c r="G3626" s="178" t="s">
        <v>702</v>
      </c>
      <c r="H3626" s="179">
        <v>11</v>
      </c>
      <c r="I3626" s="180"/>
      <c r="J3626" s="181">
        <f t="shared" si="454"/>
        <v>0</v>
      </c>
      <c r="K3626" s="177" t="s">
        <v>477</v>
      </c>
      <c r="L3626" s="41"/>
      <c r="M3626" s="182" t="s">
        <v>19</v>
      </c>
      <c r="N3626" s="183" t="s">
        <v>41</v>
      </c>
      <c r="O3626" s="66"/>
      <c r="P3626" s="184">
        <f t="shared" si="455"/>
        <v>0</v>
      </c>
      <c r="Q3626" s="184">
        <v>0</v>
      </c>
      <c r="R3626" s="184">
        <f t="shared" si="456"/>
        <v>0</v>
      </c>
      <c r="S3626" s="184">
        <v>0</v>
      </c>
      <c r="T3626" s="185">
        <f t="shared" si="457"/>
        <v>0</v>
      </c>
      <c r="U3626" s="36"/>
      <c r="V3626" s="36"/>
      <c r="W3626" s="36"/>
      <c r="X3626" s="36"/>
      <c r="Y3626" s="36"/>
      <c r="Z3626" s="36"/>
      <c r="AA3626" s="36"/>
      <c r="AB3626" s="36"/>
      <c r="AC3626" s="36"/>
      <c r="AD3626" s="36"/>
      <c r="AE3626" s="36"/>
      <c r="AR3626" s="186" t="s">
        <v>216</v>
      </c>
      <c r="AT3626" s="186" t="s">
        <v>195</v>
      </c>
      <c r="AU3626" s="186" t="s">
        <v>80</v>
      </c>
      <c r="AY3626" s="19" t="s">
        <v>193</v>
      </c>
      <c r="BE3626" s="187">
        <f t="shared" si="458"/>
        <v>0</v>
      </c>
      <c r="BF3626" s="187">
        <f t="shared" si="459"/>
        <v>0</v>
      </c>
      <c r="BG3626" s="187">
        <f t="shared" si="460"/>
        <v>0</v>
      </c>
      <c r="BH3626" s="187">
        <f t="shared" si="461"/>
        <v>0</v>
      </c>
      <c r="BI3626" s="187">
        <f t="shared" si="462"/>
        <v>0</v>
      </c>
      <c r="BJ3626" s="19" t="s">
        <v>78</v>
      </c>
      <c r="BK3626" s="187">
        <f t="shared" si="463"/>
        <v>0</v>
      </c>
      <c r="BL3626" s="19" t="s">
        <v>216</v>
      </c>
      <c r="BM3626" s="186" t="s">
        <v>7502</v>
      </c>
    </row>
    <row r="3627" spans="1:65" s="2" customFormat="1" ht="44.25" customHeight="1">
      <c r="A3627" s="36"/>
      <c r="B3627" s="37"/>
      <c r="C3627" s="175" t="s">
        <v>7503</v>
      </c>
      <c r="D3627" s="175" t="s">
        <v>195</v>
      </c>
      <c r="E3627" s="176" t="s">
        <v>7504</v>
      </c>
      <c r="F3627" s="177" t="s">
        <v>7505</v>
      </c>
      <c r="G3627" s="178" t="s">
        <v>702</v>
      </c>
      <c r="H3627" s="179">
        <v>43</v>
      </c>
      <c r="I3627" s="180"/>
      <c r="J3627" s="181">
        <f t="shared" si="454"/>
        <v>0</v>
      </c>
      <c r="K3627" s="177" t="s">
        <v>477</v>
      </c>
      <c r="L3627" s="41"/>
      <c r="M3627" s="182" t="s">
        <v>19</v>
      </c>
      <c r="N3627" s="183" t="s">
        <v>41</v>
      </c>
      <c r="O3627" s="66"/>
      <c r="P3627" s="184">
        <f t="shared" si="455"/>
        <v>0</v>
      </c>
      <c r="Q3627" s="184">
        <v>0</v>
      </c>
      <c r="R3627" s="184">
        <f t="shared" si="456"/>
        <v>0</v>
      </c>
      <c r="S3627" s="184">
        <v>0</v>
      </c>
      <c r="T3627" s="185">
        <f t="shared" si="457"/>
        <v>0</v>
      </c>
      <c r="U3627" s="36"/>
      <c r="V3627" s="36"/>
      <c r="W3627" s="36"/>
      <c r="X3627" s="36"/>
      <c r="Y3627" s="36"/>
      <c r="Z3627" s="36"/>
      <c r="AA3627" s="36"/>
      <c r="AB3627" s="36"/>
      <c r="AC3627" s="36"/>
      <c r="AD3627" s="36"/>
      <c r="AE3627" s="36"/>
      <c r="AR3627" s="186" t="s">
        <v>216</v>
      </c>
      <c r="AT3627" s="186" t="s">
        <v>195</v>
      </c>
      <c r="AU3627" s="186" t="s">
        <v>80</v>
      </c>
      <c r="AY3627" s="19" t="s">
        <v>193</v>
      </c>
      <c r="BE3627" s="187">
        <f t="shared" si="458"/>
        <v>0</v>
      </c>
      <c r="BF3627" s="187">
        <f t="shared" si="459"/>
        <v>0</v>
      </c>
      <c r="BG3627" s="187">
        <f t="shared" si="460"/>
        <v>0</v>
      </c>
      <c r="BH3627" s="187">
        <f t="shared" si="461"/>
        <v>0</v>
      </c>
      <c r="BI3627" s="187">
        <f t="shared" si="462"/>
        <v>0</v>
      </c>
      <c r="BJ3627" s="19" t="s">
        <v>78</v>
      </c>
      <c r="BK3627" s="187">
        <f t="shared" si="463"/>
        <v>0</v>
      </c>
      <c r="BL3627" s="19" t="s">
        <v>216</v>
      </c>
      <c r="BM3627" s="186" t="s">
        <v>7506</v>
      </c>
    </row>
    <row r="3628" spans="1:65" s="2" customFormat="1" ht="44.25" customHeight="1">
      <c r="A3628" s="36"/>
      <c r="B3628" s="37"/>
      <c r="C3628" s="175" t="s">
        <v>7507</v>
      </c>
      <c r="D3628" s="175" t="s">
        <v>195</v>
      </c>
      <c r="E3628" s="176" t="s">
        <v>7508</v>
      </c>
      <c r="F3628" s="177" t="s">
        <v>7509</v>
      </c>
      <c r="G3628" s="178" t="s">
        <v>702</v>
      </c>
      <c r="H3628" s="179">
        <v>2</v>
      </c>
      <c r="I3628" s="180"/>
      <c r="J3628" s="181">
        <f t="shared" si="454"/>
        <v>0</v>
      </c>
      <c r="K3628" s="177" t="s">
        <v>477</v>
      </c>
      <c r="L3628" s="41"/>
      <c r="M3628" s="182" t="s">
        <v>19</v>
      </c>
      <c r="N3628" s="183" t="s">
        <v>41</v>
      </c>
      <c r="O3628" s="66"/>
      <c r="P3628" s="184">
        <f t="shared" si="455"/>
        <v>0</v>
      </c>
      <c r="Q3628" s="184">
        <v>0</v>
      </c>
      <c r="R3628" s="184">
        <f t="shared" si="456"/>
        <v>0</v>
      </c>
      <c r="S3628" s="184">
        <v>0</v>
      </c>
      <c r="T3628" s="185">
        <f t="shared" si="457"/>
        <v>0</v>
      </c>
      <c r="U3628" s="36"/>
      <c r="V3628" s="36"/>
      <c r="W3628" s="36"/>
      <c r="X3628" s="36"/>
      <c r="Y3628" s="36"/>
      <c r="Z3628" s="36"/>
      <c r="AA3628" s="36"/>
      <c r="AB3628" s="36"/>
      <c r="AC3628" s="36"/>
      <c r="AD3628" s="36"/>
      <c r="AE3628" s="36"/>
      <c r="AR3628" s="186" t="s">
        <v>216</v>
      </c>
      <c r="AT3628" s="186" t="s">
        <v>195</v>
      </c>
      <c r="AU3628" s="186" t="s">
        <v>80</v>
      </c>
      <c r="AY3628" s="19" t="s">
        <v>193</v>
      </c>
      <c r="BE3628" s="187">
        <f t="shared" si="458"/>
        <v>0</v>
      </c>
      <c r="BF3628" s="187">
        <f t="shared" si="459"/>
        <v>0</v>
      </c>
      <c r="BG3628" s="187">
        <f t="shared" si="460"/>
        <v>0</v>
      </c>
      <c r="BH3628" s="187">
        <f t="shared" si="461"/>
        <v>0</v>
      </c>
      <c r="BI3628" s="187">
        <f t="shared" si="462"/>
        <v>0</v>
      </c>
      <c r="BJ3628" s="19" t="s">
        <v>78</v>
      </c>
      <c r="BK3628" s="187">
        <f t="shared" si="463"/>
        <v>0</v>
      </c>
      <c r="BL3628" s="19" t="s">
        <v>216</v>
      </c>
      <c r="BM3628" s="186" t="s">
        <v>7510</v>
      </c>
    </row>
    <row r="3629" spans="1:65" s="2" customFormat="1" ht="44.25" customHeight="1">
      <c r="A3629" s="36"/>
      <c r="B3629" s="37"/>
      <c r="C3629" s="175" t="s">
        <v>7511</v>
      </c>
      <c r="D3629" s="175" t="s">
        <v>195</v>
      </c>
      <c r="E3629" s="176" t="s">
        <v>7512</v>
      </c>
      <c r="F3629" s="177" t="s">
        <v>7513</v>
      </c>
      <c r="G3629" s="178" t="s">
        <v>3113</v>
      </c>
      <c r="H3629" s="248"/>
      <c r="I3629" s="180"/>
      <c r="J3629" s="181">
        <f t="shared" si="454"/>
        <v>0</v>
      </c>
      <c r="K3629" s="177" t="s">
        <v>199</v>
      </c>
      <c r="L3629" s="41"/>
      <c r="M3629" s="182" t="s">
        <v>19</v>
      </c>
      <c r="N3629" s="183" t="s">
        <v>41</v>
      </c>
      <c r="O3629" s="66"/>
      <c r="P3629" s="184">
        <f t="shared" si="455"/>
        <v>0</v>
      </c>
      <c r="Q3629" s="184">
        <v>0</v>
      </c>
      <c r="R3629" s="184">
        <f t="shared" si="456"/>
        <v>0</v>
      </c>
      <c r="S3629" s="184">
        <v>0</v>
      </c>
      <c r="T3629" s="185">
        <f t="shared" si="457"/>
        <v>0</v>
      </c>
      <c r="U3629" s="36"/>
      <c r="V3629" s="36"/>
      <c r="W3629" s="36"/>
      <c r="X3629" s="36"/>
      <c r="Y3629" s="36"/>
      <c r="Z3629" s="36"/>
      <c r="AA3629" s="36"/>
      <c r="AB3629" s="36"/>
      <c r="AC3629" s="36"/>
      <c r="AD3629" s="36"/>
      <c r="AE3629" s="36"/>
      <c r="AR3629" s="186" t="s">
        <v>216</v>
      </c>
      <c r="AT3629" s="186" t="s">
        <v>195</v>
      </c>
      <c r="AU3629" s="186" t="s">
        <v>80</v>
      </c>
      <c r="AY3629" s="19" t="s">
        <v>193</v>
      </c>
      <c r="BE3629" s="187">
        <f t="shared" si="458"/>
        <v>0</v>
      </c>
      <c r="BF3629" s="187">
        <f t="shared" si="459"/>
        <v>0</v>
      </c>
      <c r="BG3629" s="187">
        <f t="shared" si="460"/>
        <v>0</v>
      </c>
      <c r="BH3629" s="187">
        <f t="shared" si="461"/>
        <v>0</v>
      </c>
      <c r="BI3629" s="187">
        <f t="shared" si="462"/>
        <v>0</v>
      </c>
      <c r="BJ3629" s="19" t="s">
        <v>78</v>
      </c>
      <c r="BK3629" s="187">
        <f t="shared" si="463"/>
        <v>0</v>
      </c>
      <c r="BL3629" s="19" t="s">
        <v>216</v>
      </c>
      <c r="BM3629" s="186" t="s">
        <v>7514</v>
      </c>
    </row>
    <row r="3630" spans="1:65" s="2" customFormat="1" ht="11.25">
      <c r="A3630" s="36"/>
      <c r="B3630" s="37"/>
      <c r="C3630" s="38"/>
      <c r="D3630" s="188" t="s">
        <v>201</v>
      </c>
      <c r="E3630" s="38"/>
      <c r="F3630" s="189" t="s">
        <v>7515</v>
      </c>
      <c r="G3630" s="38"/>
      <c r="H3630" s="38"/>
      <c r="I3630" s="190"/>
      <c r="J3630" s="38"/>
      <c r="K3630" s="38"/>
      <c r="L3630" s="41"/>
      <c r="M3630" s="191"/>
      <c r="N3630" s="192"/>
      <c r="O3630" s="66"/>
      <c r="P3630" s="66"/>
      <c r="Q3630" s="66"/>
      <c r="R3630" s="66"/>
      <c r="S3630" s="66"/>
      <c r="T3630" s="67"/>
      <c r="U3630" s="36"/>
      <c r="V3630" s="36"/>
      <c r="W3630" s="36"/>
      <c r="X3630" s="36"/>
      <c r="Y3630" s="36"/>
      <c r="Z3630" s="36"/>
      <c r="AA3630" s="36"/>
      <c r="AB3630" s="36"/>
      <c r="AC3630" s="36"/>
      <c r="AD3630" s="36"/>
      <c r="AE3630" s="36"/>
      <c r="AT3630" s="19" t="s">
        <v>201</v>
      </c>
      <c r="AU3630" s="19" t="s">
        <v>80</v>
      </c>
    </row>
    <row r="3631" spans="1:65" s="12" customFormat="1" ht="22.9" customHeight="1">
      <c r="B3631" s="159"/>
      <c r="C3631" s="160"/>
      <c r="D3631" s="161" t="s">
        <v>69</v>
      </c>
      <c r="E3631" s="173" t="s">
        <v>7516</v>
      </c>
      <c r="F3631" s="173" t="s">
        <v>7517</v>
      </c>
      <c r="G3631" s="160"/>
      <c r="H3631" s="160"/>
      <c r="I3631" s="163"/>
      <c r="J3631" s="174">
        <f>BK3631</f>
        <v>0</v>
      </c>
      <c r="K3631" s="160"/>
      <c r="L3631" s="165"/>
      <c r="M3631" s="166"/>
      <c r="N3631" s="167"/>
      <c r="O3631" s="167"/>
      <c r="P3631" s="168">
        <f>SUM(P3632:P3636)</f>
        <v>0</v>
      </c>
      <c r="Q3631" s="167"/>
      <c r="R3631" s="168">
        <f>SUM(R3632:R3636)</f>
        <v>0</v>
      </c>
      <c r="S3631" s="167"/>
      <c r="T3631" s="169">
        <f>SUM(T3632:T3636)</f>
        <v>0</v>
      </c>
      <c r="AR3631" s="170" t="s">
        <v>78</v>
      </c>
      <c r="AT3631" s="171" t="s">
        <v>69</v>
      </c>
      <c r="AU3631" s="171" t="s">
        <v>78</v>
      </c>
      <c r="AY3631" s="170" t="s">
        <v>193</v>
      </c>
      <c r="BK3631" s="172">
        <f>SUM(BK3632:BK3636)</f>
        <v>0</v>
      </c>
    </row>
    <row r="3632" spans="1:65" s="2" customFormat="1" ht="24.2" customHeight="1">
      <c r="A3632" s="36"/>
      <c r="B3632" s="37"/>
      <c r="C3632" s="175" t="s">
        <v>7518</v>
      </c>
      <c r="D3632" s="175" t="s">
        <v>195</v>
      </c>
      <c r="E3632" s="176" t="s">
        <v>7519</v>
      </c>
      <c r="F3632" s="177" t="s">
        <v>7520</v>
      </c>
      <c r="G3632" s="178" t="s">
        <v>702</v>
      </c>
      <c r="H3632" s="179">
        <v>124</v>
      </c>
      <c r="I3632" s="180"/>
      <c r="J3632" s="181">
        <f>ROUND(I3632*H3632,2)</f>
        <v>0</v>
      </c>
      <c r="K3632" s="177" t="s">
        <v>477</v>
      </c>
      <c r="L3632" s="41"/>
      <c r="M3632" s="182" t="s">
        <v>19</v>
      </c>
      <c r="N3632" s="183" t="s">
        <v>41</v>
      </c>
      <c r="O3632" s="66"/>
      <c r="P3632" s="184">
        <f>O3632*H3632</f>
        <v>0</v>
      </c>
      <c r="Q3632" s="184">
        <v>0</v>
      </c>
      <c r="R3632" s="184">
        <f>Q3632*H3632</f>
        <v>0</v>
      </c>
      <c r="S3632" s="184">
        <v>0</v>
      </c>
      <c r="T3632" s="185">
        <f>S3632*H3632</f>
        <v>0</v>
      </c>
      <c r="U3632" s="36"/>
      <c r="V3632" s="36"/>
      <c r="W3632" s="36"/>
      <c r="X3632" s="36"/>
      <c r="Y3632" s="36"/>
      <c r="Z3632" s="36"/>
      <c r="AA3632" s="36"/>
      <c r="AB3632" s="36"/>
      <c r="AC3632" s="36"/>
      <c r="AD3632" s="36"/>
      <c r="AE3632" s="36"/>
      <c r="AR3632" s="186" t="s">
        <v>200</v>
      </c>
      <c r="AT3632" s="186" t="s">
        <v>195</v>
      </c>
      <c r="AU3632" s="186" t="s">
        <v>80</v>
      </c>
      <c r="AY3632" s="19" t="s">
        <v>193</v>
      </c>
      <c r="BE3632" s="187">
        <f>IF(N3632="základní",J3632,0)</f>
        <v>0</v>
      </c>
      <c r="BF3632" s="187">
        <f>IF(N3632="snížená",J3632,0)</f>
        <v>0</v>
      </c>
      <c r="BG3632" s="187">
        <f>IF(N3632="zákl. přenesená",J3632,0)</f>
        <v>0</v>
      </c>
      <c r="BH3632" s="187">
        <f>IF(N3632="sníž. přenesená",J3632,0)</f>
        <v>0</v>
      </c>
      <c r="BI3632" s="187">
        <f>IF(N3632="nulová",J3632,0)</f>
        <v>0</v>
      </c>
      <c r="BJ3632" s="19" t="s">
        <v>78</v>
      </c>
      <c r="BK3632" s="187">
        <f>ROUND(I3632*H3632,2)</f>
        <v>0</v>
      </c>
      <c r="BL3632" s="19" t="s">
        <v>200</v>
      </c>
      <c r="BM3632" s="186" t="s">
        <v>7521</v>
      </c>
    </row>
    <row r="3633" spans="1:65" s="2" customFormat="1" ht="24.2" customHeight="1">
      <c r="A3633" s="36"/>
      <c r="B3633" s="37"/>
      <c r="C3633" s="175" t="s">
        <v>7522</v>
      </c>
      <c r="D3633" s="175" t="s">
        <v>195</v>
      </c>
      <c r="E3633" s="176" t="s">
        <v>7523</v>
      </c>
      <c r="F3633" s="177" t="s">
        <v>7524</v>
      </c>
      <c r="G3633" s="178" t="s">
        <v>273</v>
      </c>
      <c r="H3633" s="179">
        <v>440</v>
      </c>
      <c r="I3633" s="180"/>
      <c r="J3633" s="181">
        <f>ROUND(I3633*H3633,2)</f>
        <v>0</v>
      </c>
      <c r="K3633" s="177" t="s">
        <v>477</v>
      </c>
      <c r="L3633" s="41"/>
      <c r="M3633" s="182" t="s">
        <v>19</v>
      </c>
      <c r="N3633" s="183" t="s">
        <v>41</v>
      </c>
      <c r="O3633" s="66"/>
      <c r="P3633" s="184">
        <f>O3633*H3633</f>
        <v>0</v>
      </c>
      <c r="Q3633" s="184">
        <v>0</v>
      </c>
      <c r="R3633" s="184">
        <f>Q3633*H3633</f>
        <v>0</v>
      </c>
      <c r="S3633" s="184">
        <v>0</v>
      </c>
      <c r="T3633" s="185">
        <f>S3633*H3633</f>
        <v>0</v>
      </c>
      <c r="U3633" s="36"/>
      <c r="V3633" s="36"/>
      <c r="W3633" s="36"/>
      <c r="X3633" s="36"/>
      <c r="Y3633" s="36"/>
      <c r="Z3633" s="36"/>
      <c r="AA3633" s="36"/>
      <c r="AB3633" s="36"/>
      <c r="AC3633" s="36"/>
      <c r="AD3633" s="36"/>
      <c r="AE3633" s="36"/>
      <c r="AR3633" s="186" t="s">
        <v>200</v>
      </c>
      <c r="AT3633" s="186" t="s">
        <v>195</v>
      </c>
      <c r="AU3633" s="186" t="s">
        <v>80</v>
      </c>
      <c r="AY3633" s="19" t="s">
        <v>193</v>
      </c>
      <c r="BE3633" s="187">
        <f>IF(N3633="základní",J3633,0)</f>
        <v>0</v>
      </c>
      <c r="BF3633" s="187">
        <f>IF(N3633="snížená",J3633,0)</f>
        <v>0</v>
      </c>
      <c r="BG3633" s="187">
        <f>IF(N3633="zákl. přenesená",J3633,0)</f>
        <v>0</v>
      </c>
      <c r="BH3633" s="187">
        <f>IF(N3633="sníž. přenesená",J3633,0)</f>
        <v>0</v>
      </c>
      <c r="BI3633" s="187">
        <f>IF(N3633="nulová",J3633,0)</f>
        <v>0</v>
      </c>
      <c r="BJ3633" s="19" t="s">
        <v>78</v>
      </c>
      <c r="BK3633" s="187">
        <f>ROUND(I3633*H3633,2)</f>
        <v>0</v>
      </c>
      <c r="BL3633" s="19" t="s">
        <v>200</v>
      </c>
      <c r="BM3633" s="186" t="s">
        <v>7525</v>
      </c>
    </row>
    <row r="3634" spans="1:65" s="13" customFormat="1" ht="33.75">
      <c r="B3634" s="193"/>
      <c r="C3634" s="194"/>
      <c r="D3634" s="195" t="s">
        <v>203</v>
      </c>
      <c r="E3634" s="196" t="s">
        <v>19</v>
      </c>
      <c r="F3634" s="197" t="s">
        <v>7526</v>
      </c>
      <c r="G3634" s="194"/>
      <c r="H3634" s="198">
        <v>440</v>
      </c>
      <c r="I3634" s="199"/>
      <c r="J3634" s="194"/>
      <c r="K3634" s="194"/>
      <c r="L3634" s="200"/>
      <c r="M3634" s="201"/>
      <c r="N3634" s="202"/>
      <c r="O3634" s="202"/>
      <c r="P3634" s="202"/>
      <c r="Q3634" s="202"/>
      <c r="R3634" s="202"/>
      <c r="S3634" s="202"/>
      <c r="T3634" s="203"/>
      <c r="AT3634" s="204" t="s">
        <v>203</v>
      </c>
      <c r="AU3634" s="204" t="s">
        <v>80</v>
      </c>
      <c r="AV3634" s="13" t="s">
        <v>80</v>
      </c>
      <c r="AW3634" s="13" t="s">
        <v>32</v>
      </c>
      <c r="AX3634" s="13" t="s">
        <v>70</v>
      </c>
      <c r="AY3634" s="204" t="s">
        <v>193</v>
      </c>
    </row>
    <row r="3635" spans="1:65" s="14" customFormat="1" ht="11.25">
      <c r="B3635" s="205"/>
      <c r="C3635" s="206"/>
      <c r="D3635" s="195" t="s">
        <v>203</v>
      </c>
      <c r="E3635" s="207" t="s">
        <v>19</v>
      </c>
      <c r="F3635" s="208" t="s">
        <v>205</v>
      </c>
      <c r="G3635" s="206"/>
      <c r="H3635" s="209">
        <v>440</v>
      </c>
      <c r="I3635" s="210"/>
      <c r="J3635" s="206"/>
      <c r="K3635" s="206"/>
      <c r="L3635" s="211"/>
      <c r="M3635" s="212"/>
      <c r="N3635" s="213"/>
      <c r="O3635" s="213"/>
      <c r="P3635" s="213"/>
      <c r="Q3635" s="213"/>
      <c r="R3635" s="213"/>
      <c r="S3635" s="213"/>
      <c r="T3635" s="214"/>
      <c r="AT3635" s="215" t="s">
        <v>203</v>
      </c>
      <c r="AU3635" s="215" t="s">
        <v>80</v>
      </c>
      <c r="AV3635" s="14" t="s">
        <v>200</v>
      </c>
      <c r="AW3635" s="14" t="s">
        <v>32</v>
      </c>
      <c r="AX3635" s="14" t="s">
        <v>78</v>
      </c>
      <c r="AY3635" s="215" t="s">
        <v>193</v>
      </c>
    </row>
    <row r="3636" spans="1:65" s="2" customFormat="1" ht="24.2" customHeight="1">
      <c r="A3636" s="36"/>
      <c r="B3636" s="37"/>
      <c r="C3636" s="175" t="s">
        <v>7527</v>
      </c>
      <c r="D3636" s="175" t="s">
        <v>195</v>
      </c>
      <c r="E3636" s="176" t="s">
        <v>7528</v>
      </c>
      <c r="F3636" s="177" t="s">
        <v>7529</v>
      </c>
      <c r="G3636" s="178" t="s">
        <v>702</v>
      </c>
      <c r="H3636" s="179">
        <v>1</v>
      </c>
      <c r="I3636" s="180"/>
      <c r="J3636" s="181">
        <f>ROUND(I3636*H3636,2)</f>
        <v>0</v>
      </c>
      <c r="K3636" s="177" t="s">
        <v>477</v>
      </c>
      <c r="L3636" s="41"/>
      <c r="M3636" s="182" t="s">
        <v>19</v>
      </c>
      <c r="N3636" s="183" t="s">
        <v>41</v>
      </c>
      <c r="O3636" s="66"/>
      <c r="P3636" s="184">
        <f>O3636*H3636</f>
        <v>0</v>
      </c>
      <c r="Q3636" s="184">
        <v>0</v>
      </c>
      <c r="R3636" s="184">
        <f>Q3636*H3636</f>
        <v>0</v>
      </c>
      <c r="S3636" s="184">
        <v>0</v>
      </c>
      <c r="T3636" s="185">
        <f>S3636*H3636</f>
        <v>0</v>
      </c>
      <c r="U3636" s="36"/>
      <c r="V3636" s="36"/>
      <c r="W3636" s="36"/>
      <c r="X3636" s="36"/>
      <c r="Y3636" s="36"/>
      <c r="Z3636" s="36"/>
      <c r="AA3636" s="36"/>
      <c r="AB3636" s="36"/>
      <c r="AC3636" s="36"/>
      <c r="AD3636" s="36"/>
      <c r="AE3636" s="36"/>
      <c r="AR3636" s="186" t="s">
        <v>200</v>
      </c>
      <c r="AT3636" s="186" t="s">
        <v>195</v>
      </c>
      <c r="AU3636" s="186" t="s">
        <v>80</v>
      </c>
      <c r="AY3636" s="19" t="s">
        <v>193</v>
      </c>
      <c r="BE3636" s="187">
        <f>IF(N3636="základní",J3636,0)</f>
        <v>0</v>
      </c>
      <c r="BF3636" s="187">
        <f>IF(N3636="snížená",J3636,0)</f>
        <v>0</v>
      </c>
      <c r="BG3636" s="187">
        <f>IF(N3636="zákl. přenesená",J3636,0)</f>
        <v>0</v>
      </c>
      <c r="BH3636" s="187">
        <f>IF(N3636="sníž. přenesená",J3636,0)</f>
        <v>0</v>
      </c>
      <c r="BI3636" s="187">
        <f>IF(N3636="nulová",J3636,0)</f>
        <v>0</v>
      </c>
      <c r="BJ3636" s="19" t="s">
        <v>78</v>
      </c>
      <c r="BK3636" s="187">
        <f>ROUND(I3636*H3636,2)</f>
        <v>0</v>
      </c>
      <c r="BL3636" s="19" t="s">
        <v>200</v>
      </c>
      <c r="BM3636" s="186" t="s">
        <v>7530</v>
      </c>
    </row>
    <row r="3637" spans="1:65" s="12" customFormat="1" ht="22.9" customHeight="1">
      <c r="B3637" s="159"/>
      <c r="C3637" s="160"/>
      <c r="D3637" s="161" t="s">
        <v>69</v>
      </c>
      <c r="E3637" s="173" t="s">
        <v>7531</v>
      </c>
      <c r="F3637" s="173" t="s">
        <v>7532</v>
      </c>
      <c r="G3637" s="160"/>
      <c r="H3637" s="160"/>
      <c r="I3637" s="163"/>
      <c r="J3637" s="174">
        <f>BK3637</f>
        <v>0</v>
      </c>
      <c r="K3637" s="160"/>
      <c r="L3637" s="165"/>
      <c r="M3637" s="166"/>
      <c r="N3637" s="167"/>
      <c r="O3637" s="167"/>
      <c r="P3637" s="168">
        <f>SUM(P3638:P3652)</f>
        <v>0</v>
      </c>
      <c r="Q3637" s="167"/>
      <c r="R3637" s="168">
        <f>SUM(R3638:R3652)</f>
        <v>0</v>
      </c>
      <c r="S3637" s="167"/>
      <c r="T3637" s="169">
        <f>SUM(T3638:T3652)</f>
        <v>0</v>
      </c>
      <c r="AR3637" s="170" t="s">
        <v>78</v>
      </c>
      <c r="AT3637" s="171" t="s">
        <v>69</v>
      </c>
      <c r="AU3637" s="171" t="s">
        <v>78</v>
      </c>
      <c r="AY3637" s="170" t="s">
        <v>193</v>
      </c>
      <c r="BK3637" s="172">
        <f>SUM(BK3638:BK3652)</f>
        <v>0</v>
      </c>
    </row>
    <row r="3638" spans="1:65" s="2" customFormat="1" ht="37.9" customHeight="1">
      <c r="A3638" s="36"/>
      <c r="B3638" s="37"/>
      <c r="C3638" s="175" t="s">
        <v>7533</v>
      </c>
      <c r="D3638" s="175" t="s">
        <v>195</v>
      </c>
      <c r="E3638" s="176" t="s">
        <v>7534</v>
      </c>
      <c r="F3638" s="177" t="s">
        <v>7535</v>
      </c>
      <c r="G3638" s="178" t="s">
        <v>702</v>
      </c>
      <c r="H3638" s="179">
        <v>1</v>
      </c>
      <c r="I3638" s="180"/>
      <c r="J3638" s="181">
        <f t="shared" ref="J3638:J3652" si="464">ROUND(I3638*H3638,2)</f>
        <v>0</v>
      </c>
      <c r="K3638" s="177" t="s">
        <v>477</v>
      </c>
      <c r="L3638" s="41"/>
      <c r="M3638" s="182" t="s">
        <v>19</v>
      </c>
      <c r="N3638" s="183" t="s">
        <v>41</v>
      </c>
      <c r="O3638" s="66"/>
      <c r="P3638" s="184">
        <f t="shared" ref="P3638:P3652" si="465">O3638*H3638</f>
        <v>0</v>
      </c>
      <c r="Q3638" s="184">
        <v>0</v>
      </c>
      <c r="R3638" s="184">
        <f t="shared" ref="R3638:R3652" si="466">Q3638*H3638</f>
        <v>0</v>
      </c>
      <c r="S3638" s="184">
        <v>0</v>
      </c>
      <c r="T3638" s="185">
        <f t="shared" ref="T3638:T3652" si="467">S3638*H3638</f>
        <v>0</v>
      </c>
      <c r="U3638" s="36"/>
      <c r="V3638" s="36"/>
      <c r="W3638" s="36"/>
      <c r="X3638" s="36"/>
      <c r="Y3638" s="36"/>
      <c r="Z3638" s="36"/>
      <c r="AA3638" s="36"/>
      <c r="AB3638" s="36"/>
      <c r="AC3638" s="36"/>
      <c r="AD3638" s="36"/>
      <c r="AE3638" s="36"/>
      <c r="AR3638" s="186" t="s">
        <v>200</v>
      </c>
      <c r="AT3638" s="186" t="s">
        <v>195</v>
      </c>
      <c r="AU3638" s="186" t="s">
        <v>80</v>
      </c>
      <c r="AY3638" s="19" t="s">
        <v>193</v>
      </c>
      <c r="BE3638" s="187">
        <f t="shared" ref="BE3638:BE3652" si="468">IF(N3638="základní",J3638,0)</f>
        <v>0</v>
      </c>
      <c r="BF3638" s="187">
        <f t="shared" ref="BF3638:BF3652" si="469">IF(N3638="snížená",J3638,0)</f>
        <v>0</v>
      </c>
      <c r="BG3638" s="187">
        <f t="shared" ref="BG3638:BG3652" si="470">IF(N3638="zákl. přenesená",J3638,0)</f>
        <v>0</v>
      </c>
      <c r="BH3638" s="187">
        <f t="shared" ref="BH3638:BH3652" si="471">IF(N3638="sníž. přenesená",J3638,0)</f>
        <v>0</v>
      </c>
      <c r="BI3638" s="187">
        <f t="shared" ref="BI3638:BI3652" si="472">IF(N3638="nulová",J3638,0)</f>
        <v>0</v>
      </c>
      <c r="BJ3638" s="19" t="s">
        <v>78</v>
      </c>
      <c r="BK3638" s="187">
        <f t="shared" ref="BK3638:BK3652" si="473">ROUND(I3638*H3638,2)</f>
        <v>0</v>
      </c>
      <c r="BL3638" s="19" t="s">
        <v>200</v>
      </c>
      <c r="BM3638" s="186" t="s">
        <v>7536</v>
      </c>
    </row>
    <row r="3639" spans="1:65" s="2" customFormat="1" ht="44.25" customHeight="1">
      <c r="A3639" s="36"/>
      <c r="B3639" s="37"/>
      <c r="C3639" s="175" t="s">
        <v>7537</v>
      </c>
      <c r="D3639" s="175" t="s">
        <v>195</v>
      </c>
      <c r="E3639" s="176" t="s">
        <v>7538</v>
      </c>
      <c r="F3639" s="177" t="s">
        <v>7539</v>
      </c>
      <c r="G3639" s="178" t="s">
        <v>702</v>
      </c>
      <c r="H3639" s="179">
        <v>1</v>
      </c>
      <c r="I3639" s="180"/>
      <c r="J3639" s="181">
        <f t="shared" si="464"/>
        <v>0</v>
      </c>
      <c r="K3639" s="177" t="s">
        <v>477</v>
      </c>
      <c r="L3639" s="41"/>
      <c r="M3639" s="182" t="s">
        <v>19</v>
      </c>
      <c r="N3639" s="183" t="s">
        <v>41</v>
      </c>
      <c r="O3639" s="66"/>
      <c r="P3639" s="184">
        <f t="shared" si="465"/>
        <v>0</v>
      </c>
      <c r="Q3639" s="184">
        <v>0</v>
      </c>
      <c r="R3639" s="184">
        <f t="shared" si="466"/>
        <v>0</v>
      </c>
      <c r="S3639" s="184">
        <v>0</v>
      </c>
      <c r="T3639" s="185">
        <f t="shared" si="467"/>
        <v>0</v>
      </c>
      <c r="U3639" s="36"/>
      <c r="V3639" s="36"/>
      <c r="W3639" s="36"/>
      <c r="X3639" s="36"/>
      <c r="Y3639" s="36"/>
      <c r="Z3639" s="36"/>
      <c r="AA3639" s="36"/>
      <c r="AB3639" s="36"/>
      <c r="AC3639" s="36"/>
      <c r="AD3639" s="36"/>
      <c r="AE3639" s="36"/>
      <c r="AR3639" s="186" t="s">
        <v>200</v>
      </c>
      <c r="AT3639" s="186" t="s">
        <v>195</v>
      </c>
      <c r="AU3639" s="186" t="s">
        <v>80</v>
      </c>
      <c r="AY3639" s="19" t="s">
        <v>193</v>
      </c>
      <c r="BE3639" s="187">
        <f t="shared" si="468"/>
        <v>0</v>
      </c>
      <c r="BF3639" s="187">
        <f t="shared" si="469"/>
        <v>0</v>
      </c>
      <c r="BG3639" s="187">
        <f t="shared" si="470"/>
        <v>0</v>
      </c>
      <c r="BH3639" s="187">
        <f t="shared" si="471"/>
        <v>0</v>
      </c>
      <c r="BI3639" s="187">
        <f t="shared" si="472"/>
        <v>0</v>
      </c>
      <c r="BJ3639" s="19" t="s">
        <v>78</v>
      </c>
      <c r="BK3639" s="187">
        <f t="shared" si="473"/>
        <v>0</v>
      </c>
      <c r="BL3639" s="19" t="s">
        <v>200</v>
      </c>
      <c r="BM3639" s="186" t="s">
        <v>7540</v>
      </c>
    </row>
    <row r="3640" spans="1:65" s="2" customFormat="1" ht="37.9" customHeight="1">
      <c r="A3640" s="36"/>
      <c r="B3640" s="37"/>
      <c r="C3640" s="175" t="s">
        <v>7541</v>
      </c>
      <c r="D3640" s="175" t="s">
        <v>195</v>
      </c>
      <c r="E3640" s="176" t="s">
        <v>7542</v>
      </c>
      <c r="F3640" s="177" t="s">
        <v>7543</v>
      </c>
      <c r="G3640" s="178" t="s">
        <v>702</v>
      </c>
      <c r="H3640" s="179">
        <v>1</v>
      </c>
      <c r="I3640" s="180"/>
      <c r="J3640" s="181">
        <f t="shared" si="464"/>
        <v>0</v>
      </c>
      <c r="K3640" s="177" t="s">
        <v>477</v>
      </c>
      <c r="L3640" s="41"/>
      <c r="M3640" s="182" t="s">
        <v>19</v>
      </c>
      <c r="N3640" s="183" t="s">
        <v>41</v>
      </c>
      <c r="O3640" s="66"/>
      <c r="P3640" s="184">
        <f t="shared" si="465"/>
        <v>0</v>
      </c>
      <c r="Q3640" s="184">
        <v>0</v>
      </c>
      <c r="R3640" s="184">
        <f t="shared" si="466"/>
        <v>0</v>
      </c>
      <c r="S3640" s="184">
        <v>0</v>
      </c>
      <c r="T3640" s="185">
        <f t="shared" si="467"/>
        <v>0</v>
      </c>
      <c r="U3640" s="36"/>
      <c r="V3640" s="36"/>
      <c r="W3640" s="36"/>
      <c r="X3640" s="36"/>
      <c r="Y3640" s="36"/>
      <c r="Z3640" s="36"/>
      <c r="AA3640" s="36"/>
      <c r="AB3640" s="36"/>
      <c r="AC3640" s="36"/>
      <c r="AD3640" s="36"/>
      <c r="AE3640" s="36"/>
      <c r="AR3640" s="186" t="s">
        <v>200</v>
      </c>
      <c r="AT3640" s="186" t="s">
        <v>195</v>
      </c>
      <c r="AU3640" s="186" t="s">
        <v>80</v>
      </c>
      <c r="AY3640" s="19" t="s">
        <v>193</v>
      </c>
      <c r="BE3640" s="187">
        <f t="shared" si="468"/>
        <v>0</v>
      </c>
      <c r="BF3640" s="187">
        <f t="shared" si="469"/>
        <v>0</v>
      </c>
      <c r="BG3640" s="187">
        <f t="shared" si="470"/>
        <v>0</v>
      </c>
      <c r="BH3640" s="187">
        <f t="shared" si="471"/>
        <v>0</v>
      </c>
      <c r="BI3640" s="187">
        <f t="shared" si="472"/>
        <v>0</v>
      </c>
      <c r="BJ3640" s="19" t="s">
        <v>78</v>
      </c>
      <c r="BK3640" s="187">
        <f t="shared" si="473"/>
        <v>0</v>
      </c>
      <c r="BL3640" s="19" t="s">
        <v>200</v>
      </c>
      <c r="BM3640" s="186" t="s">
        <v>7544</v>
      </c>
    </row>
    <row r="3641" spans="1:65" s="2" customFormat="1" ht="37.9" customHeight="1">
      <c r="A3641" s="36"/>
      <c r="B3641" s="37"/>
      <c r="C3641" s="175" t="s">
        <v>7545</v>
      </c>
      <c r="D3641" s="175" t="s">
        <v>195</v>
      </c>
      <c r="E3641" s="176" t="s">
        <v>7546</v>
      </c>
      <c r="F3641" s="177" t="s">
        <v>7547</v>
      </c>
      <c r="G3641" s="178" t="s">
        <v>702</v>
      </c>
      <c r="H3641" s="179">
        <v>1</v>
      </c>
      <c r="I3641" s="180"/>
      <c r="J3641" s="181">
        <f t="shared" si="464"/>
        <v>0</v>
      </c>
      <c r="K3641" s="177" t="s">
        <v>477</v>
      </c>
      <c r="L3641" s="41"/>
      <c r="M3641" s="182" t="s">
        <v>19</v>
      </c>
      <c r="N3641" s="183" t="s">
        <v>41</v>
      </c>
      <c r="O3641" s="66"/>
      <c r="P3641" s="184">
        <f t="shared" si="465"/>
        <v>0</v>
      </c>
      <c r="Q3641" s="184">
        <v>0</v>
      </c>
      <c r="R3641" s="184">
        <f t="shared" si="466"/>
        <v>0</v>
      </c>
      <c r="S3641" s="184">
        <v>0</v>
      </c>
      <c r="T3641" s="185">
        <f t="shared" si="467"/>
        <v>0</v>
      </c>
      <c r="U3641" s="36"/>
      <c r="V3641" s="36"/>
      <c r="W3641" s="36"/>
      <c r="X3641" s="36"/>
      <c r="Y3641" s="36"/>
      <c r="Z3641" s="36"/>
      <c r="AA3641" s="36"/>
      <c r="AB3641" s="36"/>
      <c r="AC3641" s="36"/>
      <c r="AD3641" s="36"/>
      <c r="AE3641" s="36"/>
      <c r="AR3641" s="186" t="s">
        <v>200</v>
      </c>
      <c r="AT3641" s="186" t="s">
        <v>195</v>
      </c>
      <c r="AU3641" s="186" t="s">
        <v>80</v>
      </c>
      <c r="AY3641" s="19" t="s">
        <v>193</v>
      </c>
      <c r="BE3641" s="187">
        <f t="shared" si="468"/>
        <v>0</v>
      </c>
      <c r="BF3641" s="187">
        <f t="shared" si="469"/>
        <v>0</v>
      </c>
      <c r="BG3641" s="187">
        <f t="shared" si="470"/>
        <v>0</v>
      </c>
      <c r="BH3641" s="187">
        <f t="shared" si="471"/>
        <v>0</v>
      </c>
      <c r="BI3641" s="187">
        <f t="shared" si="472"/>
        <v>0</v>
      </c>
      <c r="BJ3641" s="19" t="s">
        <v>78</v>
      </c>
      <c r="BK3641" s="187">
        <f t="shared" si="473"/>
        <v>0</v>
      </c>
      <c r="BL3641" s="19" t="s">
        <v>200</v>
      </c>
      <c r="BM3641" s="186" t="s">
        <v>7548</v>
      </c>
    </row>
    <row r="3642" spans="1:65" s="2" customFormat="1" ht="49.15" customHeight="1">
      <c r="A3642" s="36"/>
      <c r="B3642" s="37"/>
      <c r="C3642" s="175" t="s">
        <v>7549</v>
      </c>
      <c r="D3642" s="175" t="s">
        <v>195</v>
      </c>
      <c r="E3642" s="176" t="s">
        <v>7550</v>
      </c>
      <c r="F3642" s="177" t="s">
        <v>7551</v>
      </c>
      <c r="G3642" s="178" t="s">
        <v>702</v>
      </c>
      <c r="H3642" s="179">
        <v>1</v>
      </c>
      <c r="I3642" s="180"/>
      <c r="J3642" s="181">
        <f t="shared" si="464"/>
        <v>0</v>
      </c>
      <c r="K3642" s="177" t="s">
        <v>477</v>
      </c>
      <c r="L3642" s="41"/>
      <c r="M3642" s="182" t="s">
        <v>19</v>
      </c>
      <c r="N3642" s="183" t="s">
        <v>41</v>
      </c>
      <c r="O3642" s="66"/>
      <c r="P3642" s="184">
        <f t="shared" si="465"/>
        <v>0</v>
      </c>
      <c r="Q3642" s="184">
        <v>0</v>
      </c>
      <c r="R3642" s="184">
        <f t="shared" si="466"/>
        <v>0</v>
      </c>
      <c r="S3642" s="184">
        <v>0</v>
      </c>
      <c r="T3642" s="185">
        <f t="shared" si="467"/>
        <v>0</v>
      </c>
      <c r="U3642" s="36"/>
      <c r="V3642" s="36"/>
      <c r="W3642" s="36"/>
      <c r="X3642" s="36"/>
      <c r="Y3642" s="36"/>
      <c r="Z3642" s="36"/>
      <c r="AA3642" s="36"/>
      <c r="AB3642" s="36"/>
      <c r="AC3642" s="36"/>
      <c r="AD3642" s="36"/>
      <c r="AE3642" s="36"/>
      <c r="AR3642" s="186" t="s">
        <v>200</v>
      </c>
      <c r="AT3642" s="186" t="s">
        <v>195</v>
      </c>
      <c r="AU3642" s="186" t="s">
        <v>80</v>
      </c>
      <c r="AY3642" s="19" t="s">
        <v>193</v>
      </c>
      <c r="BE3642" s="187">
        <f t="shared" si="468"/>
        <v>0</v>
      </c>
      <c r="BF3642" s="187">
        <f t="shared" si="469"/>
        <v>0</v>
      </c>
      <c r="BG3642" s="187">
        <f t="shared" si="470"/>
        <v>0</v>
      </c>
      <c r="BH3642" s="187">
        <f t="shared" si="471"/>
        <v>0</v>
      </c>
      <c r="BI3642" s="187">
        <f t="shared" si="472"/>
        <v>0</v>
      </c>
      <c r="BJ3642" s="19" t="s">
        <v>78</v>
      </c>
      <c r="BK3642" s="187">
        <f t="shared" si="473"/>
        <v>0</v>
      </c>
      <c r="BL3642" s="19" t="s">
        <v>200</v>
      </c>
      <c r="BM3642" s="186" t="s">
        <v>7552</v>
      </c>
    </row>
    <row r="3643" spans="1:65" s="2" customFormat="1" ht="49.15" customHeight="1">
      <c r="A3643" s="36"/>
      <c r="B3643" s="37"/>
      <c r="C3643" s="175" t="s">
        <v>7553</v>
      </c>
      <c r="D3643" s="175" t="s">
        <v>195</v>
      </c>
      <c r="E3643" s="176" t="s">
        <v>7554</v>
      </c>
      <c r="F3643" s="177" t="s">
        <v>7555</v>
      </c>
      <c r="G3643" s="178" t="s">
        <v>702</v>
      </c>
      <c r="H3643" s="179">
        <v>1</v>
      </c>
      <c r="I3643" s="180"/>
      <c r="J3643" s="181">
        <f t="shared" si="464"/>
        <v>0</v>
      </c>
      <c r="K3643" s="177" t="s">
        <v>477</v>
      </c>
      <c r="L3643" s="41"/>
      <c r="M3643" s="182" t="s">
        <v>19</v>
      </c>
      <c r="N3643" s="183" t="s">
        <v>41</v>
      </c>
      <c r="O3643" s="66"/>
      <c r="P3643" s="184">
        <f t="shared" si="465"/>
        <v>0</v>
      </c>
      <c r="Q3643" s="184">
        <v>0</v>
      </c>
      <c r="R3643" s="184">
        <f t="shared" si="466"/>
        <v>0</v>
      </c>
      <c r="S3643" s="184">
        <v>0</v>
      </c>
      <c r="T3643" s="185">
        <f t="shared" si="467"/>
        <v>0</v>
      </c>
      <c r="U3643" s="36"/>
      <c r="V3643" s="36"/>
      <c r="W3643" s="36"/>
      <c r="X3643" s="36"/>
      <c r="Y3643" s="36"/>
      <c r="Z3643" s="36"/>
      <c r="AA3643" s="36"/>
      <c r="AB3643" s="36"/>
      <c r="AC3643" s="36"/>
      <c r="AD3643" s="36"/>
      <c r="AE3643" s="36"/>
      <c r="AR3643" s="186" t="s">
        <v>200</v>
      </c>
      <c r="AT3643" s="186" t="s">
        <v>195</v>
      </c>
      <c r="AU3643" s="186" t="s">
        <v>80</v>
      </c>
      <c r="AY3643" s="19" t="s">
        <v>193</v>
      </c>
      <c r="BE3643" s="187">
        <f t="shared" si="468"/>
        <v>0</v>
      </c>
      <c r="BF3643" s="187">
        <f t="shared" si="469"/>
        <v>0</v>
      </c>
      <c r="BG3643" s="187">
        <f t="shared" si="470"/>
        <v>0</v>
      </c>
      <c r="BH3643" s="187">
        <f t="shared" si="471"/>
        <v>0</v>
      </c>
      <c r="BI3643" s="187">
        <f t="shared" si="472"/>
        <v>0</v>
      </c>
      <c r="BJ3643" s="19" t="s">
        <v>78</v>
      </c>
      <c r="BK3643" s="187">
        <f t="shared" si="473"/>
        <v>0</v>
      </c>
      <c r="BL3643" s="19" t="s">
        <v>200</v>
      </c>
      <c r="BM3643" s="186" t="s">
        <v>7556</v>
      </c>
    </row>
    <row r="3644" spans="1:65" s="2" customFormat="1" ht="37.9" customHeight="1">
      <c r="A3644" s="36"/>
      <c r="B3644" s="37"/>
      <c r="C3644" s="175" t="s">
        <v>7557</v>
      </c>
      <c r="D3644" s="175" t="s">
        <v>195</v>
      </c>
      <c r="E3644" s="176" t="s">
        <v>7558</v>
      </c>
      <c r="F3644" s="177" t="s">
        <v>7559</v>
      </c>
      <c r="G3644" s="178" t="s">
        <v>702</v>
      </c>
      <c r="H3644" s="179">
        <v>1</v>
      </c>
      <c r="I3644" s="180"/>
      <c r="J3644" s="181">
        <f t="shared" si="464"/>
        <v>0</v>
      </c>
      <c r="K3644" s="177" t="s">
        <v>477</v>
      </c>
      <c r="L3644" s="41"/>
      <c r="M3644" s="182" t="s">
        <v>19</v>
      </c>
      <c r="N3644" s="183" t="s">
        <v>41</v>
      </c>
      <c r="O3644" s="66"/>
      <c r="P3644" s="184">
        <f t="shared" si="465"/>
        <v>0</v>
      </c>
      <c r="Q3644" s="184">
        <v>0</v>
      </c>
      <c r="R3644" s="184">
        <f t="shared" si="466"/>
        <v>0</v>
      </c>
      <c r="S3644" s="184">
        <v>0</v>
      </c>
      <c r="T3644" s="185">
        <f t="shared" si="467"/>
        <v>0</v>
      </c>
      <c r="U3644" s="36"/>
      <c r="V3644" s="36"/>
      <c r="W3644" s="36"/>
      <c r="X3644" s="36"/>
      <c r="Y3644" s="36"/>
      <c r="Z3644" s="36"/>
      <c r="AA3644" s="36"/>
      <c r="AB3644" s="36"/>
      <c r="AC3644" s="36"/>
      <c r="AD3644" s="36"/>
      <c r="AE3644" s="36"/>
      <c r="AR3644" s="186" t="s">
        <v>200</v>
      </c>
      <c r="AT3644" s="186" t="s">
        <v>195</v>
      </c>
      <c r="AU3644" s="186" t="s">
        <v>80</v>
      </c>
      <c r="AY3644" s="19" t="s">
        <v>193</v>
      </c>
      <c r="BE3644" s="187">
        <f t="shared" si="468"/>
        <v>0</v>
      </c>
      <c r="BF3644" s="187">
        <f t="shared" si="469"/>
        <v>0</v>
      </c>
      <c r="BG3644" s="187">
        <f t="shared" si="470"/>
        <v>0</v>
      </c>
      <c r="BH3644" s="187">
        <f t="shared" si="471"/>
        <v>0</v>
      </c>
      <c r="BI3644" s="187">
        <f t="shared" si="472"/>
        <v>0</v>
      </c>
      <c r="BJ3644" s="19" t="s">
        <v>78</v>
      </c>
      <c r="BK3644" s="187">
        <f t="shared" si="473"/>
        <v>0</v>
      </c>
      <c r="BL3644" s="19" t="s">
        <v>200</v>
      </c>
      <c r="BM3644" s="186" t="s">
        <v>7560</v>
      </c>
    </row>
    <row r="3645" spans="1:65" s="2" customFormat="1" ht="37.9" customHeight="1">
      <c r="A3645" s="36"/>
      <c r="B3645" s="37"/>
      <c r="C3645" s="175" t="s">
        <v>7561</v>
      </c>
      <c r="D3645" s="175" t="s">
        <v>195</v>
      </c>
      <c r="E3645" s="176" t="s">
        <v>7562</v>
      </c>
      <c r="F3645" s="177" t="s">
        <v>7563</v>
      </c>
      <c r="G3645" s="178" t="s">
        <v>702</v>
      </c>
      <c r="H3645" s="179">
        <v>1</v>
      </c>
      <c r="I3645" s="180"/>
      <c r="J3645" s="181">
        <f t="shared" si="464"/>
        <v>0</v>
      </c>
      <c r="K3645" s="177" t="s">
        <v>477</v>
      </c>
      <c r="L3645" s="41"/>
      <c r="M3645" s="182" t="s">
        <v>19</v>
      </c>
      <c r="N3645" s="183" t="s">
        <v>41</v>
      </c>
      <c r="O3645" s="66"/>
      <c r="P3645" s="184">
        <f t="shared" si="465"/>
        <v>0</v>
      </c>
      <c r="Q3645" s="184">
        <v>0</v>
      </c>
      <c r="R3645" s="184">
        <f t="shared" si="466"/>
        <v>0</v>
      </c>
      <c r="S3645" s="184">
        <v>0</v>
      </c>
      <c r="T3645" s="185">
        <f t="shared" si="467"/>
        <v>0</v>
      </c>
      <c r="U3645" s="36"/>
      <c r="V3645" s="36"/>
      <c r="W3645" s="36"/>
      <c r="X3645" s="36"/>
      <c r="Y3645" s="36"/>
      <c r="Z3645" s="36"/>
      <c r="AA3645" s="36"/>
      <c r="AB3645" s="36"/>
      <c r="AC3645" s="36"/>
      <c r="AD3645" s="36"/>
      <c r="AE3645" s="36"/>
      <c r="AR3645" s="186" t="s">
        <v>200</v>
      </c>
      <c r="AT3645" s="186" t="s">
        <v>195</v>
      </c>
      <c r="AU3645" s="186" t="s">
        <v>80</v>
      </c>
      <c r="AY3645" s="19" t="s">
        <v>193</v>
      </c>
      <c r="BE3645" s="187">
        <f t="shared" si="468"/>
        <v>0</v>
      </c>
      <c r="BF3645" s="187">
        <f t="shared" si="469"/>
        <v>0</v>
      </c>
      <c r="BG3645" s="187">
        <f t="shared" si="470"/>
        <v>0</v>
      </c>
      <c r="BH3645" s="187">
        <f t="shared" si="471"/>
        <v>0</v>
      </c>
      <c r="BI3645" s="187">
        <f t="shared" si="472"/>
        <v>0</v>
      </c>
      <c r="BJ3645" s="19" t="s">
        <v>78</v>
      </c>
      <c r="BK3645" s="187">
        <f t="shared" si="473"/>
        <v>0</v>
      </c>
      <c r="BL3645" s="19" t="s">
        <v>200</v>
      </c>
      <c r="BM3645" s="186" t="s">
        <v>7564</v>
      </c>
    </row>
    <row r="3646" spans="1:65" s="2" customFormat="1" ht="37.9" customHeight="1">
      <c r="A3646" s="36"/>
      <c r="B3646" s="37"/>
      <c r="C3646" s="175" t="s">
        <v>7565</v>
      </c>
      <c r="D3646" s="175" t="s">
        <v>195</v>
      </c>
      <c r="E3646" s="176" t="s">
        <v>7566</v>
      </c>
      <c r="F3646" s="177" t="s">
        <v>7567</v>
      </c>
      <c r="G3646" s="178" t="s">
        <v>702</v>
      </c>
      <c r="H3646" s="179">
        <v>3</v>
      </c>
      <c r="I3646" s="180"/>
      <c r="J3646" s="181">
        <f t="shared" si="464"/>
        <v>0</v>
      </c>
      <c r="K3646" s="177" t="s">
        <v>477</v>
      </c>
      <c r="L3646" s="41"/>
      <c r="M3646" s="182" t="s">
        <v>19</v>
      </c>
      <c r="N3646" s="183" t="s">
        <v>41</v>
      </c>
      <c r="O3646" s="66"/>
      <c r="P3646" s="184">
        <f t="shared" si="465"/>
        <v>0</v>
      </c>
      <c r="Q3646" s="184">
        <v>0</v>
      </c>
      <c r="R3646" s="184">
        <f t="shared" si="466"/>
        <v>0</v>
      </c>
      <c r="S3646" s="184">
        <v>0</v>
      </c>
      <c r="T3646" s="185">
        <f t="shared" si="467"/>
        <v>0</v>
      </c>
      <c r="U3646" s="36"/>
      <c r="V3646" s="36"/>
      <c r="W3646" s="36"/>
      <c r="X3646" s="36"/>
      <c r="Y3646" s="36"/>
      <c r="Z3646" s="36"/>
      <c r="AA3646" s="36"/>
      <c r="AB3646" s="36"/>
      <c r="AC3646" s="36"/>
      <c r="AD3646" s="36"/>
      <c r="AE3646" s="36"/>
      <c r="AR3646" s="186" t="s">
        <v>200</v>
      </c>
      <c r="AT3646" s="186" t="s">
        <v>195</v>
      </c>
      <c r="AU3646" s="186" t="s">
        <v>80</v>
      </c>
      <c r="AY3646" s="19" t="s">
        <v>193</v>
      </c>
      <c r="BE3646" s="187">
        <f t="shared" si="468"/>
        <v>0</v>
      </c>
      <c r="BF3646" s="187">
        <f t="shared" si="469"/>
        <v>0</v>
      </c>
      <c r="BG3646" s="187">
        <f t="shared" si="470"/>
        <v>0</v>
      </c>
      <c r="BH3646" s="187">
        <f t="shared" si="471"/>
        <v>0</v>
      </c>
      <c r="BI3646" s="187">
        <f t="shared" si="472"/>
        <v>0</v>
      </c>
      <c r="BJ3646" s="19" t="s">
        <v>78</v>
      </c>
      <c r="BK3646" s="187">
        <f t="shared" si="473"/>
        <v>0</v>
      </c>
      <c r="BL3646" s="19" t="s">
        <v>200</v>
      </c>
      <c r="BM3646" s="186" t="s">
        <v>7568</v>
      </c>
    </row>
    <row r="3647" spans="1:65" s="2" customFormat="1" ht="37.9" customHeight="1">
      <c r="A3647" s="36"/>
      <c r="B3647" s="37"/>
      <c r="C3647" s="175" t="s">
        <v>7569</v>
      </c>
      <c r="D3647" s="175" t="s">
        <v>195</v>
      </c>
      <c r="E3647" s="176" t="s">
        <v>7570</v>
      </c>
      <c r="F3647" s="177" t="s">
        <v>7571</v>
      </c>
      <c r="G3647" s="178" t="s">
        <v>702</v>
      </c>
      <c r="H3647" s="179">
        <v>1</v>
      </c>
      <c r="I3647" s="180"/>
      <c r="J3647" s="181">
        <f t="shared" si="464"/>
        <v>0</v>
      </c>
      <c r="K3647" s="177" t="s">
        <v>477</v>
      </c>
      <c r="L3647" s="41"/>
      <c r="M3647" s="182" t="s">
        <v>19</v>
      </c>
      <c r="N3647" s="183" t="s">
        <v>41</v>
      </c>
      <c r="O3647" s="66"/>
      <c r="P3647" s="184">
        <f t="shared" si="465"/>
        <v>0</v>
      </c>
      <c r="Q3647" s="184">
        <v>0</v>
      </c>
      <c r="R3647" s="184">
        <f t="shared" si="466"/>
        <v>0</v>
      </c>
      <c r="S3647" s="184">
        <v>0</v>
      </c>
      <c r="T3647" s="185">
        <f t="shared" si="467"/>
        <v>0</v>
      </c>
      <c r="U3647" s="36"/>
      <c r="V3647" s="36"/>
      <c r="W3647" s="36"/>
      <c r="X3647" s="36"/>
      <c r="Y3647" s="36"/>
      <c r="Z3647" s="36"/>
      <c r="AA3647" s="36"/>
      <c r="AB3647" s="36"/>
      <c r="AC3647" s="36"/>
      <c r="AD3647" s="36"/>
      <c r="AE3647" s="36"/>
      <c r="AR3647" s="186" t="s">
        <v>200</v>
      </c>
      <c r="AT3647" s="186" t="s">
        <v>195</v>
      </c>
      <c r="AU3647" s="186" t="s">
        <v>80</v>
      </c>
      <c r="AY3647" s="19" t="s">
        <v>193</v>
      </c>
      <c r="BE3647" s="187">
        <f t="shared" si="468"/>
        <v>0</v>
      </c>
      <c r="BF3647" s="187">
        <f t="shared" si="469"/>
        <v>0</v>
      </c>
      <c r="BG3647" s="187">
        <f t="shared" si="470"/>
        <v>0</v>
      </c>
      <c r="BH3647" s="187">
        <f t="shared" si="471"/>
        <v>0</v>
      </c>
      <c r="BI3647" s="187">
        <f t="shared" si="472"/>
        <v>0</v>
      </c>
      <c r="BJ3647" s="19" t="s">
        <v>78</v>
      </c>
      <c r="BK3647" s="187">
        <f t="shared" si="473"/>
        <v>0</v>
      </c>
      <c r="BL3647" s="19" t="s">
        <v>200</v>
      </c>
      <c r="BM3647" s="186" t="s">
        <v>7572</v>
      </c>
    </row>
    <row r="3648" spans="1:65" s="2" customFormat="1" ht="37.9" customHeight="1">
      <c r="A3648" s="36"/>
      <c r="B3648" s="37"/>
      <c r="C3648" s="175" t="s">
        <v>7573</v>
      </c>
      <c r="D3648" s="175" t="s">
        <v>195</v>
      </c>
      <c r="E3648" s="176" t="s">
        <v>7574</v>
      </c>
      <c r="F3648" s="177" t="s">
        <v>7575</v>
      </c>
      <c r="G3648" s="178" t="s">
        <v>702</v>
      </c>
      <c r="H3648" s="179">
        <v>1</v>
      </c>
      <c r="I3648" s="180"/>
      <c r="J3648" s="181">
        <f t="shared" si="464"/>
        <v>0</v>
      </c>
      <c r="K3648" s="177" t="s">
        <v>477</v>
      </c>
      <c r="L3648" s="41"/>
      <c r="M3648" s="182" t="s">
        <v>19</v>
      </c>
      <c r="N3648" s="183" t="s">
        <v>41</v>
      </c>
      <c r="O3648" s="66"/>
      <c r="P3648" s="184">
        <f t="shared" si="465"/>
        <v>0</v>
      </c>
      <c r="Q3648" s="184">
        <v>0</v>
      </c>
      <c r="R3648" s="184">
        <f t="shared" si="466"/>
        <v>0</v>
      </c>
      <c r="S3648" s="184">
        <v>0</v>
      </c>
      <c r="T3648" s="185">
        <f t="shared" si="467"/>
        <v>0</v>
      </c>
      <c r="U3648" s="36"/>
      <c r="V3648" s="36"/>
      <c r="W3648" s="36"/>
      <c r="X3648" s="36"/>
      <c r="Y3648" s="36"/>
      <c r="Z3648" s="36"/>
      <c r="AA3648" s="36"/>
      <c r="AB3648" s="36"/>
      <c r="AC3648" s="36"/>
      <c r="AD3648" s="36"/>
      <c r="AE3648" s="36"/>
      <c r="AR3648" s="186" t="s">
        <v>200</v>
      </c>
      <c r="AT3648" s="186" t="s">
        <v>195</v>
      </c>
      <c r="AU3648" s="186" t="s">
        <v>80</v>
      </c>
      <c r="AY3648" s="19" t="s">
        <v>193</v>
      </c>
      <c r="BE3648" s="187">
        <f t="shared" si="468"/>
        <v>0</v>
      </c>
      <c r="BF3648" s="187">
        <f t="shared" si="469"/>
        <v>0</v>
      </c>
      <c r="BG3648" s="187">
        <f t="shared" si="470"/>
        <v>0</v>
      </c>
      <c r="BH3648" s="187">
        <f t="shared" si="471"/>
        <v>0</v>
      </c>
      <c r="BI3648" s="187">
        <f t="shared" si="472"/>
        <v>0</v>
      </c>
      <c r="BJ3648" s="19" t="s">
        <v>78</v>
      </c>
      <c r="BK3648" s="187">
        <f t="shared" si="473"/>
        <v>0</v>
      </c>
      <c r="BL3648" s="19" t="s">
        <v>200</v>
      </c>
      <c r="BM3648" s="186" t="s">
        <v>7576</v>
      </c>
    </row>
    <row r="3649" spans="1:65" s="2" customFormat="1" ht="37.9" customHeight="1">
      <c r="A3649" s="36"/>
      <c r="B3649" s="37"/>
      <c r="C3649" s="175" t="s">
        <v>7577</v>
      </c>
      <c r="D3649" s="175" t="s">
        <v>195</v>
      </c>
      <c r="E3649" s="176" t="s">
        <v>7578</v>
      </c>
      <c r="F3649" s="177" t="s">
        <v>7579</v>
      </c>
      <c r="G3649" s="178" t="s">
        <v>702</v>
      </c>
      <c r="H3649" s="179">
        <v>1</v>
      </c>
      <c r="I3649" s="180"/>
      <c r="J3649" s="181">
        <f t="shared" si="464"/>
        <v>0</v>
      </c>
      <c r="K3649" s="177" t="s">
        <v>477</v>
      </c>
      <c r="L3649" s="41"/>
      <c r="M3649" s="182" t="s">
        <v>19</v>
      </c>
      <c r="N3649" s="183" t="s">
        <v>41</v>
      </c>
      <c r="O3649" s="66"/>
      <c r="P3649" s="184">
        <f t="shared" si="465"/>
        <v>0</v>
      </c>
      <c r="Q3649" s="184">
        <v>0</v>
      </c>
      <c r="R3649" s="184">
        <f t="shared" si="466"/>
        <v>0</v>
      </c>
      <c r="S3649" s="184">
        <v>0</v>
      </c>
      <c r="T3649" s="185">
        <f t="shared" si="467"/>
        <v>0</v>
      </c>
      <c r="U3649" s="36"/>
      <c r="V3649" s="36"/>
      <c r="W3649" s="36"/>
      <c r="X3649" s="36"/>
      <c r="Y3649" s="36"/>
      <c r="Z3649" s="36"/>
      <c r="AA3649" s="36"/>
      <c r="AB3649" s="36"/>
      <c r="AC3649" s="36"/>
      <c r="AD3649" s="36"/>
      <c r="AE3649" s="36"/>
      <c r="AR3649" s="186" t="s">
        <v>200</v>
      </c>
      <c r="AT3649" s="186" t="s">
        <v>195</v>
      </c>
      <c r="AU3649" s="186" t="s">
        <v>80</v>
      </c>
      <c r="AY3649" s="19" t="s">
        <v>193</v>
      </c>
      <c r="BE3649" s="187">
        <f t="shared" si="468"/>
        <v>0</v>
      </c>
      <c r="BF3649" s="187">
        <f t="shared" si="469"/>
        <v>0</v>
      </c>
      <c r="BG3649" s="187">
        <f t="shared" si="470"/>
        <v>0</v>
      </c>
      <c r="BH3649" s="187">
        <f t="shared" si="471"/>
        <v>0</v>
      </c>
      <c r="BI3649" s="187">
        <f t="shared" si="472"/>
        <v>0</v>
      </c>
      <c r="BJ3649" s="19" t="s">
        <v>78</v>
      </c>
      <c r="BK3649" s="187">
        <f t="shared" si="473"/>
        <v>0</v>
      </c>
      <c r="BL3649" s="19" t="s">
        <v>200</v>
      </c>
      <c r="BM3649" s="186" t="s">
        <v>7580</v>
      </c>
    </row>
    <row r="3650" spans="1:65" s="2" customFormat="1" ht="37.9" customHeight="1">
      <c r="A3650" s="36"/>
      <c r="B3650" s="37"/>
      <c r="C3650" s="175" t="s">
        <v>7581</v>
      </c>
      <c r="D3650" s="175" t="s">
        <v>195</v>
      </c>
      <c r="E3650" s="176" t="s">
        <v>7582</v>
      </c>
      <c r="F3650" s="177" t="s">
        <v>7583</v>
      </c>
      <c r="G3650" s="178" t="s">
        <v>702</v>
      </c>
      <c r="H3650" s="179">
        <v>2</v>
      </c>
      <c r="I3650" s="180"/>
      <c r="J3650" s="181">
        <f t="shared" si="464"/>
        <v>0</v>
      </c>
      <c r="K3650" s="177" t="s">
        <v>477</v>
      </c>
      <c r="L3650" s="41"/>
      <c r="M3650" s="182" t="s">
        <v>19</v>
      </c>
      <c r="N3650" s="183" t="s">
        <v>41</v>
      </c>
      <c r="O3650" s="66"/>
      <c r="P3650" s="184">
        <f t="shared" si="465"/>
        <v>0</v>
      </c>
      <c r="Q3650" s="184">
        <v>0</v>
      </c>
      <c r="R3650" s="184">
        <f t="shared" si="466"/>
        <v>0</v>
      </c>
      <c r="S3650" s="184">
        <v>0</v>
      </c>
      <c r="T3650" s="185">
        <f t="shared" si="467"/>
        <v>0</v>
      </c>
      <c r="U3650" s="36"/>
      <c r="V3650" s="36"/>
      <c r="W3650" s="36"/>
      <c r="X3650" s="36"/>
      <c r="Y3650" s="36"/>
      <c r="Z3650" s="36"/>
      <c r="AA3650" s="36"/>
      <c r="AB3650" s="36"/>
      <c r="AC3650" s="36"/>
      <c r="AD3650" s="36"/>
      <c r="AE3650" s="36"/>
      <c r="AR3650" s="186" t="s">
        <v>200</v>
      </c>
      <c r="AT3650" s="186" t="s">
        <v>195</v>
      </c>
      <c r="AU3650" s="186" t="s">
        <v>80</v>
      </c>
      <c r="AY3650" s="19" t="s">
        <v>193</v>
      </c>
      <c r="BE3650" s="187">
        <f t="shared" si="468"/>
        <v>0</v>
      </c>
      <c r="BF3650" s="187">
        <f t="shared" si="469"/>
        <v>0</v>
      </c>
      <c r="BG3650" s="187">
        <f t="shared" si="470"/>
        <v>0</v>
      </c>
      <c r="BH3650" s="187">
        <f t="shared" si="471"/>
        <v>0</v>
      </c>
      <c r="BI3650" s="187">
        <f t="shared" si="472"/>
        <v>0</v>
      </c>
      <c r="BJ3650" s="19" t="s">
        <v>78</v>
      </c>
      <c r="BK3650" s="187">
        <f t="shared" si="473"/>
        <v>0</v>
      </c>
      <c r="BL3650" s="19" t="s">
        <v>200</v>
      </c>
      <c r="BM3650" s="186" t="s">
        <v>7584</v>
      </c>
    </row>
    <row r="3651" spans="1:65" s="2" customFormat="1" ht="37.9" customHeight="1">
      <c r="A3651" s="36"/>
      <c r="B3651" s="37"/>
      <c r="C3651" s="175" t="s">
        <v>7585</v>
      </c>
      <c r="D3651" s="175" t="s">
        <v>195</v>
      </c>
      <c r="E3651" s="176" t="s">
        <v>7586</v>
      </c>
      <c r="F3651" s="177" t="s">
        <v>7587</v>
      </c>
      <c r="G3651" s="178" t="s">
        <v>702</v>
      </c>
      <c r="H3651" s="179">
        <v>2</v>
      </c>
      <c r="I3651" s="180"/>
      <c r="J3651" s="181">
        <f t="shared" si="464"/>
        <v>0</v>
      </c>
      <c r="K3651" s="177" t="s">
        <v>477</v>
      </c>
      <c r="L3651" s="41"/>
      <c r="M3651" s="182" t="s">
        <v>19</v>
      </c>
      <c r="N3651" s="183" t="s">
        <v>41</v>
      </c>
      <c r="O3651" s="66"/>
      <c r="P3651" s="184">
        <f t="shared" si="465"/>
        <v>0</v>
      </c>
      <c r="Q3651" s="184">
        <v>0</v>
      </c>
      <c r="R3651" s="184">
        <f t="shared" si="466"/>
        <v>0</v>
      </c>
      <c r="S3651" s="184">
        <v>0</v>
      </c>
      <c r="T3651" s="185">
        <f t="shared" si="467"/>
        <v>0</v>
      </c>
      <c r="U3651" s="36"/>
      <c r="V3651" s="36"/>
      <c r="W3651" s="36"/>
      <c r="X3651" s="36"/>
      <c r="Y3651" s="36"/>
      <c r="Z3651" s="36"/>
      <c r="AA3651" s="36"/>
      <c r="AB3651" s="36"/>
      <c r="AC3651" s="36"/>
      <c r="AD3651" s="36"/>
      <c r="AE3651" s="36"/>
      <c r="AR3651" s="186" t="s">
        <v>200</v>
      </c>
      <c r="AT3651" s="186" t="s">
        <v>195</v>
      </c>
      <c r="AU3651" s="186" t="s">
        <v>80</v>
      </c>
      <c r="AY3651" s="19" t="s">
        <v>193</v>
      </c>
      <c r="BE3651" s="187">
        <f t="shared" si="468"/>
        <v>0</v>
      </c>
      <c r="BF3651" s="187">
        <f t="shared" si="469"/>
        <v>0</v>
      </c>
      <c r="BG3651" s="187">
        <f t="shared" si="470"/>
        <v>0</v>
      </c>
      <c r="BH3651" s="187">
        <f t="shared" si="471"/>
        <v>0</v>
      </c>
      <c r="BI3651" s="187">
        <f t="shared" si="472"/>
        <v>0</v>
      </c>
      <c r="BJ3651" s="19" t="s">
        <v>78</v>
      </c>
      <c r="BK3651" s="187">
        <f t="shared" si="473"/>
        <v>0</v>
      </c>
      <c r="BL3651" s="19" t="s">
        <v>200</v>
      </c>
      <c r="BM3651" s="186" t="s">
        <v>7588</v>
      </c>
    </row>
    <row r="3652" spans="1:65" s="2" customFormat="1" ht="37.9" customHeight="1">
      <c r="A3652" s="36"/>
      <c r="B3652" s="37"/>
      <c r="C3652" s="175" t="s">
        <v>7589</v>
      </c>
      <c r="D3652" s="175" t="s">
        <v>195</v>
      </c>
      <c r="E3652" s="176" t="s">
        <v>7590</v>
      </c>
      <c r="F3652" s="177" t="s">
        <v>7591</v>
      </c>
      <c r="G3652" s="178" t="s">
        <v>702</v>
      </c>
      <c r="H3652" s="179">
        <v>4</v>
      </c>
      <c r="I3652" s="180"/>
      <c r="J3652" s="181">
        <f t="shared" si="464"/>
        <v>0</v>
      </c>
      <c r="K3652" s="177" t="s">
        <v>477</v>
      </c>
      <c r="L3652" s="41"/>
      <c r="M3652" s="182" t="s">
        <v>19</v>
      </c>
      <c r="N3652" s="183" t="s">
        <v>41</v>
      </c>
      <c r="O3652" s="66"/>
      <c r="P3652" s="184">
        <f t="shared" si="465"/>
        <v>0</v>
      </c>
      <c r="Q3652" s="184">
        <v>0</v>
      </c>
      <c r="R3652" s="184">
        <f t="shared" si="466"/>
        <v>0</v>
      </c>
      <c r="S3652" s="184">
        <v>0</v>
      </c>
      <c r="T3652" s="185">
        <f t="shared" si="467"/>
        <v>0</v>
      </c>
      <c r="U3652" s="36"/>
      <c r="V3652" s="36"/>
      <c r="W3652" s="36"/>
      <c r="X3652" s="36"/>
      <c r="Y3652" s="36"/>
      <c r="Z3652" s="36"/>
      <c r="AA3652" s="36"/>
      <c r="AB3652" s="36"/>
      <c r="AC3652" s="36"/>
      <c r="AD3652" s="36"/>
      <c r="AE3652" s="36"/>
      <c r="AR3652" s="186" t="s">
        <v>200</v>
      </c>
      <c r="AT3652" s="186" t="s">
        <v>195</v>
      </c>
      <c r="AU3652" s="186" t="s">
        <v>80</v>
      </c>
      <c r="AY3652" s="19" t="s">
        <v>193</v>
      </c>
      <c r="BE3652" s="187">
        <f t="shared" si="468"/>
        <v>0</v>
      </c>
      <c r="BF3652" s="187">
        <f t="shared" si="469"/>
        <v>0</v>
      </c>
      <c r="BG3652" s="187">
        <f t="shared" si="470"/>
        <v>0</v>
      </c>
      <c r="BH3652" s="187">
        <f t="shared" si="471"/>
        <v>0</v>
      </c>
      <c r="BI3652" s="187">
        <f t="shared" si="472"/>
        <v>0</v>
      </c>
      <c r="BJ3652" s="19" t="s">
        <v>78</v>
      </c>
      <c r="BK3652" s="187">
        <f t="shared" si="473"/>
        <v>0</v>
      </c>
      <c r="BL3652" s="19" t="s">
        <v>200</v>
      </c>
      <c r="BM3652" s="186" t="s">
        <v>7592</v>
      </c>
    </row>
    <row r="3653" spans="1:65" s="12" customFormat="1" ht="22.9" customHeight="1">
      <c r="B3653" s="159"/>
      <c r="C3653" s="160"/>
      <c r="D3653" s="161" t="s">
        <v>69</v>
      </c>
      <c r="E3653" s="173" t="s">
        <v>4163</v>
      </c>
      <c r="F3653" s="173" t="s">
        <v>7593</v>
      </c>
      <c r="G3653" s="160"/>
      <c r="H3653" s="160"/>
      <c r="I3653" s="163"/>
      <c r="J3653" s="174">
        <f>BK3653</f>
        <v>0</v>
      </c>
      <c r="K3653" s="160"/>
      <c r="L3653" s="165"/>
      <c r="M3653" s="166"/>
      <c r="N3653" s="167"/>
      <c r="O3653" s="167"/>
      <c r="P3653" s="168">
        <f>SUM(P3654:P3833)</f>
        <v>0</v>
      </c>
      <c r="Q3653" s="167"/>
      <c r="R3653" s="168">
        <f>SUM(R3654:R3833)</f>
        <v>68.119128199999992</v>
      </c>
      <c r="S3653" s="167"/>
      <c r="T3653" s="169">
        <f>SUM(T3654:T3833)</f>
        <v>0</v>
      </c>
      <c r="AR3653" s="170" t="s">
        <v>80</v>
      </c>
      <c r="AT3653" s="171" t="s">
        <v>69</v>
      </c>
      <c r="AU3653" s="171" t="s">
        <v>78</v>
      </c>
      <c r="AY3653" s="170" t="s">
        <v>193</v>
      </c>
      <c r="BK3653" s="172">
        <f>SUM(BK3654:BK3833)</f>
        <v>0</v>
      </c>
    </row>
    <row r="3654" spans="1:65" s="2" customFormat="1" ht="24.2" customHeight="1">
      <c r="A3654" s="36"/>
      <c r="B3654" s="37"/>
      <c r="C3654" s="175" t="s">
        <v>7594</v>
      </c>
      <c r="D3654" s="175" t="s">
        <v>195</v>
      </c>
      <c r="E3654" s="176" t="s">
        <v>7595</v>
      </c>
      <c r="F3654" s="177" t="s">
        <v>7596</v>
      </c>
      <c r="G3654" s="178" t="s">
        <v>198</v>
      </c>
      <c r="H3654" s="179">
        <v>3632.7</v>
      </c>
      <c r="I3654" s="180"/>
      <c r="J3654" s="181">
        <f>ROUND(I3654*H3654,2)</f>
        <v>0</v>
      </c>
      <c r="K3654" s="177" t="s">
        <v>199</v>
      </c>
      <c r="L3654" s="41"/>
      <c r="M3654" s="182" t="s">
        <v>19</v>
      </c>
      <c r="N3654" s="183" t="s">
        <v>41</v>
      </c>
      <c r="O3654" s="66"/>
      <c r="P3654" s="184">
        <f>O3654*H3654</f>
        <v>0</v>
      </c>
      <c r="Q3654" s="184">
        <v>2.9999999999999997E-4</v>
      </c>
      <c r="R3654" s="184">
        <f>Q3654*H3654</f>
        <v>1.0898099999999999</v>
      </c>
      <c r="S3654" s="184">
        <v>0</v>
      </c>
      <c r="T3654" s="185">
        <f>S3654*H3654</f>
        <v>0</v>
      </c>
      <c r="U3654" s="36"/>
      <c r="V3654" s="36"/>
      <c r="W3654" s="36"/>
      <c r="X3654" s="36"/>
      <c r="Y3654" s="36"/>
      <c r="Z3654" s="36"/>
      <c r="AA3654" s="36"/>
      <c r="AB3654" s="36"/>
      <c r="AC3654" s="36"/>
      <c r="AD3654" s="36"/>
      <c r="AE3654" s="36"/>
      <c r="AR3654" s="186" t="s">
        <v>216</v>
      </c>
      <c r="AT3654" s="186" t="s">
        <v>195</v>
      </c>
      <c r="AU3654" s="186" t="s">
        <v>80</v>
      </c>
      <c r="AY3654" s="19" t="s">
        <v>193</v>
      </c>
      <c r="BE3654" s="187">
        <f>IF(N3654="základní",J3654,0)</f>
        <v>0</v>
      </c>
      <c r="BF3654" s="187">
        <f>IF(N3654="snížená",J3654,0)</f>
        <v>0</v>
      </c>
      <c r="BG3654" s="187">
        <f>IF(N3654="zákl. přenesená",J3654,0)</f>
        <v>0</v>
      </c>
      <c r="BH3654" s="187">
        <f>IF(N3654="sníž. přenesená",J3654,0)</f>
        <v>0</v>
      </c>
      <c r="BI3654" s="187">
        <f>IF(N3654="nulová",J3654,0)</f>
        <v>0</v>
      </c>
      <c r="BJ3654" s="19" t="s">
        <v>78</v>
      </c>
      <c r="BK3654" s="187">
        <f>ROUND(I3654*H3654,2)</f>
        <v>0</v>
      </c>
      <c r="BL3654" s="19" t="s">
        <v>216</v>
      </c>
      <c r="BM3654" s="186" t="s">
        <v>7597</v>
      </c>
    </row>
    <row r="3655" spans="1:65" s="2" customFormat="1" ht="11.25">
      <c r="A3655" s="36"/>
      <c r="B3655" s="37"/>
      <c r="C3655" s="38"/>
      <c r="D3655" s="188" t="s">
        <v>201</v>
      </c>
      <c r="E3655" s="38"/>
      <c r="F3655" s="189" t="s">
        <v>7598</v>
      </c>
      <c r="G3655" s="38"/>
      <c r="H3655" s="38"/>
      <c r="I3655" s="190"/>
      <c r="J3655" s="38"/>
      <c r="K3655" s="38"/>
      <c r="L3655" s="41"/>
      <c r="M3655" s="191"/>
      <c r="N3655" s="192"/>
      <c r="O3655" s="66"/>
      <c r="P3655" s="66"/>
      <c r="Q3655" s="66"/>
      <c r="R3655" s="66"/>
      <c r="S3655" s="66"/>
      <c r="T3655" s="67"/>
      <c r="U3655" s="36"/>
      <c r="V3655" s="36"/>
      <c r="W3655" s="36"/>
      <c r="X3655" s="36"/>
      <c r="Y3655" s="36"/>
      <c r="Z3655" s="36"/>
      <c r="AA3655" s="36"/>
      <c r="AB3655" s="36"/>
      <c r="AC3655" s="36"/>
      <c r="AD3655" s="36"/>
      <c r="AE3655" s="36"/>
      <c r="AT3655" s="19" t="s">
        <v>201</v>
      </c>
      <c r="AU3655" s="19" t="s">
        <v>80</v>
      </c>
    </row>
    <row r="3656" spans="1:65" s="15" customFormat="1" ht="11.25">
      <c r="B3656" s="217"/>
      <c r="C3656" s="218"/>
      <c r="D3656" s="195" t="s">
        <v>203</v>
      </c>
      <c r="E3656" s="219" t="s">
        <v>19</v>
      </c>
      <c r="F3656" s="220" t="s">
        <v>353</v>
      </c>
      <c r="G3656" s="218"/>
      <c r="H3656" s="219" t="s">
        <v>19</v>
      </c>
      <c r="I3656" s="221"/>
      <c r="J3656" s="218"/>
      <c r="K3656" s="218"/>
      <c r="L3656" s="222"/>
      <c r="M3656" s="223"/>
      <c r="N3656" s="224"/>
      <c r="O3656" s="224"/>
      <c r="P3656" s="224"/>
      <c r="Q3656" s="224"/>
      <c r="R3656" s="224"/>
      <c r="S3656" s="224"/>
      <c r="T3656" s="225"/>
      <c r="AT3656" s="226" t="s">
        <v>203</v>
      </c>
      <c r="AU3656" s="226" t="s">
        <v>80</v>
      </c>
      <c r="AV3656" s="15" t="s">
        <v>78</v>
      </c>
      <c r="AW3656" s="15" t="s">
        <v>32</v>
      </c>
      <c r="AX3656" s="15" t="s">
        <v>70</v>
      </c>
      <c r="AY3656" s="226" t="s">
        <v>193</v>
      </c>
    </row>
    <row r="3657" spans="1:65" s="13" customFormat="1" ht="33.75">
      <c r="B3657" s="193"/>
      <c r="C3657" s="194"/>
      <c r="D3657" s="195" t="s">
        <v>203</v>
      </c>
      <c r="E3657" s="196" t="s">
        <v>19</v>
      </c>
      <c r="F3657" s="197" t="s">
        <v>7599</v>
      </c>
      <c r="G3657" s="194"/>
      <c r="H3657" s="198">
        <v>898.5</v>
      </c>
      <c r="I3657" s="199"/>
      <c r="J3657" s="194"/>
      <c r="K3657" s="194"/>
      <c r="L3657" s="200"/>
      <c r="M3657" s="201"/>
      <c r="N3657" s="202"/>
      <c r="O3657" s="202"/>
      <c r="P3657" s="202"/>
      <c r="Q3657" s="202"/>
      <c r="R3657" s="202"/>
      <c r="S3657" s="202"/>
      <c r="T3657" s="203"/>
      <c r="AT3657" s="204" t="s">
        <v>203</v>
      </c>
      <c r="AU3657" s="204" t="s">
        <v>80</v>
      </c>
      <c r="AV3657" s="13" t="s">
        <v>80</v>
      </c>
      <c r="AW3657" s="13" t="s">
        <v>32</v>
      </c>
      <c r="AX3657" s="13" t="s">
        <v>70</v>
      </c>
      <c r="AY3657" s="204" t="s">
        <v>193</v>
      </c>
    </row>
    <row r="3658" spans="1:65" s="15" customFormat="1" ht="11.25">
      <c r="B3658" s="217"/>
      <c r="C3658" s="218"/>
      <c r="D3658" s="195" t="s">
        <v>203</v>
      </c>
      <c r="E3658" s="219" t="s">
        <v>19</v>
      </c>
      <c r="F3658" s="220" t="s">
        <v>335</v>
      </c>
      <c r="G3658" s="218"/>
      <c r="H3658" s="219" t="s">
        <v>19</v>
      </c>
      <c r="I3658" s="221"/>
      <c r="J3658" s="218"/>
      <c r="K3658" s="218"/>
      <c r="L3658" s="222"/>
      <c r="M3658" s="223"/>
      <c r="N3658" s="224"/>
      <c r="O3658" s="224"/>
      <c r="P3658" s="224"/>
      <c r="Q3658" s="224"/>
      <c r="R3658" s="224"/>
      <c r="S3658" s="224"/>
      <c r="T3658" s="225"/>
      <c r="AT3658" s="226" t="s">
        <v>203</v>
      </c>
      <c r="AU3658" s="226" t="s">
        <v>80</v>
      </c>
      <c r="AV3658" s="15" t="s">
        <v>78</v>
      </c>
      <c r="AW3658" s="15" t="s">
        <v>32</v>
      </c>
      <c r="AX3658" s="15" t="s">
        <v>70</v>
      </c>
      <c r="AY3658" s="226" t="s">
        <v>193</v>
      </c>
    </row>
    <row r="3659" spans="1:65" s="13" customFormat="1" ht="33.75">
      <c r="B3659" s="193"/>
      <c r="C3659" s="194"/>
      <c r="D3659" s="195" t="s">
        <v>203</v>
      </c>
      <c r="E3659" s="196" t="s">
        <v>19</v>
      </c>
      <c r="F3659" s="197" t="s">
        <v>7600</v>
      </c>
      <c r="G3659" s="194"/>
      <c r="H3659" s="198">
        <v>589.6</v>
      </c>
      <c r="I3659" s="199"/>
      <c r="J3659" s="194"/>
      <c r="K3659" s="194"/>
      <c r="L3659" s="200"/>
      <c r="M3659" s="201"/>
      <c r="N3659" s="202"/>
      <c r="O3659" s="202"/>
      <c r="P3659" s="202"/>
      <c r="Q3659" s="202"/>
      <c r="R3659" s="202"/>
      <c r="S3659" s="202"/>
      <c r="T3659" s="203"/>
      <c r="AT3659" s="204" t="s">
        <v>203</v>
      </c>
      <c r="AU3659" s="204" t="s">
        <v>80</v>
      </c>
      <c r="AV3659" s="13" t="s">
        <v>80</v>
      </c>
      <c r="AW3659" s="13" t="s">
        <v>32</v>
      </c>
      <c r="AX3659" s="13" t="s">
        <v>70</v>
      </c>
      <c r="AY3659" s="204" t="s">
        <v>193</v>
      </c>
    </row>
    <row r="3660" spans="1:65" s="13" customFormat="1" ht="11.25">
      <c r="B3660" s="193"/>
      <c r="C3660" s="194"/>
      <c r="D3660" s="195" t="s">
        <v>203</v>
      </c>
      <c r="E3660" s="196" t="s">
        <v>19</v>
      </c>
      <c r="F3660" s="197" t="s">
        <v>7601</v>
      </c>
      <c r="G3660" s="194"/>
      <c r="H3660" s="198">
        <v>452.7</v>
      </c>
      <c r="I3660" s="199"/>
      <c r="J3660" s="194"/>
      <c r="K3660" s="194"/>
      <c r="L3660" s="200"/>
      <c r="M3660" s="201"/>
      <c r="N3660" s="202"/>
      <c r="O3660" s="202"/>
      <c r="P3660" s="202"/>
      <c r="Q3660" s="202"/>
      <c r="R3660" s="202"/>
      <c r="S3660" s="202"/>
      <c r="T3660" s="203"/>
      <c r="AT3660" s="204" t="s">
        <v>203</v>
      </c>
      <c r="AU3660" s="204" t="s">
        <v>80</v>
      </c>
      <c r="AV3660" s="13" t="s">
        <v>80</v>
      </c>
      <c r="AW3660" s="13" t="s">
        <v>32</v>
      </c>
      <c r="AX3660" s="13" t="s">
        <v>70</v>
      </c>
      <c r="AY3660" s="204" t="s">
        <v>193</v>
      </c>
    </row>
    <row r="3661" spans="1:65" s="15" customFormat="1" ht="11.25">
      <c r="B3661" s="217"/>
      <c r="C3661" s="218"/>
      <c r="D3661" s="195" t="s">
        <v>203</v>
      </c>
      <c r="E3661" s="219" t="s">
        <v>19</v>
      </c>
      <c r="F3661" s="220" t="s">
        <v>945</v>
      </c>
      <c r="G3661" s="218"/>
      <c r="H3661" s="219" t="s">
        <v>19</v>
      </c>
      <c r="I3661" s="221"/>
      <c r="J3661" s="218"/>
      <c r="K3661" s="218"/>
      <c r="L3661" s="222"/>
      <c r="M3661" s="223"/>
      <c r="N3661" s="224"/>
      <c r="O3661" s="224"/>
      <c r="P3661" s="224"/>
      <c r="Q3661" s="224"/>
      <c r="R3661" s="224"/>
      <c r="S3661" s="224"/>
      <c r="T3661" s="225"/>
      <c r="AT3661" s="226" t="s">
        <v>203</v>
      </c>
      <c r="AU3661" s="226" t="s">
        <v>80</v>
      </c>
      <c r="AV3661" s="15" t="s">
        <v>78</v>
      </c>
      <c r="AW3661" s="15" t="s">
        <v>32</v>
      </c>
      <c r="AX3661" s="15" t="s">
        <v>70</v>
      </c>
      <c r="AY3661" s="226" t="s">
        <v>193</v>
      </c>
    </row>
    <row r="3662" spans="1:65" s="13" customFormat="1" ht="33.75">
      <c r="B3662" s="193"/>
      <c r="C3662" s="194"/>
      <c r="D3662" s="195" t="s">
        <v>203</v>
      </c>
      <c r="E3662" s="196" t="s">
        <v>19</v>
      </c>
      <c r="F3662" s="197" t="s">
        <v>7602</v>
      </c>
      <c r="G3662" s="194"/>
      <c r="H3662" s="198">
        <v>848.5</v>
      </c>
      <c r="I3662" s="199"/>
      <c r="J3662" s="194"/>
      <c r="K3662" s="194"/>
      <c r="L3662" s="200"/>
      <c r="M3662" s="201"/>
      <c r="N3662" s="202"/>
      <c r="O3662" s="202"/>
      <c r="P3662" s="202"/>
      <c r="Q3662" s="202"/>
      <c r="R3662" s="202"/>
      <c r="S3662" s="202"/>
      <c r="T3662" s="203"/>
      <c r="AT3662" s="204" t="s">
        <v>203</v>
      </c>
      <c r="AU3662" s="204" t="s">
        <v>80</v>
      </c>
      <c r="AV3662" s="13" t="s">
        <v>80</v>
      </c>
      <c r="AW3662" s="13" t="s">
        <v>32</v>
      </c>
      <c r="AX3662" s="13" t="s">
        <v>70</v>
      </c>
      <c r="AY3662" s="204" t="s">
        <v>193</v>
      </c>
    </row>
    <row r="3663" spans="1:65" s="13" customFormat="1" ht="11.25">
      <c r="B3663" s="193"/>
      <c r="C3663" s="194"/>
      <c r="D3663" s="195" t="s">
        <v>203</v>
      </c>
      <c r="E3663" s="196" t="s">
        <v>19</v>
      </c>
      <c r="F3663" s="197" t="s">
        <v>7603</v>
      </c>
      <c r="G3663" s="194"/>
      <c r="H3663" s="198">
        <v>63.8</v>
      </c>
      <c r="I3663" s="199"/>
      <c r="J3663" s="194"/>
      <c r="K3663" s="194"/>
      <c r="L3663" s="200"/>
      <c r="M3663" s="201"/>
      <c r="N3663" s="202"/>
      <c r="O3663" s="202"/>
      <c r="P3663" s="202"/>
      <c r="Q3663" s="202"/>
      <c r="R3663" s="202"/>
      <c r="S3663" s="202"/>
      <c r="T3663" s="203"/>
      <c r="AT3663" s="204" t="s">
        <v>203</v>
      </c>
      <c r="AU3663" s="204" t="s">
        <v>80</v>
      </c>
      <c r="AV3663" s="13" t="s">
        <v>80</v>
      </c>
      <c r="AW3663" s="13" t="s">
        <v>32</v>
      </c>
      <c r="AX3663" s="13" t="s">
        <v>70</v>
      </c>
      <c r="AY3663" s="204" t="s">
        <v>193</v>
      </c>
    </row>
    <row r="3664" spans="1:65" s="15" customFormat="1" ht="11.25">
      <c r="B3664" s="217"/>
      <c r="C3664" s="218"/>
      <c r="D3664" s="195" t="s">
        <v>203</v>
      </c>
      <c r="E3664" s="219" t="s">
        <v>19</v>
      </c>
      <c r="F3664" s="220" t="s">
        <v>971</v>
      </c>
      <c r="G3664" s="218"/>
      <c r="H3664" s="219" t="s">
        <v>19</v>
      </c>
      <c r="I3664" s="221"/>
      <c r="J3664" s="218"/>
      <c r="K3664" s="218"/>
      <c r="L3664" s="222"/>
      <c r="M3664" s="223"/>
      <c r="N3664" s="224"/>
      <c r="O3664" s="224"/>
      <c r="P3664" s="224"/>
      <c r="Q3664" s="224"/>
      <c r="R3664" s="224"/>
      <c r="S3664" s="224"/>
      <c r="T3664" s="225"/>
      <c r="AT3664" s="226" t="s">
        <v>203</v>
      </c>
      <c r="AU3664" s="226" t="s">
        <v>80</v>
      </c>
      <c r="AV3664" s="15" t="s">
        <v>78</v>
      </c>
      <c r="AW3664" s="15" t="s">
        <v>32</v>
      </c>
      <c r="AX3664" s="15" t="s">
        <v>70</v>
      </c>
      <c r="AY3664" s="226" t="s">
        <v>193</v>
      </c>
    </row>
    <row r="3665" spans="1:65" s="13" customFormat="1" ht="33.75">
      <c r="B3665" s="193"/>
      <c r="C3665" s="194"/>
      <c r="D3665" s="195" t="s">
        <v>203</v>
      </c>
      <c r="E3665" s="196" t="s">
        <v>19</v>
      </c>
      <c r="F3665" s="197" t="s">
        <v>7604</v>
      </c>
      <c r="G3665" s="194"/>
      <c r="H3665" s="198">
        <v>779.6</v>
      </c>
      <c r="I3665" s="199"/>
      <c r="J3665" s="194"/>
      <c r="K3665" s="194"/>
      <c r="L3665" s="200"/>
      <c r="M3665" s="201"/>
      <c r="N3665" s="202"/>
      <c r="O3665" s="202"/>
      <c r="P3665" s="202"/>
      <c r="Q3665" s="202"/>
      <c r="R3665" s="202"/>
      <c r="S3665" s="202"/>
      <c r="T3665" s="203"/>
      <c r="AT3665" s="204" t="s">
        <v>203</v>
      </c>
      <c r="AU3665" s="204" t="s">
        <v>80</v>
      </c>
      <c r="AV3665" s="13" t="s">
        <v>80</v>
      </c>
      <c r="AW3665" s="13" t="s">
        <v>32</v>
      </c>
      <c r="AX3665" s="13" t="s">
        <v>70</v>
      </c>
      <c r="AY3665" s="204" t="s">
        <v>193</v>
      </c>
    </row>
    <row r="3666" spans="1:65" s="14" customFormat="1" ht="11.25">
      <c r="B3666" s="205"/>
      <c r="C3666" s="206"/>
      <c r="D3666" s="195" t="s">
        <v>203</v>
      </c>
      <c r="E3666" s="207" t="s">
        <v>19</v>
      </c>
      <c r="F3666" s="208" t="s">
        <v>205</v>
      </c>
      <c r="G3666" s="206"/>
      <c r="H3666" s="209">
        <v>3632.7</v>
      </c>
      <c r="I3666" s="210"/>
      <c r="J3666" s="206"/>
      <c r="K3666" s="206"/>
      <c r="L3666" s="211"/>
      <c r="M3666" s="212"/>
      <c r="N3666" s="213"/>
      <c r="O3666" s="213"/>
      <c r="P3666" s="213"/>
      <c r="Q3666" s="213"/>
      <c r="R3666" s="213"/>
      <c r="S3666" s="213"/>
      <c r="T3666" s="214"/>
      <c r="AT3666" s="215" t="s">
        <v>203</v>
      </c>
      <c r="AU3666" s="215" t="s">
        <v>80</v>
      </c>
      <c r="AV3666" s="14" t="s">
        <v>200</v>
      </c>
      <c r="AW3666" s="14" t="s">
        <v>32</v>
      </c>
      <c r="AX3666" s="14" t="s">
        <v>78</v>
      </c>
      <c r="AY3666" s="215" t="s">
        <v>193</v>
      </c>
    </row>
    <row r="3667" spans="1:65" s="2" customFormat="1" ht="37.9" customHeight="1">
      <c r="A3667" s="36"/>
      <c r="B3667" s="37"/>
      <c r="C3667" s="175" t="s">
        <v>7605</v>
      </c>
      <c r="D3667" s="175" t="s">
        <v>195</v>
      </c>
      <c r="E3667" s="176" t="s">
        <v>7606</v>
      </c>
      <c r="F3667" s="177" t="s">
        <v>7607</v>
      </c>
      <c r="G3667" s="178" t="s">
        <v>198</v>
      </c>
      <c r="H3667" s="179">
        <v>3632.7</v>
      </c>
      <c r="I3667" s="180"/>
      <c r="J3667" s="181">
        <f>ROUND(I3667*H3667,2)</f>
        <v>0</v>
      </c>
      <c r="K3667" s="177" t="s">
        <v>199</v>
      </c>
      <c r="L3667" s="41"/>
      <c r="M3667" s="182" t="s">
        <v>19</v>
      </c>
      <c r="N3667" s="183" t="s">
        <v>41</v>
      </c>
      <c r="O3667" s="66"/>
      <c r="P3667" s="184">
        <f>O3667*H3667</f>
        <v>0</v>
      </c>
      <c r="Q3667" s="184">
        <v>7.5799999999999999E-3</v>
      </c>
      <c r="R3667" s="184">
        <f>Q3667*H3667</f>
        <v>27.535865999999999</v>
      </c>
      <c r="S3667" s="184">
        <v>0</v>
      </c>
      <c r="T3667" s="185">
        <f>S3667*H3667</f>
        <v>0</v>
      </c>
      <c r="U3667" s="36"/>
      <c r="V3667" s="36"/>
      <c r="W3667" s="36"/>
      <c r="X3667" s="36"/>
      <c r="Y3667" s="36"/>
      <c r="Z3667" s="36"/>
      <c r="AA3667" s="36"/>
      <c r="AB3667" s="36"/>
      <c r="AC3667" s="36"/>
      <c r="AD3667" s="36"/>
      <c r="AE3667" s="36"/>
      <c r="AR3667" s="186" t="s">
        <v>216</v>
      </c>
      <c r="AT3667" s="186" t="s">
        <v>195</v>
      </c>
      <c r="AU3667" s="186" t="s">
        <v>80</v>
      </c>
      <c r="AY3667" s="19" t="s">
        <v>193</v>
      </c>
      <c r="BE3667" s="187">
        <f>IF(N3667="základní",J3667,0)</f>
        <v>0</v>
      </c>
      <c r="BF3667" s="187">
        <f>IF(N3667="snížená",J3667,0)</f>
        <v>0</v>
      </c>
      <c r="BG3667" s="187">
        <f>IF(N3667="zákl. přenesená",J3667,0)</f>
        <v>0</v>
      </c>
      <c r="BH3667" s="187">
        <f>IF(N3667="sníž. přenesená",J3667,0)</f>
        <v>0</v>
      </c>
      <c r="BI3667" s="187">
        <f>IF(N3667="nulová",J3667,0)</f>
        <v>0</v>
      </c>
      <c r="BJ3667" s="19" t="s">
        <v>78</v>
      </c>
      <c r="BK3667" s="187">
        <f>ROUND(I3667*H3667,2)</f>
        <v>0</v>
      </c>
      <c r="BL3667" s="19" t="s">
        <v>216</v>
      </c>
      <c r="BM3667" s="186" t="s">
        <v>7608</v>
      </c>
    </row>
    <row r="3668" spans="1:65" s="2" customFormat="1" ht="11.25">
      <c r="A3668" s="36"/>
      <c r="B3668" s="37"/>
      <c r="C3668" s="38"/>
      <c r="D3668" s="188" t="s">
        <v>201</v>
      </c>
      <c r="E3668" s="38"/>
      <c r="F3668" s="189" t="s">
        <v>7609</v>
      </c>
      <c r="G3668" s="38"/>
      <c r="H3668" s="38"/>
      <c r="I3668" s="190"/>
      <c r="J3668" s="38"/>
      <c r="K3668" s="38"/>
      <c r="L3668" s="41"/>
      <c r="M3668" s="191"/>
      <c r="N3668" s="192"/>
      <c r="O3668" s="66"/>
      <c r="P3668" s="66"/>
      <c r="Q3668" s="66"/>
      <c r="R3668" s="66"/>
      <c r="S3668" s="66"/>
      <c r="T3668" s="67"/>
      <c r="U3668" s="36"/>
      <c r="V3668" s="36"/>
      <c r="W3668" s="36"/>
      <c r="X3668" s="36"/>
      <c r="Y3668" s="36"/>
      <c r="Z3668" s="36"/>
      <c r="AA3668" s="36"/>
      <c r="AB3668" s="36"/>
      <c r="AC3668" s="36"/>
      <c r="AD3668" s="36"/>
      <c r="AE3668" s="36"/>
      <c r="AT3668" s="19" t="s">
        <v>201</v>
      </c>
      <c r="AU3668" s="19" t="s">
        <v>80</v>
      </c>
    </row>
    <row r="3669" spans="1:65" s="15" customFormat="1" ht="11.25">
      <c r="B3669" s="217"/>
      <c r="C3669" s="218"/>
      <c r="D3669" s="195" t="s">
        <v>203</v>
      </c>
      <c r="E3669" s="219" t="s">
        <v>19</v>
      </c>
      <c r="F3669" s="220" t="s">
        <v>353</v>
      </c>
      <c r="G3669" s="218"/>
      <c r="H3669" s="219" t="s">
        <v>19</v>
      </c>
      <c r="I3669" s="221"/>
      <c r="J3669" s="218"/>
      <c r="K3669" s="218"/>
      <c r="L3669" s="222"/>
      <c r="M3669" s="223"/>
      <c r="N3669" s="224"/>
      <c r="O3669" s="224"/>
      <c r="P3669" s="224"/>
      <c r="Q3669" s="224"/>
      <c r="R3669" s="224"/>
      <c r="S3669" s="224"/>
      <c r="T3669" s="225"/>
      <c r="AT3669" s="226" t="s">
        <v>203</v>
      </c>
      <c r="AU3669" s="226" t="s">
        <v>80</v>
      </c>
      <c r="AV3669" s="15" t="s">
        <v>78</v>
      </c>
      <c r="AW3669" s="15" t="s">
        <v>32</v>
      </c>
      <c r="AX3669" s="15" t="s">
        <v>70</v>
      </c>
      <c r="AY3669" s="226" t="s">
        <v>193</v>
      </c>
    </row>
    <row r="3670" spans="1:65" s="13" customFormat="1" ht="33.75">
      <c r="B3670" s="193"/>
      <c r="C3670" s="194"/>
      <c r="D3670" s="195" t="s">
        <v>203</v>
      </c>
      <c r="E3670" s="196" t="s">
        <v>19</v>
      </c>
      <c r="F3670" s="197" t="s">
        <v>7599</v>
      </c>
      <c r="G3670" s="194"/>
      <c r="H3670" s="198">
        <v>898.5</v>
      </c>
      <c r="I3670" s="199"/>
      <c r="J3670" s="194"/>
      <c r="K3670" s="194"/>
      <c r="L3670" s="200"/>
      <c r="M3670" s="201"/>
      <c r="N3670" s="202"/>
      <c r="O3670" s="202"/>
      <c r="P3670" s="202"/>
      <c r="Q3670" s="202"/>
      <c r="R3670" s="202"/>
      <c r="S3670" s="202"/>
      <c r="T3670" s="203"/>
      <c r="AT3670" s="204" t="s">
        <v>203</v>
      </c>
      <c r="AU3670" s="204" t="s">
        <v>80</v>
      </c>
      <c r="AV3670" s="13" t="s">
        <v>80</v>
      </c>
      <c r="AW3670" s="13" t="s">
        <v>32</v>
      </c>
      <c r="AX3670" s="13" t="s">
        <v>70</v>
      </c>
      <c r="AY3670" s="204" t="s">
        <v>193</v>
      </c>
    </row>
    <row r="3671" spans="1:65" s="15" customFormat="1" ht="11.25">
      <c r="B3671" s="217"/>
      <c r="C3671" s="218"/>
      <c r="D3671" s="195" t="s">
        <v>203</v>
      </c>
      <c r="E3671" s="219" t="s">
        <v>19</v>
      </c>
      <c r="F3671" s="220" t="s">
        <v>335</v>
      </c>
      <c r="G3671" s="218"/>
      <c r="H3671" s="219" t="s">
        <v>19</v>
      </c>
      <c r="I3671" s="221"/>
      <c r="J3671" s="218"/>
      <c r="K3671" s="218"/>
      <c r="L3671" s="222"/>
      <c r="M3671" s="223"/>
      <c r="N3671" s="224"/>
      <c r="O3671" s="224"/>
      <c r="P3671" s="224"/>
      <c r="Q3671" s="224"/>
      <c r="R3671" s="224"/>
      <c r="S3671" s="224"/>
      <c r="T3671" s="225"/>
      <c r="AT3671" s="226" t="s">
        <v>203</v>
      </c>
      <c r="AU3671" s="226" t="s">
        <v>80</v>
      </c>
      <c r="AV3671" s="15" t="s">
        <v>78</v>
      </c>
      <c r="AW3671" s="15" t="s">
        <v>32</v>
      </c>
      <c r="AX3671" s="15" t="s">
        <v>70</v>
      </c>
      <c r="AY3671" s="226" t="s">
        <v>193</v>
      </c>
    </row>
    <row r="3672" spans="1:65" s="13" customFormat="1" ht="33.75">
      <c r="B3672" s="193"/>
      <c r="C3672" s="194"/>
      <c r="D3672" s="195" t="s">
        <v>203</v>
      </c>
      <c r="E3672" s="196" t="s">
        <v>19</v>
      </c>
      <c r="F3672" s="197" t="s">
        <v>7600</v>
      </c>
      <c r="G3672" s="194"/>
      <c r="H3672" s="198">
        <v>589.6</v>
      </c>
      <c r="I3672" s="199"/>
      <c r="J3672" s="194"/>
      <c r="K3672" s="194"/>
      <c r="L3672" s="200"/>
      <c r="M3672" s="201"/>
      <c r="N3672" s="202"/>
      <c r="O3672" s="202"/>
      <c r="P3672" s="202"/>
      <c r="Q3672" s="202"/>
      <c r="R3672" s="202"/>
      <c r="S3672" s="202"/>
      <c r="T3672" s="203"/>
      <c r="AT3672" s="204" t="s">
        <v>203</v>
      </c>
      <c r="AU3672" s="204" t="s">
        <v>80</v>
      </c>
      <c r="AV3672" s="13" t="s">
        <v>80</v>
      </c>
      <c r="AW3672" s="13" t="s">
        <v>32</v>
      </c>
      <c r="AX3672" s="13" t="s">
        <v>70</v>
      </c>
      <c r="AY3672" s="204" t="s">
        <v>193</v>
      </c>
    </row>
    <row r="3673" spans="1:65" s="13" customFormat="1" ht="11.25">
      <c r="B3673" s="193"/>
      <c r="C3673" s="194"/>
      <c r="D3673" s="195" t="s">
        <v>203</v>
      </c>
      <c r="E3673" s="196" t="s">
        <v>19</v>
      </c>
      <c r="F3673" s="197" t="s">
        <v>7601</v>
      </c>
      <c r="G3673" s="194"/>
      <c r="H3673" s="198">
        <v>452.7</v>
      </c>
      <c r="I3673" s="199"/>
      <c r="J3673" s="194"/>
      <c r="K3673" s="194"/>
      <c r="L3673" s="200"/>
      <c r="M3673" s="201"/>
      <c r="N3673" s="202"/>
      <c r="O3673" s="202"/>
      <c r="P3673" s="202"/>
      <c r="Q3673" s="202"/>
      <c r="R3673" s="202"/>
      <c r="S3673" s="202"/>
      <c r="T3673" s="203"/>
      <c r="AT3673" s="204" t="s">
        <v>203</v>
      </c>
      <c r="AU3673" s="204" t="s">
        <v>80</v>
      </c>
      <c r="AV3673" s="13" t="s">
        <v>80</v>
      </c>
      <c r="AW3673" s="13" t="s">
        <v>32</v>
      </c>
      <c r="AX3673" s="13" t="s">
        <v>70</v>
      </c>
      <c r="AY3673" s="204" t="s">
        <v>193</v>
      </c>
    </row>
    <row r="3674" spans="1:65" s="15" customFormat="1" ht="11.25">
      <c r="B3674" s="217"/>
      <c r="C3674" s="218"/>
      <c r="D3674" s="195" t="s">
        <v>203</v>
      </c>
      <c r="E3674" s="219" t="s">
        <v>19</v>
      </c>
      <c r="F3674" s="220" t="s">
        <v>945</v>
      </c>
      <c r="G3674" s="218"/>
      <c r="H3674" s="219" t="s">
        <v>19</v>
      </c>
      <c r="I3674" s="221"/>
      <c r="J3674" s="218"/>
      <c r="K3674" s="218"/>
      <c r="L3674" s="222"/>
      <c r="M3674" s="223"/>
      <c r="N3674" s="224"/>
      <c r="O3674" s="224"/>
      <c r="P3674" s="224"/>
      <c r="Q3674" s="224"/>
      <c r="R3674" s="224"/>
      <c r="S3674" s="224"/>
      <c r="T3674" s="225"/>
      <c r="AT3674" s="226" t="s">
        <v>203</v>
      </c>
      <c r="AU3674" s="226" t="s">
        <v>80</v>
      </c>
      <c r="AV3674" s="15" t="s">
        <v>78</v>
      </c>
      <c r="AW3674" s="15" t="s">
        <v>32</v>
      </c>
      <c r="AX3674" s="15" t="s">
        <v>70</v>
      </c>
      <c r="AY3674" s="226" t="s">
        <v>193</v>
      </c>
    </row>
    <row r="3675" spans="1:65" s="13" customFormat="1" ht="33.75">
      <c r="B3675" s="193"/>
      <c r="C3675" s="194"/>
      <c r="D3675" s="195" t="s">
        <v>203</v>
      </c>
      <c r="E3675" s="196" t="s">
        <v>19</v>
      </c>
      <c r="F3675" s="197" t="s">
        <v>7602</v>
      </c>
      <c r="G3675" s="194"/>
      <c r="H3675" s="198">
        <v>848.5</v>
      </c>
      <c r="I3675" s="199"/>
      <c r="J3675" s="194"/>
      <c r="K3675" s="194"/>
      <c r="L3675" s="200"/>
      <c r="M3675" s="201"/>
      <c r="N3675" s="202"/>
      <c r="O3675" s="202"/>
      <c r="P3675" s="202"/>
      <c r="Q3675" s="202"/>
      <c r="R3675" s="202"/>
      <c r="S3675" s="202"/>
      <c r="T3675" s="203"/>
      <c r="AT3675" s="204" t="s">
        <v>203</v>
      </c>
      <c r="AU3675" s="204" t="s">
        <v>80</v>
      </c>
      <c r="AV3675" s="13" t="s">
        <v>80</v>
      </c>
      <c r="AW3675" s="13" t="s">
        <v>32</v>
      </c>
      <c r="AX3675" s="13" t="s">
        <v>70</v>
      </c>
      <c r="AY3675" s="204" t="s">
        <v>193</v>
      </c>
    </row>
    <row r="3676" spans="1:65" s="13" customFormat="1" ht="11.25">
      <c r="B3676" s="193"/>
      <c r="C3676" s="194"/>
      <c r="D3676" s="195" t="s">
        <v>203</v>
      </c>
      <c r="E3676" s="196" t="s">
        <v>19</v>
      </c>
      <c r="F3676" s="197" t="s">
        <v>7603</v>
      </c>
      <c r="G3676" s="194"/>
      <c r="H3676" s="198">
        <v>63.8</v>
      </c>
      <c r="I3676" s="199"/>
      <c r="J3676" s="194"/>
      <c r="K3676" s="194"/>
      <c r="L3676" s="200"/>
      <c r="M3676" s="201"/>
      <c r="N3676" s="202"/>
      <c r="O3676" s="202"/>
      <c r="P3676" s="202"/>
      <c r="Q3676" s="202"/>
      <c r="R3676" s="202"/>
      <c r="S3676" s="202"/>
      <c r="T3676" s="203"/>
      <c r="AT3676" s="204" t="s">
        <v>203</v>
      </c>
      <c r="AU3676" s="204" t="s">
        <v>80</v>
      </c>
      <c r="AV3676" s="13" t="s">
        <v>80</v>
      </c>
      <c r="AW3676" s="13" t="s">
        <v>32</v>
      </c>
      <c r="AX3676" s="13" t="s">
        <v>70</v>
      </c>
      <c r="AY3676" s="204" t="s">
        <v>193</v>
      </c>
    </row>
    <row r="3677" spans="1:65" s="15" customFormat="1" ht="11.25">
      <c r="B3677" s="217"/>
      <c r="C3677" s="218"/>
      <c r="D3677" s="195" t="s">
        <v>203</v>
      </c>
      <c r="E3677" s="219" t="s">
        <v>19</v>
      </c>
      <c r="F3677" s="220" t="s">
        <v>971</v>
      </c>
      <c r="G3677" s="218"/>
      <c r="H3677" s="219" t="s">
        <v>19</v>
      </c>
      <c r="I3677" s="221"/>
      <c r="J3677" s="218"/>
      <c r="K3677" s="218"/>
      <c r="L3677" s="222"/>
      <c r="M3677" s="223"/>
      <c r="N3677" s="224"/>
      <c r="O3677" s="224"/>
      <c r="P3677" s="224"/>
      <c r="Q3677" s="224"/>
      <c r="R3677" s="224"/>
      <c r="S3677" s="224"/>
      <c r="T3677" s="225"/>
      <c r="AT3677" s="226" t="s">
        <v>203</v>
      </c>
      <c r="AU3677" s="226" t="s">
        <v>80</v>
      </c>
      <c r="AV3677" s="15" t="s">
        <v>78</v>
      </c>
      <c r="AW3677" s="15" t="s">
        <v>32</v>
      </c>
      <c r="AX3677" s="15" t="s">
        <v>70</v>
      </c>
      <c r="AY3677" s="226" t="s">
        <v>193</v>
      </c>
    </row>
    <row r="3678" spans="1:65" s="13" customFormat="1" ht="33.75">
      <c r="B3678" s="193"/>
      <c r="C3678" s="194"/>
      <c r="D3678" s="195" t="s">
        <v>203</v>
      </c>
      <c r="E3678" s="196" t="s">
        <v>19</v>
      </c>
      <c r="F3678" s="197" t="s">
        <v>7604</v>
      </c>
      <c r="G3678" s="194"/>
      <c r="H3678" s="198">
        <v>779.6</v>
      </c>
      <c r="I3678" s="199"/>
      <c r="J3678" s="194"/>
      <c r="K3678" s="194"/>
      <c r="L3678" s="200"/>
      <c r="M3678" s="201"/>
      <c r="N3678" s="202"/>
      <c r="O3678" s="202"/>
      <c r="P3678" s="202"/>
      <c r="Q3678" s="202"/>
      <c r="R3678" s="202"/>
      <c r="S3678" s="202"/>
      <c r="T3678" s="203"/>
      <c r="AT3678" s="204" t="s">
        <v>203</v>
      </c>
      <c r="AU3678" s="204" t="s">
        <v>80</v>
      </c>
      <c r="AV3678" s="13" t="s">
        <v>80</v>
      </c>
      <c r="AW3678" s="13" t="s">
        <v>32</v>
      </c>
      <c r="AX3678" s="13" t="s">
        <v>70</v>
      </c>
      <c r="AY3678" s="204" t="s">
        <v>193</v>
      </c>
    </row>
    <row r="3679" spans="1:65" s="14" customFormat="1" ht="11.25">
      <c r="B3679" s="205"/>
      <c r="C3679" s="206"/>
      <c r="D3679" s="195" t="s">
        <v>203</v>
      </c>
      <c r="E3679" s="207" t="s">
        <v>19</v>
      </c>
      <c r="F3679" s="208" t="s">
        <v>205</v>
      </c>
      <c r="G3679" s="206"/>
      <c r="H3679" s="209">
        <v>3632.7</v>
      </c>
      <c r="I3679" s="210"/>
      <c r="J3679" s="206"/>
      <c r="K3679" s="206"/>
      <c r="L3679" s="211"/>
      <c r="M3679" s="212"/>
      <c r="N3679" s="213"/>
      <c r="O3679" s="213"/>
      <c r="P3679" s="213"/>
      <c r="Q3679" s="213"/>
      <c r="R3679" s="213"/>
      <c r="S3679" s="213"/>
      <c r="T3679" s="214"/>
      <c r="AT3679" s="215" t="s">
        <v>203</v>
      </c>
      <c r="AU3679" s="215" t="s">
        <v>80</v>
      </c>
      <c r="AV3679" s="14" t="s">
        <v>200</v>
      </c>
      <c r="AW3679" s="14" t="s">
        <v>32</v>
      </c>
      <c r="AX3679" s="14" t="s">
        <v>78</v>
      </c>
      <c r="AY3679" s="215" t="s">
        <v>193</v>
      </c>
    </row>
    <row r="3680" spans="1:65" s="2" customFormat="1" ht="44.25" customHeight="1">
      <c r="A3680" s="36"/>
      <c r="B3680" s="37"/>
      <c r="C3680" s="175" t="s">
        <v>7610</v>
      </c>
      <c r="D3680" s="175" t="s">
        <v>195</v>
      </c>
      <c r="E3680" s="176" t="s">
        <v>7611</v>
      </c>
      <c r="F3680" s="177" t="s">
        <v>7612</v>
      </c>
      <c r="G3680" s="178" t="s">
        <v>273</v>
      </c>
      <c r="H3680" s="179">
        <v>336</v>
      </c>
      <c r="I3680" s="180"/>
      <c r="J3680" s="181">
        <f>ROUND(I3680*H3680,2)</f>
        <v>0</v>
      </c>
      <c r="K3680" s="177" t="s">
        <v>199</v>
      </c>
      <c r="L3680" s="41"/>
      <c r="M3680" s="182" t="s">
        <v>19</v>
      </c>
      <c r="N3680" s="183" t="s">
        <v>41</v>
      </c>
      <c r="O3680" s="66"/>
      <c r="P3680" s="184">
        <f>O3680*H3680</f>
        <v>0</v>
      </c>
      <c r="Q3680" s="184">
        <v>1.5299999999999999E-3</v>
      </c>
      <c r="R3680" s="184">
        <f>Q3680*H3680</f>
        <v>0.51407999999999998</v>
      </c>
      <c r="S3680" s="184">
        <v>0</v>
      </c>
      <c r="T3680" s="185">
        <f>S3680*H3680</f>
        <v>0</v>
      </c>
      <c r="U3680" s="36"/>
      <c r="V3680" s="36"/>
      <c r="W3680" s="36"/>
      <c r="X3680" s="36"/>
      <c r="Y3680" s="36"/>
      <c r="Z3680" s="36"/>
      <c r="AA3680" s="36"/>
      <c r="AB3680" s="36"/>
      <c r="AC3680" s="36"/>
      <c r="AD3680" s="36"/>
      <c r="AE3680" s="36"/>
      <c r="AR3680" s="186" t="s">
        <v>216</v>
      </c>
      <c r="AT3680" s="186" t="s">
        <v>195</v>
      </c>
      <c r="AU3680" s="186" t="s">
        <v>80</v>
      </c>
      <c r="AY3680" s="19" t="s">
        <v>193</v>
      </c>
      <c r="BE3680" s="187">
        <f>IF(N3680="základní",J3680,0)</f>
        <v>0</v>
      </c>
      <c r="BF3680" s="187">
        <f>IF(N3680="snížená",J3680,0)</f>
        <v>0</v>
      </c>
      <c r="BG3680" s="187">
        <f>IF(N3680="zákl. přenesená",J3680,0)</f>
        <v>0</v>
      </c>
      <c r="BH3680" s="187">
        <f>IF(N3680="sníž. přenesená",J3680,0)</f>
        <v>0</v>
      </c>
      <c r="BI3680" s="187">
        <f>IF(N3680="nulová",J3680,0)</f>
        <v>0</v>
      </c>
      <c r="BJ3680" s="19" t="s">
        <v>78</v>
      </c>
      <c r="BK3680" s="187">
        <f>ROUND(I3680*H3680,2)</f>
        <v>0</v>
      </c>
      <c r="BL3680" s="19" t="s">
        <v>216</v>
      </c>
      <c r="BM3680" s="186" t="s">
        <v>7613</v>
      </c>
    </row>
    <row r="3681" spans="1:65" s="2" customFormat="1" ht="11.25">
      <c r="A3681" s="36"/>
      <c r="B3681" s="37"/>
      <c r="C3681" s="38"/>
      <c r="D3681" s="188" t="s">
        <v>201</v>
      </c>
      <c r="E3681" s="38"/>
      <c r="F3681" s="189" t="s">
        <v>7614</v>
      </c>
      <c r="G3681" s="38"/>
      <c r="H3681" s="38"/>
      <c r="I3681" s="190"/>
      <c r="J3681" s="38"/>
      <c r="K3681" s="38"/>
      <c r="L3681" s="41"/>
      <c r="M3681" s="191"/>
      <c r="N3681" s="192"/>
      <c r="O3681" s="66"/>
      <c r="P3681" s="66"/>
      <c r="Q3681" s="66"/>
      <c r="R3681" s="66"/>
      <c r="S3681" s="66"/>
      <c r="T3681" s="67"/>
      <c r="U3681" s="36"/>
      <c r="V3681" s="36"/>
      <c r="W3681" s="36"/>
      <c r="X3681" s="36"/>
      <c r="Y3681" s="36"/>
      <c r="Z3681" s="36"/>
      <c r="AA3681" s="36"/>
      <c r="AB3681" s="36"/>
      <c r="AC3681" s="36"/>
      <c r="AD3681" s="36"/>
      <c r="AE3681" s="36"/>
      <c r="AT3681" s="19" t="s">
        <v>201</v>
      </c>
      <c r="AU3681" s="19" t="s">
        <v>80</v>
      </c>
    </row>
    <row r="3682" spans="1:65" s="13" customFormat="1" ht="11.25">
      <c r="B3682" s="193"/>
      <c r="C3682" s="194"/>
      <c r="D3682" s="195" t="s">
        <v>203</v>
      </c>
      <c r="E3682" s="196" t="s">
        <v>19</v>
      </c>
      <c r="F3682" s="197" t="s">
        <v>7615</v>
      </c>
      <c r="G3682" s="194"/>
      <c r="H3682" s="198">
        <v>224</v>
      </c>
      <c r="I3682" s="199"/>
      <c r="J3682" s="194"/>
      <c r="K3682" s="194"/>
      <c r="L3682" s="200"/>
      <c r="M3682" s="201"/>
      <c r="N3682" s="202"/>
      <c r="O3682" s="202"/>
      <c r="P3682" s="202"/>
      <c r="Q3682" s="202"/>
      <c r="R3682" s="202"/>
      <c r="S3682" s="202"/>
      <c r="T3682" s="203"/>
      <c r="AT3682" s="204" t="s">
        <v>203</v>
      </c>
      <c r="AU3682" s="204" t="s">
        <v>80</v>
      </c>
      <c r="AV3682" s="13" t="s">
        <v>80</v>
      </c>
      <c r="AW3682" s="13" t="s">
        <v>32</v>
      </c>
      <c r="AX3682" s="13" t="s">
        <v>70</v>
      </c>
      <c r="AY3682" s="204" t="s">
        <v>193</v>
      </c>
    </row>
    <row r="3683" spans="1:65" s="13" customFormat="1" ht="11.25">
      <c r="B3683" s="193"/>
      <c r="C3683" s="194"/>
      <c r="D3683" s="195" t="s">
        <v>203</v>
      </c>
      <c r="E3683" s="196" t="s">
        <v>19</v>
      </c>
      <c r="F3683" s="197" t="s">
        <v>7616</v>
      </c>
      <c r="G3683" s="194"/>
      <c r="H3683" s="198">
        <v>38.4</v>
      </c>
      <c r="I3683" s="199"/>
      <c r="J3683" s="194"/>
      <c r="K3683" s="194"/>
      <c r="L3683" s="200"/>
      <c r="M3683" s="201"/>
      <c r="N3683" s="202"/>
      <c r="O3683" s="202"/>
      <c r="P3683" s="202"/>
      <c r="Q3683" s="202"/>
      <c r="R3683" s="202"/>
      <c r="S3683" s="202"/>
      <c r="T3683" s="203"/>
      <c r="AT3683" s="204" t="s">
        <v>203</v>
      </c>
      <c r="AU3683" s="204" t="s">
        <v>80</v>
      </c>
      <c r="AV3683" s="13" t="s">
        <v>80</v>
      </c>
      <c r="AW3683" s="13" t="s">
        <v>32</v>
      </c>
      <c r="AX3683" s="13" t="s">
        <v>70</v>
      </c>
      <c r="AY3683" s="204" t="s">
        <v>193</v>
      </c>
    </row>
    <row r="3684" spans="1:65" s="13" customFormat="1" ht="11.25">
      <c r="B3684" s="193"/>
      <c r="C3684" s="194"/>
      <c r="D3684" s="195" t="s">
        <v>203</v>
      </c>
      <c r="E3684" s="196" t="s">
        <v>19</v>
      </c>
      <c r="F3684" s="197" t="s">
        <v>7617</v>
      </c>
      <c r="G3684" s="194"/>
      <c r="H3684" s="198">
        <v>73.599999999999994</v>
      </c>
      <c r="I3684" s="199"/>
      <c r="J3684" s="194"/>
      <c r="K3684" s="194"/>
      <c r="L3684" s="200"/>
      <c r="M3684" s="201"/>
      <c r="N3684" s="202"/>
      <c r="O3684" s="202"/>
      <c r="P3684" s="202"/>
      <c r="Q3684" s="202"/>
      <c r="R3684" s="202"/>
      <c r="S3684" s="202"/>
      <c r="T3684" s="203"/>
      <c r="AT3684" s="204" t="s">
        <v>203</v>
      </c>
      <c r="AU3684" s="204" t="s">
        <v>80</v>
      </c>
      <c r="AV3684" s="13" t="s">
        <v>80</v>
      </c>
      <c r="AW3684" s="13" t="s">
        <v>32</v>
      </c>
      <c r="AX3684" s="13" t="s">
        <v>70</v>
      </c>
      <c r="AY3684" s="204" t="s">
        <v>193</v>
      </c>
    </row>
    <row r="3685" spans="1:65" s="14" customFormat="1" ht="11.25">
      <c r="B3685" s="205"/>
      <c r="C3685" s="206"/>
      <c r="D3685" s="195" t="s">
        <v>203</v>
      </c>
      <c r="E3685" s="207" t="s">
        <v>19</v>
      </c>
      <c r="F3685" s="208" t="s">
        <v>205</v>
      </c>
      <c r="G3685" s="206"/>
      <c r="H3685" s="209">
        <v>336</v>
      </c>
      <c r="I3685" s="210"/>
      <c r="J3685" s="206"/>
      <c r="K3685" s="206"/>
      <c r="L3685" s="211"/>
      <c r="M3685" s="212"/>
      <c r="N3685" s="213"/>
      <c r="O3685" s="213"/>
      <c r="P3685" s="213"/>
      <c r="Q3685" s="213"/>
      <c r="R3685" s="213"/>
      <c r="S3685" s="213"/>
      <c r="T3685" s="214"/>
      <c r="AT3685" s="215" t="s">
        <v>203</v>
      </c>
      <c r="AU3685" s="215" t="s">
        <v>80</v>
      </c>
      <c r="AV3685" s="14" t="s">
        <v>200</v>
      </c>
      <c r="AW3685" s="14" t="s">
        <v>32</v>
      </c>
      <c r="AX3685" s="14" t="s">
        <v>78</v>
      </c>
      <c r="AY3685" s="215" t="s">
        <v>193</v>
      </c>
    </row>
    <row r="3686" spans="1:65" s="2" customFormat="1" ht="16.5" customHeight="1">
      <c r="A3686" s="36"/>
      <c r="B3686" s="37"/>
      <c r="C3686" s="175" t="s">
        <v>7618</v>
      </c>
      <c r="D3686" s="175" t="s">
        <v>195</v>
      </c>
      <c r="E3686" s="176" t="s">
        <v>7619</v>
      </c>
      <c r="F3686" s="177" t="s">
        <v>7620</v>
      </c>
      <c r="G3686" s="178" t="s">
        <v>273</v>
      </c>
      <c r="H3686" s="179">
        <v>386.4</v>
      </c>
      <c r="I3686" s="180"/>
      <c r="J3686" s="181">
        <f>ROUND(I3686*H3686,2)</f>
        <v>0</v>
      </c>
      <c r="K3686" s="177" t="s">
        <v>477</v>
      </c>
      <c r="L3686" s="41"/>
      <c r="M3686" s="182" t="s">
        <v>19</v>
      </c>
      <c r="N3686" s="183" t="s">
        <v>41</v>
      </c>
      <c r="O3686" s="66"/>
      <c r="P3686" s="184">
        <f>O3686*H3686</f>
        <v>0</v>
      </c>
      <c r="Q3686" s="184">
        <v>0</v>
      </c>
      <c r="R3686" s="184">
        <f>Q3686*H3686</f>
        <v>0</v>
      </c>
      <c r="S3686" s="184">
        <v>0</v>
      </c>
      <c r="T3686" s="185">
        <f>S3686*H3686</f>
        <v>0</v>
      </c>
      <c r="U3686" s="36"/>
      <c r="V3686" s="36"/>
      <c r="W3686" s="36"/>
      <c r="X3686" s="36"/>
      <c r="Y3686" s="36"/>
      <c r="Z3686" s="36"/>
      <c r="AA3686" s="36"/>
      <c r="AB3686" s="36"/>
      <c r="AC3686" s="36"/>
      <c r="AD3686" s="36"/>
      <c r="AE3686" s="36"/>
      <c r="AR3686" s="186" t="s">
        <v>216</v>
      </c>
      <c r="AT3686" s="186" t="s">
        <v>195</v>
      </c>
      <c r="AU3686" s="186" t="s">
        <v>80</v>
      </c>
      <c r="AY3686" s="19" t="s">
        <v>193</v>
      </c>
      <c r="BE3686" s="187">
        <f>IF(N3686="základní",J3686,0)</f>
        <v>0</v>
      </c>
      <c r="BF3686" s="187">
        <f>IF(N3686="snížená",J3686,0)</f>
        <v>0</v>
      </c>
      <c r="BG3686" s="187">
        <f>IF(N3686="zákl. přenesená",J3686,0)</f>
        <v>0</v>
      </c>
      <c r="BH3686" s="187">
        <f>IF(N3686="sníž. přenesená",J3686,0)</f>
        <v>0</v>
      </c>
      <c r="BI3686" s="187">
        <f>IF(N3686="nulová",J3686,0)</f>
        <v>0</v>
      </c>
      <c r="BJ3686" s="19" t="s">
        <v>78</v>
      </c>
      <c r="BK3686" s="187">
        <f>ROUND(I3686*H3686,2)</f>
        <v>0</v>
      </c>
      <c r="BL3686" s="19" t="s">
        <v>216</v>
      </c>
      <c r="BM3686" s="186" t="s">
        <v>7621</v>
      </c>
    </row>
    <row r="3687" spans="1:65" s="13" customFormat="1" ht="11.25">
      <c r="B3687" s="193"/>
      <c r="C3687" s="194"/>
      <c r="D3687" s="195" t="s">
        <v>203</v>
      </c>
      <c r="E3687" s="196" t="s">
        <v>19</v>
      </c>
      <c r="F3687" s="197" t="s">
        <v>7622</v>
      </c>
      <c r="G3687" s="194"/>
      <c r="H3687" s="198">
        <v>386.4</v>
      </c>
      <c r="I3687" s="199"/>
      <c r="J3687" s="194"/>
      <c r="K3687" s="194"/>
      <c r="L3687" s="200"/>
      <c r="M3687" s="201"/>
      <c r="N3687" s="202"/>
      <c r="O3687" s="202"/>
      <c r="P3687" s="202"/>
      <c r="Q3687" s="202"/>
      <c r="R3687" s="202"/>
      <c r="S3687" s="202"/>
      <c r="T3687" s="203"/>
      <c r="AT3687" s="204" t="s">
        <v>203</v>
      </c>
      <c r="AU3687" s="204" t="s">
        <v>80</v>
      </c>
      <c r="AV3687" s="13" t="s">
        <v>80</v>
      </c>
      <c r="AW3687" s="13" t="s">
        <v>32</v>
      </c>
      <c r="AX3687" s="13" t="s">
        <v>70</v>
      </c>
      <c r="AY3687" s="204" t="s">
        <v>193</v>
      </c>
    </row>
    <row r="3688" spans="1:65" s="14" customFormat="1" ht="11.25">
      <c r="B3688" s="205"/>
      <c r="C3688" s="206"/>
      <c r="D3688" s="195" t="s">
        <v>203</v>
      </c>
      <c r="E3688" s="207" t="s">
        <v>19</v>
      </c>
      <c r="F3688" s="208" t="s">
        <v>205</v>
      </c>
      <c r="G3688" s="206"/>
      <c r="H3688" s="209">
        <v>386.4</v>
      </c>
      <c r="I3688" s="210"/>
      <c r="J3688" s="206"/>
      <c r="K3688" s="206"/>
      <c r="L3688" s="211"/>
      <c r="M3688" s="212"/>
      <c r="N3688" s="213"/>
      <c r="O3688" s="213"/>
      <c r="P3688" s="213"/>
      <c r="Q3688" s="213"/>
      <c r="R3688" s="213"/>
      <c r="S3688" s="213"/>
      <c r="T3688" s="214"/>
      <c r="AT3688" s="215" t="s">
        <v>203</v>
      </c>
      <c r="AU3688" s="215" t="s">
        <v>80</v>
      </c>
      <c r="AV3688" s="14" t="s">
        <v>200</v>
      </c>
      <c r="AW3688" s="14" t="s">
        <v>32</v>
      </c>
      <c r="AX3688" s="14" t="s">
        <v>78</v>
      </c>
      <c r="AY3688" s="215" t="s">
        <v>193</v>
      </c>
    </row>
    <row r="3689" spans="1:65" s="2" customFormat="1" ht="44.25" customHeight="1">
      <c r="A3689" s="36"/>
      <c r="B3689" s="37"/>
      <c r="C3689" s="175" t="s">
        <v>7623</v>
      </c>
      <c r="D3689" s="175" t="s">
        <v>195</v>
      </c>
      <c r="E3689" s="176" t="s">
        <v>7624</v>
      </c>
      <c r="F3689" s="177" t="s">
        <v>7625</v>
      </c>
      <c r="G3689" s="178" t="s">
        <v>273</v>
      </c>
      <c r="H3689" s="179">
        <v>336</v>
      </c>
      <c r="I3689" s="180"/>
      <c r="J3689" s="181">
        <f>ROUND(I3689*H3689,2)</f>
        <v>0</v>
      </c>
      <c r="K3689" s="177" t="s">
        <v>199</v>
      </c>
      <c r="L3689" s="41"/>
      <c r="M3689" s="182" t="s">
        <v>19</v>
      </c>
      <c r="N3689" s="183" t="s">
        <v>41</v>
      </c>
      <c r="O3689" s="66"/>
      <c r="P3689" s="184">
        <f>O3689*H3689</f>
        <v>0</v>
      </c>
      <c r="Q3689" s="184">
        <v>1.0200000000000001E-3</v>
      </c>
      <c r="R3689" s="184">
        <f>Q3689*H3689</f>
        <v>0.34272000000000002</v>
      </c>
      <c r="S3689" s="184">
        <v>0</v>
      </c>
      <c r="T3689" s="185">
        <f>S3689*H3689</f>
        <v>0</v>
      </c>
      <c r="U3689" s="36"/>
      <c r="V3689" s="36"/>
      <c r="W3689" s="36"/>
      <c r="X3689" s="36"/>
      <c r="Y3689" s="36"/>
      <c r="Z3689" s="36"/>
      <c r="AA3689" s="36"/>
      <c r="AB3689" s="36"/>
      <c r="AC3689" s="36"/>
      <c r="AD3689" s="36"/>
      <c r="AE3689" s="36"/>
      <c r="AR3689" s="186" t="s">
        <v>216</v>
      </c>
      <c r="AT3689" s="186" t="s">
        <v>195</v>
      </c>
      <c r="AU3689" s="186" t="s">
        <v>80</v>
      </c>
      <c r="AY3689" s="19" t="s">
        <v>193</v>
      </c>
      <c r="BE3689" s="187">
        <f>IF(N3689="základní",J3689,0)</f>
        <v>0</v>
      </c>
      <c r="BF3689" s="187">
        <f>IF(N3689="snížená",J3689,0)</f>
        <v>0</v>
      </c>
      <c r="BG3689" s="187">
        <f>IF(N3689="zákl. přenesená",J3689,0)</f>
        <v>0</v>
      </c>
      <c r="BH3689" s="187">
        <f>IF(N3689="sníž. přenesená",J3689,0)</f>
        <v>0</v>
      </c>
      <c r="BI3689" s="187">
        <f>IF(N3689="nulová",J3689,0)</f>
        <v>0</v>
      </c>
      <c r="BJ3689" s="19" t="s">
        <v>78</v>
      </c>
      <c r="BK3689" s="187">
        <f>ROUND(I3689*H3689,2)</f>
        <v>0</v>
      </c>
      <c r="BL3689" s="19" t="s">
        <v>216</v>
      </c>
      <c r="BM3689" s="186" t="s">
        <v>7626</v>
      </c>
    </row>
    <row r="3690" spans="1:65" s="2" customFormat="1" ht="11.25">
      <c r="A3690" s="36"/>
      <c r="B3690" s="37"/>
      <c r="C3690" s="38"/>
      <c r="D3690" s="188" t="s">
        <v>201</v>
      </c>
      <c r="E3690" s="38"/>
      <c r="F3690" s="189" t="s">
        <v>7627</v>
      </c>
      <c r="G3690" s="38"/>
      <c r="H3690" s="38"/>
      <c r="I3690" s="190"/>
      <c r="J3690" s="38"/>
      <c r="K3690" s="38"/>
      <c r="L3690" s="41"/>
      <c r="M3690" s="191"/>
      <c r="N3690" s="192"/>
      <c r="O3690" s="66"/>
      <c r="P3690" s="66"/>
      <c r="Q3690" s="66"/>
      <c r="R3690" s="66"/>
      <c r="S3690" s="66"/>
      <c r="T3690" s="67"/>
      <c r="U3690" s="36"/>
      <c r="V3690" s="36"/>
      <c r="W3690" s="36"/>
      <c r="X3690" s="36"/>
      <c r="Y3690" s="36"/>
      <c r="Z3690" s="36"/>
      <c r="AA3690" s="36"/>
      <c r="AB3690" s="36"/>
      <c r="AC3690" s="36"/>
      <c r="AD3690" s="36"/>
      <c r="AE3690" s="36"/>
      <c r="AT3690" s="19" t="s">
        <v>201</v>
      </c>
      <c r="AU3690" s="19" t="s">
        <v>80</v>
      </c>
    </row>
    <row r="3691" spans="1:65" s="13" customFormat="1" ht="11.25">
      <c r="B3691" s="193"/>
      <c r="C3691" s="194"/>
      <c r="D3691" s="195" t="s">
        <v>203</v>
      </c>
      <c r="E3691" s="196" t="s">
        <v>19</v>
      </c>
      <c r="F3691" s="197" t="s">
        <v>7615</v>
      </c>
      <c r="G3691" s="194"/>
      <c r="H3691" s="198">
        <v>224</v>
      </c>
      <c r="I3691" s="199"/>
      <c r="J3691" s="194"/>
      <c r="K3691" s="194"/>
      <c r="L3691" s="200"/>
      <c r="M3691" s="201"/>
      <c r="N3691" s="202"/>
      <c r="O3691" s="202"/>
      <c r="P3691" s="202"/>
      <c r="Q3691" s="202"/>
      <c r="R3691" s="202"/>
      <c r="S3691" s="202"/>
      <c r="T3691" s="203"/>
      <c r="AT3691" s="204" t="s">
        <v>203</v>
      </c>
      <c r="AU3691" s="204" t="s">
        <v>80</v>
      </c>
      <c r="AV3691" s="13" t="s">
        <v>80</v>
      </c>
      <c r="AW3691" s="13" t="s">
        <v>32</v>
      </c>
      <c r="AX3691" s="13" t="s">
        <v>70</v>
      </c>
      <c r="AY3691" s="204" t="s">
        <v>193</v>
      </c>
    </row>
    <row r="3692" spans="1:65" s="13" customFormat="1" ht="11.25">
      <c r="B3692" s="193"/>
      <c r="C3692" s="194"/>
      <c r="D3692" s="195" t="s">
        <v>203</v>
      </c>
      <c r="E3692" s="196" t="s">
        <v>19</v>
      </c>
      <c r="F3692" s="197" t="s">
        <v>7616</v>
      </c>
      <c r="G3692" s="194"/>
      <c r="H3692" s="198">
        <v>38.4</v>
      </c>
      <c r="I3692" s="199"/>
      <c r="J3692" s="194"/>
      <c r="K3692" s="194"/>
      <c r="L3692" s="200"/>
      <c r="M3692" s="201"/>
      <c r="N3692" s="202"/>
      <c r="O3692" s="202"/>
      <c r="P3692" s="202"/>
      <c r="Q3692" s="202"/>
      <c r="R3692" s="202"/>
      <c r="S3692" s="202"/>
      <c r="T3692" s="203"/>
      <c r="AT3692" s="204" t="s">
        <v>203</v>
      </c>
      <c r="AU3692" s="204" t="s">
        <v>80</v>
      </c>
      <c r="AV3692" s="13" t="s">
        <v>80</v>
      </c>
      <c r="AW3692" s="13" t="s">
        <v>32</v>
      </c>
      <c r="AX3692" s="13" t="s">
        <v>70</v>
      </c>
      <c r="AY3692" s="204" t="s">
        <v>193</v>
      </c>
    </row>
    <row r="3693" spans="1:65" s="13" customFormat="1" ht="11.25">
      <c r="B3693" s="193"/>
      <c r="C3693" s="194"/>
      <c r="D3693" s="195" t="s">
        <v>203</v>
      </c>
      <c r="E3693" s="196" t="s">
        <v>19</v>
      </c>
      <c r="F3693" s="197" t="s">
        <v>7617</v>
      </c>
      <c r="G3693" s="194"/>
      <c r="H3693" s="198">
        <v>73.599999999999994</v>
      </c>
      <c r="I3693" s="199"/>
      <c r="J3693" s="194"/>
      <c r="K3693" s="194"/>
      <c r="L3693" s="200"/>
      <c r="M3693" s="201"/>
      <c r="N3693" s="202"/>
      <c r="O3693" s="202"/>
      <c r="P3693" s="202"/>
      <c r="Q3693" s="202"/>
      <c r="R3693" s="202"/>
      <c r="S3693" s="202"/>
      <c r="T3693" s="203"/>
      <c r="AT3693" s="204" t="s">
        <v>203</v>
      </c>
      <c r="AU3693" s="204" t="s">
        <v>80</v>
      </c>
      <c r="AV3693" s="13" t="s">
        <v>80</v>
      </c>
      <c r="AW3693" s="13" t="s">
        <v>32</v>
      </c>
      <c r="AX3693" s="13" t="s">
        <v>70</v>
      </c>
      <c r="AY3693" s="204" t="s">
        <v>193</v>
      </c>
    </row>
    <row r="3694" spans="1:65" s="14" customFormat="1" ht="11.25">
      <c r="B3694" s="205"/>
      <c r="C3694" s="206"/>
      <c r="D3694" s="195" t="s">
        <v>203</v>
      </c>
      <c r="E3694" s="207" t="s">
        <v>19</v>
      </c>
      <c r="F3694" s="208" t="s">
        <v>205</v>
      </c>
      <c r="G3694" s="206"/>
      <c r="H3694" s="209">
        <v>336</v>
      </c>
      <c r="I3694" s="210"/>
      <c r="J3694" s="206"/>
      <c r="K3694" s="206"/>
      <c r="L3694" s="211"/>
      <c r="M3694" s="212"/>
      <c r="N3694" s="213"/>
      <c r="O3694" s="213"/>
      <c r="P3694" s="213"/>
      <c r="Q3694" s="213"/>
      <c r="R3694" s="213"/>
      <c r="S3694" s="213"/>
      <c r="T3694" s="214"/>
      <c r="AT3694" s="215" t="s">
        <v>203</v>
      </c>
      <c r="AU3694" s="215" t="s">
        <v>80</v>
      </c>
      <c r="AV3694" s="14" t="s">
        <v>200</v>
      </c>
      <c r="AW3694" s="14" t="s">
        <v>32</v>
      </c>
      <c r="AX3694" s="14" t="s">
        <v>78</v>
      </c>
      <c r="AY3694" s="215" t="s">
        <v>193</v>
      </c>
    </row>
    <row r="3695" spans="1:65" s="2" customFormat="1" ht="33" customHeight="1">
      <c r="A3695" s="36"/>
      <c r="B3695" s="37"/>
      <c r="C3695" s="175" t="s">
        <v>7628</v>
      </c>
      <c r="D3695" s="175" t="s">
        <v>195</v>
      </c>
      <c r="E3695" s="176" t="s">
        <v>7629</v>
      </c>
      <c r="F3695" s="177" t="s">
        <v>7630</v>
      </c>
      <c r="G3695" s="178" t="s">
        <v>273</v>
      </c>
      <c r="H3695" s="179">
        <v>2480.6799999999998</v>
      </c>
      <c r="I3695" s="180"/>
      <c r="J3695" s="181">
        <f>ROUND(I3695*H3695,2)</f>
        <v>0</v>
      </c>
      <c r="K3695" s="177" t="s">
        <v>199</v>
      </c>
      <c r="L3695" s="41"/>
      <c r="M3695" s="182" t="s">
        <v>19</v>
      </c>
      <c r="N3695" s="183" t="s">
        <v>41</v>
      </c>
      <c r="O3695" s="66"/>
      <c r="P3695" s="184">
        <f>O3695*H3695</f>
        <v>0</v>
      </c>
      <c r="Q3695" s="184">
        <v>5.8E-4</v>
      </c>
      <c r="R3695" s="184">
        <f>Q3695*H3695</f>
        <v>1.4387943999999999</v>
      </c>
      <c r="S3695" s="184">
        <v>0</v>
      </c>
      <c r="T3695" s="185">
        <f>S3695*H3695</f>
        <v>0</v>
      </c>
      <c r="U3695" s="36"/>
      <c r="V3695" s="36"/>
      <c r="W3695" s="36"/>
      <c r="X3695" s="36"/>
      <c r="Y3695" s="36"/>
      <c r="Z3695" s="36"/>
      <c r="AA3695" s="36"/>
      <c r="AB3695" s="36"/>
      <c r="AC3695" s="36"/>
      <c r="AD3695" s="36"/>
      <c r="AE3695" s="36"/>
      <c r="AR3695" s="186" t="s">
        <v>216</v>
      </c>
      <c r="AT3695" s="186" t="s">
        <v>195</v>
      </c>
      <c r="AU3695" s="186" t="s">
        <v>80</v>
      </c>
      <c r="AY3695" s="19" t="s">
        <v>193</v>
      </c>
      <c r="BE3695" s="187">
        <f>IF(N3695="základní",J3695,0)</f>
        <v>0</v>
      </c>
      <c r="BF3695" s="187">
        <f>IF(N3695="snížená",J3695,0)</f>
        <v>0</v>
      </c>
      <c r="BG3695" s="187">
        <f>IF(N3695="zákl. přenesená",J3695,0)</f>
        <v>0</v>
      </c>
      <c r="BH3695" s="187">
        <f>IF(N3695="sníž. přenesená",J3695,0)</f>
        <v>0</v>
      </c>
      <c r="BI3695" s="187">
        <f>IF(N3695="nulová",J3695,0)</f>
        <v>0</v>
      </c>
      <c r="BJ3695" s="19" t="s">
        <v>78</v>
      </c>
      <c r="BK3695" s="187">
        <f>ROUND(I3695*H3695,2)</f>
        <v>0</v>
      </c>
      <c r="BL3695" s="19" t="s">
        <v>216</v>
      </c>
      <c r="BM3695" s="186" t="s">
        <v>7631</v>
      </c>
    </row>
    <row r="3696" spans="1:65" s="2" customFormat="1" ht="11.25">
      <c r="A3696" s="36"/>
      <c r="B3696" s="37"/>
      <c r="C3696" s="38"/>
      <c r="D3696" s="188" t="s">
        <v>201</v>
      </c>
      <c r="E3696" s="38"/>
      <c r="F3696" s="189" t="s">
        <v>7632</v>
      </c>
      <c r="G3696" s="38"/>
      <c r="H3696" s="38"/>
      <c r="I3696" s="190"/>
      <c r="J3696" s="38"/>
      <c r="K3696" s="38"/>
      <c r="L3696" s="41"/>
      <c r="M3696" s="191"/>
      <c r="N3696" s="192"/>
      <c r="O3696" s="66"/>
      <c r="P3696" s="66"/>
      <c r="Q3696" s="66"/>
      <c r="R3696" s="66"/>
      <c r="S3696" s="66"/>
      <c r="T3696" s="67"/>
      <c r="U3696" s="36"/>
      <c r="V3696" s="36"/>
      <c r="W3696" s="36"/>
      <c r="X3696" s="36"/>
      <c r="Y3696" s="36"/>
      <c r="Z3696" s="36"/>
      <c r="AA3696" s="36"/>
      <c r="AB3696" s="36"/>
      <c r="AC3696" s="36"/>
      <c r="AD3696" s="36"/>
      <c r="AE3696" s="36"/>
      <c r="AT3696" s="19" t="s">
        <v>201</v>
      </c>
      <c r="AU3696" s="19" t="s">
        <v>80</v>
      </c>
    </row>
    <row r="3697" spans="2:51" s="15" customFormat="1" ht="11.25">
      <c r="B3697" s="217"/>
      <c r="C3697" s="218"/>
      <c r="D3697" s="195" t="s">
        <v>203</v>
      </c>
      <c r="E3697" s="219" t="s">
        <v>19</v>
      </c>
      <c r="F3697" s="220" t="s">
        <v>353</v>
      </c>
      <c r="G3697" s="218"/>
      <c r="H3697" s="219" t="s">
        <v>19</v>
      </c>
      <c r="I3697" s="221"/>
      <c r="J3697" s="218"/>
      <c r="K3697" s="218"/>
      <c r="L3697" s="222"/>
      <c r="M3697" s="223"/>
      <c r="N3697" s="224"/>
      <c r="O3697" s="224"/>
      <c r="P3697" s="224"/>
      <c r="Q3697" s="224"/>
      <c r="R3697" s="224"/>
      <c r="S3697" s="224"/>
      <c r="T3697" s="225"/>
      <c r="AT3697" s="226" t="s">
        <v>203</v>
      </c>
      <c r="AU3697" s="226" t="s">
        <v>80</v>
      </c>
      <c r="AV3697" s="15" t="s">
        <v>78</v>
      </c>
      <c r="AW3697" s="15" t="s">
        <v>32</v>
      </c>
      <c r="AX3697" s="15" t="s">
        <v>70</v>
      </c>
      <c r="AY3697" s="226" t="s">
        <v>193</v>
      </c>
    </row>
    <row r="3698" spans="2:51" s="13" customFormat="1" ht="11.25">
      <c r="B3698" s="193"/>
      <c r="C3698" s="194"/>
      <c r="D3698" s="195" t="s">
        <v>203</v>
      </c>
      <c r="E3698" s="196" t="s">
        <v>19</v>
      </c>
      <c r="F3698" s="197" t="s">
        <v>7633</v>
      </c>
      <c r="G3698" s="194"/>
      <c r="H3698" s="198">
        <v>16.2</v>
      </c>
      <c r="I3698" s="199"/>
      <c r="J3698" s="194"/>
      <c r="K3698" s="194"/>
      <c r="L3698" s="200"/>
      <c r="M3698" s="201"/>
      <c r="N3698" s="202"/>
      <c r="O3698" s="202"/>
      <c r="P3698" s="202"/>
      <c r="Q3698" s="202"/>
      <c r="R3698" s="202"/>
      <c r="S3698" s="202"/>
      <c r="T3698" s="203"/>
      <c r="AT3698" s="204" t="s">
        <v>203</v>
      </c>
      <c r="AU3698" s="204" t="s">
        <v>80</v>
      </c>
      <c r="AV3698" s="13" t="s">
        <v>80</v>
      </c>
      <c r="AW3698" s="13" t="s">
        <v>32</v>
      </c>
      <c r="AX3698" s="13" t="s">
        <v>70</v>
      </c>
      <c r="AY3698" s="204" t="s">
        <v>193</v>
      </c>
    </row>
    <row r="3699" spans="2:51" s="13" customFormat="1" ht="22.5">
      <c r="B3699" s="193"/>
      <c r="C3699" s="194"/>
      <c r="D3699" s="195" t="s">
        <v>203</v>
      </c>
      <c r="E3699" s="196" t="s">
        <v>19</v>
      </c>
      <c r="F3699" s="197" t="s">
        <v>7634</v>
      </c>
      <c r="G3699" s="194"/>
      <c r="H3699" s="198">
        <v>94.8</v>
      </c>
      <c r="I3699" s="199"/>
      <c r="J3699" s="194"/>
      <c r="K3699" s="194"/>
      <c r="L3699" s="200"/>
      <c r="M3699" s="201"/>
      <c r="N3699" s="202"/>
      <c r="O3699" s="202"/>
      <c r="P3699" s="202"/>
      <c r="Q3699" s="202"/>
      <c r="R3699" s="202"/>
      <c r="S3699" s="202"/>
      <c r="T3699" s="203"/>
      <c r="AT3699" s="204" t="s">
        <v>203</v>
      </c>
      <c r="AU3699" s="204" t="s">
        <v>80</v>
      </c>
      <c r="AV3699" s="13" t="s">
        <v>80</v>
      </c>
      <c r="AW3699" s="13" t="s">
        <v>32</v>
      </c>
      <c r="AX3699" s="13" t="s">
        <v>70</v>
      </c>
      <c r="AY3699" s="204" t="s">
        <v>193</v>
      </c>
    </row>
    <row r="3700" spans="2:51" s="13" customFormat="1" ht="11.25">
      <c r="B3700" s="193"/>
      <c r="C3700" s="194"/>
      <c r="D3700" s="195" t="s">
        <v>203</v>
      </c>
      <c r="E3700" s="196" t="s">
        <v>19</v>
      </c>
      <c r="F3700" s="197" t="s">
        <v>7635</v>
      </c>
      <c r="G3700" s="194"/>
      <c r="H3700" s="198">
        <v>43.4</v>
      </c>
      <c r="I3700" s="199"/>
      <c r="J3700" s="194"/>
      <c r="K3700" s="194"/>
      <c r="L3700" s="200"/>
      <c r="M3700" s="201"/>
      <c r="N3700" s="202"/>
      <c r="O3700" s="202"/>
      <c r="P3700" s="202"/>
      <c r="Q3700" s="202"/>
      <c r="R3700" s="202"/>
      <c r="S3700" s="202"/>
      <c r="T3700" s="203"/>
      <c r="AT3700" s="204" t="s">
        <v>203</v>
      </c>
      <c r="AU3700" s="204" t="s">
        <v>80</v>
      </c>
      <c r="AV3700" s="13" t="s">
        <v>80</v>
      </c>
      <c r="AW3700" s="13" t="s">
        <v>32</v>
      </c>
      <c r="AX3700" s="13" t="s">
        <v>70</v>
      </c>
      <c r="AY3700" s="204" t="s">
        <v>193</v>
      </c>
    </row>
    <row r="3701" spans="2:51" s="13" customFormat="1" ht="11.25">
      <c r="B3701" s="193"/>
      <c r="C3701" s="194"/>
      <c r="D3701" s="195" t="s">
        <v>203</v>
      </c>
      <c r="E3701" s="196" t="s">
        <v>19</v>
      </c>
      <c r="F3701" s="197" t="s">
        <v>7636</v>
      </c>
      <c r="G3701" s="194"/>
      <c r="H3701" s="198">
        <v>34.1</v>
      </c>
      <c r="I3701" s="199"/>
      <c r="J3701" s="194"/>
      <c r="K3701" s="194"/>
      <c r="L3701" s="200"/>
      <c r="M3701" s="201"/>
      <c r="N3701" s="202"/>
      <c r="O3701" s="202"/>
      <c r="P3701" s="202"/>
      <c r="Q3701" s="202"/>
      <c r="R3701" s="202"/>
      <c r="S3701" s="202"/>
      <c r="T3701" s="203"/>
      <c r="AT3701" s="204" t="s">
        <v>203</v>
      </c>
      <c r="AU3701" s="204" t="s">
        <v>80</v>
      </c>
      <c r="AV3701" s="13" t="s">
        <v>80</v>
      </c>
      <c r="AW3701" s="13" t="s">
        <v>32</v>
      </c>
      <c r="AX3701" s="13" t="s">
        <v>70</v>
      </c>
      <c r="AY3701" s="204" t="s">
        <v>193</v>
      </c>
    </row>
    <row r="3702" spans="2:51" s="13" customFormat="1" ht="11.25">
      <c r="B3702" s="193"/>
      <c r="C3702" s="194"/>
      <c r="D3702" s="195" t="s">
        <v>203</v>
      </c>
      <c r="E3702" s="196" t="s">
        <v>19</v>
      </c>
      <c r="F3702" s="197" t="s">
        <v>7637</v>
      </c>
      <c r="G3702" s="194"/>
      <c r="H3702" s="198">
        <v>22.2</v>
      </c>
      <c r="I3702" s="199"/>
      <c r="J3702" s="194"/>
      <c r="K3702" s="194"/>
      <c r="L3702" s="200"/>
      <c r="M3702" s="201"/>
      <c r="N3702" s="202"/>
      <c r="O3702" s="202"/>
      <c r="P3702" s="202"/>
      <c r="Q3702" s="202"/>
      <c r="R3702" s="202"/>
      <c r="S3702" s="202"/>
      <c r="T3702" s="203"/>
      <c r="AT3702" s="204" t="s">
        <v>203</v>
      </c>
      <c r="AU3702" s="204" t="s">
        <v>80</v>
      </c>
      <c r="AV3702" s="13" t="s">
        <v>80</v>
      </c>
      <c r="AW3702" s="13" t="s">
        <v>32</v>
      </c>
      <c r="AX3702" s="13" t="s">
        <v>70</v>
      </c>
      <c r="AY3702" s="204" t="s">
        <v>193</v>
      </c>
    </row>
    <row r="3703" spans="2:51" s="13" customFormat="1" ht="11.25">
      <c r="B3703" s="193"/>
      <c r="C3703" s="194"/>
      <c r="D3703" s="195" t="s">
        <v>203</v>
      </c>
      <c r="E3703" s="196" t="s">
        <v>19</v>
      </c>
      <c r="F3703" s="197" t="s">
        <v>7638</v>
      </c>
      <c r="G3703" s="194"/>
      <c r="H3703" s="198">
        <v>21.1</v>
      </c>
      <c r="I3703" s="199"/>
      <c r="J3703" s="194"/>
      <c r="K3703" s="194"/>
      <c r="L3703" s="200"/>
      <c r="M3703" s="201"/>
      <c r="N3703" s="202"/>
      <c r="O3703" s="202"/>
      <c r="P3703" s="202"/>
      <c r="Q3703" s="202"/>
      <c r="R3703" s="202"/>
      <c r="S3703" s="202"/>
      <c r="T3703" s="203"/>
      <c r="AT3703" s="204" t="s">
        <v>203</v>
      </c>
      <c r="AU3703" s="204" t="s">
        <v>80</v>
      </c>
      <c r="AV3703" s="13" t="s">
        <v>80</v>
      </c>
      <c r="AW3703" s="13" t="s">
        <v>32</v>
      </c>
      <c r="AX3703" s="13" t="s">
        <v>70</v>
      </c>
      <c r="AY3703" s="204" t="s">
        <v>193</v>
      </c>
    </row>
    <row r="3704" spans="2:51" s="13" customFormat="1" ht="11.25">
      <c r="B3704" s="193"/>
      <c r="C3704" s="194"/>
      <c r="D3704" s="195" t="s">
        <v>203</v>
      </c>
      <c r="E3704" s="196" t="s">
        <v>19</v>
      </c>
      <c r="F3704" s="197" t="s">
        <v>7639</v>
      </c>
      <c r="G3704" s="194"/>
      <c r="H3704" s="198">
        <v>11.7</v>
      </c>
      <c r="I3704" s="199"/>
      <c r="J3704" s="194"/>
      <c r="K3704" s="194"/>
      <c r="L3704" s="200"/>
      <c r="M3704" s="201"/>
      <c r="N3704" s="202"/>
      <c r="O3704" s="202"/>
      <c r="P3704" s="202"/>
      <c r="Q3704" s="202"/>
      <c r="R3704" s="202"/>
      <c r="S3704" s="202"/>
      <c r="T3704" s="203"/>
      <c r="AT3704" s="204" t="s">
        <v>203</v>
      </c>
      <c r="AU3704" s="204" t="s">
        <v>80</v>
      </c>
      <c r="AV3704" s="13" t="s">
        <v>80</v>
      </c>
      <c r="AW3704" s="13" t="s">
        <v>32</v>
      </c>
      <c r="AX3704" s="13" t="s">
        <v>70</v>
      </c>
      <c r="AY3704" s="204" t="s">
        <v>193</v>
      </c>
    </row>
    <row r="3705" spans="2:51" s="13" customFormat="1" ht="11.25">
      <c r="B3705" s="193"/>
      <c r="C3705" s="194"/>
      <c r="D3705" s="195" t="s">
        <v>203</v>
      </c>
      <c r="E3705" s="196" t="s">
        <v>19</v>
      </c>
      <c r="F3705" s="197" t="s">
        <v>7640</v>
      </c>
      <c r="G3705" s="194"/>
      <c r="H3705" s="198">
        <v>19.899999999999999</v>
      </c>
      <c r="I3705" s="199"/>
      <c r="J3705" s="194"/>
      <c r="K3705" s="194"/>
      <c r="L3705" s="200"/>
      <c r="M3705" s="201"/>
      <c r="N3705" s="202"/>
      <c r="O3705" s="202"/>
      <c r="P3705" s="202"/>
      <c r="Q3705" s="202"/>
      <c r="R3705" s="202"/>
      <c r="S3705" s="202"/>
      <c r="T3705" s="203"/>
      <c r="AT3705" s="204" t="s">
        <v>203</v>
      </c>
      <c r="AU3705" s="204" t="s">
        <v>80</v>
      </c>
      <c r="AV3705" s="13" t="s">
        <v>80</v>
      </c>
      <c r="AW3705" s="13" t="s">
        <v>32</v>
      </c>
      <c r="AX3705" s="13" t="s">
        <v>70</v>
      </c>
      <c r="AY3705" s="204" t="s">
        <v>193</v>
      </c>
    </row>
    <row r="3706" spans="2:51" s="13" customFormat="1" ht="11.25">
      <c r="B3706" s="193"/>
      <c r="C3706" s="194"/>
      <c r="D3706" s="195" t="s">
        <v>203</v>
      </c>
      <c r="E3706" s="196" t="s">
        <v>19</v>
      </c>
      <c r="F3706" s="197" t="s">
        <v>7641</v>
      </c>
      <c r="G3706" s="194"/>
      <c r="H3706" s="198">
        <v>16.8</v>
      </c>
      <c r="I3706" s="199"/>
      <c r="J3706" s="194"/>
      <c r="K3706" s="194"/>
      <c r="L3706" s="200"/>
      <c r="M3706" s="201"/>
      <c r="N3706" s="202"/>
      <c r="O3706" s="202"/>
      <c r="P3706" s="202"/>
      <c r="Q3706" s="202"/>
      <c r="R3706" s="202"/>
      <c r="S3706" s="202"/>
      <c r="T3706" s="203"/>
      <c r="AT3706" s="204" t="s">
        <v>203</v>
      </c>
      <c r="AU3706" s="204" t="s">
        <v>80</v>
      </c>
      <c r="AV3706" s="13" t="s">
        <v>80</v>
      </c>
      <c r="AW3706" s="13" t="s">
        <v>32</v>
      </c>
      <c r="AX3706" s="13" t="s">
        <v>70</v>
      </c>
      <c r="AY3706" s="204" t="s">
        <v>193</v>
      </c>
    </row>
    <row r="3707" spans="2:51" s="13" customFormat="1" ht="11.25">
      <c r="B3707" s="193"/>
      <c r="C3707" s="194"/>
      <c r="D3707" s="195" t="s">
        <v>203</v>
      </c>
      <c r="E3707" s="196" t="s">
        <v>19</v>
      </c>
      <c r="F3707" s="197" t="s">
        <v>7642</v>
      </c>
      <c r="G3707" s="194"/>
      <c r="H3707" s="198">
        <v>13.9</v>
      </c>
      <c r="I3707" s="199"/>
      <c r="J3707" s="194"/>
      <c r="K3707" s="194"/>
      <c r="L3707" s="200"/>
      <c r="M3707" s="201"/>
      <c r="N3707" s="202"/>
      <c r="O3707" s="202"/>
      <c r="P3707" s="202"/>
      <c r="Q3707" s="202"/>
      <c r="R3707" s="202"/>
      <c r="S3707" s="202"/>
      <c r="T3707" s="203"/>
      <c r="AT3707" s="204" t="s">
        <v>203</v>
      </c>
      <c r="AU3707" s="204" t="s">
        <v>80</v>
      </c>
      <c r="AV3707" s="13" t="s">
        <v>80</v>
      </c>
      <c r="AW3707" s="13" t="s">
        <v>32</v>
      </c>
      <c r="AX3707" s="13" t="s">
        <v>70</v>
      </c>
      <c r="AY3707" s="204" t="s">
        <v>193</v>
      </c>
    </row>
    <row r="3708" spans="2:51" s="13" customFormat="1" ht="11.25">
      <c r="B3708" s="193"/>
      <c r="C3708" s="194"/>
      <c r="D3708" s="195" t="s">
        <v>203</v>
      </c>
      <c r="E3708" s="196" t="s">
        <v>19</v>
      </c>
      <c r="F3708" s="197" t="s">
        <v>7643</v>
      </c>
      <c r="G3708" s="194"/>
      <c r="H3708" s="198">
        <v>49.8</v>
      </c>
      <c r="I3708" s="199"/>
      <c r="J3708" s="194"/>
      <c r="K3708" s="194"/>
      <c r="L3708" s="200"/>
      <c r="M3708" s="201"/>
      <c r="N3708" s="202"/>
      <c r="O3708" s="202"/>
      <c r="P3708" s="202"/>
      <c r="Q3708" s="202"/>
      <c r="R3708" s="202"/>
      <c r="S3708" s="202"/>
      <c r="T3708" s="203"/>
      <c r="AT3708" s="204" t="s">
        <v>203</v>
      </c>
      <c r="AU3708" s="204" t="s">
        <v>80</v>
      </c>
      <c r="AV3708" s="13" t="s">
        <v>80</v>
      </c>
      <c r="AW3708" s="13" t="s">
        <v>32</v>
      </c>
      <c r="AX3708" s="13" t="s">
        <v>70</v>
      </c>
      <c r="AY3708" s="204" t="s">
        <v>193</v>
      </c>
    </row>
    <row r="3709" spans="2:51" s="13" customFormat="1" ht="11.25">
      <c r="B3709" s="193"/>
      <c r="C3709" s="194"/>
      <c r="D3709" s="195" t="s">
        <v>203</v>
      </c>
      <c r="E3709" s="196" t="s">
        <v>19</v>
      </c>
      <c r="F3709" s="197" t="s">
        <v>7644</v>
      </c>
      <c r="G3709" s="194"/>
      <c r="H3709" s="198">
        <v>47</v>
      </c>
      <c r="I3709" s="199"/>
      <c r="J3709" s="194"/>
      <c r="K3709" s="194"/>
      <c r="L3709" s="200"/>
      <c r="M3709" s="201"/>
      <c r="N3709" s="202"/>
      <c r="O3709" s="202"/>
      <c r="P3709" s="202"/>
      <c r="Q3709" s="202"/>
      <c r="R3709" s="202"/>
      <c r="S3709" s="202"/>
      <c r="T3709" s="203"/>
      <c r="AT3709" s="204" t="s">
        <v>203</v>
      </c>
      <c r="AU3709" s="204" t="s">
        <v>80</v>
      </c>
      <c r="AV3709" s="13" t="s">
        <v>80</v>
      </c>
      <c r="AW3709" s="13" t="s">
        <v>32</v>
      </c>
      <c r="AX3709" s="13" t="s">
        <v>70</v>
      </c>
      <c r="AY3709" s="204" t="s">
        <v>193</v>
      </c>
    </row>
    <row r="3710" spans="2:51" s="13" customFormat="1" ht="11.25">
      <c r="B3710" s="193"/>
      <c r="C3710" s="194"/>
      <c r="D3710" s="195" t="s">
        <v>203</v>
      </c>
      <c r="E3710" s="196" t="s">
        <v>19</v>
      </c>
      <c r="F3710" s="197" t="s">
        <v>7645</v>
      </c>
      <c r="G3710" s="194"/>
      <c r="H3710" s="198">
        <v>36.200000000000003</v>
      </c>
      <c r="I3710" s="199"/>
      <c r="J3710" s="194"/>
      <c r="K3710" s="194"/>
      <c r="L3710" s="200"/>
      <c r="M3710" s="201"/>
      <c r="N3710" s="202"/>
      <c r="O3710" s="202"/>
      <c r="P3710" s="202"/>
      <c r="Q3710" s="202"/>
      <c r="R3710" s="202"/>
      <c r="S3710" s="202"/>
      <c r="T3710" s="203"/>
      <c r="AT3710" s="204" t="s">
        <v>203</v>
      </c>
      <c r="AU3710" s="204" t="s">
        <v>80</v>
      </c>
      <c r="AV3710" s="13" t="s">
        <v>80</v>
      </c>
      <c r="AW3710" s="13" t="s">
        <v>32</v>
      </c>
      <c r="AX3710" s="13" t="s">
        <v>70</v>
      </c>
      <c r="AY3710" s="204" t="s">
        <v>193</v>
      </c>
    </row>
    <row r="3711" spans="2:51" s="13" customFormat="1" ht="11.25">
      <c r="B3711" s="193"/>
      <c r="C3711" s="194"/>
      <c r="D3711" s="195" t="s">
        <v>203</v>
      </c>
      <c r="E3711" s="196" t="s">
        <v>19</v>
      </c>
      <c r="F3711" s="197" t="s">
        <v>7646</v>
      </c>
      <c r="G3711" s="194"/>
      <c r="H3711" s="198">
        <v>36.200000000000003</v>
      </c>
      <c r="I3711" s="199"/>
      <c r="J3711" s="194"/>
      <c r="K3711" s="194"/>
      <c r="L3711" s="200"/>
      <c r="M3711" s="201"/>
      <c r="N3711" s="202"/>
      <c r="O3711" s="202"/>
      <c r="P3711" s="202"/>
      <c r="Q3711" s="202"/>
      <c r="R3711" s="202"/>
      <c r="S3711" s="202"/>
      <c r="T3711" s="203"/>
      <c r="AT3711" s="204" t="s">
        <v>203</v>
      </c>
      <c r="AU3711" s="204" t="s">
        <v>80</v>
      </c>
      <c r="AV3711" s="13" t="s">
        <v>80</v>
      </c>
      <c r="AW3711" s="13" t="s">
        <v>32</v>
      </c>
      <c r="AX3711" s="13" t="s">
        <v>70</v>
      </c>
      <c r="AY3711" s="204" t="s">
        <v>193</v>
      </c>
    </row>
    <row r="3712" spans="2:51" s="13" customFormat="1" ht="11.25">
      <c r="B3712" s="193"/>
      <c r="C3712" s="194"/>
      <c r="D3712" s="195" t="s">
        <v>203</v>
      </c>
      <c r="E3712" s="196" t="s">
        <v>19</v>
      </c>
      <c r="F3712" s="197" t="s">
        <v>7647</v>
      </c>
      <c r="G3712" s="194"/>
      <c r="H3712" s="198">
        <v>7.1</v>
      </c>
      <c r="I3712" s="199"/>
      <c r="J3712" s="194"/>
      <c r="K3712" s="194"/>
      <c r="L3712" s="200"/>
      <c r="M3712" s="201"/>
      <c r="N3712" s="202"/>
      <c r="O3712" s="202"/>
      <c r="P3712" s="202"/>
      <c r="Q3712" s="202"/>
      <c r="R3712" s="202"/>
      <c r="S3712" s="202"/>
      <c r="T3712" s="203"/>
      <c r="AT3712" s="204" t="s">
        <v>203</v>
      </c>
      <c r="AU3712" s="204" t="s">
        <v>80</v>
      </c>
      <c r="AV3712" s="13" t="s">
        <v>80</v>
      </c>
      <c r="AW3712" s="13" t="s">
        <v>32</v>
      </c>
      <c r="AX3712" s="13" t="s">
        <v>70</v>
      </c>
      <c r="AY3712" s="204" t="s">
        <v>193</v>
      </c>
    </row>
    <row r="3713" spans="2:51" s="13" customFormat="1" ht="11.25">
      <c r="B3713" s="193"/>
      <c r="C3713" s="194"/>
      <c r="D3713" s="195" t="s">
        <v>203</v>
      </c>
      <c r="E3713" s="196" t="s">
        <v>19</v>
      </c>
      <c r="F3713" s="197" t="s">
        <v>7648</v>
      </c>
      <c r="G3713" s="194"/>
      <c r="H3713" s="198">
        <v>35.799999999999997</v>
      </c>
      <c r="I3713" s="199"/>
      <c r="J3713" s="194"/>
      <c r="K3713" s="194"/>
      <c r="L3713" s="200"/>
      <c r="M3713" s="201"/>
      <c r="N3713" s="202"/>
      <c r="O3713" s="202"/>
      <c r="P3713" s="202"/>
      <c r="Q3713" s="202"/>
      <c r="R3713" s="202"/>
      <c r="S3713" s="202"/>
      <c r="T3713" s="203"/>
      <c r="AT3713" s="204" t="s">
        <v>203</v>
      </c>
      <c r="AU3713" s="204" t="s">
        <v>80</v>
      </c>
      <c r="AV3713" s="13" t="s">
        <v>80</v>
      </c>
      <c r="AW3713" s="13" t="s">
        <v>32</v>
      </c>
      <c r="AX3713" s="13" t="s">
        <v>70</v>
      </c>
      <c r="AY3713" s="204" t="s">
        <v>193</v>
      </c>
    </row>
    <row r="3714" spans="2:51" s="13" customFormat="1" ht="11.25">
      <c r="B3714" s="193"/>
      <c r="C3714" s="194"/>
      <c r="D3714" s="195" t="s">
        <v>203</v>
      </c>
      <c r="E3714" s="196" t="s">
        <v>19</v>
      </c>
      <c r="F3714" s="197" t="s">
        <v>7649</v>
      </c>
      <c r="G3714" s="194"/>
      <c r="H3714" s="198">
        <v>52</v>
      </c>
      <c r="I3714" s="199"/>
      <c r="J3714" s="194"/>
      <c r="K3714" s="194"/>
      <c r="L3714" s="200"/>
      <c r="M3714" s="201"/>
      <c r="N3714" s="202"/>
      <c r="O3714" s="202"/>
      <c r="P3714" s="202"/>
      <c r="Q3714" s="202"/>
      <c r="R3714" s="202"/>
      <c r="S3714" s="202"/>
      <c r="T3714" s="203"/>
      <c r="AT3714" s="204" t="s">
        <v>203</v>
      </c>
      <c r="AU3714" s="204" t="s">
        <v>80</v>
      </c>
      <c r="AV3714" s="13" t="s">
        <v>80</v>
      </c>
      <c r="AW3714" s="13" t="s">
        <v>32</v>
      </c>
      <c r="AX3714" s="13" t="s">
        <v>70</v>
      </c>
      <c r="AY3714" s="204" t="s">
        <v>193</v>
      </c>
    </row>
    <row r="3715" spans="2:51" s="13" customFormat="1" ht="11.25">
      <c r="B3715" s="193"/>
      <c r="C3715" s="194"/>
      <c r="D3715" s="195" t="s">
        <v>203</v>
      </c>
      <c r="E3715" s="196" t="s">
        <v>19</v>
      </c>
      <c r="F3715" s="197" t="s">
        <v>7650</v>
      </c>
      <c r="G3715" s="194"/>
      <c r="H3715" s="198">
        <v>43.2</v>
      </c>
      <c r="I3715" s="199"/>
      <c r="J3715" s="194"/>
      <c r="K3715" s="194"/>
      <c r="L3715" s="200"/>
      <c r="M3715" s="201"/>
      <c r="N3715" s="202"/>
      <c r="O3715" s="202"/>
      <c r="P3715" s="202"/>
      <c r="Q3715" s="202"/>
      <c r="R3715" s="202"/>
      <c r="S3715" s="202"/>
      <c r="T3715" s="203"/>
      <c r="AT3715" s="204" t="s">
        <v>203</v>
      </c>
      <c r="AU3715" s="204" t="s">
        <v>80</v>
      </c>
      <c r="AV3715" s="13" t="s">
        <v>80</v>
      </c>
      <c r="AW3715" s="13" t="s">
        <v>32</v>
      </c>
      <c r="AX3715" s="13" t="s">
        <v>70</v>
      </c>
      <c r="AY3715" s="204" t="s">
        <v>193</v>
      </c>
    </row>
    <row r="3716" spans="2:51" s="13" customFormat="1" ht="11.25">
      <c r="B3716" s="193"/>
      <c r="C3716" s="194"/>
      <c r="D3716" s="195" t="s">
        <v>203</v>
      </c>
      <c r="E3716" s="196" t="s">
        <v>19</v>
      </c>
      <c r="F3716" s="197" t="s">
        <v>7651</v>
      </c>
      <c r="G3716" s="194"/>
      <c r="H3716" s="198">
        <v>127</v>
      </c>
      <c r="I3716" s="199"/>
      <c r="J3716" s="194"/>
      <c r="K3716" s="194"/>
      <c r="L3716" s="200"/>
      <c r="M3716" s="201"/>
      <c r="N3716" s="202"/>
      <c r="O3716" s="202"/>
      <c r="P3716" s="202"/>
      <c r="Q3716" s="202"/>
      <c r="R3716" s="202"/>
      <c r="S3716" s="202"/>
      <c r="T3716" s="203"/>
      <c r="AT3716" s="204" t="s">
        <v>203</v>
      </c>
      <c r="AU3716" s="204" t="s">
        <v>80</v>
      </c>
      <c r="AV3716" s="13" t="s">
        <v>80</v>
      </c>
      <c r="AW3716" s="13" t="s">
        <v>32</v>
      </c>
      <c r="AX3716" s="13" t="s">
        <v>70</v>
      </c>
      <c r="AY3716" s="204" t="s">
        <v>193</v>
      </c>
    </row>
    <row r="3717" spans="2:51" s="16" customFormat="1" ht="11.25">
      <c r="B3717" s="237"/>
      <c r="C3717" s="238"/>
      <c r="D3717" s="195" t="s">
        <v>203</v>
      </c>
      <c r="E3717" s="239" t="s">
        <v>19</v>
      </c>
      <c r="F3717" s="240" t="s">
        <v>568</v>
      </c>
      <c r="G3717" s="238"/>
      <c r="H3717" s="241">
        <v>728.4</v>
      </c>
      <c r="I3717" s="242"/>
      <c r="J3717" s="238"/>
      <c r="K3717" s="238"/>
      <c r="L3717" s="243"/>
      <c r="M3717" s="244"/>
      <c r="N3717" s="245"/>
      <c r="O3717" s="245"/>
      <c r="P3717" s="245"/>
      <c r="Q3717" s="245"/>
      <c r="R3717" s="245"/>
      <c r="S3717" s="245"/>
      <c r="T3717" s="246"/>
      <c r="AT3717" s="247" t="s">
        <v>203</v>
      </c>
      <c r="AU3717" s="247" t="s">
        <v>80</v>
      </c>
      <c r="AV3717" s="16" t="s">
        <v>212</v>
      </c>
      <c r="AW3717" s="16" t="s">
        <v>32</v>
      </c>
      <c r="AX3717" s="16" t="s">
        <v>70</v>
      </c>
      <c r="AY3717" s="247" t="s">
        <v>193</v>
      </c>
    </row>
    <row r="3718" spans="2:51" s="15" customFormat="1" ht="11.25">
      <c r="B3718" s="217"/>
      <c r="C3718" s="218"/>
      <c r="D3718" s="195" t="s">
        <v>203</v>
      </c>
      <c r="E3718" s="219" t="s">
        <v>19</v>
      </c>
      <c r="F3718" s="220" t="s">
        <v>335</v>
      </c>
      <c r="G3718" s="218"/>
      <c r="H3718" s="219" t="s">
        <v>19</v>
      </c>
      <c r="I3718" s="221"/>
      <c r="J3718" s="218"/>
      <c r="K3718" s="218"/>
      <c r="L3718" s="222"/>
      <c r="M3718" s="223"/>
      <c r="N3718" s="224"/>
      <c r="O3718" s="224"/>
      <c r="P3718" s="224"/>
      <c r="Q3718" s="224"/>
      <c r="R3718" s="224"/>
      <c r="S3718" s="224"/>
      <c r="T3718" s="225"/>
      <c r="AT3718" s="226" t="s">
        <v>203</v>
      </c>
      <c r="AU3718" s="226" t="s">
        <v>80</v>
      </c>
      <c r="AV3718" s="15" t="s">
        <v>78</v>
      </c>
      <c r="AW3718" s="15" t="s">
        <v>32</v>
      </c>
      <c r="AX3718" s="15" t="s">
        <v>70</v>
      </c>
      <c r="AY3718" s="226" t="s">
        <v>193</v>
      </c>
    </row>
    <row r="3719" spans="2:51" s="13" customFormat="1" ht="33.75">
      <c r="B3719" s="193"/>
      <c r="C3719" s="194"/>
      <c r="D3719" s="195" t="s">
        <v>203</v>
      </c>
      <c r="E3719" s="196" t="s">
        <v>19</v>
      </c>
      <c r="F3719" s="197" t="s">
        <v>7652</v>
      </c>
      <c r="G3719" s="194"/>
      <c r="H3719" s="198">
        <v>39.299999999999997</v>
      </c>
      <c r="I3719" s="199"/>
      <c r="J3719" s="194"/>
      <c r="K3719" s="194"/>
      <c r="L3719" s="200"/>
      <c r="M3719" s="201"/>
      <c r="N3719" s="202"/>
      <c r="O3719" s="202"/>
      <c r="P3719" s="202"/>
      <c r="Q3719" s="202"/>
      <c r="R3719" s="202"/>
      <c r="S3719" s="202"/>
      <c r="T3719" s="203"/>
      <c r="AT3719" s="204" t="s">
        <v>203</v>
      </c>
      <c r="AU3719" s="204" t="s">
        <v>80</v>
      </c>
      <c r="AV3719" s="13" t="s">
        <v>80</v>
      </c>
      <c r="AW3719" s="13" t="s">
        <v>32</v>
      </c>
      <c r="AX3719" s="13" t="s">
        <v>70</v>
      </c>
      <c r="AY3719" s="204" t="s">
        <v>193</v>
      </c>
    </row>
    <row r="3720" spans="2:51" s="13" customFormat="1" ht="11.25">
      <c r="B3720" s="193"/>
      <c r="C3720" s="194"/>
      <c r="D3720" s="195" t="s">
        <v>203</v>
      </c>
      <c r="E3720" s="196" t="s">
        <v>19</v>
      </c>
      <c r="F3720" s="197" t="s">
        <v>7653</v>
      </c>
      <c r="G3720" s="194"/>
      <c r="H3720" s="198">
        <v>22.7</v>
      </c>
      <c r="I3720" s="199"/>
      <c r="J3720" s="194"/>
      <c r="K3720" s="194"/>
      <c r="L3720" s="200"/>
      <c r="M3720" s="201"/>
      <c r="N3720" s="202"/>
      <c r="O3720" s="202"/>
      <c r="P3720" s="202"/>
      <c r="Q3720" s="202"/>
      <c r="R3720" s="202"/>
      <c r="S3720" s="202"/>
      <c r="T3720" s="203"/>
      <c r="AT3720" s="204" t="s">
        <v>203</v>
      </c>
      <c r="AU3720" s="204" t="s">
        <v>80</v>
      </c>
      <c r="AV3720" s="13" t="s">
        <v>80</v>
      </c>
      <c r="AW3720" s="13" t="s">
        <v>32</v>
      </c>
      <c r="AX3720" s="13" t="s">
        <v>70</v>
      </c>
      <c r="AY3720" s="204" t="s">
        <v>193</v>
      </c>
    </row>
    <row r="3721" spans="2:51" s="13" customFormat="1" ht="11.25">
      <c r="B3721" s="193"/>
      <c r="C3721" s="194"/>
      <c r="D3721" s="195" t="s">
        <v>203</v>
      </c>
      <c r="E3721" s="196" t="s">
        <v>19</v>
      </c>
      <c r="F3721" s="197" t="s">
        <v>7654</v>
      </c>
      <c r="G3721" s="194"/>
      <c r="H3721" s="198">
        <v>21</v>
      </c>
      <c r="I3721" s="199"/>
      <c r="J3721" s="194"/>
      <c r="K3721" s="194"/>
      <c r="L3721" s="200"/>
      <c r="M3721" s="201"/>
      <c r="N3721" s="202"/>
      <c r="O3721" s="202"/>
      <c r="P3721" s="202"/>
      <c r="Q3721" s="202"/>
      <c r="R3721" s="202"/>
      <c r="S3721" s="202"/>
      <c r="T3721" s="203"/>
      <c r="AT3721" s="204" t="s">
        <v>203</v>
      </c>
      <c r="AU3721" s="204" t="s">
        <v>80</v>
      </c>
      <c r="AV3721" s="13" t="s">
        <v>80</v>
      </c>
      <c r="AW3721" s="13" t="s">
        <v>32</v>
      </c>
      <c r="AX3721" s="13" t="s">
        <v>70</v>
      </c>
      <c r="AY3721" s="204" t="s">
        <v>193</v>
      </c>
    </row>
    <row r="3722" spans="2:51" s="13" customFormat="1" ht="11.25">
      <c r="B3722" s="193"/>
      <c r="C3722" s="194"/>
      <c r="D3722" s="195" t="s">
        <v>203</v>
      </c>
      <c r="E3722" s="196" t="s">
        <v>19</v>
      </c>
      <c r="F3722" s="197" t="s">
        <v>7655</v>
      </c>
      <c r="G3722" s="194"/>
      <c r="H3722" s="198">
        <v>16.3</v>
      </c>
      <c r="I3722" s="199"/>
      <c r="J3722" s="194"/>
      <c r="K3722" s="194"/>
      <c r="L3722" s="200"/>
      <c r="M3722" s="201"/>
      <c r="N3722" s="202"/>
      <c r="O3722" s="202"/>
      <c r="P3722" s="202"/>
      <c r="Q3722" s="202"/>
      <c r="R3722" s="202"/>
      <c r="S3722" s="202"/>
      <c r="T3722" s="203"/>
      <c r="AT3722" s="204" t="s">
        <v>203</v>
      </c>
      <c r="AU3722" s="204" t="s">
        <v>80</v>
      </c>
      <c r="AV3722" s="13" t="s">
        <v>80</v>
      </c>
      <c r="AW3722" s="13" t="s">
        <v>32</v>
      </c>
      <c r="AX3722" s="13" t="s">
        <v>70</v>
      </c>
      <c r="AY3722" s="204" t="s">
        <v>193</v>
      </c>
    </row>
    <row r="3723" spans="2:51" s="13" customFormat="1" ht="11.25">
      <c r="B3723" s="193"/>
      <c r="C3723" s="194"/>
      <c r="D3723" s="195" t="s">
        <v>203</v>
      </c>
      <c r="E3723" s="196" t="s">
        <v>19</v>
      </c>
      <c r="F3723" s="197" t="s">
        <v>7656</v>
      </c>
      <c r="G3723" s="194"/>
      <c r="H3723" s="198">
        <v>19.5</v>
      </c>
      <c r="I3723" s="199"/>
      <c r="J3723" s="194"/>
      <c r="K3723" s="194"/>
      <c r="L3723" s="200"/>
      <c r="M3723" s="201"/>
      <c r="N3723" s="202"/>
      <c r="O3723" s="202"/>
      <c r="P3723" s="202"/>
      <c r="Q3723" s="202"/>
      <c r="R3723" s="202"/>
      <c r="S3723" s="202"/>
      <c r="T3723" s="203"/>
      <c r="AT3723" s="204" t="s">
        <v>203</v>
      </c>
      <c r="AU3723" s="204" t="s">
        <v>80</v>
      </c>
      <c r="AV3723" s="13" t="s">
        <v>80</v>
      </c>
      <c r="AW3723" s="13" t="s">
        <v>32</v>
      </c>
      <c r="AX3723" s="13" t="s">
        <v>70</v>
      </c>
      <c r="AY3723" s="204" t="s">
        <v>193</v>
      </c>
    </row>
    <row r="3724" spans="2:51" s="13" customFormat="1" ht="11.25">
      <c r="B3724" s="193"/>
      <c r="C3724" s="194"/>
      <c r="D3724" s="195" t="s">
        <v>203</v>
      </c>
      <c r="E3724" s="196" t="s">
        <v>19</v>
      </c>
      <c r="F3724" s="197" t="s">
        <v>7657</v>
      </c>
      <c r="G3724" s="194"/>
      <c r="H3724" s="198">
        <v>18.399999999999999</v>
      </c>
      <c r="I3724" s="199"/>
      <c r="J3724" s="194"/>
      <c r="K3724" s="194"/>
      <c r="L3724" s="200"/>
      <c r="M3724" s="201"/>
      <c r="N3724" s="202"/>
      <c r="O3724" s="202"/>
      <c r="P3724" s="202"/>
      <c r="Q3724" s="202"/>
      <c r="R3724" s="202"/>
      <c r="S3724" s="202"/>
      <c r="T3724" s="203"/>
      <c r="AT3724" s="204" t="s">
        <v>203</v>
      </c>
      <c r="AU3724" s="204" t="s">
        <v>80</v>
      </c>
      <c r="AV3724" s="13" t="s">
        <v>80</v>
      </c>
      <c r="AW3724" s="13" t="s">
        <v>32</v>
      </c>
      <c r="AX3724" s="13" t="s">
        <v>70</v>
      </c>
      <c r="AY3724" s="204" t="s">
        <v>193</v>
      </c>
    </row>
    <row r="3725" spans="2:51" s="13" customFormat="1" ht="11.25">
      <c r="B3725" s="193"/>
      <c r="C3725" s="194"/>
      <c r="D3725" s="195" t="s">
        <v>203</v>
      </c>
      <c r="E3725" s="196" t="s">
        <v>19</v>
      </c>
      <c r="F3725" s="197" t="s">
        <v>7658</v>
      </c>
      <c r="G3725" s="194"/>
      <c r="H3725" s="198">
        <v>6.3</v>
      </c>
      <c r="I3725" s="199"/>
      <c r="J3725" s="194"/>
      <c r="K3725" s="194"/>
      <c r="L3725" s="200"/>
      <c r="M3725" s="201"/>
      <c r="N3725" s="202"/>
      <c r="O3725" s="202"/>
      <c r="P3725" s="202"/>
      <c r="Q3725" s="202"/>
      <c r="R3725" s="202"/>
      <c r="S3725" s="202"/>
      <c r="T3725" s="203"/>
      <c r="AT3725" s="204" t="s">
        <v>203</v>
      </c>
      <c r="AU3725" s="204" t="s">
        <v>80</v>
      </c>
      <c r="AV3725" s="13" t="s">
        <v>80</v>
      </c>
      <c r="AW3725" s="13" t="s">
        <v>32</v>
      </c>
      <c r="AX3725" s="13" t="s">
        <v>70</v>
      </c>
      <c r="AY3725" s="204" t="s">
        <v>193</v>
      </c>
    </row>
    <row r="3726" spans="2:51" s="13" customFormat="1" ht="11.25">
      <c r="B3726" s="193"/>
      <c r="C3726" s="194"/>
      <c r="D3726" s="195" t="s">
        <v>203</v>
      </c>
      <c r="E3726" s="196" t="s">
        <v>19</v>
      </c>
      <c r="F3726" s="197" t="s">
        <v>7659</v>
      </c>
      <c r="G3726" s="194"/>
      <c r="H3726" s="198">
        <v>11</v>
      </c>
      <c r="I3726" s="199"/>
      <c r="J3726" s="194"/>
      <c r="K3726" s="194"/>
      <c r="L3726" s="200"/>
      <c r="M3726" s="201"/>
      <c r="N3726" s="202"/>
      <c r="O3726" s="202"/>
      <c r="P3726" s="202"/>
      <c r="Q3726" s="202"/>
      <c r="R3726" s="202"/>
      <c r="S3726" s="202"/>
      <c r="T3726" s="203"/>
      <c r="AT3726" s="204" t="s">
        <v>203</v>
      </c>
      <c r="AU3726" s="204" t="s">
        <v>80</v>
      </c>
      <c r="AV3726" s="13" t="s">
        <v>80</v>
      </c>
      <c r="AW3726" s="13" t="s">
        <v>32</v>
      </c>
      <c r="AX3726" s="13" t="s">
        <v>70</v>
      </c>
      <c r="AY3726" s="204" t="s">
        <v>193</v>
      </c>
    </row>
    <row r="3727" spans="2:51" s="13" customFormat="1" ht="11.25">
      <c r="B3727" s="193"/>
      <c r="C3727" s="194"/>
      <c r="D3727" s="195" t="s">
        <v>203</v>
      </c>
      <c r="E3727" s="196" t="s">
        <v>19</v>
      </c>
      <c r="F3727" s="197" t="s">
        <v>7660</v>
      </c>
      <c r="G3727" s="194"/>
      <c r="H3727" s="198">
        <v>35.799999999999997</v>
      </c>
      <c r="I3727" s="199"/>
      <c r="J3727" s="194"/>
      <c r="K3727" s="194"/>
      <c r="L3727" s="200"/>
      <c r="M3727" s="201"/>
      <c r="N3727" s="202"/>
      <c r="O3727" s="202"/>
      <c r="P3727" s="202"/>
      <c r="Q3727" s="202"/>
      <c r="R3727" s="202"/>
      <c r="S3727" s="202"/>
      <c r="T3727" s="203"/>
      <c r="AT3727" s="204" t="s">
        <v>203</v>
      </c>
      <c r="AU3727" s="204" t="s">
        <v>80</v>
      </c>
      <c r="AV3727" s="13" t="s">
        <v>80</v>
      </c>
      <c r="AW3727" s="13" t="s">
        <v>32</v>
      </c>
      <c r="AX3727" s="13" t="s">
        <v>70</v>
      </c>
      <c r="AY3727" s="204" t="s">
        <v>193</v>
      </c>
    </row>
    <row r="3728" spans="2:51" s="13" customFormat="1" ht="22.5">
      <c r="B3728" s="193"/>
      <c r="C3728" s="194"/>
      <c r="D3728" s="195" t="s">
        <v>203</v>
      </c>
      <c r="E3728" s="196" t="s">
        <v>19</v>
      </c>
      <c r="F3728" s="197" t="s">
        <v>7661</v>
      </c>
      <c r="G3728" s="194"/>
      <c r="H3728" s="198">
        <v>66.599999999999994</v>
      </c>
      <c r="I3728" s="199"/>
      <c r="J3728" s="194"/>
      <c r="K3728" s="194"/>
      <c r="L3728" s="200"/>
      <c r="M3728" s="201"/>
      <c r="N3728" s="202"/>
      <c r="O3728" s="202"/>
      <c r="P3728" s="202"/>
      <c r="Q3728" s="202"/>
      <c r="R3728" s="202"/>
      <c r="S3728" s="202"/>
      <c r="T3728" s="203"/>
      <c r="AT3728" s="204" t="s">
        <v>203</v>
      </c>
      <c r="AU3728" s="204" t="s">
        <v>80</v>
      </c>
      <c r="AV3728" s="13" t="s">
        <v>80</v>
      </c>
      <c r="AW3728" s="13" t="s">
        <v>32</v>
      </c>
      <c r="AX3728" s="13" t="s">
        <v>70</v>
      </c>
      <c r="AY3728" s="204" t="s">
        <v>193</v>
      </c>
    </row>
    <row r="3729" spans="2:51" s="13" customFormat="1" ht="11.25">
      <c r="B3729" s="193"/>
      <c r="C3729" s="194"/>
      <c r="D3729" s="195" t="s">
        <v>203</v>
      </c>
      <c r="E3729" s="196" t="s">
        <v>19</v>
      </c>
      <c r="F3729" s="197" t="s">
        <v>7662</v>
      </c>
      <c r="G3729" s="194"/>
      <c r="H3729" s="198">
        <v>14.2</v>
      </c>
      <c r="I3729" s="199"/>
      <c r="J3729" s="194"/>
      <c r="K3729" s="194"/>
      <c r="L3729" s="200"/>
      <c r="M3729" s="201"/>
      <c r="N3729" s="202"/>
      <c r="O3729" s="202"/>
      <c r="P3729" s="202"/>
      <c r="Q3729" s="202"/>
      <c r="R3729" s="202"/>
      <c r="S3729" s="202"/>
      <c r="T3729" s="203"/>
      <c r="AT3729" s="204" t="s">
        <v>203</v>
      </c>
      <c r="AU3729" s="204" t="s">
        <v>80</v>
      </c>
      <c r="AV3729" s="13" t="s">
        <v>80</v>
      </c>
      <c r="AW3729" s="13" t="s">
        <v>32</v>
      </c>
      <c r="AX3729" s="13" t="s">
        <v>70</v>
      </c>
      <c r="AY3729" s="204" t="s">
        <v>193</v>
      </c>
    </row>
    <row r="3730" spans="2:51" s="13" customFormat="1" ht="11.25">
      <c r="B3730" s="193"/>
      <c r="C3730" s="194"/>
      <c r="D3730" s="195" t="s">
        <v>203</v>
      </c>
      <c r="E3730" s="196" t="s">
        <v>19</v>
      </c>
      <c r="F3730" s="197" t="s">
        <v>7663</v>
      </c>
      <c r="G3730" s="194"/>
      <c r="H3730" s="198">
        <v>1.9</v>
      </c>
      <c r="I3730" s="199"/>
      <c r="J3730" s="194"/>
      <c r="K3730" s="194"/>
      <c r="L3730" s="200"/>
      <c r="M3730" s="201"/>
      <c r="N3730" s="202"/>
      <c r="O3730" s="202"/>
      <c r="P3730" s="202"/>
      <c r="Q3730" s="202"/>
      <c r="R3730" s="202"/>
      <c r="S3730" s="202"/>
      <c r="T3730" s="203"/>
      <c r="AT3730" s="204" t="s">
        <v>203</v>
      </c>
      <c r="AU3730" s="204" t="s">
        <v>80</v>
      </c>
      <c r="AV3730" s="13" t="s">
        <v>80</v>
      </c>
      <c r="AW3730" s="13" t="s">
        <v>32</v>
      </c>
      <c r="AX3730" s="13" t="s">
        <v>70</v>
      </c>
      <c r="AY3730" s="204" t="s">
        <v>193</v>
      </c>
    </row>
    <row r="3731" spans="2:51" s="13" customFormat="1" ht="11.25">
      <c r="B3731" s="193"/>
      <c r="C3731" s="194"/>
      <c r="D3731" s="195" t="s">
        <v>203</v>
      </c>
      <c r="E3731" s="196" t="s">
        <v>19</v>
      </c>
      <c r="F3731" s="197" t="s">
        <v>7664</v>
      </c>
      <c r="G3731" s="194"/>
      <c r="H3731" s="198">
        <v>10.1</v>
      </c>
      <c r="I3731" s="199"/>
      <c r="J3731" s="194"/>
      <c r="K3731" s="194"/>
      <c r="L3731" s="200"/>
      <c r="M3731" s="201"/>
      <c r="N3731" s="202"/>
      <c r="O3731" s="202"/>
      <c r="P3731" s="202"/>
      <c r="Q3731" s="202"/>
      <c r="R3731" s="202"/>
      <c r="S3731" s="202"/>
      <c r="T3731" s="203"/>
      <c r="AT3731" s="204" t="s">
        <v>203</v>
      </c>
      <c r="AU3731" s="204" t="s">
        <v>80</v>
      </c>
      <c r="AV3731" s="13" t="s">
        <v>80</v>
      </c>
      <c r="AW3731" s="13" t="s">
        <v>32</v>
      </c>
      <c r="AX3731" s="13" t="s">
        <v>70</v>
      </c>
      <c r="AY3731" s="204" t="s">
        <v>193</v>
      </c>
    </row>
    <row r="3732" spans="2:51" s="13" customFormat="1" ht="11.25">
      <c r="B3732" s="193"/>
      <c r="C3732" s="194"/>
      <c r="D3732" s="195" t="s">
        <v>203</v>
      </c>
      <c r="E3732" s="196" t="s">
        <v>19</v>
      </c>
      <c r="F3732" s="197" t="s">
        <v>7665</v>
      </c>
      <c r="G3732" s="194"/>
      <c r="H3732" s="198">
        <v>21.1</v>
      </c>
      <c r="I3732" s="199"/>
      <c r="J3732" s="194"/>
      <c r="K3732" s="194"/>
      <c r="L3732" s="200"/>
      <c r="M3732" s="201"/>
      <c r="N3732" s="202"/>
      <c r="O3732" s="202"/>
      <c r="P3732" s="202"/>
      <c r="Q3732" s="202"/>
      <c r="R3732" s="202"/>
      <c r="S3732" s="202"/>
      <c r="T3732" s="203"/>
      <c r="AT3732" s="204" t="s">
        <v>203</v>
      </c>
      <c r="AU3732" s="204" t="s">
        <v>80</v>
      </c>
      <c r="AV3732" s="13" t="s">
        <v>80</v>
      </c>
      <c r="AW3732" s="13" t="s">
        <v>32</v>
      </c>
      <c r="AX3732" s="13" t="s">
        <v>70</v>
      </c>
      <c r="AY3732" s="204" t="s">
        <v>193</v>
      </c>
    </row>
    <row r="3733" spans="2:51" s="13" customFormat="1" ht="11.25">
      <c r="B3733" s="193"/>
      <c r="C3733" s="194"/>
      <c r="D3733" s="195" t="s">
        <v>203</v>
      </c>
      <c r="E3733" s="196" t="s">
        <v>19</v>
      </c>
      <c r="F3733" s="197" t="s">
        <v>7666</v>
      </c>
      <c r="G3733" s="194"/>
      <c r="H3733" s="198">
        <v>162.80000000000001</v>
      </c>
      <c r="I3733" s="199"/>
      <c r="J3733" s="194"/>
      <c r="K3733" s="194"/>
      <c r="L3733" s="200"/>
      <c r="M3733" s="201"/>
      <c r="N3733" s="202"/>
      <c r="O3733" s="202"/>
      <c r="P3733" s="202"/>
      <c r="Q3733" s="202"/>
      <c r="R3733" s="202"/>
      <c r="S3733" s="202"/>
      <c r="T3733" s="203"/>
      <c r="AT3733" s="204" t="s">
        <v>203</v>
      </c>
      <c r="AU3733" s="204" t="s">
        <v>80</v>
      </c>
      <c r="AV3733" s="13" t="s">
        <v>80</v>
      </c>
      <c r="AW3733" s="13" t="s">
        <v>32</v>
      </c>
      <c r="AX3733" s="13" t="s">
        <v>70</v>
      </c>
      <c r="AY3733" s="204" t="s">
        <v>193</v>
      </c>
    </row>
    <row r="3734" spans="2:51" s="13" customFormat="1" ht="11.25">
      <c r="B3734" s="193"/>
      <c r="C3734" s="194"/>
      <c r="D3734" s="195" t="s">
        <v>203</v>
      </c>
      <c r="E3734" s="196" t="s">
        <v>19</v>
      </c>
      <c r="F3734" s="197" t="s">
        <v>7667</v>
      </c>
      <c r="G3734" s="194"/>
      <c r="H3734" s="198">
        <v>44.4</v>
      </c>
      <c r="I3734" s="199"/>
      <c r="J3734" s="194"/>
      <c r="K3734" s="194"/>
      <c r="L3734" s="200"/>
      <c r="M3734" s="201"/>
      <c r="N3734" s="202"/>
      <c r="O3734" s="202"/>
      <c r="P3734" s="202"/>
      <c r="Q3734" s="202"/>
      <c r="R3734" s="202"/>
      <c r="S3734" s="202"/>
      <c r="T3734" s="203"/>
      <c r="AT3734" s="204" t="s">
        <v>203</v>
      </c>
      <c r="AU3734" s="204" t="s">
        <v>80</v>
      </c>
      <c r="AV3734" s="13" t="s">
        <v>80</v>
      </c>
      <c r="AW3734" s="13" t="s">
        <v>32</v>
      </c>
      <c r="AX3734" s="13" t="s">
        <v>70</v>
      </c>
      <c r="AY3734" s="204" t="s">
        <v>193</v>
      </c>
    </row>
    <row r="3735" spans="2:51" s="13" customFormat="1" ht="11.25">
      <c r="B3735" s="193"/>
      <c r="C3735" s="194"/>
      <c r="D3735" s="195" t="s">
        <v>203</v>
      </c>
      <c r="E3735" s="196" t="s">
        <v>19</v>
      </c>
      <c r="F3735" s="197" t="s">
        <v>7668</v>
      </c>
      <c r="G3735" s="194"/>
      <c r="H3735" s="198">
        <v>36.799999999999997</v>
      </c>
      <c r="I3735" s="199"/>
      <c r="J3735" s="194"/>
      <c r="K3735" s="194"/>
      <c r="L3735" s="200"/>
      <c r="M3735" s="201"/>
      <c r="N3735" s="202"/>
      <c r="O3735" s="202"/>
      <c r="P3735" s="202"/>
      <c r="Q3735" s="202"/>
      <c r="R3735" s="202"/>
      <c r="S3735" s="202"/>
      <c r="T3735" s="203"/>
      <c r="AT3735" s="204" t="s">
        <v>203</v>
      </c>
      <c r="AU3735" s="204" t="s">
        <v>80</v>
      </c>
      <c r="AV3735" s="13" t="s">
        <v>80</v>
      </c>
      <c r="AW3735" s="13" t="s">
        <v>32</v>
      </c>
      <c r="AX3735" s="13" t="s">
        <v>70</v>
      </c>
      <c r="AY3735" s="204" t="s">
        <v>193</v>
      </c>
    </row>
    <row r="3736" spans="2:51" s="16" customFormat="1" ht="11.25">
      <c r="B3736" s="237"/>
      <c r="C3736" s="238"/>
      <c r="D3736" s="195" t="s">
        <v>203</v>
      </c>
      <c r="E3736" s="239" t="s">
        <v>19</v>
      </c>
      <c r="F3736" s="240" t="s">
        <v>568</v>
      </c>
      <c r="G3736" s="238"/>
      <c r="H3736" s="241">
        <v>548.20000000000005</v>
      </c>
      <c r="I3736" s="242"/>
      <c r="J3736" s="238"/>
      <c r="K3736" s="238"/>
      <c r="L3736" s="243"/>
      <c r="M3736" s="244"/>
      <c r="N3736" s="245"/>
      <c r="O3736" s="245"/>
      <c r="P3736" s="245"/>
      <c r="Q3736" s="245"/>
      <c r="R3736" s="245"/>
      <c r="S3736" s="245"/>
      <c r="T3736" s="246"/>
      <c r="AT3736" s="247" t="s">
        <v>203</v>
      </c>
      <c r="AU3736" s="247" t="s">
        <v>80</v>
      </c>
      <c r="AV3736" s="16" t="s">
        <v>212</v>
      </c>
      <c r="AW3736" s="16" t="s">
        <v>32</v>
      </c>
      <c r="AX3736" s="16" t="s">
        <v>70</v>
      </c>
      <c r="AY3736" s="247" t="s">
        <v>193</v>
      </c>
    </row>
    <row r="3737" spans="2:51" s="15" customFormat="1" ht="11.25">
      <c r="B3737" s="217"/>
      <c r="C3737" s="218"/>
      <c r="D3737" s="195" t="s">
        <v>203</v>
      </c>
      <c r="E3737" s="219" t="s">
        <v>19</v>
      </c>
      <c r="F3737" s="220" t="s">
        <v>945</v>
      </c>
      <c r="G3737" s="218"/>
      <c r="H3737" s="219" t="s">
        <v>19</v>
      </c>
      <c r="I3737" s="221"/>
      <c r="J3737" s="218"/>
      <c r="K3737" s="218"/>
      <c r="L3737" s="222"/>
      <c r="M3737" s="223"/>
      <c r="N3737" s="224"/>
      <c r="O3737" s="224"/>
      <c r="P3737" s="224"/>
      <c r="Q3737" s="224"/>
      <c r="R3737" s="224"/>
      <c r="S3737" s="224"/>
      <c r="T3737" s="225"/>
      <c r="AT3737" s="226" t="s">
        <v>203</v>
      </c>
      <c r="AU3737" s="226" t="s">
        <v>80</v>
      </c>
      <c r="AV3737" s="15" t="s">
        <v>78</v>
      </c>
      <c r="AW3737" s="15" t="s">
        <v>32</v>
      </c>
      <c r="AX3737" s="15" t="s">
        <v>70</v>
      </c>
      <c r="AY3737" s="226" t="s">
        <v>193</v>
      </c>
    </row>
    <row r="3738" spans="2:51" s="13" customFormat="1" ht="11.25">
      <c r="B3738" s="193"/>
      <c r="C3738" s="194"/>
      <c r="D3738" s="195" t="s">
        <v>203</v>
      </c>
      <c r="E3738" s="196" t="s">
        <v>19</v>
      </c>
      <c r="F3738" s="197" t="s">
        <v>7669</v>
      </c>
      <c r="G3738" s="194"/>
      <c r="H3738" s="198">
        <v>25.6</v>
      </c>
      <c r="I3738" s="199"/>
      <c r="J3738" s="194"/>
      <c r="K3738" s="194"/>
      <c r="L3738" s="200"/>
      <c r="M3738" s="201"/>
      <c r="N3738" s="202"/>
      <c r="O3738" s="202"/>
      <c r="P3738" s="202"/>
      <c r="Q3738" s="202"/>
      <c r="R3738" s="202"/>
      <c r="S3738" s="202"/>
      <c r="T3738" s="203"/>
      <c r="AT3738" s="204" t="s">
        <v>203</v>
      </c>
      <c r="AU3738" s="204" t="s">
        <v>80</v>
      </c>
      <c r="AV3738" s="13" t="s">
        <v>80</v>
      </c>
      <c r="AW3738" s="13" t="s">
        <v>32</v>
      </c>
      <c r="AX3738" s="13" t="s">
        <v>70</v>
      </c>
      <c r="AY3738" s="204" t="s">
        <v>193</v>
      </c>
    </row>
    <row r="3739" spans="2:51" s="13" customFormat="1" ht="11.25">
      <c r="B3739" s="193"/>
      <c r="C3739" s="194"/>
      <c r="D3739" s="195" t="s">
        <v>203</v>
      </c>
      <c r="E3739" s="196" t="s">
        <v>19</v>
      </c>
      <c r="F3739" s="197" t="s">
        <v>7670</v>
      </c>
      <c r="G3739" s="194"/>
      <c r="H3739" s="198">
        <v>16.2</v>
      </c>
      <c r="I3739" s="199"/>
      <c r="J3739" s="194"/>
      <c r="K3739" s="194"/>
      <c r="L3739" s="200"/>
      <c r="M3739" s="201"/>
      <c r="N3739" s="202"/>
      <c r="O3739" s="202"/>
      <c r="P3739" s="202"/>
      <c r="Q3739" s="202"/>
      <c r="R3739" s="202"/>
      <c r="S3739" s="202"/>
      <c r="T3739" s="203"/>
      <c r="AT3739" s="204" t="s">
        <v>203</v>
      </c>
      <c r="AU3739" s="204" t="s">
        <v>80</v>
      </c>
      <c r="AV3739" s="13" t="s">
        <v>80</v>
      </c>
      <c r="AW3739" s="13" t="s">
        <v>32</v>
      </c>
      <c r="AX3739" s="13" t="s">
        <v>70</v>
      </c>
      <c r="AY3739" s="204" t="s">
        <v>193</v>
      </c>
    </row>
    <row r="3740" spans="2:51" s="13" customFormat="1" ht="11.25">
      <c r="B3740" s="193"/>
      <c r="C3740" s="194"/>
      <c r="D3740" s="195" t="s">
        <v>203</v>
      </c>
      <c r="E3740" s="196" t="s">
        <v>19</v>
      </c>
      <c r="F3740" s="197" t="s">
        <v>7671</v>
      </c>
      <c r="G3740" s="194"/>
      <c r="H3740" s="198">
        <v>21</v>
      </c>
      <c r="I3740" s="199"/>
      <c r="J3740" s="194"/>
      <c r="K3740" s="194"/>
      <c r="L3740" s="200"/>
      <c r="M3740" s="201"/>
      <c r="N3740" s="202"/>
      <c r="O3740" s="202"/>
      <c r="P3740" s="202"/>
      <c r="Q3740" s="202"/>
      <c r="R3740" s="202"/>
      <c r="S3740" s="202"/>
      <c r="T3740" s="203"/>
      <c r="AT3740" s="204" t="s">
        <v>203</v>
      </c>
      <c r="AU3740" s="204" t="s">
        <v>80</v>
      </c>
      <c r="AV3740" s="13" t="s">
        <v>80</v>
      </c>
      <c r="AW3740" s="13" t="s">
        <v>32</v>
      </c>
      <c r="AX3740" s="13" t="s">
        <v>70</v>
      </c>
      <c r="AY3740" s="204" t="s">
        <v>193</v>
      </c>
    </row>
    <row r="3741" spans="2:51" s="13" customFormat="1" ht="11.25">
      <c r="B3741" s="193"/>
      <c r="C3741" s="194"/>
      <c r="D3741" s="195" t="s">
        <v>203</v>
      </c>
      <c r="E3741" s="196" t="s">
        <v>19</v>
      </c>
      <c r="F3741" s="197" t="s">
        <v>7672</v>
      </c>
      <c r="G3741" s="194"/>
      <c r="H3741" s="198">
        <v>11.2</v>
      </c>
      <c r="I3741" s="199"/>
      <c r="J3741" s="194"/>
      <c r="K3741" s="194"/>
      <c r="L3741" s="200"/>
      <c r="M3741" s="201"/>
      <c r="N3741" s="202"/>
      <c r="O3741" s="202"/>
      <c r="P3741" s="202"/>
      <c r="Q3741" s="202"/>
      <c r="R3741" s="202"/>
      <c r="S3741" s="202"/>
      <c r="T3741" s="203"/>
      <c r="AT3741" s="204" t="s">
        <v>203</v>
      </c>
      <c r="AU3741" s="204" t="s">
        <v>80</v>
      </c>
      <c r="AV3741" s="13" t="s">
        <v>80</v>
      </c>
      <c r="AW3741" s="13" t="s">
        <v>32</v>
      </c>
      <c r="AX3741" s="13" t="s">
        <v>70</v>
      </c>
      <c r="AY3741" s="204" t="s">
        <v>193</v>
      </c>
    </row>
    <row r="3742" spans="2:51" s="13" customFormat="1" ht="11.25">
      <c r="B3742" s="193"/>
      <c r="C3742" s="194"/>
      <c r="D3742" s="195" t="s">
        <v>203</v>
      </c>
      <c r="E3742" s="196" t="s">
        <v>19</v>
      </c>
      <c r="F3742" s="197" t="s">
        <v>7673</v>
      </c>
      <c r="G3742" s="194"/>
      <c r="H3742" s="198">
        <v>14.8</v>
      </c>
      <c r="I3742" s="199"/>
      <c r="J3742" s="194"/>
      <c r="K3742" s="194"/>
      <c r="L3742" s="200"/>
      <c r="M3742" s="201"/>
      <c r="N3742" s="202"/>
      <c r="O3742" s="202"/>
      <c r="P3742" s="202"/>
      <c r="Q3742" s="202"/>
      <c r="R3742" s="202"/>
      <c r="S3742" s="202"/>
      <c r="T3742" s="203"/>
      <c r="AT3742" s="204" t="s">
        <v>203</v>
      </c>
      <c r="AU3742" s="204" t="s">
        <v>80</v>
      </c>
      <c r="AV3742" s="13" t="s">
        <v>80</v>
      </c>
      <c r="AW3742" s="13" t="s">
        <v>32</v>
      </c>
      <c r="AX3742" s="13" t="s">
        <v>70</v>
      </c>
      <c r="AY3742" s="204" t="s">
        <v>193</v>
      </c>
    </row>
    <row r="3743" spans="2:51" s="13" customFormat="1" ht="11.25">
      <c r="B3743" s="193"/>
      <c r="C3743" s="194"/>
      <c r="D3743" s="195" t="s">
        <v>203</v>
      </c>
      <c r="E3743" s="196" t="s">
        <v>19</v>
      </c>
      <c r="F3743" s="197" t="s">
        <v>7674</v>
      </c>
      <c r="G3743" s="194"/>
      <c r="H3743" s="198">
        <v>19.600000000000001</v>
      </c>
      <c r="I3743" s="199"/>
      <c r="J3743" s="194"/>
      <c r="K3743" s="194"/>
      <c r="L3743" s="200"/>
      <c r="M3743" s="201"/>
      <c r="N3743" s="202"/>
      <c r="O3743" s="202"/>
      <c r="P3743" s="202"/>
      <c r="Q3743" s="202"/>
      <c r="R3743" s="202"/>
      <c r="S3743" s="202"/>
      <c r="T3743" s="203"/>
      <c r="AT3743" s="204" t="s">
        <v>203</v>
      </c>
      <c r="AU3743" s="204" t="s">
        <v>80</v>
      </c>
      <c r="AV3743" s="13" t="s">
        <v>80</v>
      </c>
      <c r="AW3743" s="13" t="s">
        <v>32</v>
      </c>
      <c r="AX3743" s="13" t="s">
        <v>70</v>
      </c>
      <c r="AY3743" s="204" t="s">
        <v>193</v>
      </c>
    </row>
    <row r="3744" spans="2:51" s="13" customFormat="1" ht="11.25">
      <c r="B3744" s="193"/>
      <c r="C3744" s="194"/>
      <c r="D3744" s="195" t="s">
        <v>203</v>
      </c>
      <c r="E3744" s="196" t="s">
        <v>19</v>
      </c>
      <c r="F3744" s="197" t="s">
        <v>7675</v>
      </c>
      <c r="G3744" s="194"/>
      <c r="H3744" s="198">
        <v>9.8000000000000007</v>
      </c>
      <c r="I3744" s="199"/>
      <c r="J3744" s="194"/>
      <c r="K3744" s="194"/>
      <c r="L3744" s="200"/>
      <c r="M3744" s="201"/>
      <c r="N3744" s="202"/>
      <c r="O3744" s="202"/>
      <c r="P3744" s="202"/>
      <c r="Q3744" s="202"/>
      <c r="R3744" s="202"/>
      <c r="S3744" s="202"/>
      <c r="T3744" s="203"/>
      <c r="AT3744" s="204" t="s">
        <v>203</v>
      </c>
      <c r="AU3744" s="204" t="s">
        <v>80</v>
      </c>
      <c r="AV3744" s="13" t="s">
        <v>80</v>
      </c>
      <c r="AW3744" s="13" t="s">
        <v>32</v>
      </c>
      <c r="AX3744" s="13" t="s">
        <v>70</v>
      </c>
      <c r="AY3744" s="204" t="s">
        <v>193</v>
      </c>
    </row>
    <row r="3745" spans="2:51" s="13" customFormat="1" ht="11.25">
      <c r="B3745" s="193"/>
      <c r="C3745" s="194"/>
      <c r="D3745" s="195" t="s">
        <v>203</v>
      </c>
      <c r="E3745" s="196" t="s">
        <v>19</v>
      </c>
      <c r="F3745" s="197" t="s">
        <v>7676</v>
      </c>
      <c r="G3745" s="194"/>
      <c r="H3745" s="198">
        <v>9.1999999999999993</v>
      </c>
      <c r="I3745" s="199"/>
      <c r="J3745" s="194"/>
      <c r="K3745" s="194"/>
      <c r="L3745" s="200"/>
      <c r="M3745" s="201"/>
      <c r="N3745" s="202"/>
      <c r="O3745" s="202"/>
      <c r="P3745" s="202"/>
      <c r="Q3745" s="202"/>
      <c r="R3745" s="202"/>
      <c r="S3745" s="202"/>
      <c r="T3745" s="203"/>
      <c r="AT3745" s="204" t="s">
        <v>203</v>
      </c>
      <c r="AU3745" s="204" t="s">
        <v>80</v>
      </c>
      <c r="AV3745" s="13" t="s">
        <v>80</v>
      </c>
      <c r="AW3745" s="13" t="s">
        <v>32</v>
      </c>
      <c r="AX3745" s="13" t="s">
        <v>70</v>
      </c>
      <c r="AY3745" s="204" t="s">
        <v>193</v>
      </c>
    </row>
    <row r="3746" spans="2:51" s="13" customFormat="1" ht="22.5">
      <c r="B3746" s="193"/>
      <c r="C3746" s="194"/>
      <c r="D3746" s="195" t="s">
        <v>203</v>
      </c>
      <c r="E3746" s="196" t="s">
        <v>19</v>
      </c>
      <c r="F3746" s="197" t="s">
        <v>7677</v>
      </c>
      <c r="G3746" s="194"/>
      <c r="H3746" s="198">
        <v>100.5</v>
      </c>
      <c r="I3746" s="199"/>
      <c r="J3746" s="194"/>
      <c r="K3746" s="194"/>
      <c r="L3746" s="200"/>
      <c r="M3746" s="201"/>
      <c r="N3746" s="202"/>
      <c r="O3746" s="202"/>
      <c r="P3746" s="202"/>
      <c r="Q3746" s="202"/>
      <c r="R3746" s="202"/>
      <c r="S3746" s="202"/>
      <c r="T3746" s="203"/>
      <c r="AT3746" s="204" t="s">
        <v>203</v>
      </c>
      <c r="AU3746" s="204" t="s">
        <v>80</v>
      </c>
      <c r="AV3746" s="13" t="s">
        <v>80</v>
      </c>
      <c r="AW3746" s="13" t="s">
        <v>32</v>
      </c>
      <c r="AX3746" s="13" t="s">
        <v>70</v>
      </c>
      <c r="AY3746" s="204" t="s">
        <v>193</v>
      </c>
    </row>
    <row r="3747" spans="2:51" s="13" customFormat="1" ht="11.25">
      <c r="B3747" s="193"/>
      <c r="C3747" s="194"/>
      <c r="D3747" s="195" t="s">
        <v>203</v>
      </c>
      <c r="E3747" s="196" t="s">
        <v>19</v>
      </c>
      <c r="F3747" s="197" t="s">
        <v>7678</v>
      </c>
      <c r="G3747" s="194"/>
      <c r="H3747" s="198">
        <v>64</v>
      </c>
      <c r="I3747" s="199"/>
      <c r="J3747" s="194"/>
      <c r="K3747" s="194"/>
      <c r="L3747" s="200"/>
      <c r="M3747" s="201"/>
      <c r="N3747" s="202"/>
      <c r="O3747" s="202"/>
      <c r="P3747" s="202"/>
      <c r="Q3747" s="202"/>
      <c r="R3747" s="202"/>
      <c r="S3747" s="202"/>
      <c r="T3747" s="203"/>
      <c r="AT3747" s="204" t="s">
        <v>203</v>
      </c>
      <c r="AU3747" s="204" t="s">
        <v>80</v>
      </c>
      <c r="AV3747" s="13" t="s">
        <v>80</v>
      </c>
      <c r="AW3747" s="13" t="s">
        <v>32</v>
      </c>
      <c r="AX3747" s="13" t="s">
        <v>70</v>
      </c>
      <c r="AY3747" s="204" t="s">
        <v>193</v>
      </c>
    </row>
    <row r="3748" spans="2:51" s="13" customFormat="1" ht="11.25">
      <c r="B3748" s="193"/>
      <c r="C3748" s="194"/>
      <c r="D3748" s="195" t="s">
        <v>203</v>
      </c>
      <c r="E3748" s="196" t="s">
        <v>19</v>
      </c>
      <c r="F3748" s="197" t="s">
        <v>7679</v>
      </c>
      <c r="G3748" s="194"/>
      <c r="H3748" s="198">
        <v>27.4</v>
      </c>
      <c r="I3748" s="199"/>
      <c r="J3748" s="194"/>
      <c r="K3748" s="194"/>
      <c r="L3748" s="200"/>
      <c r="M3748" s="201"/>
      <c r="N3748" s="202"/>
      <c r="O3748" s="202"/>
      <c r="P3748" s="202"/>
      <c r="Q3748" s="202"/>
      <c r="R3748" s="202"/>
      <c r="S3748" s="202"/>
      <c r="T3748" s="203"/>
      <c r="AT3748" s="204" t="s">
        <v>203</v>
      </c>
      <c r="AU3748" s="204" t="s">
        <v>80</v>
      </c>
      <c r="AV3748" s="13" t="s">
        <v>80</v>
      </c>
      <c r="AW3748" s="13" t="s">
        <v>32</v>
      </c>
      <c r="AX3748" s="13" t="s">
        <v>70</v>
      </c>
      <c r="AY3748" s="204" t="s">
        <v>193</v>
      </c>
    </row>
    <row r="3749" spans="2:51" s="13" customFormat="1" ht="11.25">
      <c r="B3749" s="193"/>
      <c r="C3749" s="194"/>
      <c r="D3749" s="195" t="s">
        <v>203</v>
      </c>
      <c r="E3749" s="196" t="s">
        <v>19</v>
      </c>
      <c r="F3749" s="197" t="s">
        <v>7666</v>
      </c>
      <c r="G3749" s="194"/>
      <c r="H3749" s="198">
        <v>162.80000000000001</v>
      </c>
      <c r="I3749" s="199"/>
      <c r="J3749" s="194"/>
      <c r="K3749" s="194"/>
      <c r="L3749" s="200"/>
      <c r="M3749" s="201"/>
      <c r="N3749" s="202"/>
      <c r="O3749" s="202"/>
      <c r="P3749" s="202"/>
      <c r="Q3749" s="202"/>
      <c r="R3749" s="202"/>
      <c r="S3749" s="202"/>
      <c r="T3749" s="203"/>
      <c r="AT3749" s="204" t="s">
        <v>203</v>
      </c>
      <c r="AU3749" s="204" t="s">
        <v>80</v>
      </c>
      <c r="AV3749" s="13" t="s">
        <v>80</v>
      </c>
      <c r="AW3749" s="13" t="s">
        <v>32</v>
      </c>
      <c r="AX3749" s="13" t="s">
        <v>70</v>
      </c>
      <c r="AY3749" s="204" t="s">
        <v>193</v>
      </c>
    </row>
    <row r="3750" spans="2:51" s="13" customFormat="1" ht="11.25">
      <c r="B3750" s="193"/>
      <c r="C3750" s="194"/>
      <c r="D3750" s="195" t="s">
        <v>203</v>
      </c>
      <c r="E3750" s="196" t="s">
        <v>19</v>
      </c>
      <c r="F3750" s="197" t="s">
        <v>7667</v>
      </c>
      <c r="G3750" s="194"/>
      <c r="H3750" s="198">
        <v>44.4</v>
      </c>
      <c r="I3750" s="199"/>
      <c r="J3750" s="194"/>
      <c r="K3750" s="194"/>
      <c r="L3750" s="200"/>
      <c r="M3750" s="201"/>
      <c r="N3750" s="202"/>
      <c r="O3750" s="202"/>
      <c r="P3750" s="202"/>
      <c r="Q3750" s="202"/>
      <c r="R3750" s="202"/>
      <c r="S3750" s="202"/>
      <c r="T3750" s="203"/>
      <c r="AT3750" s="204" t="s">
        <v>203</v>
      </c>
      <c r="AU3750" s="204" t="s">
        <v>80</v>
      </c>
      <c r="AV3750" s="13" t="s">
        <v>80</v>
      </c>
      <c r="AW3750" s="13" t="s">
        <v>32</v>
      </c>
      <c r="AX3750" s="13" t="s">
        <v>70</v>
      </c>
      <c r="AY3750" s="204" t="s">
        <v>193</v>
      </c>
    </row>
    <row r="3751" spans="2:51" s="13" customFormat="1" ht="11.25">
      <c r="B3751" s="193"/>
      <c r="C3751" s="194"/>
      <c r="D3751" s="195" t="s">
        <v>203</v>
      </c>
      <c r="E3751" s="196" t="s">
        <v>19</v>
      </c>
      <c r="F3751" s="197" t="s">
        <v>7680</v>
      </c>
      <c r="G3751" s="194"/>
      <c r="H3751" s="198">
        <v>43.2</v>
      </c>
      <c r="I3751" s="199"/>
      <c r="J3751" s="194"/>
      <c r="K3751" s="194"/>
      <c r="L3751" s="200"/>
      <c r="M3751" s="201"/>
      <c r="N3751" s="202"/>
      <c r="O3751" s="202"/>
      <c r="P3751" s="202"/>
      <c r="Q3751" s="202"/>
      <c r="R3751" s="202"/>
      <c r="S3751" s="202"/>
      <c r="T3751" s="203"/>
      <c r="AT3751" s="204" t="s">
        <v>203</v>
      </c>
      <c r="AU3751" s="204" t="s">
        <v>80</v>
      </c>
      <c r="AV3751" s="13" t="s">
        <v>80</v>
      </c>
      <c r="AW3751" s="13" t="s">
        <v>32</v>
      </c>
      <c r="AX3751" s="13" t="s">
        <v>70</v>
      </c>
      <c r="AY3751" s="204" t="s">
        <v>193</v>
      </c>
    </row>
    <row r="3752" spans="2:51" s="16" customFormat="1" ht="11.25">
      <c r="B3752" s="237"/>
      <c r="C3752" s="238"/>
      <c r="D3752" s="195" t="s">
        <v>203</v>
      </c>
      <c r="E3752" s="239" t="s">
        <v>19</v>
      </c>
      <c r="F3752" s="240" t="s">
        <v>568</v>
      </c>
      <c r="G3752" s="238"/>
      <c r="H3752" s="241">
        <v>569.70000000000005</v>
      </c>
      <c r="I3752" s="242"/>
      <c r="J3752" s="238"/>
      <c r="K3752" s="238"/>
      <c r="L3752" s="243"/>
      <c r="M3752" s="244"/>
      <c r="N3752" s="245"/>
      <c r="O3752" s="245"/>
      <c r="P3752" s="245"/>
      <c r="Q3752" s="245"/>
      <c r="R3752" s="245"/>
      <c r="S3752" s="245"/>
      <c r="T3752" s="246"/>
      <c r="AT3752" s="247" t="s">
        <v>203</v>
      </c>
      <c r="AU3752" s="247" t="s">
        <v>80</v>
      </c>
      <c r="AV3752" s="16" t="s">
        <v>212</v>
      </c>
      <c r="AW3752" s="16" t="s">
        <v>32</v>
      </c>
      <c r="AX3752" s="16" t="s">
        <v>70</v>
      </c>
      <c r="AY3752" s="247" t="s">
        <v>193</v>
      </c>
    </row>
    <row r="3753" spans="2:51" s="15" customFormat="1" ht="11.25">
      <c r="B3753" s="217"/>
      <c r="C3753" s="218"/>
      <c r="D3753" s="195" t="s">
        <v>203</v>
      </c>
      <c r="E3753" s="219" t="s">
        <v>19</v>
      </c>
      <c r="F3753" s="220" t="s">
        <v>971</v>
      </c>
      <c r="G3753" s="218"/>
      <c r="H3753" s="219" t="s">
        <v>19</v>
      </c>
      <c r="I3753" s="221"/>
      <c r="J3753" s="218"/>
      <c r="K3753" s="218"/>
      <c r="L3753" s="222"/>
      <c r="M3753" s="223"/>
      <c r="N3753" s="224"/>
      <c r="O3753" s="224"/>
      <c r="P3753" s="224"/>
      <c r="Q3753" s="224"/>
      <c r="R3753" s="224"/>
      <c r="S3753" s="224"/>
      <c r="T3753" s="225"/>
      <c r="AT3753" s="226" t="s">
        <v>203</v>
      </c>
      <c r="AU3753" s="226" t="s">
        <v>80</v>
      </c>
      <c r="AV3753" s="15" t="s">
        <v>78</v>
      </c>
      <c r="AW3753" s="15" t="s">
        <v>32</v>
      </c>
      <c r="AX3753" s="15" t="s">
        <v>70</v>
      </c>
      <c r="AY3753" s="226" t="s">
        <v>193</v>
      </c>
    </row>
    <row r="3754" spans="2:51" s="13" customFormat="1" ht="22.5">
      <c r="B3754" s="193"/>
      <c r="C3754" s="194"/>
      <c r="D3754" s="195" t="s">
        <v>203</v>
      </c>
      <c r="E3754" s="196" t="s">
        <v>19</v>
      </c>
      <c r="F3754" s="197" t="s">
        <v>7681</v>
      </c>
      <c r="G3754" s="194"/>
      <c r="H3754" s="198">
        <v>52.2</v>
      </c>
      <c r="I3754" s="199"/>
      <c r="J3754" s="194"/>
      <c r="K3754" s="194"/>
      <c r="L3754" s="200"/>
      <c r="M3754" s="201"/>
      <c r="N3754" s="202"/>
      <c r="O3754" s="202"/>
      <c r="P3754" s="202"/>
      <c r="Q3754" s="202"/>
      <c r="R3754" s="202"/>
      <c r="S3754" s="202"/>
      <c r="T3754" s="203"/>
      <c r="AT3754" s="204" t="s">
        <v>203</v>
      </c>
      <c r="AU3754" s="204" t="s">
        <v>80</v>
      </c>
      <c r="AV3754" s="13" t="s">
        <v>80</v>
      </c>
      <c r="AW3754" s="13" t="s">
        <v>32</v>
      </c>
      <c r="AX3754" s="13" t="s">
        <v>70</v>
      </c>
      <c r="AY3754" s="204" t="s">
        <v>193</v>
      </c>
    </row>
    <row r="3755" spans="2:51" s="13" customFormat="1" ht="11.25">
      <c r="B3755" s="193"/>
      <c r="C3755" s="194"/>
      <c r="D3755" s="195" t="s">
        <v>203</v>
      </c>
      <c r="E3755" s="196" t="s">
        <v>19</v>
      </c>
      <c r="F3755" s="197" t="s">
        <v>1750</v>
      </c>
      <c r="G3755" s="194"/>
      <c r="H3755" s="198">
        <v>58.48</v>
      </c>
      <c r="I3755" s="199"/>
      <c r="J3755" s="194"/>
      <c r="K3755" s="194"/>
      <c r="L3755" s="200"/>
      <c r="M3755" s="201"/>
      <c r="N3755" s="202"/>
      <c r="O3755" s="202"/>
      <c r="P3755" s="202"/>
      <c r="Q3755" s="202"/>
      <c r="R3755" s="202"/>
      <c r="S3755" s="202"/>
      <c r="T3755" s="203"/>
      <c r="AT3755" s="204" t="s">
        <v>203</v>
      </c>
      <c r="AU3755" s="204" t="s">
        <v>80</v>
      </c>
      <c r="AV3755" s="13" t="s">
        <v>80</v>
      </c>
      <c r="AW3755" s="13" t="s">
        <v>32</v>
      </c>
      <c r="AX3755" s="13" t="s">
        <v>70</v>
      </c>
      <c r="AY3755" s="204" t="s">
        <v>193</v>
      </c>
    </row>
    <row r="3756" spans="2:51" s="13" customFormat="1" ht="11.25">
      <c r="B3756" s="193"/>
      <c r="C3756" s="194"/>
      <c r="D3756" s="195" t="s">
        <v>203</v>
      </c>
      <c r="E3756" s="196" t="s">
        <v>19</v>
      </c>
      <c r="F3756" s="197" t="s">
        <v>7682</v>
      </c>
      <c r="G3756" s="194"/>
      <c r="H3756" s="198">
        <v>65.2</v>
      </c>
      <c r="I3756" s="199"/>
      <c r="J3756" s="194"/>
      <c r="K3756" s="194"/>
      <c r="L3756" s="200"/>
      <c r="M3756" s="201"/>
      <c r="N3756" s="202"/>
      <c r="O3756" s="202"/>
      <c r="P3756" s="202"/>
      <c r="Q3756" s="202"/>
      <c r="R3756" s="202"/>
      <c r="S3756" s="202"/>
      <c r="T3756" s="203"/>
      <c r="AT3756" s="204" t="s">
        <v>203</v>
      </c>
      <c r="AU3756" s="204" t="s">
        <v>80</v>
      </c>
      <c r="AV3756" s="13" t="s">
        <v>80</v>
      </c>
      <c r="AW3756" s="13" t="s">
        <v>32</v>
      </c>
      <c r="AX3756" s="13" t="s">
        <v>70</v>
      </c>
      <c r="AY3756" s="204" t="s">
        <v>193</v>
      </c>
    </row>
    <row r="3757" spans="2:51" s="13" customFormat="1" ht="33.75">
      <c r="B3757" s="193"/>
      <c r="C3757" s="194"/>
      <c r="D3757" s="195" t="s">
        <v>203</v>
      </c>
      <c r="E3757" s="196" t="s">
        <v>19</v>
      </c>
      <c r="F3757" s="197" t="s">
        <v>7683</v>
      </c>
      <c r="G3757" s="194"/>
      <c r="H3757" s="198">
        <v>123.6</v>
      </c>
      <c r="I3757" s="199"/>
      <c r="J3757" s="194"/>
      <c r="K3757" s="194"/>
      <c r="L3757" s="200"/>
      <c r="M3757" s="201"/>
      <c r="N3757" s="202"/>
      <c r="O3757" s="202"/>
      <c r="P3757" s="202"/>
      <c r="Q3757" s="202"/>
      <c r="R3757" s="202"/>
      <c r="S3757" s="202"/>
      <c r="T3757" s="203"/>
      <c r="AT3757" s="204" t="s">
        <v>203</v>
      </c>
      <c r="AU3757" s="204" t="s">
        <v>80</v>
      </c>
      <c r="AV3757" s="13" t="s">
        <v>80</v>
      </c>
      <c r="AW3757" s="13" t="s">
        <v>32</v>
      </c>
      <c r="AX3757" s="13" t="s">
        <v>70</v>
      </c>
      <c r="AY3757" s="204" t="s">
        <v>193</v>
      </c>
    </row>
    <row r="3758" spans="2:51" s="13" customFormat="1" ht="11.25">
      <c r="B3758" s="193"/>
      <c r="C3758" s="194"/>
      <c r="D3758" s="195" t="s">
        <v>203</v>
      </c>
      <c r="E3758" s="196" t="s">
        <v>19</v>
      </c>
      <c r="F3758" s="197" t="s">
        <v>7684</v>
      </c>
      <c r="G3758" s="194"/>
      <c r="H3758" s="198">
        <v>57.1</v>
      </c>
      <c r="I3758" s="199"/>
      <c r="J3758" s="194"/>
      <c r="K3758" s="194"/>
      <c r="L3758" s="200"/>
      <c r="M3758" s="201"/>
      <c r="N3758" s="202"/>
      <c r="O3758" s="202"/>
      <c r="P3758" s="202"/>
      <c r="Q3758" s="202"/>
      <c r="R3758" s="202"/>
      <c r="S3758" s="202"/>
      <c r="T3758" s="203"/>
      <c r="AT3758" s="204" t="s">
        <v>203</v>
      </c>
      <c r="AU3758" s="204" t="s">
        <v>80</v>
      </c>
      <c r="AV3758" s="13" t="s">
        <v>80</v>
      </c>
      <c r="AW3758" s="13" t="s">
        <v>32</v>
      </c>
      <c r="AX3758" s="13" t="s">
        <v>70</v>
      </c>
      <c r="AY3758" s="204" t="s">
        <v>193</v>
      </c>
    </row>
    <row r="3759" spans="2:51" s="13" customFormat="1" ht="11.25">
      <c r="B3759" s="193"/>
      <c r="C3759" s="194"/>
      <c r="D3759" s="195" t="s">
        <v>203</v>
      </c>
      <c r="E3759" s="196" t="s">
        <v>19</v>
      </c>
      <c r="F3759" s="197" t="s">
        <v>7666</v>
      </c>
      <c r="G3759" s="194"/>
      <c r="H3759" s="198">
        <v>162.80000000000001</v>
      </c>
      <c r="I3759" s="199"/>
      <c r="J3759" s="194"/>
      <c r="K3759" s="194"/>
      <c r="L3759" s="200"/>
      <c r="M3759" s="201"/>
      <c r="N3759" s="202"/>
      <c r="O3759" s="202"/>
      <c r="P3759" s="202"/>
      <c r="Q3759" s="202"/>
      <c r="R3759" s="202"/>
      <c r="S3759" s="202"/>
      <c r="T3759" s="203"/>
      <c r="AT3759" s="204" t="s">
        <v>203</v>
      </c>
      <c r="AU3759" s="204" t="s">
        <v>80</v>
      </c>
      <c r="AV3759" s="13" t="s">
        <v>80</v>
      </c>
      <c r="AW3759" s="13" t="s">
        <v>32</v>
      </c>
      <c r="AX3759" s="13" t="s">
        <v>70</v>
      </c>
      <c r="AY3759" s="204" t="s">
        <v>193</v>
      </c>
    </row>
    <row r="3760" spans="2:51" s="13" customFormat="1" ht="11.25">
      <c r="B3760" s="193"/>
      <c r="C3760" s="194"/>
      <c r="D3760" s="195" t="s">
        <v>203</v>
      </c>
      <c r="E3760" s="196" t="s">
        <v>19</v>
      </c>
      <c r="F3760" s="197" t="s">
        <v>7667</v>
      </c>
      <c r="G3760" s="194"/>
      <c r="H3760" s="198">
        <v>44.4</v>
      </c>
      <c r="I3760" s="199"/>
      <c r="J3760" s="194"/>
      <c r="K3760" s="194"/>
      <c r="L3760" s="200"/>
      <c r="M3760" s="201"/>
      <c r="N3760" s="202"/>
      <c r="O3760" s="202"/>
      <c r="P3760" s="202"/>
      <c r="Q3760" s="202"/>
      <c r="R3760" s="202"/>
      <c r="S3760" s="202"/>
      <c r="T3760" s="203"/>
      <c r="AT3760" s="204" t="s">
        <v>203</v>
      </c>
      <c r="AU3760" s="204" t="s">
        <v>80</v>
      </c>
      <c r="AV3760" s="13" t="s">
        <v>80</v>
      </c>
      <c r="AW3760" s="13" t="s">
        <v>32</v>
      </c>
      <c r="AX3760" s="13" t="s">
        <v>70</v>
      </c>
      <c r="AY3760" s="204" t="s">
        <v>193</v>
      </c>
    </row>
    <row r="3761" spans="1:65" s="13" customFormat="1" ht="11.25">
      <c r="B3761" s="193"/>
      <c r="C3761" s="194"/>
      <c r="D3761" s="195" t="s">
        <v>203</v>
      </c>
      <c r="E3761" s="196" t="s">
        <v>19</v>
      </c>
      <c r="F3761" s="197" t="s">
        <v>7685</v>
      </c>
      <c r="G3761" s="194"/>
      <c r="H3761" s="198">
        <v>27.4</v>
      </c>
      <c r="I3761" s="199"/>
      <c r="J3761" s="194"/>
      <c r="K3761" s="194"/>
      <c r="L3761" s="200"/>
      <c r="M3761" s="201"/>
      <c r="N3761" s="202"/>
      <c r="O3761" s="202"/>
      <c r="P3761" s="202"/>
      <c r="Q3761" s="202"/>
      <c r="R3761" s="202"/>
      <c r="S3761" s="202"/>
      <c r="T3761" s="203"/>
      <c r="AT3761" s="204" t="s">
        <v>203</v>
      </c>
      <c r="AU3761" s="204" t="s">
        <v>80</v>
      </c>
      <c r="AV3761" s="13" t="s">
        <v>80</v>
      </c>
      <c r="AW3761" s="13" t="s">
        <v>32</v>
      </c>
      <c r="AX3761" s="13" t="s">
        <v>70</v>
      </c>
      <c r="AY3761" s="204" t="s">
        <v>193</v>
      </c>
    </row>
    <row r="3762" spans="1:65" s="13" customFormat="1" ht="11.25">
      <c r="B3762" s="193"/>
      <c r="C3762" s="194"/>
      <c r="D3762" s="195" t="s">
        <v>203</v>
      </c>
      <c r="E3762" s="196" t="s">
        <v>19</v>
      </c>
      <c r="F3762" s="197" t="s">
        <v>7680</v>
      </c>
      <c r="G3762" s="194"/>
      <c r="H3762" s="198">
        <v>43.2</v>
      </c>
      <c r="I3762" s="199"/>
      <c r="J3762" s="194"/>
      <c r="K3762" s="194"/>
      <c r="L3762" s="200"/>
      <c r="M3762" s="201"/>
      <c r="N3762" s="202"/>
      <c r="O3762" s="202"/>
      <c r="P3762" s="202"/>
      <c r="Q3762" s="202"/>
      <c r="R3762" s="202"/>
      <c r="S3762" s="202"/>
      <c r="T3762" s="203"/>
      <c r="AT3762" s="204" t="s">
        <v>203</v>
      </c>
      <c r="AU3762" s="204" t="s">
        <v>80</v>
      </c>
      <c r="AV3762" s="13" t="s">
        <v>80</v>
      </c>
      <c r="AW3762" s="13" t="s">
        <v>32</v>
      </c>
      <c r="AX3762" s="13" t="s">
        <v>70</v>
      </c>
      <c r="AY3762" s="204" t="s">
        <v>193</v>
      </c>
    </row>
    <row r="3763" spans="1:65" s="16" customFormat="1" ht="11.25">
      <c r="B3763" s="237"/>
      <c r="C3763" s="238"/>
      <c r="D3763" s="195" t="s">
        <v>203</v>
      </c>
      <c r="E3763" s="239" t="s">
        <v>19</v>
      </c>
      <c r="F3763" s="240" t="s">
        <v>568</v>
      </c>
      <c r="G3763" s="238"/>
      <c r="H3763" s="241">
        <v>634.38</v>
      </c>
      <c r="I3763" s="242"/>
      <c r="J3763" s="238"/>
      <c r="K3763" s="238"/>
      <c r="L3763" s="243"/>
      <c r="M3763" s="244"/>
      <c r="N3763" s="245"/>
      <c r="O3763" s="245"/>
      <c r="P3763" s="245"/>
      <c r="Q3763" s="245"/>
      <c r="R3763" s="245"/>
      <c r="S3763" s="245"/>
      <c r="T3763" s="246"/>
      <c r="AT3763" s="247" t="s">
        <v>203</v>
      </c>
      <c r="AU3763" s="247" t="s">
        <v>80</v>
      </c>
      <c r="AV3763" s="16" t="s">
        <v>212</v>
      </c>
      <c r="AW3763" s="16" t="s">
        <v>32</v>
      </c>
      <c r="AX3763" s="16" t="s">
        <v>70</v>
      </c>
      <c r="AY3763" s="247" t="s">
        <v>193</v>
      </c>
    </row>
    <row r="3764" spans="1:65" s="14" customFormat="1" ht="11.25">
      <c r="B3764" s="205"/>
      <c r="C3764" s="206"/>
      <c r="D3764" s="195" t="s">
        <v>203</v>
      </c>
      <c r="E3764" s="207" t="s">
        <v>19</v>
      </c>
      <c r="F3764" s="208" t="s">
        <v>205</v>
      </c>
      <c r="G3764" s="206"/>
      <c r="H3764" s="209">
        <v>2480.6799999999998</v>
      </c>
      <c r="I3764" s="210"/>
      <c r="J3764" s="206"/>
      <c r="K3764" s="206"/>
      <c r="L3764" s="211"/>
      <c r="M3764" s="212"/>
      <c r="N3764" s="213"/>
      <c r="O3764" s="213"/>
      <c r="P3764" s="213"/>
      <c r="Q3764" s="213"/>
      <c r="R3764" s="213"/>
      <c r="S3764" s="213"/>
      <c r="T3764" s="214"/>
      <c r="AT3764" s="215" t="s">
        <v>203</v>
      </c>
      <c r="AU3764" s="215" t="s">
        <v>80</v>
      </c>
      <c r="AV3764" s="14" t="s">
        <v>200</v>
      </c>
      <c r="AW3764" s="14" t="s">
        <v>32</v>
      </c>
      <c r="AX3764" s="14" t="s">
        <v>78</v>
      </c>
      <c r="AY3764" s="215" t="s">
        <v>193</v>
      </c>
    </row>
    <row r="3765" spans="1:65" s="2" customFormat="1" ht="37.9" customHeight="1">
      <c r="A3765" s="36"/>
      <c r="B3765" s="37"/>
      <c r="C3765" s="175" t="s">
        <v>7686</v>
      </c>
      <c r="D3765" s="175" t="s">
        <v>195</v>
      </c>
      <c r="E3765" s="176" t="s">
        <v>7687</v>
      </c>
      <c r="F3765" s="177" t="s">
        <v>7688</v>
      </c>
      <c r="G3765" s="178" t="s">
        <v>273</v>
      </c>
      <c r="H3765" s="179">
        <v>115.2</v>
      </c>
      <c r="I3765" s="180"/>
      <c r="J3765" s="181">
        <f>ROUND(I3765*H3765,2)</f>
        <v>0</v>
      </c>
      <c r="K3765" s="177" t="s">
        <v>199</v>
      </c>
      <c r="L3765" s="41"/>
      <c r="M3765" s="182" t="s">
        <v>19</v>
      </c>
      <c r="N3765" s="183" t="s">
        <v>41</v>
      </c>
      <c r="O3765" s="66"/>
      <c r="P3765" s="184">
        <f>O3765*H3765</f>
        <v>0</v>
      </c>
      <c r="Q3765" s="184">
        <v>5.8E-4</v>
      </c>
      <c r="R3765" s="184">
        <f>Q3765*H3765</f>
        <v>6.6816E-2</v>
      </c>
      <c r="S3765" s="184">
        <v>0</v>
      </c>
      <c r="T3765" s="185">
        <f>S3765*H3765</f>
        <v>0</v>
      </c>
      <c r="U3765" s="36"/>
      <c r="V3765" s="36"/>
      <c r="W3765" s="36"/>
      <c r="X3765" s="36"/>
      <c r="Y3765" s="36"/>
      <c r="Z3765" s="36"/>
      <c r="AA3765" s="36"/>
      <c r="AB3765" s="36"/>
      <c r="AC3765" s="36"/>
      <c r="AD3765" s="36"/>
      <c r="AE3765" s="36"/>
      <c r="AR3765" s="186" t="s">
        <v>216</v>
      </c>
      <c r="AT3765" s="186" t="s">
        <v>195</v>
      </c>
      <c r="AU3765" s="186" t="s">
        <v>80</v>
      </c>
      <c r="AY3765" s="19" t="s">
        <v>193</v>
      </c>
      <c r="BE3765" s="187">
        <f>IF(N3765="základní",J3765,0)</f>
        <v>0</v>
      </c>
      <c r="BF3765" s="187">
        <f>IF(N3765="snížená",J3765,0)</f>
        <v>0</v>
      </c>
      <c r="BG3765" s="187">
        <f>IF(N3765="zákl. přenesená",J3765,0)</f>
        <v>0</v>
      </c>
      <c r="BH3765" s="187">
        <f>IF(N3765="sníž. přenesená",J3765,0)</f>
        <v>0</v>
      </c>
      <c r="BI3765" s="187">
        <f>IF(N3765="nulová",J3765,0)</f>
        <v>0</v>
      </c>
      <c r="BJ3765" s="19" t="s">
        <v>78</v>
      </c>
      <c r="BK3765" s="187">
        <f>ROUND(I3765*H3765,2)</f>
        <v>0</v>
      </c>
      <c r="BL3765" s="19" t="s">
        <v>216</v>
      </c>
      <c r="BM3765" s="186" t="s">
        <v>7689</v>
      </c>
    </row>
    <row r="3766" spans="1:65" s="2" customFormat="1" ht="11.25">
      <c r="A3766" s="36"/>
      <c r="B3766" s="37"/>
      <c r="C3766" s="38"/>
      <c r="D3766" s="188" t="s">
        <v>201</v>
      </c>
      <c r="E3766" s="38"/>
      <c r="F3766" s="189" t="s">
        <v>7690</v>
      </c>
      <c r="G3766" s="38"/>
      <c r="H3766" s="38"/>
      <c r="I3766" s="190"/>
      <c r="J3766" s="38"/>
      <c r="K3766" s="38"/>
      <c r="L3766" s="41"/>
      <c r="M3766" s="191"/>
      <c r="N3766" s="192"/>
      <c r="O3766" s="66"/>
      <c r="P3766" s="66"/>
      <c r="Q3766" s="66"/>
      <c r="R3766" s="66"/>
      <c r="S3766" s="66"/>
      <c r="T3766" s="67"/>
      <c r="U3766" s="36"/>
      <c r="V3766" s="36"/>
      <c r="W3766" s="36"/>
      <c r="X3766" s="36"/>
      <c r="Y3766" s="36"/>
      <c r="Z3766" s="36"/>
      <c r="AA3766" s="36"/>
      <c r="AB3766" s="36"/>
      <c r="AC3766" s="36"/>
      <c r="AD3766" s="36"/>
      <c r="AE3766" s="36"/>
      <c r="AT3766" s="19" t="s">
        <v>201</v>
      </c>
      <c r="AU3766" s="19" t="s">
        <v>80</v>
      </c>
    </row>
    <row r="3767" spans="1:65" s="13" customFormat="1" ht="11.25">
      <c r="B3767" s="193"/>
      <c r="C3767" s="194"/>
      <c r="D3767" s="195" t="s">
        <v>203</v>
      </c>
      <c r="E3767" s="196" t="s">
        <v>19</v>
      </c>
      <c r="F3767" s="197" t="s">
        <v>7691</v>
      </c>
      <c r="G3767" s="194"/>
      <c r="H3767" s="198">
        <v>84</v>
      </c>
      <c r="I3767" s="199"/>
      <c r="J3767" s="194"/>
      <c r="K3767" s="194"/>
      <c r="L3767" s="200"/>
      <c r="M3767" s="201"/>
      <c r="N3767" s="202"/>
      <c r="O3767" s="202"/>
      <c r="P3767" s="202"/>
      <c r="Q3767" s="202"/>
      <c r="R3767" s="202"/>
      <c r="S3767" s="202"/>
      <c r="T3767" s="203"/>
      <c r="AT3767" s="204" t="s">
        <v>203</v>
      </c>
      <c r="AU3767" s="204" t="s">
        <v>80</v>
      </c>
      <c r="AV3767" s="13" t="s">
        <v>80</v>
      </c>
      <c r="AW3767" s="13" t="s">
        <v>32</v>
      </c>
      <c r="AX3767" s="13" t="s">
        <v>70</v>
      </c>
      <c r="AY3767" s="204" t="s">
        <v>193</v>
      </c>
    </row>
    <row r="3768" spans="1:65" s="13" customFormat="1" ht="11.25">
      <c r="B3768" s="193"/>
      <c r="C3768" s="194"/>
      <c r="D3768" s="195" t="s">
        <v>203</v>
      </c>
      <c r="E3768" s="196" t="s">
        <v>19</v>
      </c>
      <c r="F3768" s="197" t="s">
        <v>7692</v>
      </c>
      <c r="G3768" s="194"/>
      <c r="H3768" s="198">
        <v>3.6</v>
      </c>
      <c r="I3768" s="199"/>
      <c r="J3768" s="194"/>
      <c r="K3768" s="194"/>
      <c r="L3768" s="200"/>
      <c r="M3768" s="201"/>
      <c r="N3768" s="202"/>
      <c r="O3768" s="202"/>
      <c r="P3768" s="202"/>
      <c r="Q3768" s="202"/>
      <c r="R3768" s="202"/>
      <c r="S3768" s="202"/>
      <c r="T3768" s="203"/>
      <c r="AT3768" s="204" t="s">
        <v>203</v>
      </c>
      <c r="AU3768" s="204" t="s">
        <v>80</v>
      </c>
      <c r="AV3768" s="13" t="s">
        <v>80</v>
      </c>
      <c r="AW3768" s="13" t="s">
        <v>32</v>
      </c>
      <c r="AX3768" s="13" t="s">
        <v>70</v>
      </c>
      <c r="AY3768" s="204" t="s">
        <v>193</v>
      </c>
    </row>
    <row r="3769" spans="1:65" s="13" customFormat="1" ht="11.25">
      <c r="B3769" s="193"/>
      <c r="C3769" s="194"/>
      <c r="D3769" s="195" t="s">
        <v>203</v>
      </c>
      <c r="E3769" s="196" t="s">
        <v>19</v>
      </c>
      <c r="F3769" s="197" t="s">
        <v>7693</v>
      </c>
      <c r="G3769" s="194"/>
      <c r="H3769" s="198">
        <v>27.6</v>
      </c>
      <c r="I3769" s="199"/>
      <c r="J3769" s="194"/>
      <c r="K3769" s="194"/>
      <c r="L3769" s="200"/>
      <c r="M3769" s="201"/>
      <c r="N3769" s="202"/>
      <c r="O3769" s="202"/>
      <c r="P3769" s="202"/>
      <c r="Q3769" s="202"/>
      <c r="R3769" s="202"/>
      <c r="S3769" s="202"/>
      <c r="T3769" s="203"/>
      <c r="AT3769" s="204" t="s">
        <v>203</v>
      </c>
      <c r="AU3769" s="204" t="s">
        <v>80</v>
      </c>
      <c r="AV3769" s="13" t="s">
        <v>80</v>
      </c>
      <c r="AW3769" s="13" t="s">
        <v>32</v>
      </c>
      <c r="AX3769" s="13" t="s">
        <v>70</v>
      </c>
      <c r="AY3769" s="204" t="s">
        <v>193</v>
      </c>
    </row>
    <row r="3770" spans="1:65" s="14" customFormat="1" ht="11.25">
      <c r="B3770" s="205"/>
      <c r="C3770" s="206"/>
      <c r="D3770" s="195" t="s">
        <v>203</v>
      </c>
      <c r="E3770" s="207" t="s">
        <v>19</v>
      </c>
      <c r="F3770" s="208" t="s">
        <v>205</v>
      </c>
      <c r="G3770" s="206"/>
      <c r="H3770" s="209">
        <v>115.2</v>
      </c>
      <c r="I3770" s="210"/>
      <c r="J3770" s="206"/>
      <c r="K3770" s="206"/>
      <c r="L3770" s="211"/>
      <c r="M3770" s="212"/>
      <c r="N3770" s="213"/>
      <c r="O3770" s="213"/>
      <c r="P3770" s="213"/>
      <c r="Q3770" s="213"/>
      <c r="R3770" s="213"/>
      <c r="S3770" s="213"/>
      <c r="T3770" s="214"/>
      <c r="AT3770" s="215" t="s">
        <v>203</v>
      </c>
      <c r="AU3770" s="215" t="s">
        <v>80</v>
      </c>
      <c r="AV3770" s="14" t="s">
        <v>200</v>
      </c>
      <c r="AW3770" s="14" t="s">
        <v>32</v>
      </c>
      <c r="AX3770" s="14" t="s">
        <v>78</v>
      </c>
      <c r="AY3770" s="215" t="s">
        <v>193</v>
      </c>
    </row>
    <row r="3771" spans="1:65" s="2" customFormat="1" ht="24.2" customHeight="1">
      <c r="A3771" s="36"/>
      <c r="B3771" s="37"/>
      <c r="C3771" s="175" t="s">
        <v>7694</v>
      </c>
      <c r="D3771" s="175" t="s">
        <v>195</v>
      </c>
      <c r="E3771" s="176" t="s">
        <v>7695</v>
      </c>
      <c r="F3771" s="177" t="s">
        <v>7696</v>
      </c>
      <c r="G3771" s="178" t="s">
        <v>273</v>
      </c>
      <c r="H3771" s="179">
        <v>2595.88</v>
      </c>
      <c r="I3771" s="180"/>
      <c r="J3771" s="181">
        <f>ROUND(I3771*H3771,2)</f>
        <v>0</v>
      </c>
      <c r="K3771" s="177" t="s">
        <v>199</v>
      </c>
      <c r="L3771" s="41"/>
      <c r="M3771" s="182" t="s">
        <v>19</v>
      </c>
      <c r="N3771" s="183" t="s">
        <v>41</v>
      </c>
      <c r="O3771" s="66"/>
      <c r="P3771" s="184">
        <f>O3771*H3771</f>
        <v>0</v>
      </c>
      <c r="Q3771" s="184">
        <v>5.5000000000000003E-4</v>
      </c>
      <c r="R3771" s="184">
        <f>Q3771*H3771</f>
        <v>1.4277340000000001</v>
      </c>
      <c r="S3771" s="184">
        <v>0</v>
      </c>
      <c r="T3771" s="185">
        <f>S3771*H3771</f>
        <v>0</v>
      </c>
      <c r="U3771" s="36"/>
      <c r="V3771" s="36"/>
      <c r="W3771" s="36"/>
      <c r="X3771" s="36"/>
      <c r="Y3771" s="36"/>
      <c r="Z3771" s="36"/>
      <c r="AA3771" s="36"/>
      <c r="AB3771" s="36"/>
      <c r="AC3771" s="36"/>
      <c r="AD3771" s="36"/>
      <c r="AE3771" s="36"/>
      <c r="AR3771" s="186" t="s">
        <v>216</v>
      </c>
      <c r="AT3771" s="186" t="s">
        <v>195</v>
      </c>
      <c r="AU3771" s="186" t="s">
        <v>80</v>
      </c>
      <c r="AY3771" s="19" t="s">
        <v>193</v>
      </c>
      <c r="BE3771" s="187">
        <f>IF(N3771="základní",J3771,0)</f>
        <v>0</v>
      </c>
      <c r="BF3771" s="187">
        <f>IF(N3771="snížená",J3771,0)</f>
        <v>0</v>
      </c>
      <c r="BG3771" s="187">
        <f>IF(N3771="zákl. přenesená",J3771,0)</f>
        <v>0</v>
      </c>
      <c r="BH3771" s="187">
        <f>IF(N3771="sníž. přenesená",J3771,0)</f>
        <v>0</v>
      </c>
      <c r="BI3771" s="187">
        <f>IF(N3771="nulová",J3771,0)</f>
        <v>0</v>
      </c>
      <c r="BJ3771" s="19" t="s">
        <v>78</v>
      </c>
      <c r="BK3771" s="187">
        <f>ROUND(I3771*H3771,2)</f>
        <v>0</v>
      </c>
      <c r="BL3771" s="19" t="s">
        <v>216</v>
      </c>
      <c r="BM3771" s="186" t="s">
        <v>7697</v>
      </c>
    </row>
    <row r="3772" spans="1:65" s="2" customFormat="1" ht="11.25">
      <c r="A3772" s="36"/>
      <c r="B3772" s="37"/>
      <c r="C3772" s="38"/>
      <c r="D3772" s="188" t="s">
        <v>201</v>
      </c>
      <c r="E3772" s="38"/>
      <c r="F3772" s="189" t="s">
        <v>7698</v>
      </c>
      <c r="G3772" s="38"/>
      <c r="H3772" s="38"/>
      <c r="I3772" s="190"/>
      <c r="J3772" s="38"/>
      <c r="K3772" s="38"/>
      <c r="L3772" s="41"/>
      <c r="M3772" s="191"/>
      <c r="N3772" s="192"/>
      <c r="O3772" s="66"/>
      <c r="P3772" s="66"/>
      <c r="Q3772" s="66"/>
      <c r="R3772" s="66"/>
      <c r="S3772" s="66"/>
      <c r="T3772" s="67"/>
      <c r="U3772" s="36"/>
      <c r="V3772" s="36"/>
      <c r="W3772" s="36"/>
      <c r="X3772" s="36"/>
      <c r="Y3772" s="36"/>
      <c r="Z3772" s="36"/>
      <c r="AA3772" s="36"/>
      <c r="AB3772" s="36"/>
      <c r="AC3772" s="36"/>
      <c r="AD3772" s="36"/>
      <c r="AE3772" s="36"/>
      <c r="AT3772" s="19" t="s">
        <v>201</v>
      </c>
      <c r="AU3772" s="19" t="s">
        <v>80</v>
      </c>
    </row>
    <row r="3773" spans="1:65" s="13" customFormat="1" ht="11.25">
      <c r="B3773" s="193"/>
      <c r="C3773" s="194"/>
      <c r="D3773" s="195" t="s">
        <v>203</v>
      </c>
      <c r="E3773" s="196" t="s">
        <v>19</v>
      </c>
      <c r="F3773" s="197" t="s">
        <v>7699</v>
      </c>
      <c r="G3773" s="194"/>
      <c r="H3773" s="198">
        <v>2595.88</v>
      </c>
      <c r="I3773" s="199"/>
      <c r="J3773" s="194"/>
      <c r="K3773" s="194"/>
      <c r="L3773" s="200"/>
      <c r="M3773" s="201"/>
      <c r="N3773" s="202"/>
      <c r="O3773" s="202"/>
      <c r="P3773" s="202"/>
      <c r="Q3773" s="202"/>
      <c r="R3773" s="202"/>
      <c r="S3773" s="202"/>
      <c r="T3773" s="203"/>
      <c r="AT3773" s="204" t="s">
        <v>203</v>
      </c>
      <c r="AU3773" s="204" t="s">
        <v>80</v>
      </c>
      <c r="AV3773" s="13" t="s">
        <v>80</v>
      </c>
      <c r="AW3773" s="13" t="s">
        <v>32</v>
      </c>
      <c r="AX3773" s="13" t="s">
        <v>70</v>
      </c>
      <c r="AY3773" s="204" t="s">
        <v>193</v>
      </c>
    </row>
    <row r="3774" spans="1:65" s="14" customFormat="1" ht="11.25">
      <c r="B3774" s="205"/>
      <c r="C3774" s="206"/>
      <c r="D3774" s="195" t="s">
        <v>203</v>
      </c>
      <c r="E3774" s="207" t="s">
        <v>19</v>
      </c>
      <c r="F3774" s="208" t="s">
        <v>205</v>
      </c>
      <c r="G3774" s="206"/>
      <c r="H3774" s="209">
        <v>2595.88</v>
      </c>
      <c r="I3774" s="210"/>
      <c r="J3774" s="206"/>
      <c r="K3774" s="206"/>
      <c r="L3774" s="211"/>
      <c r="M3774" s="212"/>
      <c r="N3774" s="213"/>
      <c r="O3774" s="213"/>
      <c r="P3774" s="213"/>
      <c r="Q3774" s="213"/>
      <c r="R3774" s="213"/>
      <c r="S3774" s="213"/>
      <c r="T3774" s="214"/>
      <c r="AT3774" s="215" t="s">
        <v>203</v>
      </c>
      <c r="AU3774" s="215" t="s">
        <v>80</v>
      </c>
      <c r="AV3774" s="14" t="s">
        <v>200</v>
      </c>
      <c r="AW3774" s="14" t="s">
        <v>32</v>
      </c>
      <c r="AX3774" s="14" t="s">
        <v>78</v>
      </c>
      <c r="AY3774" s="215" t="s">
        <v>193</v>
      </c>
    </row>
    <row r="3775" spans="1:65" s="2" customFormat="1" ht="49.15" customHeight="1">
      <c r="A3775" s="36"/>
      <c r="B3775" s="37"/>
      <c r="C3775" s="175" t="s">
        <v>7700</v>
      </c>
      <c r="D3775" s="175" t="s">
        <v>195</v>
      </c>
      <c r="E3775" s="176" t="s">
        <v>7701</v>
      </c>
      <c r="F3775" s="177" t="s">
        <v>7702</v>
      </c>
      <c r="G3775" s="178" t="s">
        <v>198</v>
      </c>
      <c r="H3775" s="179">
        <v>3632.7</v>
      </c>
      <c r="I3775" s="180"/>
      <c r="J3775" s="181">
        <f>ROUND(I3775*H3775,2)</f>
        <v>0</v>
      </c>
      <c r="K3775" s="177" t="s">
        <v>199</v>
      </c>
      <c r="L3775" s="41"/>
      <c r="M3775" s="182" t="s">
        <v>19</v>
      </c>
      <c r="N3775" s="183" t="s">
        <v>41</v>
      </c>
      <c r="O3775" s="66"/>
      <c r="P3775" s="184">
        <f>O3775*H3775</f>
        <v>0</v>
      </c>
      <c r="Q3775" s="184">
        <v>8.9999999999999993E-3</v>
      </c>
      <c r="R3775" s="184">
        <f>Q3775*H3775</f>
        <v>32.694299999999998</v>
      </c>
      <c r="S3775" s="184">
        <v>0</v>
      </c>
      <c r="T3775" s="185">
        <f>S3775*H3775</f>
        <v>0</v>
      </c>
      <c r="U3775" s="36"/>
      <c r="V3775" s="36"/>
      <c r="W3775" s="36"/>
      <c r="X3775" s="36"/>
      <c r="Y3775" s="36"/>
      <c r="Z3775" s="36"/>
      <c r="AA3775" s="36"/>
      <c r="AB3775" s="36"/>
      <c r="AC3775" s="36"/>
      <c r="AD3775" s="36"/>
      <c r="AE3775" s="36"/>
      <c r="AR3775" s="186" t="s">
        <v>216</v>
      </c>
      <c r="AT3775" s="186" t="s">
        <v>195</v>
      </c>
      <c r="AU3775" s="186" t="s">
        <v>80</v>
      </c>
      <c r="AY3775" s="19" t="s">
        <v>193</v>
      </c>
      <c r="BE3775" s="187">
        <f>IF(N3775="základní",J3775,0)</f>
        <v>0</v>
      </c>
      <c r="BF3775" s="187">
        <f>IF(N3775="snížená",J3775,0)</f>
        <v>0</v>
      </c>
      <c r="BG3775" s="187">
        <f>IF(N3775="zákl. přenesená",J3775,0)</f>
        <v>0</v>
      </c>
      <c r="BH3775" s="187">
        <f>IF(N3775="sníž. přenesená",J3775,0)</f>
        <v>0</v>
      </c>
      <c r="BI3775" s="187">
        <f>IF(N3775="nulová",J3775,0)</f>
        <v>0</v>
      </c>
      <c r="BJ3775" s="19" t="s">
        <v>78</v>
      </c>
      <c r="BK3775" s="187">
        <f>ROUND(I3775*H3775,2)</f>
        <v>0</v>
      </c>
      <c r="BL3775" s="19" t="s">
        <v>216</v>
      </c>
      <c r="BM3775" s="186" t="s">
        <v>7703</v>
      </c>
    </row>
    <row r="3776" spans="1:65" s="2" customFormat="1" ht="11.25">
      <c r="A3776" s="36"/>
      <c r="B3776" s="37"/>
      <c r="C3776" s="38"/>
      <c r="D3776" s="188" t="s">
        <v>201</v>
      </c>
      <c r="E3776" s="38"/>
      <c r="F3776" s="189" t="s">
        <v>7704</v>
      </c>
      <c r="G3776" s="38"/>
      <c r="H3776" s="38"/>
      <c r="I3776" s="190"/>
      <c r="J3776" s="38"/>
      <c r="K3776" s="38"/>
      <c r="L3776" s="41"/>
      <c r="M3776" s="191"/>
      <c r="N3776" s="192"/>
      <c r="O3776" s="66"/>
      <c r="P3776" s="66"/>
      <c r="Q3776" s="66"/>
      <c r="R3776" s="66"/>
      <c r="S3776" s="66"/>
      <c r="T3776" s="67"/>
      <c r="U3776" s="36"/>
      <c r="V3776" s="36"/>
      <c r="W3776" s="36"/>
      <c r="X3776" s="36"/>
      <c r="Y3776" s="36"/>
      <c r="Z3776" s="36"/>
      <c r="AA3776" s="36"/>
      <c r="AB3776" s="36"/>
      <c r="AC3776" s="36"/>
      <c r="AD3776" s="36"/>
      <c r="AE3776" s="36"/>
      <c r="AT3776" s="19" t="s">
        <v>201</v>
      </c>
      <c r="AU3776" s="19" t="s">
        <v>80</v>
      </c>
    </row>
    <row r="3777" spans="1:65" s="15" customFormat="1" ht="11.25">
      <c r="B3777" s="217"/>
      <c r="C3777" s="218"/>
      <c r="D3777" s="195" t="s">
        <v>203</v>
      </c>
      <c r="E3777" s="219" t="s">
        <v>19</v>
      </c>
      <c r="F3777" s="220" t="s">
        <v>353</v>
      </c>
      <c r="G3777" s="218"/>
      <c r="H3777" s="219" t="s">
        <v>19</v>
      </c>
      <c r="I3777" s="221"/>
      <c r="J3777" s="218"/>
      <c r="K3777" s="218"/>
      <c r="L3777" s="222"/>
      <c r="M3777" s="223"/>
      <c r="N3777" s="224"/>
      <c r="O3777" s="224"/>
      <c r="P3777" s="224"/>
      <c r="Q3777" s="224"/>
      <c r="R3777" s="224"/>
      <c r="S3777" s="224"/>
      <c r="T3777" s="225"/>
      <c r="AT3777" s="226" t="s">
        <v>203</v>
      </c>
      <c r="AU3777" s="226" t="s">
        <v>80</v>
      </c>
      <c r="AV3777" s="15" t="s">
        <v>78</v>
      </c>
      <c r="AW3777" s="15" t="s">
        <v>32</v>
      </c>
      <c r="AX3777" s="15" t="s">
        <v>70</v>
      </c>
      <c r="AY3777" s="226" t="s">
        <v>193</v>
      </c>
    </row>
    <row r="3778" spans="1:65" s="13" customFormat="1" ht="33.75">
      <c r="B3778" s="193"/>
      <c r="C3778" s="194"/>
      <c r="D3778" s="195" t="s">
        <v>203</v>
      </c>
      <c r="E3778" s="196" t="s">
        <v>19</v>
      </c>
      <c r="F3778" s="197" t="s">
        <v>7599</v>
      </c>
      <c r="G3778" s="194"/>
      <c r="H3778" s="198">
        <v>898.5</v>
      </c>
      <c r="I3778" s="199"/>
      <c r="J3778" s="194"/>
      <c r="K3778" s="194"/>
      <c r="L3778" s="200"/>
      <c r="M3778" s="201"/>
      <c r="N3778" s="202"/>
      <c r="O3778" s="202"/>
      <c r="P3778" s="202"/>
      <c r="Q3778" s="202"/>
      <c r="R3778" s="202"/>
      <c r="S3778" s="202"/>
      <c r="T3778" s="203"/>
      <c r="AT3778" s="204" t="s">
        <v>203</v>
      </c>
      <c r="AU3778" s="204" t="s">
        <v>80</v>
      </c>
      <c r="AV3778" s="13" t="s">
        <v>80</v>
      </c>
      <c r="AW3778" s="13" t="s">
        <v>32</v>
      </c>
      <c r="AX3778" s="13" t="s">
        <v>70</v>
      </c>
      <c r="AY3778" s="204" t="s">
        <v>193</v>
      </c>
    </row>
    <row r="3779" spans="1:65" s="15" customFormat="1" ht="11.25">
      <c r="B3779" s="217"/>
      <c r="C3779" s="218"/>
      <c r="D3779" s="195" t="s">
        <v>203</v>
      </c>
      <c r="E3779" s="219" t="s">
        <v>19</v>
      </c>
      <c r="F3779" s="220" t="s">
        <v>335</v>
      </c>
      <c r="G3779" s="218"/>
      <c r="H3779" s="219" t="s">
        <v>19</v>
      </c>
      <c r="I3779" s="221"/>
      <c r="J3779" s="218"/>
      <c r="K3779" s="218"/>
      <c r="L3779" s="222"/>
      <c r="M3779" s="223"/>
      <c r="N3779" s="224"/>
      <c r="O3779" s="224"/>
      <c r="P3779" s="224"/>
      <c r="Q3779" s="224"/>
      <c r="R3779" s="224"/>
      <c r="S3779" s="224"/>
      <c r="T3779" s="225"/>
      <c r="AT3779" s="226" t="s">
        <v>203</v>
      </c>
      <c r="AU3779" s="226" t="s">
        <v>80</v>
      </c>
      <c r="AV3779" s="15" t="s">
        <v>78</v>
      </c>
      <c r="AW3779" s="15" t="s">
        <v>32</v>
      </c>
      <c r="AX3779" s="15" t="s">
        <v>70</v>
      </c>
      <c r="AY3779" s="226" t="s">
        <v>193</v>
      </c>
    </row>
    <row r="3780" spans="1:65" s="13" customFormat="1" ht="33.75">
      <c r="B3780" s="193"/>
      <c r="C3780" s="194"/>
      <c r="D3780" s="195" t="s">
        <v>203</v>
      </c>
      <c r="E3780" s="196" t="s">
        <v>19</v>
      </c>
      <c r="F3780" s="197" t="s">
        <v>7600</v>
      </c>
      <c r="G3780" s="194"/>
      <c r="H3780" s="198">
        <v>589.6</v>
      </c>
      <c r="I3780" s="199"/>
      <c r="J3780" s="194"/>
      <c r="K3780" s="194"/>
      <c r="L3780" s="200"/>
      <c r="M3780" s="201"/>
      <c r="N3780" s="202"/>
      <c r="O3780" s="202"/>
      <c r="P3780" s="202"/>
      <c r="Q3780" s="202"/>
      <c r="R3780" s="202"/>
      <c r="S3780" s="202"/>
      <c r="T3780" s="203"/>
      <c r="AT3780" s="204" t="s">
        <v>203</v>
      </c>
      <c r="AU3780" s="204" t="s">
        <v>80</v>
      </c>
      <c r="AV3780" s="13" t="s">
        <v>80</v>
      </c>
      <c r="AW3780" s="13" t="s">
        <v>32</v>
      </c>
      <c r="AX3780" s="13" t="s">
        <v>70</v>
      </c>
      <c r="AY3780" s="204" t="s">
        <v>193</v>
      </c>
    </row>
    <row r="3781" spans="1:65" s="13" customFormat="1" ht="11.25">
      <c r="B3781" s="193"/>
      <c r="C3781" s="194"/>
      <c r="D3781" s="195" t="s">
        <v>203</v>
      </c>
      <c r="E3781" s="196" t="s">
        <v>19</v>
      </c>
      <c r="F3781" s="197" t="s">
        <v>7601</v>
      </c>
      <c r="G3781" s="194"/>
      <c r="H3781" s="198">
        <v>452.7</v>
      </c>
      <c r="I3781" s="199"/>
      <c r="J3781" s="194"/>
      <c r="K3781" s="194"/>
      <c r="L3781" s="200"/>
      <c r="M3781" s="201"/>
      <c r="N3781" s="202"/>
      <c r="O3781" s="202"/>
      <c r="P3781" s="202"/>
      <c r="Q3781" s="202"/>
      <c r="R3781" s="202"/>
      <c r="S3781" s="202"/>
      <c r="T3781" s="203"/>
      <c r="AT3781" s="204" t="s">
        <v>203</v>
      </c>
      <c r="AU3781" s="204" t="s">
        <v>80</v>
      </c>
      <c r="AV3781" s="13" t="s">
        <v>80</v>
      </c>
      <c r="AW3781" s="13" t="s">
        <v>32</v>
      </c>
      <c r="AX3781" s="13" t="s">
        <v>70</v>
      </c>
      <c r="AY3781" s="204" t="s">
        <v>193</v>
      </c>
    </row>
    <row r="3782" spans="1:65" s="15" customFormat="1" ht="11.25">
      <c r="B3782" s="217"/>
      <c r="C3782" s="218"/>
      <c r="D3782" s="195" t="s">
        <v>203</v>
      </c>
      <c r="E3782" s="219" t="s">
        <v>19</v>
      </c>
      <c r="F3782" s="220" t="s">
        <v>945</v>
      </c>
      <c r="G3782" s="218"/>
      <c r="H3782" s="219" t="s">
        <v>19</v>
      </c>
      <c r="I3782" s="221"/>
      <c r="J3782" s="218"/>
      <c r="K3782" s="218"/>
      <c r="L3782" s="222"/>
      <c r="M3782" s="223"/>
      <c r="N3782" s="224"/>
      <c r="O3782" s="224"/>
      <c r="P3782" s="224"/>
      <c r="Q3782" s="224"/>
      <c r="R3782" s="224"/>
      <c r="S3782" s="224"/>
      <c r="T3782" s="225"/>
      <c r="AT3782" s="226" t="s">
        <v>203</v>
      </c>
      <c r="AU3782" s="226" t="s">
        <v>80</v>
      </c>
      <c r="AV3782" s="15" t="s">
        <v>78</v>
      </c>
      <c r="AW3782" s="15" t="s">
        <v>32</v>
      </c>
      <c r="AX3782" s="15" t="s">
        <v>70</v>
      </c>
      <c r="AY3782" s="226" t="s">
        <v>193</v>
      </c>
    </row>
    <row r="3783" spans="1:65" s="13" customFormat="1" ht="33.75">
      <c r="B3783" s="193"/>
      <c r="C3783" s="194"/>
      <c r="D3783" s="195" t="s">
        <v>203</v>
      </c>
      <c r="E3783" s="196" t="s">
        <v>19</v>
      </c>
      <c r="F3783" s="197" t="s">
        <v>7602</v>
      </c>
      <c r="G3783" s="194"/>
      <c r="H3783" s="198">
        <v>848.5</v>
      </c>
      <c r="I3783" s="199"/>
      <c r="J3783" s="194"/>
      <c r="K3783" s="194"/>
      <c r="L3783" s="200"/>
      <c r="M3783" s="201"/>
      <c r="N3783" s="202"/>
      <c r="O3783" s="202"/>
      <c r="P3783" s="202"/>
      <c r="Q3783" s="202"/>
      <c r="R3783" s="202"/>
      <c r="S3783" s="202"/>
      <c r="T3783" s="203"/>
      <c r="AT3783" s="204" t="s">
        <v>203</v>
      </c>
      <c r="AU3783" s="204" t="s">
        <v>80</v>
      </c>
      <c r="AV3783" s="13" t="s">
        <v>80</v>
      </c>
      <c r="AW3783" s="13" t="s">
        <v>32</v>
      </c>
      <c r="AX3783" s="13" t="s">
        <v>70</v>
      </c>
      <c r="AY3783" s="204" t="s">
        <v>193</v>
      </c>
    </row>
    <row r="3784" spans="1:65" s="13" customFormat="1" ht="11.25">
      <c r="B3784" s="193"/>
      <c r="C3784" s="194"/>
      <c r="D3784" s="195" t="s">
        <v>203</v>
      </c>
      <c r="E3784" s="196" t="s">
        <v>19</v>
      </c>
      <c r="F3784" s="197" t="s">
        <v>7603</v>
      </c>
      <c r="G3784" s="194"/>
      <c r="H3784" s="198">
        <v>63.8</v>
      </c>
      <c r="I3784" s="199"/>
      <c r="J3784" s="194"/>
      <c r="K3784" s="194"/>
      <c r="L3784" s="200"/>
      <c r="M3784" s="201"/>
      <c r="N3784" s="202"/>
      <c r="O3784" s="202"/>
      <c r="P3784" s="202"/>
      <c r="Q3784" s="202"/>
      <c r="R3784" s="202"/>
      <c r="S3784" s="202"/>
      <c r="T3784" s="203"/>
      <c r="AT3784" s="204" t="s">
        <v>203</v>
      </c>
      <c r="AU3784" s="204" t="s">
        <v>80</v>
      </c>
      <c r="AV3784" s="13" t="s">
        <v>80</v>
      </c>
      <c r="AW3784" s="13" t="s">
        <v>32</v>
      </c>
      <c r="AX3784" s="13" t="s">
        <v>70</v>
      </c>
      <c r="AY3784" s="204" t="s">
        <v>193</v>
      </c>
    </row>
    <row r="3785" spans="1:65" s="15" customFormat="1" ht="11.25">
      <c r="B3785" s="217"/>
      <c r="C3785" s="218"/>
      <c r="D3785" s="195" t="s">
        <v>203</v>
      </c>
      <c r="E3785" s="219" t="s">
        <v>19</v>
      </c>
      <c r="F3785" s="220" t="s">
        <v>971</v>
      </c>
      <c r="G3785" s="218"/>
      <c r="H3785" s="219" t="s">
        <v>19</v>
      </c>
      <c r="I3785" s="221"/>
      <c r="J3785" s="218"/>
      <c r="K3785" s="218"/>
      <c r="L3785" s="222"/>
      <c r="M3785" s="223"/>
      <c r="N3785" s="224"/>
      <c r="O3785" s="224"/>
      <c r="P3785" s="224"/>
      <c r="Q3785" s="224"/>
      <c r="R3785" s="224"/>
      <c r="S3785" s="224"/>
      <c r="T3785" s="225"/>
      <c r="AT3785" s="226" t="s">
        <v>203</v>
      </c>
      <c r="AU3785" s="226" t="s">
        <v>80</v>
      </c>
      <c r="AV3785" s="15" t="s">
        <v>78</v>
      </c>
      <c r="AW3785" s="15" t="s">
        <v>32</v>
      </c>
      <c r="AX3785" s="15" t="s">
        <v>70</v>
      </c>
      <c r="AY3785" s="226" t="s">
        <v>193</v>
      </c>
    </row>
    <row r="3786" spans="1:65" s="13" customFormat="1" ht="33.75">
      <c r="B3786" s="193"/>
      <c r="C3786" s="194"/>
      <c r="D3786" s="195" t="s">
        <v>203</v>
      </c>
      <c r="E3786" s="196" t="s">
        <v>19</v>
      </c>
      <c r="F3786" s="197" t="s">
        <v>7604</v>
      </c>
      <c r="G3786" s="194"/>
      <c r="H3786" s="198">
        <v>779.6</v>
      </c>
      <c r="I3786" s="199"/>
      <c r="J3786" s="194"/>
      <c r="K3786" s="194"/>
      <c r="L3786" s="200"/>
      <c r="M3786" s="201"/>
      <c r="N3786" s="202"/>
      <c r="O3786" s="202"/>
      <c r="P3786" s="202"/>
      <c r="Q3786" s="202"/>
      <c r="R3786" s="202"/>
      <c r="S3786" s="202"/>
      <c r="T3786" s="203"/>
      <c r="AT3786" s="204" t="s">
        <v>203</v>
      </c>
      <c r="AU3786" s="204" t="s">
        <v>80</v>
      </c>
      <c r="AV3786" s="13" t="s">
        <v>80</v>
      </c>
      <c r="AW3786" s="13" t="s">
        <v>32</v>
      </c>
      <c r="AX3786" s="13" t="s">
        <v>70</v>
      </c>
      <c r="AY3786" s="204" t="s">
        <v>193</v>
      </c>
    </row>
    <row r="3787" spans="1:65" s="14" customFormat="1" ht="11.25">
      <c r="B3787" s="205"/>
      <c r="C3787" s="206"/>
      <c r="D3787" s="195" t="s">
        <v>203</v>
      </c>
      <c r="E3787" s="207" t="s">
        <v>19</v>
      </c>
      <c r="F3787" s="208" t="s">
        <v>205</v>
      </c>
      <c r="G3787" s="206"/>
      <c r="H3787" s="209">
        <v>3632.7</v>
      </c>
      <c r="I3787" s="210"/>
      <c r="J3787" s="206"/>
      <c r="K3787" s="206"/>
      <c r="L3787" s="211"/>
      <c r="M3787" s="212"/>
      <c r="N3787" s="213"/>
      <c r="O3787" s="213"/>
      <c r="P3787" s="213"/>
      <c r="Q3787" s="213"/>
      <c r="R3787" s="213"/>
      <c r="S3787" s="213"/>
      <c r="T3787" s="214"/>
      <c r="AT3787" s="215" t="s">
        <v>203</v>
      </c>
      <c r="AU3787" s="215" t="s">
        <v>80</v>
      </c>
      <c r="AV3787" s="14" t="s">
        <v>200</v>
      </c>
      <c r="AW3787" s="14" t="s">
        <v>32</v>
      </c>
      <c r="AX3787" s="14" t="s">
        <v>78</v>
      </c>
      <c r="AY3787" s="215" t="s">
        <v>193</v>
      </c>
    </row>
    <row r="3788" spans="1:65" s="2" customFormat="1" ht="24.2" customHeight="1">
      <c r="A3788" s="36"/>
      <c r="B3788" s="37"/>
      <c r="C3788" s="175" t="s">
        <v>7705</v>
      </c>
      <c r="D3788" s="175" t="s">
        <v>195</v>
      </c>
      <c r="E3788" s="176" t="s">
        <v>7706</v>
      </c>
      <c r="F3788" s="177" t="s">
        <v>7707</v>
      </c>
      <c r="G3788" s="178" t="s">
        <v>198</v>
      </c>
      <c r="H3788" s="179">
        <v>968.99</v>
      </c>
      <c r="I3788" s="180"/>
      <c r="J3788" s="181">
        <f>ROUND(I3788*H3788,2)</f>
        <v>0</v>
      </c>
      <c r="K3788" s="177" t="s">
        <v>477</v>
      </c>
      <c r="L3788" s="41"/>
      <c r="M3788" s="182" t="s">
        <v>19</v>
      </c>
      <c r="N3788" s="183" t="s">
        <v>41</v>
      </c>
      <c r="O3788" s="66"/>
      <c r="P3788" s="184">
        <f>O3788*H3788</f>
        <v>0</v>
      </c>
      <c r="Q3788" s="184">
        <v>0</v>
      </c>
      <c r="R3788" s="184">
        <f>Q3788*H3788</f>
        <v>0</v>
      </c>
      <c r="S3788" s="184">
        <v>0</v>
      </c>
      <c r="T3788" s="185">
        <f>S3788*H3788</f>
        <v>0</v>
      </c>
      <c r="U3788" s="36"/>
      <c r="V3788" s="36"/>
      <c r="W3788" s="36"/>
      <c r="X3788" s="36"/>
      <c r="Y3788" s="36"/>
      <c r="Z3788" s="36"/>
      <c r="AA3788" s="36"/>
      <c r="AB3788" s="36"/>
      <c r="AC3788" s="36"/>
      <c r="AD3788" s="36"/>
      <c r="AE3788" s="36"/>
      <c r="AR3788" s="186" t="s">
        <v>216</v>
      </c>
      <c r="AT3788" s="186" t="s">
        <v>195</v>
      </c>
      <c r="AU3788" s="186" t="s">
        <v>80</v>
      </c>
      <c r="AY3788" s="19" t="s">
        <v>193</v>
      </c>
      <c r="BE3788" s="187">
        <f>IF(N3788="základní",J3788,0)</f>
        <v>0</v>
      </c>
      <c r="BF3788" s="187">
        <f>IF(N3788="snížená",J3788,0)</f>
        <v>0</v>
      </c>
      <c r="BG3788" s="187">
        <f>IF(N3788="zákl. přenesená",J3788,0)</f>
        <v>0</v>
      </c>
      <c r="BH3788" s="187">
        <f>IF(N3788="sníž. přenesená",J3788,0)</f>
        <v>0</v>
      </c>
      <c r="BI3788" s="187">
        <f>IF(N3788="nulová",J3788,0)</f>
        <v>0</v>
      </c>
      <c r="BJ3788" s="19" t="s">
        <v>78</v>
      </c>
      <c r="BK3788" s="187">
        <f>ROUND(I3788*H3788,2)</f>
        <v>0</v>
      </c>
      <c r="BL3788" s="19" t="s">
        <v>216</v>
      </c>
      <c r="BM3788" s="186" t="s">
        <v>7708</v>
      </c>
    </row>
    <row r="3789" spans="1:65" s="13" customFormat="1" ht="11.25">
      <c r="B3789" s="193"/>
      <c r="C3789" s="194"/>
      <c r="D3789" s="195" t="s">
        <v>203</v>
      </c>
      <c r="E3789" s="196" t="s">
        <v>19</v>
      </c>
      <c r="F3789" s="197" t="s">
        <v>7709</v>
      </c>
      <c r="G3789" s="194"/>
      <c r="H3789" s="198">
        <v>968.99</v>
      </c>
      <c r="I3789" s="199"/>
      <c r="J3789" s="194"/>
      <c r="K3789" s="194"/>
      <c r="L3789" s="200"/>
      <c r="M3789" s="201"/>
      <c r="N3789" s="202"/>
      <c r="O3789" s="202"/>
      <c r="P3789" s="202"/>
      <c r="Q3789" s="202"/>
      <c r="R3789" s="202"/>
      <c r="S3789" s="202"/>
      <c r="T3789" s="203"/>
      <c r="AT3789" s="204" t="s">
        <v>203</v>
      </c>
      <c r="AU3789" s="204" t="s">
        <v>80</v>
      </c>
      <c r="AV3789" s="13" t="s">
        <v>80</v>
      </c>
      <c r="AW3789" s="13" t="s">
        <v>32</v>
      </c>
      <c r="AX3789" s="13" t="s">
        <v>70</v>
      </c>
      <c r="AY3789" s="204" t="s">
        <v>193</v>
      </c>
    </row>
    <row r="3790" spans="1:65" s="14" customFormat="1" ht="11.25">
      <c r="B3790" s="205"/>
      <c r="C3790" s="206"/>
      <c r="D3790" s="195" t="s">
        <v>203</v>
      </c>
      <c r="E3790" s="207" t="s">
        <v>19</v>
      </c>
      <c r="F3790" s="208" t="s">
        <v>205</v>
      </c>
      <c r="G3790" s="206"/>
      <c r="H3790" s="209">
        <v>968.99</v>
      </c>
      <c r="I3790" s="210"/>
      <c r="J3790" s="206"/>
      <c r="K3790" s="206"/>
      <c r="L3790" s="211"/>
      <c r="M3790" s="212"/>
      <c r="N3790" s="213"/>
      <c r="O3790" s="213"/>
      <c r="P3790" s="213"/>
      <c r="Q3790" s="213"/>
      <c r="R3790" s="213"/>
      <c r="S3790" s="213"/>
      <c r="T3790" s="214"/>
      <c r="AT3790" s="215" t="s">
        <v>203</v>
      </c>
      <c r="AU3790" s="215" t="s">
        <v>80</v>
      </c>
      <c r="AV3790" s="14" t="s">
        <v>200</v>
      </c>
      <c r="AW3790" s="14" t="s">
        <v>32</v>
      </c>
      <c r="AX3790" s="14" t="s">
        <v>78</v>
      </c>
      <c r="AY3790" s="215" t="s">
        <v>193</v>
      </c>
    </row>
    <row r="3791" spans="1:65" s="2" customFormat="1" ht="24.2" customHeight="1">
      <c r="A3791" s="36"/>
      <c r="B3791" s="37"/>
      <c r="C3791" s="175" t="s">
        <v>7710</v>
      </c>
      <c r="D3791" s="175" t="s">
        <v>195</v>
      </c>
      <c r="E3791" s="176" t="s">
        <v>7711</v>
      </c>
      <c r="F3791" s="177" t="s">
        <v>7712</v>
      </c>
      <c r="G3791" s="178" t="s">
        <v>198</v>
      </c>
      <c r="H3791" s="179">
        <v>3169.8539999999998</v>
      </c>
      <c r="I3791" s="180"/>
      <c r="J3791" s="181">
        <f>ROUND(I3791*H3791,2)</f>
        <v>0</v>
      </c>
      <c r="K3791" s="177" t="s">
        <v>477</v>
      </c>
      <c r="L3791" s="41"/>
      <c r="M3791" s="182" t="s">
        <v>19</v>
      </c>
      <c r="N3791" s="183" t="s">
        <v>41</v>
      </c>
      <c r="O3791" s="66"/>
      <c r="P3791" s="184">
        <f>O3791*H3791</f>
        <v>0</v>
      </c>
      <c r="Q3791" s="184">
        <v>0</v>
      </c>
      <c r="R3791" s="184">
        <f>Q3791*H3791</f>
        <v>0</v>
      </c>
      <c r="S3791" s="184">
        <v>0</v>
      </c>
      <c r="T3791" s="185">
        <f>S3791*H3791</f>
        <v>0</v>
      </c>
      <c r="U3791" s="36"/>
      <c r="V3791" s="36"/>
      <c r="W3791" s="36"/>
      <c r="X3791" s="36"/>
      <c r="Y3791" s="36"/>
      <c r="Z3791" s="36"/>
      <c r="AA3791" s="36"/>
      <c r="AB3791" s="36"/>
      <c r="AC3791" s="36"/>
      <c r="AD3791" s="36"/>
      <c r="AE3791" s="36"/>
      <c r="AR3791" s="186" t="s">
        <v>216</v>
      </c>
      <c r="AT3791" s="186" t="s">
        <v>195</v>
      </c>
      <c r="AU3791" s="186" t="s">
        <v>80</v>
      </c>
      <c r="AY3791" s="19" t="s">
        <v>193</v>
      </c>
      <c r="BE3791" s="187">
        <f>IF(N3791="základní",J3791,0)</f>
        <v>0</v>
      </c>
      <c r="BF3791" s="187">
        <f>IF(N3791="snížená",J3791,0)</f>
        <v>0</v>
      </c>
      <c r="BG3791" s="187">
        <f>IF(N3791="zákl. přenesená",J3791,0)</f>
        <v>0</v>
      </c>
      <c r="BH3791" s="187">
        <f>IF(N3791="sníž. přenesená",J3791,0)</f>
        <v>0</v>
      </c>
      <c r="BI3791" s="187">
        <f>IF(N3791="nulová",J3791,0)</f>
        <v>0</v>
      </c>
      <c r="BJ3791" s="19" t="s">
        <v>78</v>
      </c>
      <c r="BK3791" s="187">
        <f>ROUND(I3791*H3791,2)</f>
        <v>0</v>
      </c>
      <c r="BL3791" s="19" t="s">
        <v>216</v>
      </c>
      <c r="BM3791" s="186" t="s">
        <v>7713</v>
      </c>
    </row>
    <row r="3792" spans="1:65" s="13" customFormat="1" ht="11.25">
      <c r="B3792" s="193"/>
      <c r="C3792" s="194"/>
      <c r="D3792" s="195" t="s">
        <v>203</v>
      </c>
      <c r="E3792" s="196" t="s">
        <v>19</v>
      </c>
      <c r="F3792" s="197" t="s">
        <v>7714</v>
      </c>
      <c r="G3792" s="194"/>
      <c r="H3792" s="198">
        <v>2758.47</v>
      </c>
      <c r="I3792" s="199"/>
      <c r="J3792" s="194"/>
      <c r="K3792" s="194"/>
      <c r="L3792" s="200"/>
      <c r="M3792" s="201"/>
      <c r="N3792" s="202"/>
      <c r="O3792" s="202"/>
      <c r="P3792" s="202"/>
      <c r="Q3792" s="202"/>
      <c r="R3792" s="202"/>
      <c r="S3792" s="202"/>
      <c r="T3792" s="203"/>
      <c r="AT3792" s="204" t="s">
        <v>203</v>
      </c>
      <c r="AU3792" s="204" t="s">
        <v>80</v>
      </c>
      <c r="AV3792" s="13" t="s">
        <v>80</v>
      </c>
      <c r="AW3792" s="13" t="s">
        <v>32</v>
      </c>
      <c r="AX3792" s="13" t="s">
        <v>70</v>
      </c>
      <c r="AY3792" s="204" t="s">
        <v>193</v>
      </c>
    </row>
    <row r="3793" spans="1:65" s="13" customFormat="1" ht="11.25">
      <c r="B3793" s="193"/>
      <c r="C3793" s="194"/>
      <c r="D3793" s="195" t="s">
        <v>203</v>
      </c>
      <c r="E3793" s="196" t="s">
        <v>19</v>
      </c>
      <c r="F3793" s="197" t="s">
        <v>7715</v>
      </c>
      <c r="G3793" s="194"/>
      <c r="H3793" s="198">
        <v>337.464</v>
      </c>
      <c r="I3793" s="199"/>
      <c r="J3793" s="194"/>
      <c r="K3793" s="194"/>
      <c r="L3793" s="200"/>
      <c r="M3793" s="201"/>
      <c r="N3793" s="202"/>
      <c r="O3793" s="202"/>
      <c r="P3793" s="202"/>
      <c r="Q3793" s="202"/>
      <c r="R3793" s="202"/>
      <c r="S3793" s="202"/>
      <c r="T3793" s="203"/>
      <c r="AT3793" s="204" t="s">
        <v>203</v>
      </c>
      <c r="AU3793" s="204" t="s">
        <v>80</v>
      </c>
      <c r="AV3793" s="13" t="s">
        <v>80</v>
      </c>
      <c r="AW3793" s="13" t="s">
        <v>32</v>
      </c>
      <c r="AX3793" s="13" t="s">
        <v>70</v>
      </c>
      <c r="AY3793" s="204" t="s">
        <v>193</v>
      </c>
    </row>
    <row r="3794" spans="1:65" s="13" customFormat="1" ht="11.25">
      <c r="B3794" s="193"/>
      <c r="C3794" s="194"/>
      <c r="D3794" s="195" t="s">
        <v>203</v>
      </c>
      <c r="E3794" s="196" t="s">
        <v>19</v>
      </c>
      <c r="F3794" s="197" t="s">
        <v>7716</v>
      </c>
      <c r="G3794" s="194"/>
      <c r="H3794" s="198">
        <v>73.92</v>
      </c>
      <c r="I3794" s="199"/>
      <c r="J3794" s="194"/>
      <c r="K3794" s="194"/>
      <c r="L3794" s="200"/>
      <c r="M3794" s="201"/>
      <c r="N3794" s="202"/>
      <c r="O3794" s="202"/>
      <c r="P3794" s="202"/>
      <c r="Q3794" s="202"/>
      <c r="R3794" s="202"/>
      <c r="S3794" s="202"/>
      <c r="T3794" s="203"/>
      <c r="AT3794" s="204" t="s">
        <v>203</v>
      </c>
      <c r="AU3794" s="204" t="s">
        <v>80</v>
      </c>
      <c r="AV3794" s="13" t="s">
        <v>80</v>
      </c>
      <c r="AW3794" s="13" t="s">
        <v>32</v>
      </c>
      <c r="AX3794" s="13" t="s">
        <v>70</v>
      </c>
      <c r="AY3794" s="204" t="s">
        <v>193</v>
      </c>
    </row>
    <row r="3795" spans="1:65" s="14" customFormat="1" ht="11.25">
      <c r="B3795" s="205"/>
      <c r="C3795" s="206"/>
      <c r="D3795" s="195" t="s">
        <v>203</v>
      </c>
      <c r="E3795" s="207" t="s">
        <v>19</v>
      </c>
      <c r="F3795" s="208" t="s">
        <v>205</v>
      </c>
      <c r="G3795" s="206"/>
      <c r="H3795" s="209">
        <v>3169.8539999999998</v>
      </c>
      <c r="I3795" s="210"/>
      <c r="J3795" s="206"/>
      <c r="K3795" s="206"/>
      <c r="L3795" s="211"/>
      <c r="M3795" s="212"/>
      <c r="N3795" s="213"/>
      <c r="O3795" s="213"/>
      <c r="P3795" s="213"/>
      <c r="Q3795" s="213"/>
      <c r="R3795" s="213"/>
      <c r="S3795" s="213"/>
      <c r="T3795" s="214"/>
      <c r="AT3795" s="215" t="s">
        <v>203</v>
      </c>
      <c r="AU3795" s="215" t="s">
        <v>80</v>
      </c>
      <c r="AV3795" s="14" t="s">
        <v>200</v>
      </c>
      <c r="AW3795" s="14" t="s">
        <v>32</v>
      </c>
      <c r="AX3795" s="14" t="s">
        <v>78</v>
      </c>
      <c r="AY3795" s="215" t="s">
        <v>193</v>
      </c>
    </row>
    <row r="3796" spans="1:65" s="2" customFormat="1" ht="24.2" customHeight="1">
      <c r="A3796" s="36"/>
      <c r="B3796" s="37"/>
      <c r="C3796" s="175" t="s">
        <v>7717</v>
      </c>
      <c r="D3796" s="175" t="s">
        <v>195</v>
      </c>
      <c r="E3796" s="176" t="s">
        <v>7718</v>
      </c>
      <c r="F3796" s="177" t="s">
        <v>7719</v>
      </c>
      <c r="G3796" s="178" t="s">
        <v>198</v>
      </c>
      <c r="H3796" s="179">
        <v>268.51</v>
      </c>
      <c r="I3796" s="180"/>
      <c r="J3796" s="181">
        <f>ROUND(I3796*H3796,2)</f>
        <v>0</v>
      </c>
      <c r="K3796" s="177" t="s">
        <v>477</v>
      </c>
      <c r="L3796" s="41"/>
      <c r="M3796" s="182" t="s">
        <v>19</v>
      </c>
      <c r="N3796" s="183" t="s">
        <v>41</v>
      </c>
      <c r="O3796" s="66"/>
      <c r="P3796" s="184">
        <f>O3796*H3796</f>
        <v>0</v>
      </c>
      <c r="Q3796" s="184">
        <v>0</v>
      </c>
      <c r="R3796" s="184">
        <f>Q3796*H3796</f>
        <v>0</v>
      </c>
      <c r="S3796" s="184">
        <v>0</v>
      </c>
      <c r="T3796" s="185">
        <f>S3796*H3796</f>
        <v>0</v>
      </c>
      <c r="U3796" s="36"/>
      <c r="V3796" s="36"/>
      <c r="W3796" s="36"/>
      <c r="X3796" s="36"/>
      <c r="Y3796" s="36"/>
      <c r="Z3796" s="36"/>
      <c r="AA3796" s="36"/>
      <c r="AB3796" s="36"/>
      <c r="AC3796" s="36"/>
      <c r="AD3796" s="36"/>
      <c r="AE3796" s="36"/>
      <c r="AR3796" s="186" t="s">
        <v>216</v>
      </c>
      <c r="AT3796" s="186" t="s">
        <v>195</v>
      </c>
      <c r="AU3796" s="186" t="s">
        <v>80</v>
      </c>
      <c r="AY3796" s="19" t="s">
        <v>193</v>
      </c>
      <c r="BE3796" s="187">
        <f>IF(N3796="základní",J3796,0)</f>
        <v>0</v>
      </c>
      <c r="BF3796" s="187">
        <f>IF(N3796="snížená",J3796,0)</f>
        <v>0</v>
      </c>
      <c r="BG3796" s="187">
        <f>IF(N3796="zákl. přenesená",J3796,0)</f>
        <v>0</v>
      </c>
      <c r="BH3796" s="187">
        <f>IF(N3796="sníž. přenesená",J3796,0)</f>
        <v>0</v>
      </c>
      <c r="BI3796" s="187">
        <f>IF(N3796="nulová",J3796,0)</f>
        <v>0</v>
      </c>
      <c r="BJ3796" s="19" t="s">
        <v>78</v>
      </c>
      <c r="BK3796" s="187">
        <f>ROUND(I3796*H3796,2)</f>
        <v>0</v>
      </c>
      <c r="BL3796" s="19" t="s">
        <v>216</v>
      </c>
      <c r="BM3796" s="186" t="s">
        <v>7720</v>
      </c>
    </row>
    <row r="3797" spans="1:65" s="13" customFormat="1" ht="11.25">
      <c r="B3797" s="193"/>
      <c r="C3797" s="194"/>
      <c r="D3797" s="195" t="s">
        <v>203</v>
      </c>
      <c r="E3797" s="196" t="s">
        <v>19</v>
      </c>
      <c r="F3797" s="197" t="s">
        <v>7721</v>
      </c>
      <c r="G3797" s="194"/>
      <c r="H3797" s="198">
        <v>268.51</v>
      </c>
      <c r="I3797" s="199"/>
      <c r="J3797" s="194"/>
      <c r="K3797" s="194"/>
      <c r="L3797" s="200"/>
      <c r="M3797" s="201"/>
      <c r="N3797" s="202"/>
      <c r="O3797" s="202"/>
      <c r="P3797" s="202"/>
      <c r="Q3797" s="202"/>
      <c r="R3797" s="202"/>
      <c r="S3797" s="202"/>
      <c r="T3797" s="203"/>
      <c r="AT3797" s="204" t="s">
        <v>203</v>
      </c>
      <c r="AU3797" s="204" t="s">
        <v>80</v>
      </c>
      <c r="AV3797" s="13" t="s">
        <v>80</v>
      </c>
      <c r="AW3797" s="13" t="s">
        <v>32</v>
      </c>
      <c r="AX3797" s="13" t="s">
        <v>70</v>
      </c>
      <c r="AY3797" s="204" t="s">
        <v>193</v>
      </c>
    </row>
    <row r="3798" spans="1:65" s="14" customFormat="1" ht="11.25">
      <c r="B3798" s="205"/>
      <c r="C3798" s="206"/>
      <c r="D3798" s="195" t="s">
        <v>203</v>
      </c>
      <c r="E3798" s="207" t="s">
        <v>19</v>
      </c>
      <c r="F3798" s="208" t="s">
        <v>205</v>
      </c>
      <c r="G3798" s="206"/>
      <c r="H3798" s="209">
        <v>268.51</v>
      </c>
      <c r="I3798" s="210"/>
      <c r="J3798" s="206"/>
      <c r="K3798" s="206"/>
      <c r="L3798" s="211"/>
      <c r="M3798" s="212"/>
      <c r="N3798" s="213"/>
      <c r="O3798" s="213"/>
      <c r="P3798" s="213"/>
      <c r="Q3798" s="213"/>
      <c r="R3798" s="213"/>
      <c r="S3798" s="213"/>
      <c r="T3798" s="214"/>
      <c r="AT3798" s="215" t="s">
        <v>203</v>
      </c>
      <c r="AU3798" s="215" t="s">
        <v>80</v>
      </c>
      <c r="AV3798" s="14" t="s">
        <v>200</v>
      </c>
      <c r="AW3798" s="14" t="s">
        <v>32</v>
      </c>
      <c r="AX3798" s="14" t="s">
        <v>78</v>
      </c>
      <c r="AY3798" s="215" t="s">
        <v>193</v>
      </c>
    </row>
    <row r="3799" spans="1:65" s="2" customFormat="1" ht="37.9" customHeight="1">
      <c r="A3799" s="36"/>
      <c r="B3799" s="37"/>
      <c r="C3799" s="175" t="s">
        <v>7722</v>
      </c>
      <c r="D3799" s="175" t="s">
        <v>195</v>
      </c>
      <c r="E3799" s="176" t="s">
        <v>7723</v>
      </c>
      <c r="F3799" s="177" t="s">
        <v>7724</v>
      </c>
      <c r="G3799" s="178" t="s">
        <v>198</v>
      </c>
      <c r="H3799" s="179">
        <v>42.5</v>
      </c>
      <c r="I3799" s="180"/>
      <c r="J3799" s="181">
        <f>ROUND(I3799*H3799,2)</f>
        <v>0</v>
      </c>
      <c r="K3799" s="177" t="s">
        <v>199</v>
      </c>
      <c r="L3799" s="41"/>
      <c r="M3799" s="182" t="s">
        <v>19</v>
      </c>
      <c r="N3799" s="183" t="s">
        <v>41</v>
      </c>
      <c r="O3799" s="66"/>
      <c r="P3799" s="184">
        <f>O3799*H3799</f>
        <v>0</v>
      </c>
      <c r="Q3799" s="184">
        <v>0</v>
      </c>
      <c r="R3799" s="184">
        <f>Q3799*H3799</f>
        <v>0</v>
      </c>
      <c r="S3799" s="184">
        <v>0</v>
      </c>
      <c r="T3799" s="185">
        <f>S3799*H3799</f>
        <v>0</v>
      </c>
      <c r="U3799" s="36"/>
      <c r="V3799" s="36"/>
      <c r="W3799" s="36"/>
      <c r="X3799" s="36"/>
      <c r="Y3799" s="36"/>
      <c r="Z3799" s="36"/>
      <c r="AA3799" s="36"/>
      <c r="AB3799" s="36"/>
      <c r="AC3799" s="36"/>
      <c r="AD3799" s="36"/>
      <c r="AE3799" s="36"/>
      <c r="AR3799" s="186" t="s">
        <v>216</v>
      </c>
      <c r="AT3799" s="186" t="s">
        <v>195</v>
      </c>
      <c r="AU3799" s="186" t="s">
        <v>80</v>
      </c>
      <c r="AY3799" s="19" t="s">
        <v>193</v>
      </c>
      <c r="BE3799" s="187">
        <f>IF(N3799="základní",J3799,0)</f>
        <v>0</v>
      </c>
      <c r="BF3799" s="187">
        <f>IF(N3799="snížená",J3799,0)</f>
        <v>0</v>
      </c>
      <c r="BG3799" s="187">
        <f>IF(N3799="zákl. přenesená",J3799,0)</f>
        <v>0</v>
      </c>
      <c r="BH3799" s="187">
        <f>IF(N3799="sníž. přenesená",J3799,0)</f>
        <v>0</v>
      </c>
      <c r="BI3799" s="187">
        <f>IF(N3799="nulová",J3799,0)</f>
        <v>0</v>
      </c>
      <c r="BJ3799" s="19" t="s">
        <v>78</v>
      </c>
      <c r="BK3799" s="187">
        <f>ROUND(I3799*H3799,2)</f>
        <v>0</v>
      </c>
      <c r="BL3799" s="19" t="s">
        <v>216</v>
      </c>
      <c r="BM3799" s="186" t="s">
        <v>7725</v>
      </c>
    </row>
    <row r="3800" spans="1:65" s="2" customFormat="1" ht="11.25">
      <c r="A3800" s="36"/>
      <c r="B3800" s="37"/>
      <c r="C3800" s="38"/>
      <c r="D3800" s="188" t="s">
        <v>201</v>
      </c>
      <c r="E3800" s="38"/>
      <c r="F3800" s="189" t="s">
        <v>7726</v>
      </c>
      <c r="G3800" s="38"/>
      <c r="H3800" s="38"/>
      <c r="I3800" s="190"/>
      <c r="J3800" s="38"/>
      <c r="K3800" s="38"/>
      <c r="L3800" s="41"/>
      <c r="M3800" s="191"/>
      <c r="N3800" s="192"/>
      <c r="O3800" s="66"/>
      <c r="P3800" s="66"/>
      <c r="Q3800" s="66"/>
      <c r="R3800" s="66"/>
      <c r="S3800" s="66"/>
      <c r="T3800" s="67"/>
      <c r="U3800" s="36"/>
      <c r="V3800" s="36"/>
      <c r="W3800" s="36"/>
      <c r="X3800" s="36"/>
      <c r="Y3800" s="36"/>
      <c r="Z3800" s="36"/>
      <c r="AA3800" s="36"/>
      <c r="AB3800" s="36"/>
      <c r="AC3800" s="36"/>
      <c r="AD3800" s="36"/>
      <c r="AE3800" s="36"/>
      <c r="AT3800" s="19" t="s">
        <v>201</v>
      </c>
      <c r="AU3800" s="19" t="s">
        <v>80</v>
      </c>
    </row>
    <row r="3801" spans="1:65" s="15" customFormat="1" ht="11.25">
      <c r="B3801" s="217"/>
      <c r="C3801" s="218"/>
      <c r="D3801" s="195" t="s">
        <v>203</v>
      </c>
      <c r="E3801" s="219" t="s">
        <v>19</v>
      </c>
      <c r="F3801" s="220" t="s">
        <v>353</v>
      </c>
      <c r="G3801" s="218"/>
      <c r="H3801" s="219" t="s">
        <v>19</v>
      </c>
      <c r="I3801" s="221"/>
      <c r="J3801" s="218"/>
      <c r="K3801" s="218"/>
      <c r="L3801" s="222"/>
      <c r="M3801" s="223"/>
      <c r="N3801" s="224"/>
      <c r="O3801" s="224"/>
      <c r="P3801" s="224"/>
      <c r="Q3801" s="224"/>
      <c r="R3801" s="224"/>
      <c r="S3801" s="224"/>
      <c r="T3801" s="225"/>
      <c r="AT3801" s="226" t="s">
        <v>203</v>
      </c>
      <c r="AU3801" s="226" t="s">
        <v>80</v>
      </c>
      <c r="AV3801" s="15" t="s">
        <v>78</v>
      </c>
      <c r="AW3801" s="15" t="s">
        <v>32</v>
      </c>
      <c r="AX3801" s="15" t="s">
        <v>70</v>
      </c>
      <c r="AY3801" s="226" t="s">
        <v>193</v>
      </c>
    </row>
    <row r="3802" spans="1:65" s="13" customFormat="1" ht="11.25">
      <c r="B3802" s="193"/>
      <c r="C3802" s="194"/>
      <c r="D3802" s="195" t="s">
        <v>203</v>
      </c>
      <c r="E3802" s="196" t="s">
        <v>19</v>
      </c>
      <c r="F3802" s="197" t="s">
        <v>7727</v>
      </c>
      <c r="G3802" s="194"/>
      <c r="H3802" s="198">
        <v>19.2</v>
      </c>
      <c r="I3802" s="199"/>
      <c r="J3802" s="194"/>
      <c r="K3802" s="194"/>
      <c r="L3802" s="200"/>
      <c r="M3802" s="201"/>
      <c r="N3802" s="202"/>
      <c r="O3802" s="202"/>
      <c r="P3802" s="202"/>
      <c r="Q3802" s="202"/>
      <c r="R3802" s="202"/>
      <c r="S3802" s="202"/>
      <c r="T3802" s="203"/>
      <c r="AT3802" s="204" t="s">
        <v>203</v>
      </c>
      <c r="AU3802" s="204" t="s">
        <v>80</v>
      </c>
      <c r="AV3802" s="13" t="s">
        <v>80</v>
      </c>
      <c r="AW3802" s="13" t="s">
        <v>32</v>
      </c>
      <c r="AX3802" s="13" t="s">
        <v>70</v>
      </c>
      <c r="AY3802" s="204" t="s">
        <v>193</v>
      </c>
    </row>
    <row r="3803" spans="1:65" s="15" customFormat="1" ht="11.25">
      <c r="B3803" s="217"/>
      <c r="C3803" s="218"/>
      <c r="D3803" s="195" t="s">
        <v>203</v>
      </c>
      <c r="E3803" s="219" t="s">
        <v>19</v>
      </c>
      <c r="F3803" s="220" t="s">
        <v>335</v>
      </c>
      <c r="G3803" s="218"/>
      <c r="H3803" s="219" t="s">
        <v>19</v>
      </c>
      <c r="I3803" s="221"/>
      <c r="J3803" s="218"/>
      <c r="K3803" s="218"/>
      <c r="L3803" s="222"/>
      <c r="M3803" s="223"/>
      <c r="N3803" s="224"/>
      <c r="O3803" s="224"/>
      <c r="P3803" s="224"/>
      <c r="Q3803" s="224"/>
      <c r="R3803" s="224"/>
      <c r="S3803" s="224"/>
      <c r="T3803" s="225"/>
      <c r="AT3803" s="226" t="s">
        <v>203</v>
      </c>
      <c r="AU3803" s="226" t="s">
        <v>80</v>
      </c>
      <c r="AV3803" s="15" t="s">
        <v>78</v>
      </c>
      <c r="AW3803" s="15" t="s">
        <v>32</v>
      </c>
      <c r="AX3803" s="15" t="s">
        <v>70</v>
      </c>
      <c r="AY3803" s="226" t="s">
        <v>193</v>
      </c>
    </row>
    <row r="3804" spans="1:65" s="13" customFormat="1" ht="11.25">
      <c r="B3804" s="193"/>
      <c r="C3804" s="194"/>
      <c r="D3804" s="195" t="s">
        <v>203</v>
      </c>
      <c r="E3804" s="196" t="s">
        <v>19</v>
      </c>
      <c r="F3804" s="197" t="s">
        <v>7728</v>
      </c>
      <c r="G3804" s="194"/>
      <c r="H3804" s="198">
        <v>13.7</v>
      </c>
      <c r="I3804" s="199"/>
      <c r="J3804" s="194"/>
      <c r="K3804" s="194"/>
      <c r="L3804" s="200"/>
      <c r="M3804" s="201"/>
      <c r="N3804" s="202"/>
      <c r="O3804" s="202"/>
      <c r="P3804" s="202"/>
      <c r="Q3804" s="202"/>
      <c r="R3804" s="202"/>
      <c r="S3804" s="202"/>
      <c r="T3804" s="203"/>
      <c r="AT3804" s="204" t="s">
        <v>203</v>
      </c>
      <c r="AU3804" s="204" t="s">
        <v>80</v>
      </c>
      <c r="AV3804" s="13" t="s">
        <v>80</v>
      </c>
      <c r="AW3804" s="13" t="s">
        <v>32</v>
      </c>
      <c r="AX3804" s="13" t="s">
        <v>70</v>
      </c>
      <c r="AY3804" s="204" t="s">
        <v>193</v>
      </c>
    </row>
    <row r="3805" spans="1:65" s="15" customFormat="1" ht="11.25">
      <c r="B3805" s="217"/>
      <c r="C3805" s="218"/>
      <c r="D3805" s="195" t="s">
        <v>203</v>
      </c>
      <c r="E3805" s="219" t="s">
        <v>19</v>
      </c>
      <c r="F3805" s="220" t="s">
        <v>945</v>
      </c>
      <c r="G3805" s="218"/>
      <c r="H3805" s="219" t="s">
        <v>19</v>
      </c>
      <c r="I3805" s="221"/>
      <c r="J3805" s="218"/>
      <c r="K3805" s="218"/>
      <c r="L3805" s="222"/>
      <c r="M3805" s="223"/>
      <c r="N3805" s="224"/>
      <c r="O3805" s="224"/>
      <c r="P3805" s="224"/>
      <c r="Q3805" s="224"/>
      <c r="R3805" s="224"/>
      <c r="S3805" s="224"/>
      <c r="T3805" s="225"/>
      <c r="AT3805" s="226" t="s">
        <v>203</v>
      </c>
      <c r="AU3805" s="226" t="s">
        <v>80</v>
      </c>
      <c r="AV3805" s="15" t="s">
        <v>78</v>
      </c>
      <c r="AW3805" s="15" t="s">
        <v>32</v>
      </c>
      <c r="AX3805" s="15" t="s">
        <v>70</v>
      </c>
      <c r="AY3805" s="226" t="s">
        <v>193</v>
      </c>
    </row>
    <row r="3806" spans="1:65" s="13" customFormat="1" ht="11.25">
      <c r="B3806" s="193"/>
      <c r="C3806" s="194"/>
      <c r="D3806" s="195" t="s">
        <v>203</v>
      </c>
      <c r="E3806" s="196" t="s">
        <v>19</v>
      </c>
      <c r="F3806" s="197" t="s">
        <v>7729</v>
      </c>
      <c r="G3806" s="194"/>
      <c r="H3806" s="198">
        <v>9.6</v>
      </c>
      <c r="I3806" s="199"/>
      <c r="J3806" s="194"/>
      <c r="K3806" s="194"/>
      <c r="L3806" s="200"/>
      <c r="M3806" s="201"/>
      <c r="N3806" s="202"/>
      <c r="O3806" s="202"/>
      <c r="P3806" s="202"/>
      <c r="Q3806" s="202"/>
      <c r="R3806" s="202"/>
      <c r="S3806" s="202"/>
      <c r="T3806" s="203"/>
      <c r="AT3806" s="204" t="s">
        <v>203</v>
      </c>
      <c r="AU3806" s="204" t="s">
        <v>80</v>
      </c>
      <c r="AV3806" s="13" t="s">
        <v>80</v>
      </c>
      <c r="AW3806" s="13" t="s">
        <v>32</v>
      </c>
      <c r="AX3806" s="13" t="s">
        <v>70</v>
      </c>
      <c r="AY3806" s="204" t="s">
        <v>193</v>
      </c>
    </row>
    <row r="3807" spans="1:65" s="14" customFormat="1" ht="11.25">
      <c r="B3807" s="205"/>
      <c r="C3807" s="206"/>
      <c r="D3807" s="195" t="s">
        <v>203</v>
      </c>
      <c r="E3807" s="207" t="s">
        <v>19</v>
      </c>
      <c r="F3807" s="208" t="s">
        <v>205</v>
      </c>
      <c r="G3807" s="206"/>
      <c r="H3807" s="209">
        <v>42.5</v>
      </c>
      <c r="I3807" s="210"/>
      <c r="J3807" s="206"/>
      <c r="K3807" s="206"/>
      <c r="L3807" s="211"/>
      <c r="M3807" s="212"/>
      <c r="N3807" s="213"/>
      <c r="O3807" s="213"/>
      <c r="P3807" s="213"/>
      <c r="Q3807" s="213"/>
      <c r="R3807" s="213"/>
      <c r="S3807" s="213"/>
      <c r="T3807" s="214"/>
      <c r="AT3807" s="215" t="s">
        <v>203</v>
      </c>
      <c r="AU3807" s="215" t="s">
        <v>80</v>
      </c>
      <c r="AV3807" s="14" t="s">
        <v>200</v>
      </c>
      <c r="AW3807" s="14" t="s">
        <v>32</v>
      </c>
      <c r="AX3807" s="14" t="s">
        <v>78</v>
      </c>
      <c r="AY3807" s="215" t="s">
        <v>193</v>
      </c>
    </row>
    <row r="3808" spans="1:65" s="2" customFormat="1" ht="24.2" customHeight="1">
      <c r="A3808" s="36"/>
      <c r="B3808" s="37"/>
      <c r="C3808" s="175" t="s">
        <v>7730</v>
      </c>
      <c r="D3808" s="175" t="s">
        <v>195</v>
      </c>
      <c r="E3808" s="176" t="s">
        <v>7731</v>
      </c>
      <c r="F3808" s="177" t="s">
        <v>7732</v>
      </c>
      <c r="G3808" s="178" t="s">
        <v>198</v>
      </c>
      <c r="H3808" s="179">
        <v>1957.88</v>
      </c>
      <c r="I3808" s="180"/>
      <c r="J3808" s="181">
        <f>ROUND(I3808*H3808,2)</f>
        <v>0</v>
      </c>
      <c r="K3808" s="177" t="s">
        <v>199</v>
      </c>
      <c r="L3808" s="41"/>
      <c r="M3808" s="182" t="s">
        <v>19</v>
      </c>
      <c r="N3808" s="183" t="s">
        <v>41</v>
      </c>
      <c r="O3808" s="66"/>
      <c r="P3808" s="184">
        <f>O3808*H3808</f>
        <v>0</v>
      </c>
      <c r="Q3808" s="184">
        <v>1.5E-3</v>
      </c>
      <c r="R3808" s="184">
        <f>Q3808*H3808</f>
        <v>2.9368200000000004</v>
      </c>
      <c r="S3808" s="184">
        <v>0</v>
      </c>
      <c r="T3808" s="185">
        <f>S3808*H3808</f>
        <v>0</v>
      </c>
      <c r="U3808" s="36"/>
      <c r="V3808" s="36"/>
      <c r="W3808" s="36"/>
      <c r="X3808" s="36"/>
      <c r="Y3808" s="36"/>
      <c r="Z3808" s="36"/>
      <c r="AA3808" s="36"/>
      <c r="AB3808" s="36"/>
      <c r="AC3808" s="36"/>
      <c r="AD3808" s="36"/>
      <c r="AE3808" s="36"/>
      <c r="AR3808" s="186" t="s">
        <v>216</v>
      </c>
      <c r="AT3808" s="186" t="s">
        <v>195</v>
      </c>
      <c r="AU3808" s="186" t="s">
        <v>80</v>
      </c>
      <c r="AY3808" s="19" t="s">
        <v>193</v>
      </c>
      <c r="BE3808" s="187">
        <f>IF(N3808="základní",J3808,0)</f>
        <v>0</v>
      </c>
      <c r="BF3808" s="187">
        <f>IF(N3808="snížená",J3808,0)</f>
        <v>0</v>
      </c>
      <c r="BG3808" s="187">
        <f>IF(N3808="zákl. přenesená",J3808,0)</f>
        <v>0</v>
      </c>
      <c r="BH3808" s="187">
        <f>IF(N3808="sníž. přenesená",J3808,0)</f>
        <v>0</v>
      </c>
      <c r="BI3808" s="187">
        <f>IF(N3808="nulová",J3808,0)</f>
        <v>0</v>
      </c>
      <c r="BJ3808" s="19" t="s">
        <v>78</v>
      </c>
      <c r="BK3808" s="187">
        <f>ROUND(I3808*H3808,2)</f>
        <v>0</v>
      </c>
      <c r="BL3808" s="19" t="s">
        <v>216</v>
      </c>
      <c r="BM3808" s="186" t="s">
        <v>7733</v>
      </c>
    </row>
    <row r="3809" spans="1:65" s="2" customFormat="1" ht="11.25">
      <c r="A3809" s="36"/>
      <c r="B3809" s="37"/>
      <c r="C3809" s="38"/>
      <c r="D3809" s="188" t="s">
        <v>201</v>
      </c>
      <c r="E3809" s="38"/>
      <c r="F3809" s="189" t="s">
        <v>7734</v>
      </c>
      <c r="G3809" s="38"/>
      <c r="H3809" s="38"/>
      <c r="I3809" s="190"/>
      <c r="J3809" s="38"/>
      <c r="K3809" s="38"/>
      <c r="L3809" s="41"/>
      <c r="M3809" s="191"/>
      <c r="N3809" s="192"/>
      <c r="O3809" s="66"/>
      <c r="P3809" s="66"/>
      <c r="Q3809" s="66"/>
      <c r="R3809" s="66"/>
      <c r="S3809" s="66"/>
      <c r="T3809" s="67"/>
      <c r="U3809" s="36"/>
      <c r="V3809" s="36"/>
      <c r="W3809" s="36"/>
      <c r="X3809" s="36"/>
      <c r="Y3809" s="36"/>
      <c r="Z3809" s="36"/>
      <c r="AA3809" s="36"/>
      <c r="AB3809" s="36"/>
      <c r="AC3809" s="36"/>
      <c r="AD3809" s="36"/>
      <c r="AE3809" s="36"/>
      <c r="AT3809" s="19" t="s">
        <v>201</v>
      </c>
      <c r="AU3809" s="19" t="s">
        <v>80</v>
      </c>
    </row>
    <row r="3810" spans="1:65" s="15" customFormat="1" ht="11.25">
      <c r="B3810" s="217"/>
      <c r="C3810" s="218"/>
      <c r="D3810" s="195" t="s">
        <v>203</v>
      </c>
      <c r="E3810" s="219" t="s">
        <v>19</v>
      </c>
      <c r="F3810" s="220" t="s">
        <v>353</v>
      </c>
      <c r="G3810" s="218"/>
      <c r="H3810" s="219" t="s">
        <v>19</v>
      </c>
      <c r="I3810" s="221"/>
      <c r="J3810" s="218"/>
      <c r="K3810" s="218"/>
      <c r="L3810" s="222"/>
      <c r="M3810" s="223"/>
      <c r="N3810" s="224"/>
      <c r="O3810" s="224"/>
      <c r="P3810" s="224"/>
      <c r="Q3810" s="224"/>
      <c r="R3810" s="224"/>
      <c r="S3810" s="224"/>
      <c r="T3810" s="225"/>
      <c r="AT3810" s="226" t="s">
        <v>203</v>
      </c>
      <c r="AU3810" s="226" t="s">
        <v>80</v>
      </c>
      <c r="AV3810" s="15" t="s">
        <v>78</v>
      </c>
      <c r="AW3810" s="15" t="s">
        <v>32</v>
      </c>
      <c r="AX3810" s="15" t="s">
        <v>70</v>
      </c>
      <c r="AY3810" s="226" t="s">
        <v>193</v>
      </c>
    </row>
    <row r="3811" spans="1:65" s="13" customFormat="1" ht="22.5">
      <c r="B3811" s="193"/>
      <c r="C3811" s="194"/>
      <c r="D3811" s="195" t="s">
        <v>203</v>
      </c>
      <c r="E3811" s="196" t="s">
        <v>19</v>
      </c>
      <c r="F3811" s="197" t="s">
        <v>7735</v>
      </c>
      <c r="G3811" s="194"/>
      <c r="H3811" s="198">
        <v>368.9</v>
      </c>
      <c r="I3811" s="199"/>
      <c r="J3811" s="194"/>
      <c r="K3811" s="194"/>
      <c r="L3811" s="200"/>
      <c r="M3811" s="201"/>
      <c r="N3811" s="202"/>
      <c r="O3811" s="202"/>
      <c r="P3811" s="202"/>
      <c r="Q3811" s="202"/>
      <c r="R3811" s="202"/>
      <c r="S3811" s="202"/>
      <c r="T3811" s="203"/>
      <c r="AT3811" s="204" t="s">
        <v>203</v>
      </c>
      <c r="AU3811" s="204" t="s">
        <v>80</v>
      </c>
      <c r="AV3811" s="13" t="s">
        <v>80</v>
      </c>
      <c r="AW3811" s="13" t="s">
        <v>32</v>
      </c>
      <c r="AX3811" s="13" t="s">
        <v>70</v>
      </c>
      <c r="AY3811" s="204" t="s">
        <v>193</v>
      </c>
    </row>
    <row r="3812" spans="1:65" s="15" customFormat="1" ht="11.25">
      <c r="B3812" s="217"/>
      <c r="C3812" s="218"/>
      <c r="D3812" s="195" t="s">
        <v>203</v>
      </c>
      <c r="E3812" s="219" t="s">
        <v>19</v>
      </c>
      <c r="F3812" s="220" t="s">
        <v>335</v>
      </c>
      <c r="G3812" s="218"/>
      <c r="H3812" s="219" t="s">
        <v>19</v>
      </c>
      <c r="I3812" s="221"/>
      <c r="J3812" s="218"/>
      <c r="K3812" s="218"/>
      <c r="L3812" s="222"/>
      <c r="M3812" s="223"/>
      <c r="N3812" s="224"/>
      <c r="O3812" s="224"/>
      <c r="P3812" s="224"/>
      <c r="Q3812" s="224"/>
      <c r="R3812" s="224"/>
      <c r="S3812" s="224"/>
      <c r="T3812" s="225"/>
      <c r="AT3812" s="226" t="s">
        <v>203</v>
      </c>
      <c r="AU3812" s="226" t="s">
        <v>80</v>
      </c>
      <c r="AV3812" s="15" t="s">
        <v>78</v>
      </c>
      <c r="AW3812" s="15" t="s">
        <v>32</v>
      </c>
      <c r="AX3812" s="15" t="s">
        <v>70</v>
      </c>
      <c r="AY3812" s="226" t="s">
        <v>193</v>
      </c>
    </row>
    <row r="3813" spans="1:65" s="13" customFormat="1" ht="22.5">
      <c r="B3813" s="193"/>
      <c r="C3813" s="194"/>
      <c r="D3813" s="195" t="s">
        <v>203</v>
      </c>
      <c r="E3813" s="196" t="s">
        <v>19</v>
      </c>
      <c r="F3813" s="197" t="s">
        <v>7736</v>
      </c>
      <c r="G3813" s="194"/>
      <c r="H3813" s="198">
        <v>421.1</v>
      </c>
      <c r="I3813" s="199"/>
      <c r="J3813" s="194"/>
      <c r="K3813" s="194"/>
      <c r="L3813" s="200"/>
      <c r="M3813" s="201"/>
      <c r="N3813" s="202"/>
      <c r="O3813" s="202"/>
      <c r="P3813" s="202"/>
      <c r="Q3813" s="202"/>
      <c r="R3813" s="202"/>
      <c r="S3813" s="202"/>
      <c r="T3813" s="203"/>
      <c r="AT3813" s="204" t="s">
        <v>203</v>
      </c>
      <c r="AU3813" s="204" t="s">
        <v>80</v>
      </c>
      <c r="AV3813" s="13" t="s">
        <v>80</v>
      </c>
      <c r="AW3813" s="13" t="s">
        <v>32</v>
      </c>
      <c r="AX3813" s="13" t="s">
        <v>70</v>
      </c>
      <c r="AY3813" s="204" t="s">
        <v>193</v>
      </c>
    </row>
    <row r="3814" spans="1:65" s="15" customFormat="1" ht="11.25">
      <c r="B3814" s="217"/>
      <c r="C3814" s="218"/>
      <c r="D3814" s="195" t="s">
        <v>203</v>
      </c>
      <c r="E3814" s="219" t="s">
        <v>19</v>
      </c>
      <c r="F3814" s="220" t="s">
        <v>945</v>
      </c>
      <c r="G3814" s="218"/>
      <c r="H3814" s="219" t="s">
        <v>19</v>
      </c>
      <c r="I3814" s="221"/>
      <c r="J3814" s="218"/>
      <c r="K3814" s="218"/>
      <c r="L3814" s="222"/>
      <c r="M3814" s="223"/>
      <c r="N3814" s="224"/>
      <c r="O3814" s="224"/>
      <c r="P3814" s="224"/>
      <c r="Q3814" s="224"/>
      <c r="R3814" s="224"/>
      <c r="S3814" s="224"/>
      <c r="T3814" s="225"/>
      <c r="AT3814" s="226" t="s">
        <v>203</v>
      </c>
      <c r="AU3814" s="226" t="s">
        <v>80</v>
      </c>
      <c r="AV3814" s="15" t="s">
        <v>78</v>
      </c>
      <c r="AW3814" s="15" t="s">
        <v>32</v>
      </c>
      <c r="AX3814" s="15" t="s">
        <v>70</v>
      </c>
      <c r="AY3814" s="226" t="s">
        <v>193</v>
      </c>
    </row>
    <row r="3815" spans="1:65" s="13" customFormat="1" ht="22.5">
      <c r="B3815" s="193"/>
      <c r="C3815" s="194"/>
      <c r="D3815" s="195" t="s">
        <v>203</v>
      </c>
      <c r="E3815" s="196" t="s">
        <v>19</v>
      </c>
      <c r="F3815" s="197" t="s">
        <v>7737</v>
      </c>
      <c r="G3815" s="194"/>
      <c r="H3815" s="198">
        <v>449.7</v>
      </c>
      <c r="I3815" s="199"/>
      <c r="J3815" s="194"/>
      <c r="K3815" s="194"/>
      <c r="L3815" s="200"/>
      <c r="M3815" s="201"/>
      <c r="N3815" s="202"/>
      <c r="O3815" s="202"/>
      <c r="P3815" s="202"/>
      <c r="Q3815" s="202"/>
      <c r="R3815" s="202"/>
      <c r="S3815" s="202"/>
      <c r="T3815" s="203"/>
      <c r="AT3815" s="204" t="s">
        <v>203</v>
      </c>
      <c r="AU3815" s="204" t="s">
        <v>80</v>
      </c>
      <c r="AV3815" s="13" t="s">
        <v>80</v>
      </c>
      <c r="AW3815" s="13" t="s">
        <v>32</v>
      </c>
      <c r="AX3815" s="13" t="s">
        <v>70</v>
      </c>
      <c r="AY3815" s="204" t="s">
        <v>193</v>
      </c>
    </row>
    <row r="3816" spans="1:65" s="15" customFormat="1" ht="11.25">
      <c r="B3816" s="217"/>
      <c r="C3816" s="218"/>
      <c r="D3816" s="195" t="s">
        <v>203</v>
      </c>
      <c r="E3816" s="219" t="s">
        <v>19</v>
      </c>
      <c r="F3816" s="220" t="s">
        <v>971</v>
      </c>
      <c r="G3816" s="218"/>
      <c r="H3816" s="219" t="s">
        <v>19</v>
      </c>
      <c r="I3816" s="221"/>
      <c r="J3816" s="218"/>
      <c r="K3816" s="218"/>
      <c r="L3816" s="222"/>
      <c r="M3816" s="223"/>
      <c r="N3816" s="224"/>
      <c r="O3816" s="224"/>
      <c r="P3816" s="224"/>
      <c r="Q3816" s="224"/>
      <c r="R3816" s="224"/>
      <c r="S3816" s="224"/>
      <c r="T3816" s="225"/>
      <c r="AT3816" s="226" t="s">
        <v>203</v>
      </c>
      <c r="AU3816" s="226" t="s">
        <v>80</v>
      </c>
      <c r="AV3816" s="15" t="s">
        <v>78</v>
      </c>
      <c r="AW3816" s="15" t="s">
        <v>32</v>
      </c>
      <c r="AX3816" s="15" t="s">
        <v>70</v>
      </c>
      <c r="AY3816" s="226" t="s">
        <v>193</v>
      </c>
    </row>
    <row r="3817" spans="1:65" s="13" customFormat="1" ht="22.5">
      <c r="B3817" s="193"/>
      <c r="C3817" s="194"/>
      <c r="D3817" s="195" t="s">
        <v>203</v>
      </c>
      <c r="E3817" s="196" t="s">
        <v>19</v>
      </c>
      <c r="F3817" s="197" t="s">
        <v>7738</v>
      </c>
      <c r="G3817" s="194"/>
      <c r="H3817" s="198">
        <v>456.1</v>
      </c>
      <c r="I3817" s="199"/>
      <c r="J3817" s="194"/>
      <c r="K3817" s="194"/>
      <c r="L3817" s="200"/>
      <c r="M3817" s="201"/>
      <c r="N3817" s="202"/>
      <c r="O3817" s="202"/>
      <c r="P3817" s="202"/>
      <c r="Q3817" s="202"/>
      <c r="R3817" s="202"/>
      <c r="S3817" s="202"/>
      <c r="T3817" s="203"/>
      <c r="AT3817" s="204" t="s">
        <v>203</v>
      </c>
      <c r="AU3817" s="204" t="s">
        <v>80</v>
      </c>
      <c r="AV3817" s="13" t="s">
        <v>80</v>
      </c>
      <c r="AW3817" s="13" t="s">
        <v>32</v>
      </c>
      <c r="AX3817" s="13" t="s">
        <v>70</v>
      </c>
      <c r="AY3817" s="204" t="s">
        <v>193</v>
      </c>
    </row>
    <row r="3818" spans="1:65" s="13" customFormat="1" ht="33.75">
      <c r="B3818" s="193"/>
      <c r="C3818" s="194"/>
      <c r="D3818" s="195" t="s">
        <v>203</v>
      </c>
      <c r="E3818" s="196" t="s">
        <v>19</v>
      </c>
      <c r="F3818" s="197" t="s">
        <v>7739</v>
      </c>
      <c r="G3818" s="194"/>
      <c r="H3818" s="198">
        <v>262.08</v>
      </c>
      <c r="I3818" s="199"/>
      <c r="J3818" s="194"/>
      <c r="K3818" s="194"/>
      <c r="L3818" s="200"/>
      <c r="M3818" s="201"/>
      <c r="N3818" s="202"/>
      <c r="O3818" s="202"/>
      <c r="P3818" s="202"/>
      <c r="Q3818" s="202"/>
      <c r="R3818" s="202"/>
      <c r="S3818" s="202"/>
      <c r="T3818" s="203"/>
      <c r="AT3818" s="204" t="s">
        <v>203</v>
      </c>
      <c r="AU3818" s="204" t="s">
        <v>80</v>
      </c>
      <c r="AV3818" s="13" t="s">
        <v>80</v>
      </c>
      <c r="AW3818" s="13" t="s">
        <v>32</v>
      </c>
      <c r="AX3818" s="13" t="s">
        <v>70</v>
      </c>
      <c r="AY3818" s="204" t="s">
        <v>193</v>
      </c>
    </row>
    <row r="3819" spans="1:65" s="14" customFormat="1" ht="11.25">
      <c r="B3819" s="205"/>
      <c r="C3819" s="206"/>
      <c r="D3819" s="195" t="s">
        <v>203</v>
      </c>
      <c r="E3819" s="207" t="s">
        <v>19</v>
      </c>
      <c r="F3819" s="208" t="s">
        <v>205</v>
      </c>
      <c r="G3819" s="206"/>
      <c r="H3819" s="209">
        <v>1957.88</v>
      </c>
      <c r="I3819" s="210"/>
      <c r="J3819" s="206"/>
      <c r="K3819" s="206"/>
      <c r="L3819" s="211"/>
      <c r="M3819" s="212"/>
      <c r="N3819" s="213"/>
      <c r="O3819" s="213"/>
      <c r="P3819" s="213"/>
      <c r="Q3819" s="213"/>
      <c r="R3819" s="213"/>
      <c r="S3819" s="213"/>
      <c r="T3819" s="214"/>
      <c r="AT3819" s="215" t="s">
        <v>203</v>
      </c>
      <c r="AU3819" s="215" t="s">
        <v>80</v>
      </c>
      <c r="AV3819" s="14" t="s">
        <v>200</v>
      </c>
      <c r="AW3819" s="14" t="s">
        <v>32</v>
      </c>
      <c r="AX3819" s="14" t="s">
        <v>78</v>
      </c>
      <c r="AY3819" s="215" t="s">
        <v>193</v>
      </c>
    </row>
    <row r="3820" spans="1:65" s="2" customFormat="1" ht="16.5" customHeight="1">
      <c r="A3820" s="36"/>
      <c r="B3820" s="37"/>
      <c r="C3820" s="175" t="s">
        <v>7740</v>
      </c>
      <c r="D3820" s="175" t="s">
        <v>195</v>
      </c>
      <c r="E3820" s="176" t="s">
        <v>7741</v>
      </c>
      <c r="F3820" s="177" t="s">
        <v>7742</v>
      </c>
      <c r="G3820" s="178" t="s">
        <v>273</v>
      </c>
      <c r="H3820" s="179">
        <v>202.1</v>
      </c>
      <c r="I3820" s="180"/>
      <c r="J3820" s="181">
        <f>ROUND(I3820*H3820,2)</f>
        <v>0</v>
      </c>
      <c r="K3820" s="177" t="s">
        <v>199</v>
      </c>
      <c r="L3820" s="41"/>
      <c r="M3820" s="182" t="s">
        <v>19</v>
      </c>
      <c r="N3820" s="183" t="s">
        <v>41</v>
      </c>
      <c r="O3820" s="66"/>
      <c r="P3820" s="184">
        <f>O3820*H3820</f>
        <v>0</v>
      </c>
      <c r="Q3820" s="184">
        <v>3.0000000000000001E-5</v>
      </c>
      <c r="R3820" s="184">
        <f>Q3820*H3820</f>
        <v>6.0629999999999998E-3</v>
      </c>
      <c r="S3820" s="184">
        <v>0</v>
      </c>
      <c r="T3820" s="185">
        <f>S3820*H3820</f>
        <v>0</v>
      </c>
      <c r="U3820" s="36"/>
      <c r="V3820" s="36"/>
      <c r="W3820" s="36"/>
      <c r="X3820" s="36"/>
      <c r="Y3820" s="36"/>
      <c r="Z3820" s="36"/>
      <c r="AA3820" s="36"/>
      <c r="AB3820" s="36"/>
      <c r="AC3820" s="36"/>
      <c r="AD3820" s="36"/>
      <c r="AE3820" s="36"/>
      <c r="AR3820" s="186" t="s">
        <v>216</v>
      </c>
      <c r="AT3820" s="186" t="s">
        <v>195</v>
      </c>
      <c r="AU3820" s="186" t="s">
        <v>80</v>
      </c>
      <c r="AY3820" s="19" t="s">
        <v>193</v>
      </c>
      <c r="BE3820" s="187">
        <f>IF(N3820="základní",J3820,0)</f>
        <v>0</v>
      </c>
      <c r="BF3820" s="187">
        <f>IF(N3820="snížená",J3820,0)</f>
        <v>0</v>
      </c>
      <c r="BG3820" s="187">
        <f>IF(N3820="zákl. přenesená",J3820,0)</f>
        <v>0</v>
      </c>
      <c r="BH3820" s="187">
        <f>IF(N3820="sníž. přenesená",J3820,0)</f>
        <v>0</v>
      </c>
      <c r="BI3820" s="187">
        <f>IF(N3820="nulová",J3820,0)</f>
        <v>0</v>
      </c>
      <c r="BJ3820" s="19" t="s">
        <v>78</v>
      </c>
      <c r="BK3820" s="187">
        <f>ROUND(I3820*H3820,2)</f>
        <v>0</v>
      </c>
      <c r="BL3820" s="19" t="s">
        <v>216</v>
      </c>
      <c r="BM3820" s="186" t="s">
        <v>7743</v>
      </c>
    </row>
    <row r="3821" spans="1:65" s="2" customFormat="1" ht="11.25">
      <c r="A3821" s="36"/>
      <c r="B3821" s="37"/>
      <c r="C3821" s="38"/>
      <c r="D3821" s="188" t="s">
        <v>201</v>
      </c>
      <c r="E3821" s="38"/>
      <c r="F3821" s="189" t="s">
        <v>7744</v>
      </c>
      <c r="G3821" s="38"/>
      <c r="H3821" s="38"/>
      <c r="I3821" s="190"/>
      <c r="J3821" s="38"/>
      <c r="K3821" s="38"/>
      <c r="L3821" s="41"/>
      <c r="M3821" s="191"/>
      <c r="N3821" s="192"/>
      <c r="O3821" s="66"/>
      <c r="P3821" s="66"/>
      <c r="Q3821" s="66"/>
      <c r="R3821" s="66"/>
      <c r="S3821" s="66"/>
      <c r="T3821" s="67"/>
      <c r="U3821" s="36"/>
      <c r="V3821" s="36"/>
      <c r="W3821" s="36"/>
      <c r="X3821" s="36"/>
      <c r="Y3821" s="36"/>
      <c r="Z3821" s="36"/>
      <c r="AA3821" s="36"/>
      <c r="AB3821" s="36"/>
      <c r="AC3821" s="36"/>
      <c r="AD3821" s="36"/>
      <c r="AE3821" s="36"/>
      <c r="AT3821" s="19" t="s">
        <v>201</v>
      </c>
      <c r="AU3821" s="19" t="s">
        <v>80</v>
      </c>
    </row>
    <row r="3822" spans="1:65" s="15" customFormat="1" ht="11.25">
      <c r="B3822" s="217"/>
      <c r="C3822" s="218"/>
      <c r="D3822" s="195" t="s">
        <v>203</v>
      </c>
      <c r="E3822" s="219" t="s">
        <v>19</v>
      </c>
      <c r="F3822" s="220" t="s">
        <v>7745</v>
      </c>
      <c r="G3822" s="218"/>
      <c r="H3822" s="219" t="s">
        <v>19</v>
      </c>
      <c r="I3822" s="221"/>
      <c r="J3822" s="218"/>
      <c r="K3822" s="218"/>
      <c r="L3822" s="222"/>
      <c r="M3822" s="223"/>
      <c r="N3822" s="224"/>
      <c r="O3822" s="224"/>
      <c r="P3822" s="224"/>
      <c r="Q3822" s="224"/>
      <c r="R3822" s="224"/>
      <c r="S3822" s="224"/>
      <c r="T3822" s="225"/>
      <c r="AT3822" s="226" t="s">
        <v>203</v>
      </c>
      <c r="AU3822" s="226" t="s">
        <v>80</v>
      </c>
      <c r="AV3822" s="15" t="s">
        <v>78</v>
      </c>
      <c r="AW3822" s="15" t="s">
        <v>32</v>
      </c>
      <c r="AX3822" s="15" t="s">
        <v>70</v>
      </c>
      <c r="AY3822" s="226" t="s">
        <v>193</v>
      </c>
    </row>
    <row r="3823" spans="1:65" s="13" customFormat="1" ht="11.25">
      <c r="B3823" s="193"/>
      <c r="C3823" s="194"/>
      <c r="D3823" s="195" t="s">
        <v>203</v>
      </c>
      <c r="E3823" s="196" t="s">
        <v>19</v>
      </c>
      <c r="F3823" s="197" t="s">
        <v>7746</v>
      </c>
      <c r="G3823" s="194"/>
      <c r="H3823" s="198">
        <v>97.1</v>
      </c>
      <c r="I3823" s="199"/>
      <c r="J3823" s="194"/>
      <c r="K3823" s="194"/>
      <c r="L3823" s="200"/>
      <c r="M3823" s="201"/>
      <c r="N3823" s="202"/>
      <c r="O3823" s="202"/>
      <c r="P3823" s="202"/>
      <c r="Q3823" s="202"/>
      <c r="R3823" s="202"/>
      <c r="S3823" s="202"/>
      <c r="T3823" s="203"/>
      <c r="AT3823" s="204" t="s">
        <v>203</v>
      </c>
      <c r="AU3823" s="204" t="s">
        <v>80</v>
      </c>
      <c r="AV3823" s="13" t="s">
        <v>80</v>
      </c>
      <c r="AW3823" s="13" t="s">
        <v>32</v>
      </c>
      <c r="AX3823" s="13" t="s">
        <v>70</v>
      </c>
      <c r="AY3823" s="204" t="s">
        <v>193</v>
      </c>
    </row>
    <row r="3824" spans="1:65" s="13" customFormat="1" ht="11.25">
      <c r="B3824" s="193"/>
      <c r="C3824" s="194"/>
      <c r="D3824" s="195" t="s">
        <v>203</v>
      </c>
      <c r="E3824" s="196" t="s">
        <v>19</v>
      </c>
      <c r="F3824" s="197" t="s">
        <v>7747</v>
      </c>
      <c r="G3824" s="194"/>
      <c r="H3824" s="198">
        <v>41</v>
      </c>
      <c r="I3824" s="199"/>
      <c r="J3824" s="194"/>
      <c r="K3824" s="194"/>
      <c r="L3824" s="200"/>
      <c r="M3824" s="201"/>
      <c r="N3824" s="202"/>
      <c r="O3824" s="202"/>
      <c r="P3824" s="202"/>
      <c r="Q3824" s="202"/>
      <c r="R3824" s="202"/>
      <c r="S3824" s="202"/>
      <c r="T3824" s="203"/>
      <c r="AT3824" s="204" t="s">
        <v>203</v>
      </c>
      <c r="AU3824" s="204" t="s">
        <v>80</v>
      </c>
      <c r="AV3824" s="13" t="s">
        <v>80</v>
      </c>
      <c r="AW3824" s="13" t="s">
        <v>32</v>
      </c>
      <c r="AX3824" s="13" t="s">
        <v>70</v>
      </c>
      <c r="AY3824" s="204" t="s">
        <v>193</v>
      </c>
    </row>
    <row r="3825" spans="1:65" s="13" customFormat="1" ht="11.25">
      <c r="B3825" s="193"/>
      <c r="C3825" s="194"/>
      <c r="D3825" s="195" t="s">
        <v>203</v>
      </c>
      <c r="E3825" s="196" t="s">
        <v>19</v>
      </c>
      <c r="F3825" s="197" t="s">
        <v>7748</v>
      </c>
      <c r="G3825" s="194"/>
      <c r="H3825" s="198">
        <v>29.2</v>
      </c>
      <c r="I3825" s="199"/>
      <c r="J3825" s="194"/>
      <c r="K3825" s="194"/>
      <c r="L3825" s="200"/>
      <c r="M3825" s="201"/>
      <c r="N3825" s="202"/>
      <c r="O3825" s="202"/>
      <c r="P3825" s="202"/>
      <c r="Q3825" s="202"/>
      <c r="R3825" s="202"/>
      <c r="S3825" s="202"/>
      <c r="T3825" s="203"/>
      <c r="AT3825" s="204" t="s">
        <v>203</v>
      </c>
      <c r="AU3825" s="204" t="s">
        <v>80</v>
      </c>
      <c r="AV3825" s="13" t="s">
        <v>80</v>
      </c>
      <c r="AW3825" s="13" t="s">
        <v>32</v>
      </c>
      <c r="AX3825" s="13" t="s">
        <v>70</v>
      </c>
      <c r="AY3825" s="204" t="s">
        <v>193</v>
      </c>
    </row>
    <row r="3826" spans="1:65" s="13" customFormat="1" ht="11.25">
      <c r="B3826" s="193"/>
      <c r="C3826" s="194"/>
      <c r="D3826" s="195" t="s">
        <v>203</v>
      </c>
      <c r="E3826" s="196" t="s">
        <v>19</v>
      </c>
      <c r="F3826" s="197" t="s">
        <v>7749</v>
      </c>
      <c r="G3826" s="194"/>
      <c r="H3826" s="198">
        <v>34.799999999999997</v>
      </c>
      <c r="I3826" s="199"/>
      <c r="J3826" s="194"/>
      <c r="K3826" s="194"/>
      <c r="L3826" s="200"/>
      <c r="M3826" s="201"/>
      <c r="N3826" s="202"/>
      <c r="O3826" s="202"/>
      <c r="P3826" s="202"/>
      <c r="Q3826" s="202"/>
      <c r="R3826" s="202"/>
      <c r="S3826" s="202"/>
      <c r="T3826" s="203"/>
      <c r="AT3826" s="204" t="s">
        <v>203</v>
      </c>
      <c r="AU3826" s="204" t="s">
        <v>80</v>
      </c>
      <c r="AV3826" s="13" t="s">
        <v>80</v>
      </c>
      <c r="AW3826" s="13" t="s">
        <v>32</v>
      </c>
      <c r="AX3826" s="13" t="s">
        <v>70</v>
      </c>
      <c r="AY3826" s="204" t="s">
        <v>193</v>
      </c>
    </row>
    <row r="3827" spans="1:65" s="14" customFormat="1" ht="11.25">
      <c r="B3827" s="205"/>
      <c r="C3827" s="206"/>
      <c r="D3827" s="195" t="s">
        <v>203</v>
      </c>
      <c r="E3827" s="207" t="s">
        <v>19</v>
      </c>
      <c r="F3827" s="208" t="s">
        <v>205</v>
      </c>
      <c r="G3827" s="206"/>
      <c r="H3827" s="209">
        <v>202.1</v>
      </c>
      <c r="I3827" s="210"/>
      <c r="J3827" s="206"/>
      <c r="K3827" s="206"/>
      <c r="L3827" s="211"/>
      <c r="M3827" s="212"/>
      <c r="N3827" s="213"/>
      <c r="O3827" s="213"/>
      <c r="P3827" s="213"/>
      <c r="Q3827" s="213"/>
      <c r="R3827" s="213"/>
      <c r="S3827" s="213"/>
      <c r="T3827" s="214"/>
      <c r="AT3827" s="215" t="s">
        <v>203</v>
      </c>
      <c r="AU3827" s="215" t="s">
        <v>80</v>
      </c>
      <c r="AV3827" s="14" t="s">
        <v>200</v>
      </c>
      <c r="AW3827" s="14" t="s">
        <v>32</v>
      </c>
      <c r="AX3827" s="14" t="s">
        <v>78</v>
      </c>
      <c r="AY3827" s="215" t="s">
        <v>193</v>
      </c>
    </row>
    <row r="3828" spans="1:65" s="2" customFormat="1" ht="24.2" customHeight="1">
      <c r="A3828" s="36"/>
      <c r="B3828" s="37"/>
      <c r="C3828" s="175" t="s">
        <v>7750</v>
      </c>
      <c r="D3828" s="175" t="s">
        <v>195</v>
      </c>
      <c r="E3828" s="176" t="s">
        <v>7751</v>
      </c>
      <c r="F3828" s="177" t="s">
        <v>7752</v>
      </c>
      <c r="G3828" s="178" t="s">
        <v>273</v>
      </c>
      <c r="H3828" s="179">
        <v>206.64</v>
      </c>
      <c r="I3828" s="180"/>
      <c r="J3828" s="181">
        <f>ROUND(I3828*H3828,2)</f>
        <v>0</v>
      </c>
      <c r="K3828" s="177" t="s">
        <v>199</v>
      </c>
      <c r="L3828" s="41"/>
      <c r="M3828" s="182" t="s">
        <v>19</v>
      </c>
      <c r="N3828" s="183" t="s">
        <v>41</v>
      </c>
      <c r="O3828" s="66"/>
      <c r="P3828" s="184">
        <f>O3828*H3828</f>
        <v>0</v>
      </c>
      <c r="Q3828" s="184">
        <v>3.2000000000000003E-4</v>
      </c>
      <c r="R3828" s="184">
        <f>Q3828*H3828</f>
        <v>6.6124799999999997E-2</v>
      </c>
      <c r="S3828" s="184">
        <v>0</v>
      </c>
      <c r="T3828" s="185">
        <f>S3828*H3828</f>
        <v>0</v>
      </c>
      <c r="U3828" s="36"/>
      <c r="V3828" s="36"/>
      <c r="W3828" s="36"/>
      <c r="X3828" s="36"/>
      <c r="Y3828" s="36"/>
      <c r="Z3828" s="36"/>
      <c r="AA3828" s="36"/>
      <c r="AB3828" s="36"/>
      <c r="AC3828" s="36"/>
      <c r="AD3828" s="36"/>
      <c r="AE3828" s="36"/>
      <c r="AR3828" s="186" t="s">
        <v>216</v>
      </c>
      <c r="AT3828" s="186" t="s">
        <v>195</v>
      </c>
      <c r="AU3828" s="186" t="s">
        <v>80</v>
      </c>
      <c r="AY3828" s="19" t="s">
        <v>193</v>
      </c>
      <c r="BE3828" s="187">
        <f>IF(N3828="základní",J3828,0)</f>
        <v>0</v>
      </c>
      <c r="BF3828" s="187">
        <f>IF(N3828="snížená",J3828,0)</f>
        <v>0</v>
      </c>
      <c r="BG3828" s="187">
        <f>IF(N3828="zákl. přenesená",J3828,0)</f>
        <v>0</v>
      </c>
      <c r="BH3828" s="187">
        <f>IF(N3828="sníž. přenesená",J3828,0)</f>
        <v>0</v>
      </c>
      <c r="BI3828" s="187">
        <f>IF(N3828="nulová",J3828,0)</f>
        <v>0</v>
      </c>
      <c r="BJ3828" s="19" t="s">
        <v>78</v>
      </c>
      <c r="BK3828" s="187">
        <f>ROUND(I3828*H3828,2)</f>
        <v>0</v>
      </c>
      <c r="BL3828" s="19" t="s">
        <v>216</v>
      </c>
      <c r="BM3828" s="186" t="s">
        <v>7753</v>
      </c>
    </row>
    <row r="3829" spans="1:65" s="2" customFormat="1" ht="11.25">
      <c r="A3829" s="36"/>
      <c r="B3829" s="37"/>
      <c r="C3829" s="38"/>
      <c r="D3829" s="188" t="s">
        <v>201</v>
      </c>
      <c r="E3829" s="38"/>
      <c r="F3829" s="189" t="s">
        <v>7754</v>
      </c>
      <c r="G3829" s="38"/>
      <c r="H3829" s="38"/>
      <c r="I3829" s="190"/>
      <c r="J3829" s="38"/>
      <c r="K3829" s="38"/>
      <c r="L3829" s="41"/>
      <c r="M3829" s="191"/>
      <c r="N3829" s="192"/>
      <c r="O3829" s="66"/>
      <c r="P3829" s="66"/>
      <c r="Q3829" s="66"/>
      <c r="R3829" s="66"/>
      <c r="S3829" s="66"/>
      <c r="T3829" s="67"/>
      <c r="U3829" s="36"/>
      <c r="V3829" s="36"/>
      <c r="W3829" s="36"/>
      <c r="X3829" s="36"/>
      <c r="Y3829" s="36"/>
      <c r="Z3829" s="36"/>
      <c r="AA3829" s="36"/>
      <c r="AB3829" s="36"/>
      <c r="AC3829" s="36"/>
      <c r="AD3829" s="36"/>
      <c r="AE3829" s="36"/>
      <c r="AT3829" s="19" t="s">
        <v>201</v>
      </c>
      <c r="AU3829" s="19" t="s">
        <v>80</v>
      </c>
    </row>
    <row r="3830" spans="1:65" s="13" customFormat="1" ht="33.75">
      <c r="B3830" s="193"/>
      <c r="C3830" s="194"/>
      <c r="D3830" s="195" t="s">
        <v>203</v>
      </c>
      <c r="E3830" s="196" t="s">
        <v>19</v>
      </c>
      <c r="F3830" s="197" t="s">
        <v>7755</v>
      </c>
      <c r="G3830" s="194"/>
      <c r="H3830" s="198">
        <v>206.64</v>
      </c>
      <c r="I3830" s="199"/>
      <c r="J3830" s="194"/>
      <c r="K3830" s="194"/>
      <c r="L3830" s="200"/>
      <c r="M3830" s="201"/>
      <c r="N3830" s="202"/>
      <c r="O3830" s="202"/>
      <c r="P3830" s="202"/>
      <c r="Q3830" s="202"/>
      <c r="R3830" s="202"/>
      <c r="S3830" s="202"/>
      <c r="T3830" s="203"/>
      <c r="AT3830" s="204" t="s">
        <v>203</v>
      </c>
      <c r="AU3830" s="204" t="s">
        <v>80</v>
      </c>
      <c r="AV3830" s="13" t="s">
        <v>80</v>
      </c>
      <c r="AW3830" s="13" t="s">
        <v>32</v>
      </c>
      <c r="AX3830" s="13" t="s">
        <v>70</v>
      </c>
      <c r="AY3830" s="204" t="s">
        <v>193</v>
      </c>
    </row>
    <row r="3831" spans="1:65" s="14" customFormat="1" ht="11.25">
      <c r="B3831" s="205"/>
      <c r="C3831" s="206"/>
      <c r="D3831" s="195" t="s">
        <v>203</v>
      </c>
      <c r="E3831" s="207" t="s">
        <v>19</v>
      </c>
      <c r="F3831" s="208" t="s">
        <v>205</v>
      </c>
      <c r="G3831" s="206"/>
      <c r="H3831" s="209">
        <v>206.64</v>
      </c>
      <c r="I3831" s="210"/>
      <c r="J3831" s="206"/>
      <c r="K3831" s="206"/>
      <c r="L3831" s="211"/>
      <c r="M3831" s="212"/>
      <c r="N3831" s="213"/>
      <c r="O3831" s="213"/>
      <c r="P3831" s="213"/>
      <c r="Q3831" s="213"/>
      <c r="R3831" s="213"/>
      <c r="S3831" s="213"/>
      <c r="T3831" s="214"/>
      <c r="AT3831" s="215" t="s">
        <v>203</v>
      </c>
      <c r="AU3831" s="215" t="s">
        <v>80</v>
      </c>
      <c r="AV3831" s="14" t="s">
        <v>200</v>
      </c>
      <c r="AW3831" s="14" t="s">
        <v>32</v>
      </c>
      <c r="AX3831" s="14" t="s">
        <v>78</v>
      </c>
      <c r="AY3831" s="215" t="s">
        <v>193</v>
      </c>
    </row>
    <row r="3832" spans="1:65" s="2" customFormat="1" ht="49.15" customHeight="1">
      <c r="A3832" s="36"/>
      <c r="B3832" s="37"/>
      <c r="C3832" s="175" t="s">
        <v>7756</v>
      </c>
      <c r="D3832" s="175" t="s">
        <v>195</v>
      </c>
      <c r="E3832" s="176" t="s">
        <v>7757</v>
      </c>
      <c r="F3832" s="177" t="s">
        <v>7758</v>
      </c>
      <c r="G3832" s="178" t="s">
        <v>417</v>
      </c>
      <c r="H3832" s="179">
        <v>67.513000000000005</v>
      </c>
      <c r="I3832" s="180"/>
      <c r="J3832" s="181">
        <f>ROUND(I3832*H3832,2)</f>
        <v>0</v>
      </c>
      <c r="K3832" s="177" t="s">
        <v>199</v>
      </c>
      <c r="L3832" s="41"/>
      <c r="M3832" s="182" t="s">
        <v>19</v>
      </c>
      <c r="N3832" s="183" t="s">
        <v>41</v>
      </c>
      <c r="O3832" s="66"/>
      <c r="P3832" s="184">
        <f>O3832*H3832</f>
        <v>0</v>
      </c>
      <c r="Q3832" s="184">
        <v>0</v>
      </c>
      <c r="R3832" s="184">
        <f>Q3832*H3832</f>
        <v>0</v>
      </c>
      <c r="S3832" s="184">
        <v>0</v>
      </c>
      <c r="T3832" s="185">
        <f>S3832*H3832</f>
        <v>0</v>
      </c>
      <c r="U3832" s="36"/>
      <c r="V3832" s="36"/>
      <c r="W3832" s="36"/>
      <c r="X3832" s="36"/>
      <c r="Y3832" s="36"/>
      <c r="Z3832" s="36"/>
      <c r="AA3832" s="36"/>
      <c r="AB3832" s="36"/>
      <c r="AC3832" s="36"/>
      <c r="AD3832" s="36"/>
      <c r="AE3832" s="36"/>
      <c r="AR3832" s="186" t="s">
        <v>216</v>
      </c>
      <c r="AT3832" s="186" t="s">
        <v>195</v>
      </c>
      <c r="AU3832" s="186" t="s">
        <v>80</v>
      </c>
      <c r="AY3832" s="19" t="s">
        <v>193</v>
      </c>
      <c r="BE3832" s="187">
        <f>IF(N3832="základní",J3832,0)</f>
        <v>0</v>
      </c>
      <c r="BF3832" s="187">
        <f>IF(N3832="snížená",J3832,0)</f>
        <v>0</v>
      </c>
      <c r="BG3832" s="187">
        <f>IF(N3832="zákl. přenesená",J3832,0)</f>
        <v>0</v>
      </c>
      <c r="BH3832" s="187">
        <f>IF(N3832="sníž. přenesená",J3832,0)</f>
        <v>0</v>
      </c>
      <c r="BI3832" s="187">
        <f>IF(N3832="nulová",J3832,0)</f>
        <v>0</v>
      </c>
      <c r="BJ3832" s="19" t="s">
        <v>78</v>
      </c>
      <c r="BK3832" s="187">
        <f>ROUND(I3832*H3832,2)</f>
        <v>0</v>
      </c>
      <c r="BL3832" s="19" t="s">
        <v>216</v>
      </c>
      <c r="BM3832" s="186" t="s">
        <v>7759</v>
      </c>
    </row>
    <row r="3833" spans="1:65" s="2" customFormat="1" ht="11.25">
      <c r="A3833" s="36"/>
      <c r="B3833" s="37"/>
      <c r="C3833" s="38"/>
      <c r="D3833" s="188" t="s">
        <v>201</v>
      </c>
      <c r="E3833" s="38"/>
      <c r="F3833" s="189" t="s">
        <v>7760</v>
      </c>
      <c r="G3833" s="38"/>
      <c r="H3833" s="38"/>
      <c r="I3833" s="190"/>
      <c r="J3833" s="38"/>
      <c r="K3833" s="38"/>
      <c r="L3833" s="41"/>
      <c r="M3833" s="191"/>
      <c r="N3833" s="192"/>
      <c r="O3833" s="66"/>
      <c r="P3833" s="66"/>
      <c r="Q3833" s="66"/>
      <c r="R3833" s="66"/>
      <c r="S3833" s="66"/>
      <c r="T3833" s="67"/>
      <c r="U3833" s="36"/>
      <c r="V3833" s="36"/>
      <c r="W3833" s="36"/>
      <c r="X3833" s="36"/>
      <c r="Y3833" s="36"/>
      <c r="Z3833" s="36"/>
      <c r="AA3833" s="36"/>
      <c r="AB3833" s="36"/>
      <c r="AC3833" s="36"/>
      <c r="AD3833" s="36"/>
      <c r="AE3833" s="36"/>
      <c r="AT3833" s="19" t="s">
        <v>201</v>
      </c>
      <c r="AU3833" s="19" t="s">
        <v>80</v>
      </c>
    </row>
    <row r="3834" spans="1:65" s="12" customFormat="1" ht="22.9" customHeight="1">
      <c r="B3834" s="159"/>
      <c r="C3834" s="160"/>
      <c r="D3834" s="161" t="s">
        <v>69</v>
      </c>
      <c r="E3834" s="173" t="s">
        <v>2775</v>
      </c>
      <c r="F3834" s="173" t="s">
        <v>7761</v>
      </c>
      <c r="G3834" s="160"/>
      <c r="H3834" s="160"/>
      <c r="I3834" s="163"/>
      <c r="J3834" s="174">
        <f>BK3834</f>
        <v>0</v>
      </c>
      <c r="K3834" s="160"/>
      <c r="L3834" s="165"/>
      <c r="M3834" s="166"/>
      <c r="N3834" s="167"/>
      <c r="O3834" s="167"/>
      <c r="P3834" s="168">
        <f>SUM(P3835:P3947)</f>
        <v>0</v>
      </c>
      <c r="Q3834" s="167"/>
      <c r="R3834" s="168">
        <f>SUM(R3835:R3947)</f>
        <v>39.157621400000004</v>
      </c>
      <c r="S3834" s="167"/>
      <c r="T3834" s="169">
        <f>SUM(T3835:T3947)</f>
        <v>0</v>
      </c>
      <c r="AR3834" s="170" t="s">
        <v>80</v>
      </c>
      <c r="AT3834" s="171" t="s">
        <v>69</v>
      </c>
      <c r="AU3834" s="171" t="s">
        <v>78</v>
      </c>
      <c r="AY3834" s="170" t="s">
        <v>193</v>
      </c>
      <c r="BK3834" s="172">
        <f>SUM(BK3835:BK3947)</f>
        <v>0</v>
      </c>
    </row>
    <row r="3835" spans="1:65" s="2" customFormat="1" ht="21.75" customHeight="1">
      <c r="A3835" s="36"/>
      <c r="B3835" s="37"/>
      <c r="C3835" s="175" t="s">
        <v>7762</v>
      </c>
      <c r="D3835" s="175" t="s">
        <v>195</v>
      </c>
      <c r="E3835" s="176" t="s">
        <v>7763</v>
      </c>
      <c r="F3835" s="177" t="s">
        <v>7764</v>
      </c>
      <c r="G3835" s="178" t="s">
        <v>198</v>
      </c>
      <c r="H3835" s="179">
        <v>4799.3</v>
      </c>
      <c r="I3835" s="180"/>
      <c r="J3835" s="181">
        <f>ROUND(I3835*H3835,2)</f>
        <v>0</v>
      </c>
      <c r="K3835" s="177" t="s">
        <v>199</v>
      </c>
      <c r="L3835" s="41"/>
      <c r="M3835" s="182" t="s">
        <v>19</v>
      </c>
      <c r="N3835" s="183" t="s">
        <v>41</v>
      </c>
      <c r="O3835" s="66"/>
      <c r="P3835" s="184">
        <f>O3835*H3835</f>
        <v>0</v>
      </c>
      <c r="Q3835" s="184">
        <v>3.0000000000000001E-5</v>
      </c>
      <c r="R3835" s="184">
        <f>Q3835*H3835</f>
        <v>0.143979</v>
      </c>
      <c r="S3835" s="184">
        <v>0</v>
      </c>
      <c r="T3835" s="185">
        <f>S3835*H3835</f>
        <v>0</v>
      </c>
      <c r="U3835" s="36"/>
      <c r="V3835" s="36"/>
      <c r="W3835" s="36"/>
      <c r="X3835" s="36"/>
      <c r="Y3835" s="36"/>
      <c r="Z3835" s="36"/>
      <c r="AA3835" s="36"/>
      <c r="AB3835" s="36"/>
      <c r="AC3835" s="36"/>
      <c r="AD3835" s="36"/>
      <c r="AE3835" s="36"/>
      <c r="AR3835" s="186" t="s">
        <v>216</v>
      </c>
      <c r="AT3835" s="186" t="s">
        <v>195</v>
      </c>
      <c r="AU3835" s="186" t="s">
        <v>80</v>
      </c>
      <c r="AY3835" s="19" t="s">
        <v>193</v>
      </c>
      <c r="BE3835" s="187">
        <f>IF(N3835="základní",J3835,0)</f>
        <v>0</v>
      </c>
      <c r="BF3835" s="187">
        <f>IF(N3835="snížená",J3835,0)</f>
        <v>0</v>
      </c>
      <c r="BG3835" s="187">
        <f>IF(N3835="zákl. přenesená",J3835,0)</f>
        <v>0</v>
      </c>
      <c r="BH3835" s="187">
        <f>IF(N3835="sníž. přenesená",J3835,0)</f>
        <v>0</v>
      </c>
      <c r="BI3835" s="187">
        <f>IF(N3835="nulová",J3835,0)</f>
        <v>0</v>
      </c>
      <c r="BJ3835" s="19" t="s">
        <v>78</v>
      </c>
      <c r="BK3835" s="187">
        <f>ROUND(I3835*H3835,2)</f>
        <v>0</v>
      </c>
      <c r="BL3835" s="19" t="s">
        <v>216</v>
      </c>
      <c r="BM3835" s="186" t="s">
        <v>7765</v>
      </c>
    </row>
    <row r="3836" spans="1:65" s="2" customFormat="1" ht="11.25">
      <c r="A3836" s="36"/>
      <c r="B3836" s="37"/>
      <c r="C3836" s="38"/>
      <c r="D3836" s="188" t="s">
        <v>201</v>
      </c>
      <c r="E3836" s="38"/>
      <c r="F3836" s="189" t="s">
        <v>7766</v>
      </c>
      <c r="G3836" s="38"/>
      <c r="H3836" s="38"/>
      <c r="I3836" s="190"/>
      <c r="J3836" s="38"/>
      <c r="K3836" s="38"/>
      <c r="L3836" s="41"/>
      <c r="M3836" s="191"/>
      <c r="N3836" s="192"/>
      <c r="O3836" s="66"/>
      <c r="P3836" s="66"/>
      <c r="Q3836" s="66"/>
      <c r="R3836" s="66"/>
      <c r="S3836" s="66"/>
      <c r="T3836" s="67"/>
      <c r="U3836" s="36"/>
      <c r="V3836" s="36"/>
      <c r="W3836" s="36"/>
      <c r="X3836" s="36"/>
      <c r="Y3836" s="36"/>
      <c r="Z3836" s="36"/>
      <c r="AA3836" s="36"/>
      <c r="AB3836" s="36"/>
      <c r="AC3836" s="36"/>
      <c r="AD3836" s="36"/>
      <c r="AE3836" s="36"/>
      <c r="AT3836" s="19" t="s">
        <v>201</v>
      </c>
      <c r="AU3836" s="19" t="s">
        <v>80</v>
      </c>
    </row>
    <row r="3837" spans="1:65" s="15" customFormat="1" ht="11.25">
      <c r="B3837" s="217"/>
      <c r="C3837" s="218"/>
      <c r="D3837" s="195" t="s">
        <v>203</v>
      </c>
      <c r="E3837" s="219" t="s">
        <v>19</v>
      </c>
      <c r="F3837" s="220" t="s">
        <v>335</v>
      </c>
      <c r="G3837" s="218"/>
      <c r="H3837" s="219" t="s">
        <v>19</v>
      </c>
      <c r="I3837" s="221"/>
      <c r="J3837" s="218"/>
      <c r="K3837" s="218"/>
      <c r="L3837" s="222"/>
      <c r="M3837" s="223"/>
      <c r="N3837" s="224"/>
      <c r="O3837" s="224"/>
      <c r="P3837" s="224"/>
      <c r="Q3837" s="224"/>
      <c r="R3837" s="224"/>
      <c r="S3837" s="224"/>
      <c r="T3837" s="225"/>
      <c r="AT3837" s="226" t="s">
        <v>203</v>
      </c>
      <c r="AU3837" s="226" t="s">
        <v>80</v>
      </c>
      <c r="AV3837" s="15" t="s">
        <v>78</v>
      </c>
      <c r="AW3837" s="15" t="s">
        <v>32</v>
      </c>
      <c r="AX3837" s="15" t="s">
        <v>70</v>
      </c>
      <c r="AY3837" s="226" t="s">
        <v>193</v>
      </c>
    </row>
    <row r="3838" spans="1:65" s="13" customFormat="1" ht="22.5">
      <c r="B3838" s="193"/>
      <c r="C3838" s="194"/>
      <c r="D3838" s="195" t="s">
        <v>203</v>
      </c>
      <c r="E3838" s="196" t="s">
        <v>19</v>
      </c>
      <c r="F3838" s="197" t="s">
        <v>7767</v>
      </c>
      <c r="G3838" s="194"/>
      <c r="H3838" s="198">
        <v>1518</v>
      </c>
      <c r="I3838" s="199"/>
      <c r="J3838" s="194"/>
      <c r="K3838" s="194"/>
      <c r="L3838" s="200"/>
      <c r="M3838" s="201"/>
      <c r="N3838" s="202"/>
      <c r="O3838" s="202"/>
      <c r="P3838" s="202"/>
      <c r="Q3838" s="202"/>
      <c r="R3838" s="202"/>
      <c r="S3838" s="202"/>
      <c r="T3838" s="203"/>
      <c r="AT3838" s="204" t="s">
        <v>203</v>
      </c>
      <c r="AU3838" s="204" t="s">
        <v>80</v>
      </c>
      <c r="AV3838" s="13" t="s">
        <v>80</v>
      </c>
      <c r="AW3838" s="13" t="s">
        <v>32</v>
      </c>
      <c r="AX3838" s="13" t="s">
        <v>70</v>
      </c>
      <c r="AY3838" s="204" t="s">
        <v>193</v>
      </c>
    </row>
    <row r="3839" spans="1:65" s="15" customFormat="1" ht="11.25">
      <c r="B3839" s="217"/>
      <c r="C3839" s="218"/>
      <c r="D3839" s="195" t="s">
        <v>203</v>
      </c>
      <c r="E3839" s="219" t="s">
        <v>19</v>
      </c>
      <c r="F3839" s="220" t="s">
        <v>945</v>
      </c>
      <c r="G3839" s="218"/>
      <c r="H3839" s="219" t="s">
        <v>19</v>
      </c>
      <c r="I3839" s="221"/>
      <c r="J3839" s="218"/>
      <c r="K3839" s="218"/>
      <c r="L3839" s="222"/>
      <c r="M3839" s="223"/>
      <c r="N3839" s="224"/>
      <c r="O3839" s="224"/>
      <c r="P3839" s="224"/>
      <c r="Q3839" s="224"/>
      <c r="R3839" s="224"/>
      <c r="S3839" s="224"/>
      <c r="T3839" s="225"/>
      <c r="AT3839" s="226" t="s">
        <v>203</v>
      </c>
      <c r="AU3839" s="226" t="s">
        <v>80</v>
      </c>
      <c r="AV3839" s="15" t="s">
        <v>78</v>
      </c>
      <c r="AW3839" s="15" t="s">
        <v>32</v>
      </c>
      <c r="AX3839" s="15" t="s">
        <v>70</v>
      </c>
      <c r="AY3839" s="226" t="s">
        <v>193</v>
      </c>
    </row>
    <row r="3840" spans="1:65" s="13" customFormat="1" ht="22.5">
      <c r="B3840" s="193"/>
      <c r="C3840" s="194"/>
      <c r="D3840" s="195" t="s">
        <v>203</v>
      </c>
      <c r="E3840" s="196" t="s">
        <v>19</v>
      </c>
      <c r="F3840" s="197" t="s">
        <v>7768</v>
      </c>
      <c r="G3840" s="194"/>
      <c r="H3840" s="198">
        <v>1636.6</v>
      </c>
      <c r="I3840" s="199"/>
      <c r="J3840" s="194"/>
      <c r="K3840" s="194"/>
      <c r="L3840" s="200"/>
      <c r="M3840" s="201"/>
      <c r="N3840" s="202"/>
      <c r="O3840" s="202"/>
      <c r="P3840" s="202"/>
      <c r="Q3840" s="202"/>
      <c r="R3840" s="202"/>
      <c r="S3840" s="202"/>
      <c r="T3840" s="203"/>
      <c r="AT3840" s="204" t="s">
        <v>203</v>
      </c>
      <c r="AU3840" s="204" t="s">
        <v>80</v>
      </c>
      <c r="AV3840" s="13" t="s">
        <v>80</v>
      </c>
      <c r="AW3840" s="13" t="s">
        <v>32</v>
      </c>
      <c r="AX3840" s="13" t="s">
        <v>70</v>
      </c>
      <c r="AY3840" s="204" t="s">
        <v>193</v>
      </c>
    </row>
    <row r="3841" spans="1:65" s="15" customFormat="1" ht="11.25">
      <c r="B3841" s="217"/>
      <c r="C3841" s="218"/>
      <c r="D3841" s="195" t="s">
        <v>203</v>
      </c>
      <c r="E3841" s="219" t="s">
        <v>19</v>
      </c>
      <c r="F3841" s="220" t="s">
        <v>971</v>
      </c>
      <c r="G3841" s="218"/>
      <c r="H3841" s="219" t="s">
        <v>19</v>
      </c>
      <c r="I3841" s="221"/>
      <c r="J3841" s="218"/>
      <c r="K3841" s="218"/>
      <c r="L3841" s="222"/>
      <c r="M3841" s="223"/>
      <c r="N3841" s="224"/>
      <c r="O3841" s="224"/>
      <c r="P3841" s="224"/>
      <c r="Q3841" s="224"/>
      <c r="R3841" s="224"/>
      <c r="S3841" s="224"/>
      <c r="T3841" s="225"/>
      <c r="AT3841" s="226" t="s">
        <v>203</v>
      </c>
      <c r="AU3841" s="226" t="s">
        <v>80</v>
      </c>
      <c r="AV3841" s="15" t="s">
        <v>78</v>
      </c>
      <c r="AW3841" s="15" t="s">
        <v>32</v>
      </c>
      <c r="AX3841" s="15" t="s">
        <v>70</v>
      </c>
      <c r="AY3841" s="226" t="s">
        <v>193</v>
      </c>
    </row>
    <row r="3842" spans="1:65" s="13" customFormat="1" ht="33.75">
      <c r="B3842" s="193"/>
      <c r="C3842" s="194"/>
      <c r="D3842" s="195" t="s">
        <v>203</v>
      </c>
      <c r="E3842" s="196" t="s">
        <v>19</v>
      </c>
      <c r="F3842" s="197" t="s">
        <v>7769</v>
      </c>
      <c r="G3842" s="194"/>
      <c r="H3842" s="198">
        <v>1644.7</v>
      </c>
      <c r="I3842" s="199"/>
      <c r="J3842" s="194"/>
      <c r="K3842" s="194"/>
      <c r="L3842" s="200"/>
      <c r="M3842" s="201"/>
      <c r="N3842" s="202"/>
      <c r="O3842" s="202"/>
      <c r="P3842" s="202"/>
      <c r="Q3842" s="202"/>
      <c r="R3842" s="202"/>
      <c r="S3842" s="202"/>
      <c r="T3842" s="203"/>
      <c r="AT3842" s="204" t="s">
        <v>203</v>
      </c>
      <c r="AU3842" s="204" t="s">
        <v>80</v>
      </c>
      <c r="AV3842" s="13" t="s">
        <v>80</v>
      </c>
      <c r="AW3842" s="13" t="s">
        <v>32</v>
      </c>
      <c r="AX3842" s="13" t="s">
        <v>70</v>
      </c>
      <c r="AY3842" s="204" t="s">
        <v>193</v>
      </c>
    </row>
    <row r="3843" spans="1:65" s="14" customFormat="1" ht="11.25">
      <c r="B3843" s="205"/>
      <c r="C3843" s="206"/>
      <c r="D3843" s="195" t="s">
        <v>203</v>
      </c>
      <c r="E3843" s="207" t="s">
        <v>19</v>
      </c>
      <c r="F3843" s="208" t="s">
        <v>205</v>
      </c>
      <c r="G3843" s="206"/>
      <c r="H3843" s="209">
        <v>4799.3</v>
      </c>
      <c r="I3843" s="210"/>
      <c r="J3843" s="206"/>
      <c r="K3843" s="206"/>
      <c r="L3843" s="211"/>
      <c r="M3843" s="212"/>
      <c r="N3843" s="213"/>
      <c r="O3843" s="213"/>
      <c r="P3843" s="213"/>
      <c r="Q3843" s="213"/>
      <c r="R3843" s="213"/>
      <c r="S3843" s="213"/>
      <c r="T3843" s="214"/>
      <c r="AT3843" s="215" t="s">
        <v>203</v>
      </c>
      <c r="AU3843" s="215" t="s">
        <v>80</v>
      </c>
      <c r="AV3843" s="14" t="s">
        <v>200</v>
      </c>
      <c r="AW3843" s="14" t="s">
        <v>32</v>
      </c>
      <c r="AX3843" s="14" t="s">
        <v>78</v>
      </c>
      <c r="AY3843" s="215" t="s">
        <v>193</v>
      </c>
    </row>
    <row r="3844" spans="1:65" s="2" customFormat="1" ht="33" customHeight="1">
      <c r="A3844" s="36"/>
      <c r="B3844" s="37"/>
      <c r="C3844" s="175" t="s">
        <v>7770</v>
      </c>
      <c r="D3844" s="175" t="s">
        <v>195</v>
      </c>
      <c r="E3844" s="176" t="s">
        <v>7771</v>
      </c>
      <c r="F3844" s="177" t="s">
        <v>7772</v>
      </c>
      <c r="G3844" s="178" t="s">
        <v>198</v>
      </c>
      <c r="H3844" s="179">
        <v>4799.3</v>
      </c>
      <c r="I3844" s="180"/>
      <c r="J3844" s="181">
        <f>ROUND(I3844*H3844,2)</f>
        <v>0</v>
      </c>
      <c r="K3844" s="177" t="s">
        <v>199</v>
      </c>
      <c r="L3844" s="41"/>
      <c r="M3844" s="182" t="s">
        <v>19</v>
      </c>
      <c r="N3844" s="183" t="s">
        <v>41</v>
      </c>
      <c r="O3844" s="66"/>
      <c r="P3844" s="184">
        <f>O3844*H3844</f>
        <v>0</v>
      </c>
      <c r="Q3844" s="184">
        <v>7.5799999999999999E-3</v>
      </c>
      <c r="R3844" s="184">
        <f>Q3844*H3844</f>
        <v>36.378694000000003</v>
      </c>
      <c r="S3844" s="184">
        <v>0</v>
      </c>
      <c r="T3844" s="185">
        <f>S3844*H3844</f>
        <v>0</v>
      </c>
      <c r="U3844" s="36"/>
      <c r="V3844" s="36"/>
      <c r="W3844" s="36"/>
      <c r="X3844" s="36"/>
      <c r="Y3844" s="36"/>
      <c r="Z3844" s="36"/>
      <c r="AA3844" s="36"/>
      <c r="AB3844" s="36"/>
      <c r="AC3844" s="36"/>
      <c r="AD3844" s="36"/>
      <c r="AE3844" s="36"/>
      <c r="AR3844" s="186" t="s">
        <v>216</v>
      </c>
      <c r="AT3844" s="186" t="s">
        <v>195</v>
      </c>
      <c r="AU3844" s="186" t="s">
        <v>80</v>
      </c>
      <c r="AY3844" s="19" t="s">
        <v>193</v>
      </c>
      <c r="BE3844" s="187">
        <f>IF(N3844="základní",J3844,0)</f>
        <v>0</v>
      </c>
      <c r="BF3844" s="187">
        <f>IF(N3844="snížená",J3844,0)</f>
        <v>0</v>
      </c>
      <c r="BG3844" s="187">
        <f>IF(N3844="zákl. přenesená",J3844,0)</f>
        <v>0</v>
      </c>
      <c r="BH3844" s="187">
        <f>IF(N3844="sníž. přenesená",J3844,0)</f>
        <v>0</v>
      </c>
      <c r="BI3844" s="187">
        <f>IF(N3844="nulová",J3844,0)</f>
        <v>0</v>
      </c>
      <c r="BJ3844" s="19" t="s">
        <v>78</v>
      </c>
      <c r="BK3844" s="187">
        <f>ROUND(I3844*H3844,2)</f>
        <v>0</v>
      </c>
      <c r="BL3844" s="19" t="s">
        <v>216</v>
      </c>
      <c r="BM3844" s="186" t="s">
        <v>7773</v>
      </c>
    </row>
    <row r="3845" spans="1:65" s="2" customFormat="1" ht="11.25">
      <c r="A3845" s="36"/>
      <c r="B3845" s="37"/>
      <c r="C3845" s="38"/>
      <c r="D3845" s="188" t="s">
        <v>201</v>
      </c>
      <c r="E3845" s="38"/>
      <c r="F3845" s="189" t="s">
        <v>7774</v>
      </c>
      <c r="G3845" s="38"/>
      <c r="H3845" s="38"/>
      <c r="I3845" s="190"/>
      <c r="J3845" s="38"/>
      <c r="K3845" s="38"/>
      <c r="L3845" s="41"/>
      <c r="M3845" s="191"/>
      <c r="N3845" s="192"/>
      <c r="O3845" s="66"/>
      <c r="P3845" s="66"/>
      <c r="Q3845" s="66"/>
      <c r="R3845" s="66"/>
      <c r="S3845" s="66"/>
      <c r="T3845" s="67"/>
      <c r="U3845" s="36"/>
      <c r="V3845" s="36"/>
      <c r="W3845" s="36"/>
      <c r="X3845" s="36"/>
      <c r="Y3845" s="36"/>
      <c r="Z3845" s="36"/>
      <c r="AA3845" s="36"/>
      <c r="AB3845" s="36"/>
      <c r="AC3845" s="36"/>
      <c r="AD3845" s="36"/>
      <c r="AE3845" s="36"/>
      <c r="AT3845" s="19" t="s">
        <v>201</v>
      </c>
      <c r="AU3845" s="19" t="s">
        <v>80</v>
      </c>
    </row>
    <row r="3846" spans="1:65" s="15" customFormat="1" ht="11.25">
      <c r="B3846" s="217"/>
      <c r="C3846" s="218"/>
      <c r="D3846" s="195" t="s">
        <v>203</v>
      </c>
      <c r="E3846" s="219" t="s">
        <v>19</v>
      </c>
      <c r="F3846" s="220" t="s">
        <v>335</v>
      </c>
      <c r="G3846" s="218"/>
      <c r="H3846" s="219" t="s">
        <v>19</v>
      </c>
      <c r="I3846" s="221"/>
      <c r="J3846" s="218"/>
      <c r="K3846" s="218"/>
      <c r="L3846" s="222"/>
      <c r="M3846" s="223"/>
      <c r="N3846" s="224"/>
      <c r="O3846" s="224"/>
      <c r="P3846" s="224"/>
      <c r="Q3846" s="224"/>
      <c r="R3846" s="224"/>
      <c r="S3846" s="224"/>
      <c r="T3846" s="225"/>
      <c r="AT3846" s="226" t="s">
        <v>203</v>
      </c>
      <c r="AU3846" s="226" t="s">
        <v>80</v>
      </c>
      <c r="AV3846" s="15" t="s">
        <v>78</v>
      </c>
      <c r="AW3846" s="15" t="s">
        <v>32</v>
      </c>
      <c r="AX3846" s="15" t="s">
        <v>70</v>
      </c>
      <c r="AY3846" s="226" t="s">
        <v>193</v>
      </c>
    </row>
    <row r="3847" spans="1:65" s="13" customFormat="1" ht="22.5">
      <c r="B3847" s="193"/>
      <c r="C3847" s="194"/>
      <c r="D3847" s="195" t="s">
        <v>203</v>
      </c>
      <c r="E3847" s="196" t="s">
        <v>19</v>
      </c>
      <c r="F3847" s="197" t="s">
        <v>7767</v>
      </c>
      <c r="G3847" s="194"/>
      <c r="H3847" s="198">
        <v>1518</v>
      </c>
      <c r="I3847" s="199"/>
      <c r="J3847" s="194"/>
      <c r="K3847" s="194"/>
      <c r="L3847" s="200"/>
      <c r="M3847" s="201"/>
      <c r="N3847" s="202"/>
      <c r="O3847" s="202"/>
      <c r="P3847" s="202"/>
      <c r="Q3847" s="202"/>
      <c r="R3847" s="202"/>
      <c r="S3847" s="202"/>
      <c r="T3847" s="203"/>
      <c r="AT3847" s="204" t="s">
        <v>203</v>
      </c>
      <c r="AU3847" s="204" t="s">
        <v>80</v>
      </c>
      <c r="AV3847" s="13" t="s">
        <v>80</v>
      </c>
      <c r="AW3847" s="13" t="s">
        <v>32</v>
      </c>
      <c r="AX3847" s="13" t="s">
        <v>70</v>
      </c>
      <c r="AY3847" s="204" t="s">
        <v>193</v>
      </c>
    </row>
    <row r="3848" spans="1:65" s="15" customFormat="1" ht="11.25">
      <c r="B3848" s="217"/>
      <c r="C3848" s="218"/>
      <c r="D3848" s="195" t="s">
        <v>203</v>
      </c>
      <c r="E3848" s="219" t="s">
        <v>19</v>
      </c>
      <c r="F3848" s="220" t="s">
        <v>945</v>
      </c>
      <c r="G3848" s="218"/>
      <c r="H3848" s="219" t="s">
        <v>19</v>
      </c>
      <c r="I3848" s="221"/>
      <c r="J3848" s="218"/>
      <c r="K3848" s="218"/>
      <c r="L3848" s="222"/>
      <c r="M3848" s="223"/>
      <c r="N3848" s="224"/>
      <c r="O3848" s="224"/>
      <c r="P3848" s="224"/>
      <c r="Q3848" s="224"/>
      <c r="R3848" s="224"/>
      <c r="S3848" s="224"/>
      <c r="T3848" s="225"/>
      <c r="AT3848" s="226" t="s">
        <v>203</v>
      </c>
      <c r="AU3848" s="226" t="s">
        <v>80</v>
      </c>
      <c r="AV3848" s="15" t="s">
        <v>78</v>
      </c>
      <c r="AW3848" s="15" t="s">
        <v>32</v>
      </c>
      <c r="AX3848" s="15" t="s">
        <v>70</v>
      </c>
      <c r="AY3848" s="226" t="s">
        <v>193</v>
      </c>
    </row>
    <row r="3849" spans="1:65" s="13" customFormat="1" ht="22.5">
      <c r="B3849" s="193"/>
      <c r="C3849" s="194"/>
      <c r="D3849" s="195" t="s">
        <v>203</v>
      </c>
      <c r="E3849" s="196" t="s">
        <v>19</v>
      </c>
      <c r="F3849" s="197" t="s">
        <v>7768</v>
      </c>
      <c r="G3849" s="194"/>
      <c r="H3849" s="198">
        <v>1636.6</v>
      </c>
      <c r="I3849" s="199"/>
      <c r="J3849" s="194"/>
      <c r="K3849" s="194"/>
      <c r="L3849" s="200"/>
      <c r="M3849" s="201"/>
      <c r="N3849" s="202"/>
      <c r="O3849" s="202"/>
      <c r="P3849" s="202"/>
      <c r="Q3849" s="202"/>
      <c r="R3849" s="202"/>
      <c r="S3849" s="202"/>
      <c r="T3849" s="203"/>
      <c r="AT3849" s="204" t="s">
        <v>203</v>
      </c>
      <c r="AU3849" s="204" t="s">
        <v>80</v>
      </c>
      <c r="AV3849" s="13" t="s">
        <v>80</v>
      </c>
      <c r="AW3849" s="13" t="s">
        <v>32</v>
      </c>
      <c r="AX3849" s="13" t="s">
        <v>70</v>
      </c>
      <c r="AY3849" s="204" t="s">
        <v>193</v>
      </c>
    </row>
    <row r="3850" spans="1:65" s="15" customFormat="1" ht="11.25">
      <c r="B3850" s="217"/>
      <c r="C3850" s="218"/>
      <c r="D3850" s="195" t="s">
        <v>203</v>
      </c>
      <c r="E3850" s="219" t="s">
        <v>19</v>
      </c>
      <c r="F3850" s="220" t="s">
        <v>971</v>
      </c>
      <c r="G3850" s="218"/>
      <c r="H3850" s="219" t="s">
        <v>19</v>
      </c>
      <c r="I3850" s="221"/>
      <c r="J3850" s="218"/>
      <c r="K3850" s="218"/>
      <c r="L3850" s="222"/>
      <c r="M3850" s="223"/>
      <c r="N3850" s="224"/>
      <c r="O3850" s="224"/>
      <c r="P3850" s="224"/>
      <c r="Q3850" s="224"/>
      <c r="R3850" s="224"/>
      <c r="S3850" s="224"/>
      <c r="T3850" s="225"/>
      <c r="AT3850" s="226" t="s">
        <v>203</v>
      </c>
      <c r="AU3850" s="226" t="s">
        <v>80</v>
      </c>
      <c r="AV3850" s="15" t="s">
        <v>78</v>
      </c>
      <c r="AW3850" s="15" t="s">
        <v>32</v>
      </c>
      <c r="AX3850" s="15" t="s">
        <v>70</v>
      </c>
      <c r="AY3850" s="226" t="s">
        <v>193</v>
      </c>
    </row>
    <row r="3851" spans="1:65" s="13" customFormat="1" ht="33.75">
      <c r="B3851" s="193"/>
      <c r="C3851" s="194"/>
      <c r="D3851" s="195" t="s">
        <v>203</v>
      </c>
      <c r="E3851" s="196" t="s">
        <v>19</v>
      </c>
      <c r="F3851" s="197" t="s">
        <v>7769</v>
      </c>
      <c r="G3851" s="194"/>
      <c r="H3851" s="198">
        <v>1644.7</v>
      </c>
      <c r="I3851" s="199"/>
      <c r="J3851" s="194"/>
      <c r="K3851" s="194"/>
      <c r="L3851" s="200"/>
      <c r="M3851" s="201"/>
      <c r="N3851" s="202"/>
      <c r="O3851" s="202"/>
      <c r="P3851" s="202"/>
      <c r="Q3851" s="202"/>
      <c r="R3851" s="202"/>
      <c r="S3851" s="202"/>
      <c r="T3851" s="203"/>
      <c r="AT3851" s="204" t="s">
        <v>203</v>
      </c>
      <c r="AU3851" s="204" t="s">
        <v>80</v>
      </c>
      <c r="AV3851" s="13" t="s">
        <v>80</v>
      </c>
      <c r="AW3851" s="13" t="s">
        <v>32</v>
      </c>
      <c r="AX3851" s="13" t="s">
        <v>70</v>
      </c>
      <c r="AY3851" s="204" t="s">
        <v>193</v>
      </c>
    </row>
    <row r="3852" spans="1:65" s="14" customFormat="1" ht="11.25">
      <c r="B3852" s="205"/>
      <c r="C3852" s="206"/>
      <c r="D3852" s="195" t="s">
        <v>203</v>
      </c>
      <c r="E3852" s="207" t="s">
        <v>19</v>
      </c>
      <c r="F3852" s="208" t="s">
        <v>205</v>
      </c>
      <c r="G3852" s="206"/>
      <c r="H3852" s="209">
        <v>4799.3</v>
      </c>
      <c r="I3852" s="210"/>
      <c r="J3852" s="206"/>
      <c r="K3852" s="206"/>
      <c r="L3852" s="211"/>
      <c r="M3852" s="212"/>
      <c r="N3852" s="213"/>
      <c r="O3852" s="213"/>
      <c r="P3852" s="213"/>
      <c r="Q3852" s="213"/>
      <c r="R3852" s="213"/>
      <c r="S3852" s="213"/>
      <c r="T3852" s="214"/>
      <c r="AT3852" s="215" t="s">
        <v>203</v>
      </c>
      <c r="AU3852" s="215" t="s">
        <v>80</v>
      </c>
      <c r="AV3852" s="14" t="s">
        <v>200</v>
      </c>
      <c r="AW3852" s="14" t="s">
        <v>32</v>
      </c>
      <c r="AX3852" s="14" t="s">
        <v>78</v>
      </c>
      <c r="AY3852" s="215" t="s">
        <v>193</v>
      </c>
    </row>
    <row r="3853" spans="1:65" s="2" customFormat="1" ht="24.2" customHeight="1">
      <c r="A3853" s="36"/>
      <c r="B3853" s="37"/>
      <c r="C3853" s="175" t="s">
        <v>7775</v>
      </c>
      <c r="D3853" s="175" t="s">
        <v>195</v>
      </c>
      <c r="E3853" s="176" t="s">
        <v>7776</v>
      </c>
      <c r="F3853" s="177" t="s">
        <v>7777</v>
      </c>
      <c r="G3853" s="178" t="s">
        <v>198</v>
      </c>
      <c r="H3853" s="179">
        <v>19.2</v>
      </c>
      <c r="I3853" s="180"/>
      <c r="J3853" s="181">
        <f>ROUND(I3853*H3853,2)</f>
        <v>0</v>
      </c>
      <c r="K3853" s="177" t="s">
        <v>199</v>
      </c>
      <c r="L3853" s="41"/>
      <c r="M3853" s="182" t="s">
        <v>19</v>
      </c>
      <c r="N3853" s="183" t="s">
        <v>41</v>
      </c>
      <c r="O3853" s="66"/>
      <c r="P3853" s="184">
        <f>O3853*H3853</f>
        <v>0</v>
      </c>
      <c r="Q3853" s="184">
        <v>5.0000000000000001E-4</v>
      </c>
      <c r="R3853" s="184">
        <f>Q3853*H3853</f>
        <v>9.5999999999999992E-3</v>
      </c>
      <c r="S3853" s="184">
        <v>0</v>
      </c>
      <c r="T3853" s="185">
        <f>S3853*H3853</f>
        <v>0</v>
      </c>
      <c r="U3853" s="36"/>
      <c r="V3853" s="36"/>
      <c r="W3853" s="36"/>
      <c r="X3853" s="36"/>
      <c r="Y3853" s="36"/>
      <c r="Z3853" s="36"/>
      <c r="AA3853" s="36"/>
      <c r="AB3853" s="36"/>
      <c r="AC3853" s="36"/>
      <c r="AD3853" s="36"/>
      <c r="AE3853" s="36"/>
      <c r="AR3853" s="186" t="s">
        <v>216</v>
      </c>
      <c r="AT3853" s="186" t="s">
        <v>195</v>
      </c>
      <c r="AU3853" s="186" t="s">
        <v>80</v>
      </c>
      <c r="AY3853" s="19" t="s">
        <v>193</v>
      </c>
      <c r="BE3853" s="187">
        <f>IF(N3853="základní",J3853,0)</f>
        <v>0</v>
      </c>
      <c r="BF3853" s="187">
        <f>IF(N3853="snížená",J3853,0)</f>
        <v>0</v>
      </c>
      <c r="BG3853" s="187">
        <f>IF(N3853="zákl. přenesená",J3853,0)</f>
        <v>0</v>
      </c>
      <c r="BH3853" s="187">
        <f>IF(N3853="sníž. přenesená",J3853,0)</f>
        <v>0</v>
      </c>
      <c r="BI3853" s="187">
        <f>IF(N3853="nulová",J3853,0)</f>
        <v>0</v>
      </c>
      <c r="BJ3853" s="19" t="s">
        <v>78</v>
      </c>
      <c r="BK3853" s="187">
        <f>ROUND(I3853*H3853,2)</f>
        <v>0</v>
      </c>
      <c r="BL3853" s="19" t="s">
        <v>216</v>
      </c>
      <c r="BM3853" s="186" t="s">
        <v>7778</v>
      </c>
    </row>
    <row r="3854" spans="1:65" s="2" customFormat="1" ht="11.25">
      <c r="A3854" s="36"/>
      <c r="B3854" s="37"/>
      <c r="C3854" s="38"/>
      <c r="D3854" s="188" t="s">
        <v>201</v>
      </c>
      <c r="E3854" s="38"/>
      <c r="F3854" s="189" t="s">
        <v>7779</v>
      </c>
      <c r="G3854" s="38"/>
      <c r="H3854" s="38"/>
      <c r="I3854" s="190"/>
      <c r="J3854" s="38"/>
      <c r="K3854" s="38"/>
      <c r="L3854" s="41"/>
      <c r="M3854" s="191"/>
      <c r="N3854" s="192"/>
      <c r="O3854" s="66"/>
      <c r="P3854" s="66"/>
      <c r="Q3854" s="66"/>
      <c r="R3854" s="66"/>
      <c r="S3854" s="66"/>
      <c r="T3854" s="67"/>
      <c r="U3854" s="36"/>
      <c r="V3854" s="36"/>
      <c r="W3854" s="36"/>
      <c r="X3854" s="36"/>
      <c r="Y3854" s="36"/>
      <c r="Z3854" s="36"/>
      <c r="AA3854" s="36"/>
      <c r="AB3854" s="36"/>
      <c r="AC3854" s="36"/>
      <c r="AD3854" s="36"/>
      <c r="AE3854" s="36"/>
      <c r="AT3854" s="19" t="s">
        <v>201</v>
      </c>
      <c r="AU3854" s="19" t="s">
        <v>80</v>
      </c>
    </row>
    <row r="3855" spans="1:65" s="13" customFormat="1" ht="11.25">
      <c r="B3855" s="193"/>
      <c r="C3855" s="194"/>
      <c r="D3855" s="195" t="s">
        <v>203</v>
      </c>
      <c r="E3855" s="196" t="s">
        <v>19</v>
      </c>
      <c r="F3855" s="197" t="s">
        <v>7780</v>
      </c>
      <c r="G3855" s="194"/>
      <c r="H3855" s="198">
        <v>19.2</v>
      </c>
      <c r="I3855" s="199"/>
      <c r="J3855" s="194"/>
      <c r="K3855" s="194"/>
      <c r="L3855" s="200"/>
      <c r="M3855" s="201"/>
      <c r="N3855" s="202"/>
      <c r="O3855" s="202"/>
      <c r="P3855" s="202"/>
      <c r="Q3855" s="202"/>
      <c r="R3855" s="202"/>
      <c r="S3855" s="202"/>
      <c r="T3855" s="203"/>
      <c r="AT3855" s="204" t="s">
        <v>203</v>
      </c>
      <c r="AU3855" s="204" t="s">
        <v>80</v>
      </c>
      <c r="AV3855" s="13" t="s">
        <v>80</v>
      </c>
      <c r="AW3855" s="13" t="s">
        <v>32</v>
      </c>
      <c r="AX3855" s="13" t="s">
        <v>70</v>
      </c>
      <c r="AY3855" s="204" t="s">
        <v>193</v>
      </c>
    </row>
    <row r="3856" spans="1:65" s="14" customFormat="1" ht="11.25">
      <c r="B3856" s="205"/>
      <c r="C3856" s="206"/>
      <c r="D3856" s="195" t="s">
        <v>203</v>
      </c>
      <c r="E3856" s="207" t="s">
        <v>19</v>
      </c>
      <c r="F3856" s="208" t="s">
        <v>205</v>
      </c>
      <c r="G3856" s="206"/>
      <c r="H3856" s="209">
        <v>19.2</v>
      </c>
      <c r="I3856" s="210"/>
      <c r="J3856" s="206"/>
      <c r="K3856" s="206"/>
      <c r="L3856" s="211"/>
      <c r="M3856" s="212"/>
      <c r="N3856" s="213"/>
      <c r="O3856" s="213"/>
      <c r="P3856" s="213"/>
      <c r="Q3856" s="213"/>
      <c r="R3856" s="213"/>
      <c r="S3856" s="213"/>
      <c r="T3856" s="214"/>
      <c r="AT3856" s="215" t="s">
        <v>203</v>
      </c>
      <c r="AU3856" s="215" t="s">
        <v>80</v>
      </c>
      <c r="AV3856" s="14" t="s">
        <v>200</v>
      </c>
      <c r="AW3856" s="14" t="s">
        <v>32</v>
      </c>
      <c r="AX3856" s="14" t="s">
        <v>78</v>
      </c>
      <c r="AY3856" s="215" t="s">
        <v>193</v>
      </c>
    </row>
    <row r="3857" spans="1:65" s="2" customFormat="1" ht="24.2" customHeight="1">
      <c r="A3857" s="36"/>
      <c r="B3857" s="37"/>
      <c r="C3857" s="227" t="s">
        <v>7781</v>
      </c>
      <c r="D3857" s="227" t="s">
        <v>443</v>
      </c>
      <c r="E3857" s="228" t="s">
        <v>7782</v>
      </c>
      <c r="F3857" s="229" t="s">
        <v>7783</v>
      </c>
      <c r="G3857" s="230" t="s">
        <v>198</v>
      </c>
      <c r="H3857" s="231">
        <v>22.021999999999998</v>
      </c>
      <c r="I3857" s="232"/>
      <c r="J3857" s="233">
        <f>ROUND(I3857*H3857,2)</f>
        <v>0</v>
      </c>
      <c r="K3857" s="229" t="s">
        <v>477</v>
      </c>
      <c r="L3857" s="234"/>
      <c r="M3857" s="235" t="s">
        <v>19</v>
      </c>
      <c r="N3857" s="236" t="s">
        <v>41</v>
      </c>
      <c r="O3857" s="66"/>
      <c r="P3857" s="184">
        <f>O3857*H3857</f>
        <v>0</v>
      </c>
      <c r="Q3857" s="184">
        <v>0</v>
      </c>
      <c r="R3857" s="184">
        <f>Q3857*H3857</f>
        <v>0</v>
      </c>
      <c r="S3857" s="184">
        <v>0</v>
      </c>
      <c r="T3857" s="185">
        <f>S3857*H3857</f>
        <v>0</v>
      </c>
      <c r="U3857" s="36"/>
      <c r="V3857" s="36"/>
      <c r="W3857" s="36"/>
      <c r="X3857" s="36"/>
      <c r="Y3857" s="36"/>
      <c r="Z3857" s="36"/>
      <c r="AA3857" s="36"/>
      <c r="AB3857" s="36"/>
      <c r="AC3857" s="36"/>
      <c r="AD3857" s="36"/>
      <c r="AE3857" s="36"/>
      <c r="AR3857" s="186" t="s">
        <v>257</v>
      </c>
      <c r="AT3857" s="186" t="s">
        <v>443</v>
      </c>
      <c r="AU3857" s="186" t="s">
        <v>80</v>
      </c>
      <c r="AY3857" s="19" t="s">
        <v>193</v>
      </c>
      <c r="BE3857" s="187">
        <f>IF(N3857="základní",J3857,0)</f>
        <v>0</v>
      </c>
      <c r="BF3857" s="187">
        <f>IF(N3857="snížená",J3857,0)</f>
        <v>0</v>
      </c>
      <c r="BG3857" s="187">
        <f>IF(N3857="zákl. přenesená",J3857,0)</f>
        <v>0</v>
      </c>
      <c r="BH3857" s="187">
        <f>IF(N3857="sníž. přenesená",J3857,0)</f>
        <v>0</v>
      </c>
      <c r="BI3857" s="187">
        <f>IF(N3857="nulová",J3857,0)</f>
        <v>0</v>
      </c>
      <c r="BJ3857" s="19" t="s">
        <v>78</v>
      </c>
      <c r="BK3857" s="187">
        <f>ROUND(I3857*H3857,2)</f>
        <v>0</v>
      </c>
      <c r="BL3857" s="19" t="s">
        <v>216</v>
      </c>
      <c r="BM3857" s="186" t="s">
        <v>7784</v>
      </c>
    </row>
    <row r="3858" spans="1:65" s="13" customFormat="1" ht="11.25">
      <c r="B3858" s="193"/>
      <c r="C3858" s="194"/>
      <c r="D3858" s="195" t="s">
        <v>203</v>
      </c>
      <c r="E3858" s="196" t="s">
        <v>19</v>
      </c>
      <c r="F3858" s="197" t="s">
        <v>7785</v>
      </c>
      <c r="G3858" s="194"/>
      <c r="H3858" s="198">
        <v>21.12</v>
      </c>
      <c r="I3858" s="199"/>
      <c r="J3858" s="194"/>
      <c r="K3858" s="194"/>
      <c r="L3858" s="200"/>
      <c r="M3858" s="201"/>
      <c r="N3858" s="202"/>
      <c r="O3858" s="202"/>
      <c r="P3858" s="202"/>
      <c r="Q3858" s="202"/>
      <c r="R3858" s="202"/>
      <c r="S3858" s="202"/>
      <c r="T3858" s="203"/>
      <c r="AT3858" s="204" t="s">
        <v>203</v>
      </c>
      <c r="AU3858" s="204" t="s">
        <v>80</v>
      </c>
      <c r="AV3858" s="13" t="s">
        <v>80</v>
      </c>
      <c r="AW3858" s="13" t="s">
        <v>32</v>
      </c>
      <c r="AX3858" s="13" t="s">
        <v>70</v>
      </c>
      <c r="AY3858" s="204" t="s">
        <v>193</v>
      </c>
    </row>
    <row r="3859" spans="1:65" s="13" customFormat="1" ht="11.25">
      <c r="B3859" s="193"/>
      <c r="C3859" s="194"/>
      <c r="D3859" s="195" t="s">
        <v>203</v>
      </c>
      <c r="E3859" s="196" t="s">
        <v>19</v>
      </c>
      <c r="F3859" s="197" t="s">
        <v>7786</v>
      </c>
      <c r="G3859" s="194"/>
      <c r="H3859" s="198">
        <v>0.90200000000000002</v>
      </c>
      <c r="I3859" s="199"/>
      <c r="J3859" s="194"/>
      <c r="K3859" s="194"/>
      <c r="L3859" s="200"/>
      <c r="M3859" s="201"/>
      <c r="N3859" s="202"/>
      <c r="O3859" s="202"/>
      <c r="P3859" s="202"/>
      <c r="Q3859" s="202"/>
      <c r="R3859" s="202"/>
      <c r="S3859" s="202"/>
      <c r="T3859" s="203"/>
      <c r="AT3859" s="204" t="s">
        <v>203</v>
      </c>
      <c r="AU3859" s="204" t="s">
        <v>80</v>
      </c>
      <c r="AV3859" s="13" t="s">
        <v>80</v>
      </c>
      <c r="AW3859" s="13" t="s">
        <v>32</v>
      </c>
      <c r="AX3859" s="13" t="s">
        <v>70</v>
      </c>
      <c r="AY3859" s="204" t="s">
        <v>193</v>
      </c>
    </row>
    <row r="3860" spans="1:65" s="14" customFormat="1" ht="11.25">
      <c r="B3860" s="205"/>
      <c r="C3860" s="206"/>
      <c r="D3860" s="195" t="s">
        <v>203</v>
      </c>
      <c r="E3860" s="207" t="s">
        <v>19</v>
      </c>
      <c r="F3860" s="208" t="s">
        <v>205</v>
      </c>
      <c r="G3860" s="206"/>
      <c r="H3860" s="209">
        <v>22.021999999999998</v>
      </c>
      <c r="I3860" s="210"/>
      <c r="J3860" s="206"/>
      <c r="K3860" s="206"/>
      <c r="L3860" s="211"/>
      <c r="M3860" s="212"/>
      <c r="N3860" s="213"/>
      <c r="O3860" s="213"/>
      <c r="P3860" s="213"/>
      <c r="Q3860" s="213"/>
      <c r="R3860" s="213"/>
      <c r="S3860" s="213"/>
      <c r="T3860" s="214"/>
      <c r="AT3860" s="215" t="s">
        <v>203</v>
      </c>
      <c r="AU3860" s="215" t="s">
        <v>80</v>
      </c>
      <c r="AV3860" s="14" t="s">
        <v>200</v>
      </c>
      <c r="AW3860" s="14" t="s">
        <v>32</v>
      </c>
      <c r="AX3860" s="14" t="s">
        <v>78</v>
      </c>
      <c r="AY3860" s="215" t="s">
        <v>193</v>
      </c>
    </row>
    <row r="3861" spans="1:65" s="2" customFormat="1" ht="24.2" customHeight="1">
      <c r="A3861" s="36"/>
      <c r="B3861" s="37"/>
      <c r="C3861" s="175" t="s">
        <v>7787</v>
      </c>
      <c r="D3861" s="175" t="s">
        <v>195</v>
      </c>
      <c r="E3861" s="176" t="s">
        <v>7788</v>
      </c>
      <c r="F3861" s="177" t="s">
        <v>7789</v>
      </c>
      <c r="G3861" s="178" t="s">
        <v>198</v>
      </c>
      <c r="H3861" s="179">
        <v>4780.1000000000004</v>
      </c>
      <c r="I3861" s="180"/>
      <c r="J3861" s="181">
        <f>ROUND(I3861*H3861,2)</f>
        <v>0</v>
      </c>
      <c r="K3861" s="177" t="s">
        <v>199</v>
      </c>
      <c r="L3861" s="41"/>
      <c r="M3861" s="182" t="s">
        <v>19</v>
      </c>
      <c r="N3861" s="183" t="s">
        <v>41</v>
      </c>
      <c r="O3861" s="66"/>
      <c r="P3861" s="184">
        <f>O3861*H3861</f>
        <v>0</v>
      </c>
      <c r="Q3861" s="184">
        <v>2.9999999999999997E-4</v>
      </c>
      <c r="R3861" s="184">
        <f>Q3861*H3861</f>
        <v>1.4340299999999999</v>
      </c>
      <c r="S3861" s="184">
        <v>0</v>
      </c>
      <c r="T3861" s="185">
        <f>S3861*H3861</f>
        <v>0</v>
      </c>
      <c r="U3861" s="36"/>
      <c r="V3861" s="36"/>
      <c r="W3861" s="36"/>
      <c r="X3861" s="36"/>
      <c r="Y3861" s="36"/>
      <c r="Z3861" s="36"/>
      <c r="AA3861" s="36"/>
      <c r="AB3861" s="36"/>
      <c r="AC3861" s="36"/>
      <c r="AD3861" s="36"/>
      <c r="AE3861" s="36"/>
      <c r="AR3861" s="186" t="s">
        <v>216</v>
      </c>
      <c r="AT3861" s="186" t="s">
        <v>195</v>
      </c>
      <c r="AU3861" s="186" t="s">
        <v>80</v>
      </c>
      <c r="AY3861" s="19" t="s">
        <v>193</v>
      </c>
      <c r="BE3861" s="187">
        <f>IF(N3861="základní",J3861,0)</f>
        <v>0</v>
      </c>
      <c r="BF3861" s="187">
        <f>IF(N3861="snížená",J3861,0)</f>
        <v>0</v>
      </c>
      <c r="BG3861" s="187">
        <f>IF(N3861="zákl. přenesená",J3861,0)</f>
        <v>0</v>
      </c>
      <c r="BH3861" s="187">
        <f>IF(N3861="sníž. přenesená",J3861,0)</f>
        <v>0</v>
      </c>
      <c r="BI3861" s="187">
        <f>IF(N3861="nulová",J3861,0)</f>
        <v>0</v>
      </c>
      <c r="BJ3861" s="19" t="s">
        <v>78</v>
      </c>
      <c r="BK3861" s="187">
        <f>ROUND(I3861*H3861,2)</f>
        <v>0</v>
      </c>
      <c r="BL3861" s="19" t="s">
        <v>216</v>
      </c>
      <c r="BM3861" s="186" t="s">
        <v>7790</v>
      </c>
    </row>
    <row r="3862" spans="1:65" s="2" customFormat="1" ht="11.25">
      <c r="A3862" s="36"/>
      <c r="B3862" s="37"/>
      <c r="C3862" s="38"/>
      <c r="D3862" s="188" t="s">
        <v>201</v>
      </c>
      <c r="E3862" s="38"/>
      <c r="F3862" s="189" t="s">
        <v>7791</v>
      </c>
      <c r="G3862" s="38"/>
      <c r="H3862" s="38"/>
      <c r="I3862" s="190"/>
      <c r="J3862" s="38"/>
      <c r="K3862" s="38"/>
      <c r="L3862" s="41"/>
      <c r="M3862" s="191"/>
      <c r="N3862" s="192"/>
      <c r="O3862" s="66"/>
      <c r="P3862" s="66"/>
      <c r="Q3862" s="66"/>
      <c r="R3862" s="66"/>
      <c r="S3862" s="66"/>
      <c r="T3862" s="67"/>
      <c r="U3862" s="36"/>
      <c r="V3862" s="36"/>
      <c r="W3862" s="36"/>
      <c r="X3862" s="36"/>
      <c r="Y3862" s="36"/>
      <c r="Z3862" s="36"/>
      <c r="AA3862" s="36"/>
      <c r="AB3862" s="36"/>
      <c r="AC3862" s="36"/>
      <c r="AD3862" s="36"/>
      <c r="AE3862" s="36"/>
      <c r="AT3862" s="19" t="s">
        <v>201</v>
      </c>
      <c r="AU3862" s="19" t="s">
        <v>80</v>
      </c>
    </row>
    <row r="3863" spans="1:65" s="15" customFormat="1" ht="11.25">
      <c r="B3863" s="217"/>
      <c r="C3863" s="218"/>
      <c r="D3863" s="195" t="s">
        <v>203</v>
      </c>
      <c r="E3863" s="219" t="s">
        <v>19</v>
      </c>
      <c r="F3863" s="220" t="s">
        <v>335</v>
      </c>
      <c r="G3863" s="218"/>
      <c r="H3863" s="219" t="s">
        <v>19</v>
      </c>
      <c r="I3863" s="221"/>
      <c r="J3863" s="218"/>
      <c r="K3863" s="218"/>
      <c r="L3863" s="222"/>
      <c r="M3863" s="223"/>
      <c r="N3863" s="224"/>
      <c r="O3863" s="224"/>
      <c r="P3863" s="224"/>
      <c r="Q3863" s="224"/>
      <c r="R3863" s="224"/>
      <c r="S3863" s="224"/>
      <c r="T3863" s="225"/>
      <c r="AT3863" s="226" t="s">
        <v>203</v>
      </c>
      <c r="AU3863" s="226" t="s">
        <v>80</v>
      </c>
      <c r="AV3863" s="15" t="s">
        <v>78</v>
      </c>
      <c r="AW3863" s="15" t="s">
        <v>32</v>
      </c>
      <c r="AX3863" s="15" t="s">
        <v>70</v>
      </c>
      <c r="AY3863" s="226" t="s">
        <v>193</v>
      </c>
    </row>
    <row r="3864" spans="1:65" s="13" customFormat="1" ht="22.5">
      <c r="B3864" s="193"/>
      <c r="C3864" s="194"/>
      <c r="D3864" s="195" t="s">
        <v>203</v>
      </c>
      <c r="E3864" s="196" t="s">
        <v>19</v>
      </c>
      <c r="F3864" s="197" t="s">
        <v>7767</v>
      </c>
      <c r="G3864" s="194"/>
      <c r="H3864" s="198">
        <v>1518</v>
      </c>
      <c r="I3864" s="199"/>
      <c r="J3864" s="194"/>
      <c r="K3864" s="194"/>
      <c r="L3864" s="200"/>
      <c r="M3864" s="201"/>
      <c r="N3864" s="202"/>
      <c r="O3864" s="202"/>
      <c r="P3864" s="202"/>
      <c r="Q3864" s="202"/>
      <c r="R3864" s="202"/>
      <c r="S3864" s="202"/>
      <c r="T3864" s="203"/>
      <c r="AT3864" s="204" t="s">
        <v>203</v>
      </c>
      <c r="AU3864" s="204" t="s">
        <v>80</v>
      </c>
      <c r="AV3864" s="13" t="s">
        <v>80</v>
      </c>
      <c r="AW3864" s="13" t="s">
        <v>32</v>
      </c>
      <c r="AX3864" s="13" t="s">
        <v>70</v>
      </c>
      <c r="AY3864" s="204" t="s">
        <v>193</v>
      </c>
    </row>
    <row r="3865" spans="1:65" s="15" customFormat="1" ht="11.25">
      <c r="B3865" s="217"/>
      <c r="C3865" s="218"/>
      <c r="D3865" s="195" t="s">
        <v>203</v>
      </c>
      <c r="E3865" s="219" t="s">
        <v>19</v>
      </c>
      <c r="F3865" s="220" t="s">
        <v>945</v>
      </c>
      <c r="G3865" s="218"/>
      <c r="H3865" s="219" t="s">
        <v>19</v>
      </c>
      <c r="I3865" s="221"/>
      <c r="J3865" s="218"/>
      <c r="K3865" s="218"/>
      <c r="L3865" s="222"/>
      <c r="M3865" s="223"/>
      <c r="N3865" s="224"/>
      <c r="O3865" s="224"/>
      <c r="P3865" s="224"/>
      <c r="Q3865" s="224"/>
      <c r="R3865" s="224"/>
      <c r="S3865" s="224"/>
      <c r="T3865" s="225"/>
      <c r="AT3865" s="226" t="s">
        <v>203</v>
      </c>
      <c r="AU3865" s="226" t="s">
        <v>80</v>
      </c>
      <c r="AV3865" s="15" t="s">
        <v>78</v>
      </c>
      <c r="AW3865" s="15" t="s">
        <v>32</v>
      </c>
      <c r="AX3865" s="15" t="s">
        <v>70</v>
      </c>
      <c r="AY3865" s="226" t="s">
        <v>193</v>
      </c>
    </row>
    <row r="3866" spans="1:65" s="13" customFormat="1" ht="22.5">
      <c r="B3866" s="193"/>
      <c r="C3866" s="194"/>
      <c r="D3866" s="195" t="s">
        <v>203</v>
      </c>
      <c r="E3866" s="196" t="s">
        <v>19</v>
      </c>
      <c r="F3866" s="197" t="s">
        <v>7792</v>
      </c>
      <c r="G3866" s="194"/>
      <c r="H3866" s="198">
        <v>1617.4</v>
      </c>
      <c r="I3866" s="199"/>
      <c r="J3866" s="194"/>
      <c r="K3866" s="194"/>
      <c r="L3866" s="200"/>
      <c r="M3866" s="201"/>
      <c r="N3866" s="202"/>
      <c r="O3866" s="202"/>
      <c r="P3866" s="202"/>
      <c r="Q3866" s="202"/>
      <c r="R3866" s="202"/>
      <c r="S3866" s="202"/>
      <c r="T3866" s="203"/>
      <c r="AT3866" s="204" t="s">
        <v>203</v>
      </c>
      <c r="AU3866" s="204" t="s">
        <v>80</v>
      </c>
      <c r="AV3866" s="13" t="s">
        <v>80</v>
      </c>
      <c r="AW3866" s="13" t="s">
        <v>32</v>
      </c>
      <c r="AX3866" s="13" t="s">
        <v>70</v>
      </c>
      <c r="AY3866" s="204" t="s">
        <v>193</v>
      </c>
    </row>
    <row r="3867" spans="1:65" s="15" customFormat="1" ht="11.25">
      <c r="B3867" s="217"/>
      <c r="C3867" s="218"/>
      <c r="D3867" s="195" t="s">
        <v>203</v>
      </c>
      <c r="E3867" s="219" t="s">
        <v>19</v>
      </c>
      <c r="F3867" s="220" t="s">
        <v>971</v>
      </c>
      <c r="G3867" s="218"/>
      <c r="H3867" s="219" t="s">
        <v>19</v>
      </c>
      <c r="I3867" s="221"/>
      <c r="J3867" s="218"/>
      <c r="K3867" s="218"/>
      <c r="L3867" s="222"/>
      <c r="M3867" s="223"/>
      <c r="N3867" s="224"/>
      <c r="O3867" s="224"/>
      <c r="P3867" s="224"/>
      <c r="Q3867" s="224"/>
      <c r="R3867" s="224"/>
      <c r="S3867" s="224"/>
      <c r="T3867" s="225"/>
      <c r="AT3867" s="226" t="s">
        <v>203</v>
      </c>
      <c r="AU3867" s="226" t="s">
        <v>80</v>
      </c>
      <c r="AV3867" s="15" t="s">
        <v>78</v>
      </c>
      <c r="AW3867" s="15" t="s">
        <v>32</v>
      </c>
      <c r="AX3867" s="15" t="s">
        <v>70</v>
      </c>
      <c r="AY3867" s="226" t="s">
        <v>193</v>
      </c>
    </row>
    <row r="3868" spans="1:65" s="13" customFormat="1" ht="33.75">
      <c r="B3868" s="193"/>
      <c r="C3868" s="194"/>
      <c r="D3868" s="195" t="s">
        <v>203</v>
      </c>
      <c r="E3868" s="196" t="s">
        <v>19</v>
      </c>
      <c r="F3868" s="197" t="s">
        <v>7769</v>
      </c>
      <c r="G3868" s="194"/>
      <c r="H3868" s="198">
        <v>1644.7</v>
      </c>
      <c r="I3868" s="199"/>
      <c r="J3868" s="194"/>
      <c r="K3868" s="194"/>
      <c r="L3868" s="200"/>
      <c r="M3868" s="201"/>
      <c r="N3868" s="202"/>
      <c r="O3868" s="202"/>
      <c r="P3868" s="202"/>
      <c r="Q3868" s="202"/>
      <c r="R3868" s="202"/>
      <c r="S3868" s="202"/>
      <c r="T3868" s="203"/>
      <c r="AT3868" s="204" t="s">
        <v>203</v>
      </c>
      <c r="AU3868" s="204" t="s">
        <v>80</v>
      </c>
      <c r="AV3868" s="13" t="s">
        <v>80</v>
      </c>
      <c r="AW3868" s="13" t="s">
        <v>32</v>
      </c>
      <c r="AX3868" s="13" t="s">
        <v>70</v>
      </c>
      <c r="AY3868" s="204" t="s">
        <v>193</v>
      </c>
    </row>
    <row r="3869" spans="1:65" s="14" customFormat="1" ht="11.25">
      <c r="B3869" s="205"/>
      <c r="C3869" s="206"/>
      <c r="D3869" s="195" t="s">
        <v>203</v>
      </c>
      <c r="E3869" s="207" t="s">
        <v>19</v>
      </c>
      <c r="F3869" s="208" t="s">
        <v>205</v>
      </c>
      <c r="G3869" s="206"/>
      <c r="H3869" s="209">
        <v>4780.1000000000004</v>
      </c>
      <c r="I3869" s="210"/>
      <c r="J3869" s="206"/>
      <c r="K3869" s="206"/>
      <c r="L3869" s="211"/>
      <c r="M3869" s="212"/>
      <c r="N3869" s="213"/>
      <c r="O3869" s="213"/>
      <c r="P3869" s="213"/>
      <c r="Q3869" s="213"/>
      <c r="R3869" s="213"/>
      <c r="S3869" s="213"/>
      <c r="T3869" s="214"/>
      <c r="AT3869" s="215" t="s">
        <v>203</v>
      </c>
      <c r="AU3869" s="215" t="s">
        <v>80</v>
      </c>
      <c r="AV3869" s="14" t="s">
        <v>200</v>
      </c>
      <c r="AW3869" s="14" t="s">
        <v>32</v>
      </c>
      <c r="AX3869" s="14" t="s">
        <v>78</v>
      </c>
      <c r="AY3869" s="215" t="s">
        <v>193</v>
      </c>
    </row>
    <row r="3870" spans="1:65" s="2" customFormat="1" ht="24.2" customHeight="1">
      <c r="A3870" s="36"/>
      <c r="B3870" s="37"/>
      <c r="C3870" s="227" t="s">
        <v>7793</v>
      </c>
      <c r="D3870" s="227" t="s">
        <v>443</v>
      </c>
      <c r="E3870" s="228" t="s">
        <v>7794</v>
      </c>
      <c r="F3870" s="229" t="s">
        <v>7795</v>
      </c>
      <c r="G3870" s="230" t="s">
        <v>198</v>
      </c>
      <c r="H3870" s="231">
        <v>5463.2820000000002</v>
      </c>
      <c r="I3870" s="232"/>
      <c r="J3870" s="233">
        <f>ROUND(I3870*H3870,2)</f>
        <v>0</v>
      </c>
      <c r="K3870" s="229" t="s">
        <v>477</v>
      </c>
      <c r="L3870" s="234"/>
      <c r="M3870" s="235" t="s">
        <v>19</v>
      </c>
      <c r="N3870" s="236" t="s">
        <v>41</v>
      </c>
      <c r="O3870" s="66"/>
      <c r="P3870" s="184">
        <f>O3870*H3870</f>
        <v>0</v>
      </c>
      <c r="Q3870" s="184">
        <v>0</v>
      </c>
      <c r="R3870" s="184">
        <f>Q3870*H3870</f>
        <v>0</v>
      </c>
      <c r="S3870" s="184">
        <v>0</v>
      </c>
      <c r="T3870" s="185">
        <f>S3870*H3870</f>
        <v>0</v>
      </c>
      <c r="U3870" s="36"/>
      <c r="V3870" s="36"/>
      <c r="W3870" s="36"/>
      <c r="X3870" s="36"/>
      <c r="Y3870" s="36"/>
      <c r="Z3870" s="36"/>
      <c r="AA3870" s="36"/>
      <c r="AB3870" s="36"/>
      <c r="AC3870" s="36"/>
      <c r="AD3870" s="36"/>
      <c r="AE3870" s="36"/>
      <c r="AR3870" s="186" t="s">
        <v>257</v>
      </c>
      <c r="AT3870" s="186" t="s">
        <v>443</v>
      </c>
      <c r="AU3870" s="186" t="s">
        <v>80</v>
      </c>
      <c r="AY3870" s="19" t="s">
        <v>193</v>
      </c>
      <c r="BE3870" s="187">
        <f>IF(N3870="základní",J3870,0)</f>
        <v>0</v>
      </c>
      <c r="BF3870" s="187">
        <f>IF(N3870="snížená",J3870,0)</f>
        <v>0</v>
      </c>
      <c r="BG3870" s="187">
        <f>IF(N3870="zákl. přenesená",J3870,0)</f>
        <v>0</v>
      </c>
      <c r="BH3870" s="187">
        <f>IF(N3870="sníž. přenesená",J3870,0)</f>
        <v>0</v>
      </c>
      <c r="BI3870" s="187">
        <f>IF(N3870="nulová",J3870,0)</f>
        <v>0</v>
      </c>
      <c r="BJ3870" s="19" t="s">
        <v>78</v>
      </c>
      <c r="BK3870" s="187">
        <f>ROUND(I3870*H3870,2)</f>
        <v>0</v>
      </c>
      <c r="BL3870" s="19" t="s">
        <v>216</v>
      </c>
      <c r="BM3870" s="186" t="s">
        <v>7796</v>
      </c>
    </row>
    <row r="3871" spans="1:65" s="13" customFormat="1" ht="11.25">
      <c r="B3871" s="193"/>
      <c r="C3871" s="194"/>
      <c r="D3871" s="195" t="s">
        <v>203</v>
      </c>
      <c r="E3871" s="196" t="s">
        <v>19</v>
      </c>
      <c r="F3871" s="197" t="s">
        <v>7797</v>
      </c>
      <c r="G3871" s="194"/>
      <c r="H3871" s="198">
        <v>5258.11</v>
      </c>
      <c r="I3871" s="199"/>
      <c r="J3871" s="194"/>
      <c r="K3871" s="194"/>
      <c r="L3871" s="200"/>
      <c r="M3871" s="201"/>
      <c r="N3871" s="202"/>
      <c r="O3871" s="202"/>
      <c r="P3871" s="202"/>
      <c r="Q3871" s="202"/>
      <c r="R3871" s="202"/>
      <c r="S3871" s="202"/>
      <c r="T3871" s="203"/>
      <c r="AT3871" s="204" t="s">
        <v>203</v>
      </c>
      <c r="AU3871" s="204" t="s">
        <v>80</v>
      </c>
      <c r="AV3871" s="13" t="s">
        <v>80</v>
      </c>
      <c r="AW3871" s="13" t="s">
        <v>32</v>
      </c>
      <c r="AX3871" s="13" t="s">
        <v>70</v>
      </c>
      <c r="AY3871" s="204" t="s">
        <v>193</v>
      </c>
    </row>
    <row r="3872" spans="1:65" s="13" customFormat="1" ht="11.25">
      <c r="B3872" s="193"/>
      <c r="C3872" s="194"/>
      <c r="D3872" s="195" t="s">
        <v>203</v>
      </c>
      <c r="E3872" s="196" t="s">
        <v>19</v>
      </c>
      <c r="F3872" s="197" t="s">
        <v>7798</v>
      </c>
      <c r="G3872" s="194"/>
      <c r="H3872" s="198">
        <v>205.172</v>
      </c>
      <c r="I3872" s="199"/>
      <c r="J3872" s="194"/>
      <c r="K3872" s="194"/>
      <c r="L3872" s="200"/>
      <c r="M3872" s="201"/>
      <c r="N3872" s="202"/>
      <c r="O3872" s="202"/>
      <c r="P3872" s="202"/>
      <c r="Q3872" s="202"/>
      <c r="R3872" s="202"/>
      <c r="S3872" s="202"/>
      <c r="T3872" s="203"/>
      <c r="AT3872" s="204" t="s">
        <v>203</v>
      </c>
      <c r="AU3872" s="204" t="s">
        <v>80</v>
      </c>
      <c r="AV3872" s="13" t="s">
        <v>80</v>
      </c>
      <c r="AW3872" s="13" t="s">
        <v>32</v>
      </c>
      <c r="AX3872" s="13" t="s">
        <v>70</v>
      </c>
      <c r="AY3872" s="204" t="s">
        <v>193</v>
      </c>
    </row>
    <row r="3873" spans="1:65" s="14" customFormat="1" ht="11.25">
      <c r="B3873" s="205"/>
      <c r="C3873" s="206"/>
      <c r="D3873" s="195" t="s">
        <v>203</v>
      </c>
      <c r="E3873" s="207" t="s">
        <v>19</v>
      </c>
      <c r="F3873" s="208" t="s">
        <v>205</v>
      </c>
      <c r="G3873" s="206"/>
      <c r="H3873" s="209">
        <v>5463.2820000000002</v>
      </c>
      <c r="I3873" s="210"/>
      <c r="J3873" s="206"/>
      <c r="K3873" s="206"/>
      <c r="L3873" s="211"/>
      <c r="M3873" s="212"/>
      <c r="N3873" s="213"/>
      <c r="O3873" s="213"/>
      <c r="P3873" s="213"/>
      <c r="Q3873" s="213"/>
      <c r="R3873" s="213"/>
      <c r="S3873" s="213"/>
      <c r="T3873" s="214"/>
      <c r="AT3873" s="215" t="s">
        <v>203</v>
      </c>
      <c r="AU3873" s="215" t="s">
        <v>80</v>
      </c>
      <c r="AV3873" s="14" t="s">
        <v>200</v>
      </c>
      <c r="AW3873" s="14" t="s">
        <v>32</v>
      </c>
      <c r="AX3873" s="14" t="s">
        <v>78</v>
      </c>
      <c r="AY3873" s="215" t="s">
        <v>193</v>
      </c>
    </row>
    <row r="3874" spans="1:65" s="2" customFormat="1" ht="16.5" customHeight="1">
      <c r="A3874" s="36"/>
      <c r="B3874" s="37"/>
      <c r="C3874" s="175" t="s">
        <v>7799</v>
      </c>
      <c r="D3874" s="175" t="s">
        <v>195</v>
      </c>
      <c r="E3874" s="176" t="s">
        <v>7800</v>
      </c>
      <c r="F3874" s="177" t="s">
        <v>7801</v>
      </c>
      <c r="G3874" s="178" t="s">
        <v>273</v>
      </c>
      <c r="H3874" s="179">
        <v>3730.4</v>
      </c>
      <c r="I3874" s="180"/>
      <c r="J3874" s="181">
        <f>ROUND(I3874*H3874,2)</f>
        <v>0</v>
      </c>
      <c r="K3874" s="177" t="s">
        <v>199</v>
      </c>
      <c r="L3874" s="41"/>
      <c r="M3874" s="182" t="s">
        <v>19</v>
      </c>
      <c r="N3874" s="183" t="s">
        <v>41</v>
      </c>
      <c r="O3874" s="66"/>
      <c r="P3874" s="184">
        <f>O3874*H3874</f>
        <v>0</v>
      </c>
      <c r="Q3874" s="184">
        <v>1.0000000000000001E-5</v>
      </c>
      <c r="R3874" s="184">
        <f>Q3874*H3874</f>
        <v>3.7304000000000004E-2</v>
      </c>
      <c r="S3874" s="184">
        <v>0</v>
      </c>
      <c r="T3874" s="185">
        <f>S3874*H3874</f>
        <v>0</v>
      </c>
      <c r="U3874" s="36"/>
      <c r="V3874" s="36"/>
      <c r="W3874" s="36"/>
      <c r="X3874" s="36"/>
      <c r="Y3874" s="36"/>
      <c r="Z3874" s="36"/>
      <c r="AA3874" s="36"/>
      <c r="AB3874" s="36"/>
      <c r="AC3874" s="36"/>
      <c r="AD3874" s="36"/>
      <c r="AE3874" s="36"/>
      <c r="AR3874" s="186" t="s">
        <v>216</v>
      </c>
      <c r="AT3874" s="186" t="s">
        <v>195</v>
      </c>
      <c r="AU3874" s="186" t="s">
        <v>80</v>
      </c>
      <c r="AY3874" s="19" t="s">
        <v>193</v>
      </c>
      <c r="BE3874" s="187">
        <f>IF(N3874="základní",J3874,0)</f>
        <v>0</v>
      </c>
      <c r="BF3874" s="187">
        <f>IF(N3874="snížená",J3874,0)</f>
        <v>0</v>
      </c>
      <c r="BG3874" s="187">
        <f>IF(N3874="zákl. přenesená",J3874,0)</f>
        <v>0</v>
      </c>
      <c r="BH3874" s="187">
        <f>IF(N3874="sníž. přenesená",J3874,0)</f>
        <v>0</v>
      </c>
      <c r="BI3874" s="187">
        <f>IF(N3874="nulová",J3874,0)</f>
        <v>0</v>
      </c>
      <c r="BJ3874" s="19" t="s">
        <v>78</v>
      </c>
      <c r="BK3874" s="187">
        <f>ROUND(I3874*H3874,2)</f>
        <v>0</v>
      </c>
      <c r="BL3874" s="19" t="s">
        <v>216</v>
      </c>
      <c r="BM3874" s="186" t="s">
        <v>7802</v>
      </c>
    </row>
    <row r="3875" spans="1:65" s="2" customFormat="1" ht="11.25">
      <c r="A3875" s="36"/>
      <c r="B3875" s="37"/>
      <c r="C3875" s="38"/>
      <c r="D3875" s="188" t="s">
        <v>201</v>
      </c>
      <c r="E3875" s="38"/>
      <c r="F3875" s="189" t="s">
        <v>7803</v>
      </c>
      <c r="G3875" s="38"/>
      <c r="H3875" s="38"/>
      <c r="I3875" s="190"/>
      <c r="J3875" s="38"/>
      <c r="K3875" s="38"/>
      <c r="L3875" s="41"/>
      <c r="M3875" s="191"/>
      <c r="N3875" s="192"/>
      <c r="O3875" s="66"/>
      <c r="P3875" s="66"/>
      <c r="Q3875" s="66"/>
      <c r="R3875" s="66"/>
      <c r="S3875" s="66"/>
      <c r="T3875" s="67"/>
      <c r="U3875" s="36"/>
      <c r="V3875" s="36"/>
      <c r="W3875" s="36"/>
      <c r="X3875" s="36"/>
      <c r="Y3875" s="36"/>
      <c r="Z3875" s="36"/>
      <c r="AA3875" s="36"/>
      <c r="AB3875" s="36"/>
      <c r="AC3875" s="36"/>
      <c r="AD3875" s="36"/>
      <c r="AE3875" s="36"/>
      <c r="AT3875" s="19" t="s">
        <v>201</v>
      </c>
      <c r="AU3875" s="19" t="s">
        <v>80</v>
      </c>
    </row>
    <row r="3876" spans="1:65" s="13" customFormat="1" ht="11.25">
      <c r="B3876" s="193"/>
      <c r="C3876" s="194"/>
      <c r="D3876" s="195" t="s">
        <v>203</v>
      </c>
      <c r="E3876" s="196" t="s">
        <v>19</v>
      </c>
      <c r="F3876" s="197" t="s">
        <v>7804</v>
      </c>
      <c r="G3876" s="194"/>
      <c r="H3876" s="198">
        <v>16.399999999999999</v>
      </c>
      <c r="I3876" s="199"/>
      <c r="J3876" s="194"/>
      <c r="K3876" s="194"/>
      <c r="L3876" s="200"/>
      <c r="M3876" s="201"/>
      <c r="N3876" s="202"/>
      <c r="O3876" s="202"/>
      <c r="P3876" s="202"/>
      <c r="Q3876" s="202"/>
      <c r="R3876" s="202"/>
      <c r="S3876" s="202"/>
      <c r="T3876" s="203"/>
      <c r="AT3876" s="204" t="s">
        <v>203</v>
      </c>
      <c r="AU3876" s="204" t="s">
        <v>80</v>
      </c>
      <c r="AV3876" s="13" t="s">
        <v>80</v>
      </c>
      <c r="AW3876" s="13" t="s">
        <v>32</v>
      </c>
      <c r="AX3876" s="13" t="s">
        <v>70</v>
      </c>
      <c r="AY3876" s="204" t="s">
        <v>193</v>
      </c>
    </row>
    <row r="3877" spans="1:65" s="15" customFormat="1" ht="11.25">
      <c r="B3877" s="217"/>
      <c r="C3877" s="218"/>
      <c r="D3877" s="195" t="s">
        <v>203</v>
      </c>
      <c r="E3877" s="219" t="s">
        <v>19</v>
      </c>
      <c r="F3877" s="220" t="s">
        <v>7805</v>
      </c>
      <c r="G3877" s="218"/>
      <c r="H3877" s="219" t="s">
        <v>19</v>
      </c>
      <c r="I3877" s="221"/>
      <c r="J3877" s="218"/>
      <c r="K3877" s="218"/>
      <c r="L3877" s="222"/>
      <c r="M3877" s="223"/>
      <c r="N3877" s="224"/>
      <c r="O3877" s="224"/>
      <c r="P3877" s="224"/>
      <c r="Q3877" s="224"/>
      <c r="R3877" s="224"/>
      <c r="S3877" s="224"/>
      <c r="T3877" s="225"/>
      <c r="AT3877" s="226" t="s">
        <v>203</v>
      </c>
      <c r="AU3877" s="226" t="s">
        <v>80</v>
      </c>
      <c r="AV3877" s="15" t="s">
        <v>78</v>
      </c>
      <c r="AW3877" s="15" t="s">
        <v>32</v>
      </c>
      <c r="AX3877" s="15" t="s">
        <v>70</v>
      </c>
      <c r="AY3877" s="226" t="s">
        <v>193</v>
      </c>
    </row>
    <row r="3878" spans="1:65" s="15" customFormat="1" ht="11.25">
      <c r="B3878" s="217"/>
      <c r="C3878" s="218"/>
      <c r="D3878" s="195" t="s">
        <v>203</v>
      </c>
      <c r="E3878" s="219" t="s">
        <v>19</v>
      </c>
      <c r="F3878" s="220" t="s">
        <v>335</v>
      </c>
      <c r="G3878" s="218"/>
      <c r="H3878" s="219" t="s">
        <v>19</v>
      </c>
      <c r="I3878" s="221"/>
      <c r="J3878" s="218"/>
      <c r="K3878" s="218"/>
      <c r="L3878" s="222"/>
      <c r="M3878" s="223"/>
      <c r="N3878" s="224"/>
      <c r="O3878" s="224"/>
      <c r="P3878" s="224"/>
      <c r="Q3878" s="224"/>
      <c r="R3878" s="224"/>
      <c r="S3878" s="224"/>
      <c r="T3878" s="225"/>
      <c r="AT3878" s="226" t="s">
        <v>203</v>
      </c>
      <c r="AU3878" s="226" t="s">
        <v>80</v>
      </c>
      <c r="AV3878" s="15" t="s">
        <v>78</v>
      </c>
      <c r="AW3878" s="15" t="s">
        <v>32</v>
      </c>
      <c r="AX3878" s="15" t="s">
        <v>70</v>
      </c>
      <c r="AY3878" s="226" t="s">
        <v>193</v>
      </c>
    </row>
    <row r="3879" spans="1:65" s="13" customFormat="1" ht="22.5">
      <c r="B3879" s="193"/>
      <c r="C3879" s="194"/>
      <c r="D3879" s="195" t="s">
        <v>203</v>
      </c>
      <c r="E3879" s="196" t="s">
        <v>19</v>
      </c>
      <c r="F3879" s="197" t="s">
        <v>7806</v>
      </c>
      <c r="G3879" s="194"/>
      <c r="H3879" s="198">
        <v>68</v>
      </c>
      <c r="I3879" s="199"/>
      <c r="J3879" s="194"/>
      <c r="K3879" s="194"/>
      <c r="L3879" s="200"/>
      <c r="M3879" s="201"/>
      <c r="N3879" s="202"/>
      <c r="O3879" s="202"/>
      <c r="P3879" s="202"/>
      <c r="Q3879" s="202"/>
      <c r="R3879" s="202"/>
      <c r="S3879" s="202"/>
      <c r="T3879" s="203"/>
      <c r="AT3879" s="204" t="s">
        <v>203</v>
      </c>
      <c r="AU3879" s="204" t="s">
        <v>80</v>
      </c>
      <c r="AV3879" s="13" t="s">
        <v>80</v>
      </c>
      <c r="AW3879" s="13" t="s">
        <v>32</v>
      </c>
      <c r="AX3879" s="13" t="s">
        <v>70</v>
      </c>
      <c r="AY3879" s="204" t="s">
        <v>193</v>
      </c>
    </row>
    <row r="3880" spans="1:65" s="13" customFormat="1" ht="11.25">
      <c r="B3880" s="193"/>
      <c r="C3880" s="194"/>
      <c r="D3880" s="195" t="s">
        <v>203</v>
      </c>
      <c r="E3880" s="196" t="s">
        <v>19</v>
      </c>
      <c r="F3880" s="197" t="s">
        <v>7807</v>
      </c>
      <c r="G3880" s="194"/>
      <c r="H3880" s="198">
        <v>15.2</v>
      </c>
      <c r="I3880" s="199"/>
      <c r="J3880" s="194"/>
      <c r="K3880" s="194"/>
      <c r="L3880" s="200"/>
      <c r="M3880" s="201"/>
      <c r="N3880" s="202"/>
      <c r="O3880" s="202"/>
      <c r="P3880" s="202"/>
      <c r="Q3880" s="202"/>
      <c r="R3880" s="202"/>
      <c r="S3880" s="202"/>
      <c r="T3880" s="203"/>
      <c r="AT3880" s="204" t="s">
        <v>203</v>
      </c>
      <c r="AU3880" s="204" t="s">
        <v>80</v>
      </c>
      <c r="AV3880" s="13" t="s">
        <v>80</v>
      </c>
      <c r="AW3880" s="13" t="s">
        <v>32</v>
      </c>
      <c r="AX3880" s="13" t="s">
        <v>70</v>
      </c>
      <c r="AY3880" s="204" t="s">
        <v>193</v>
      </c>
    </row>
    <row r="3881" spans="1:65" s="13" customFormat="1" ht="11.25">
      <c r="B3881" s="193"/>
      <c r="C3881" s="194"/>
      <c r="D3881" s="195" t="s">
        <v>203</v>
      </c>
      <c r="E3881" s="196" t="s">
        <v>19</v>
      </c>
      <c r="F3881" s="197" t="s">
        <v>7808</v>
      </c>
      <c r="G3881" s="194"/>
      <c r="H3881" s="198">
        <v>15.9</v>
      </c>
      <c r="I3881" s="199"/>
      <c r="J3881" s="194"/>
      <c r="K3881" s="194"/>
      <c r="L3881" s="200"/>
      <c r="M3881" s="201"/>
      <c r="N3881" s="202"/>
      <c r="O3881" s="202"/>
      <c r="P3881" s="202"/>
      <c r="Q3881" s="202"/>
      <c r="R3881" s="202"/>
      <c r="S3881" s="202"/>
      <c r="T3881" s="203"/>
      <c r="AT3881" s="204" t="s">
        <v>203</v>
      </c>
      <c r="AU3881" s="204" t="s">
        <v>80</v>
      </c>
      <c r="AV3881" s="13" t="s">
        <v>80</v>
      </c>
      <c r="AW3881" s="13" t="s">
        <v>32</v>
      </c>
      <c r="AX3881" s="13" t="s">
        <v>70</v>
      </c>
      <c r="AY3881" s="204" t="s">
        <v>193</v>
      </c>
    </row>
    <row r="3882" spans="1:65" s="13" customFormat="1" ht="11.25">
      <c r="B3882" s="193"/>
      <c r="C3882" s="194"/>
      <c r="D3882" s="195" t="s">
        <v>203</v>
      </c>
      <c r="E3882" s="196" t="s">
        <v>19</v>
      </c>
      <c r="F3882" s="197" t="s">
        <v>7809</v>
      </c>
      <c r="G3882" s="194"/>
      <c r="H3882" s="198">
        <v>17</v>
      </c>
      <c r="I3882" s="199"/>
      <c r="J3882" s="194"/>
      <c r="K3882" s="194"/>
      <c r="L3882" s="200"/>
      <c r="M3882" s="201"/>
      <c r="N3882" s="202"/>
      <c r="O3882" s="202"/>
      <c r="P3882" s="202"/>
      <c r="Q3882" s="202"/>
      <c r="R3882" s="202"/>
      <c r="S3882" s="202"/>
      <c r="T3882" s="203"/>
      <c r="AT3882" s="204" t="s">
        <v>203</v>
      </c>
      <c r="AU3882" s="204" t="s">
        <v>80</v>
      </c>
      <c r="AV3882" s="13" t="s">
        <v>80</v>
      </c>
      <c r="AW3882" s="13" t="s">
        <v>32</v>
      </c>
      <c r="AX3882" s="13" t="s">
        <v>70</v>
      </c>
      <c r="AY3882" s="204" t="s">
        <v>193</v>
      </c>
    </row>
    <row r="3883" spans="1:65" s="13" customFormat="1" ht="11.25">
      <c r="B3883" s="193"/>
      <c r="C3883" s="194"/>
      <c r="D3883" s="195" t="s">
        <v>203</v>
      </c>
      <c r="E3883" s="196" t="s">
        <v>19</v>
      </c>
      <c r="F3883" s="197" t="s">
        <v>7810</v>
      </c>
      <c r="G3883" s="194"/>
      <c r="H3883" s="198">
        <v>11.2</v>
      </c>
      <c r="I3883" s="199"/>
      <c r="J3883" s="194"/>
      <c r="K3883" s="194"/>
      <c r="L3883" s="200"/>
      <c r="M3883" s="201"/>
      <c r="N3883" s="202"/>
      <c r="O3883" s="202"/>
      <c r="P3883" s="202"/>
      <c r="Q3883" s="202"/>
      <c r="R3883" s="202"/>
      <c r="S3883" s="202"/>
      <c r="T3883" s="203"/>
      <c r="AT3883" s="204" t="s">
        <v>203</v>
      </c>
      <c r="AU3883" s="204" t="s">
        <v>80</v>
      </c>
      <c r="AV3883" s="13" t="s">
        <v>80</v>
      </c>
      <c r="AW3883" s="13" t="s">
        <v>32</v>
      </c>
      <c r="AX3883" s="13" t="s">
        <v>70</v>
      </c>
      <c r="AY3883" s="204" t="s">
        <v>193</v>
      </c>
    </row>
    <row r="3884" spans="1:65" s="13" customFormat="1" ht="11.25">
      <c r="B3884" s="193"/>
      <c r="C3884" s="194"/>
      <c r="D3884" s="195" t="s">
        <v>203</v>
      </c>
      <c r="E3884" s="196" t="s">
        <v>19</v>
      </c>
      <c r="F3884" s="197" t="s">
        <v>7811</v>
      </c>
      <c r="G3884" s="194"/>
      <c r="H3884" s="198">
        <v>17.2</v>
      </c>
      <c r="I3884" s="199"/>
      <c r="J3884" s="194"/>
      <c r="K3884" s="194"/>
      <c r="L3884" s="200"/>
      <c r="M3884" s="201"/>
      <c r="N3884" s="202"/>
      <c r="O3884" s="202"/>
      <c r="P3884" s="202"/>
      <c r="Q3884" s="202"/>
      <c r="R3884" s="202"/>
      <c r="S3884" s="202"/>
      <c r="T3884" s="203"/>
      <c r="AT3884" s="204" t="s">
        <v>203</v>
      </c>
      <c r="AU3884" s="204" t="s">
        <v>80</v>
      </c>
      <c r="AV3884" s="13" t="s">
        <v>80</v>
      </c>
      <c r="AW3884" s="13" t="s">
        <v>32</v>
      </c>
      <c r="AX3884" s="13" t="s">
        <v>70</v>
      </c>
      <c r="AY3884" s="204" t="s">
        <v>193</v>
      </c>
    </row>
    <row r="3885" spans="1:65" s="13" customFormat="1" ht="11.25">
      <c r="B3885" s="193"/>
      <c r="C3885" s="194"/>
      <c r="D3885" s="195" t="s">
        <v>203</v>
      </c>
      <c r="E3885" s="196" t="s">
        <v>19</v>
      </c>
      <c r="F3885" s="197" t="s">
        <v>7812</v>
      </c>
      <c r="G3885" s="194"/>
      <c r="H3885" s="198">
        <v>16.600000000000001</v>
      </c>
      <c r="I3885" s="199"/>
      <c r="J3885" s="194"/>
      <c r="K3885" s="194"/>
      <c r="L3885" s="200"/>
      <c r="M3885" s="201"/>
      <c r="N3885" s="202"/>
      <c r="O3885" s="202"/>
      <c r="P3885" s="202"/>
      <c r="Q3885" s="202"/>
      <c r="R3885" s="202"/>
      <c r="S3885" s="202"/>
      <c r="T3885" s="203"/>
      <c r="AT3885" s="204" t="s">
        <v>203</v>
      </c>
      <c r="AU3885" s="204" t="s">
        <v>80</v>
      </c>
      <c r="AV3885" s="13" t="s">
        <v>80</v>
      </c>
      <c r="AW3885" s="13" t="s">
        <v>32</v>
      </c>
      <c r="AX3885" s="13" t="s">
        <v>70</v>
      </c>
      <c r="AY3885" s="204" t="s">
        <v>193</v>
      </c>
    </row>
    <row r="3886" spans="1:65" s="13" customFormat="1" ht="11.25">
      <c r="B3886" s="193"/>
      <c r="C3886" s="194"/>
      <c r="D3886" s="195" t="s">
        <v>203</v>
      </c>
      <c r="E3886" s="196" t="s">
        <v>19</v>
      </c>
      <c r="F3886" s="197" t="s">
        <v>7813</v>
      </c>
      <c r="G3886" s="194"/>
      <c r="H3886" s="198">
        <v>16.600000000000001</v>
      </c>
      <c r="I3886" s="199"/>
      <c r="J3886" s="194"/>
      <c r="K3886" s="194"/>
      <c r="L3886" s="200"/>
      <c r="M3886" s="201"/>
      <c r="N3886" s="202"/>
      <c r="O3886" s="202"/>
      <c r="P3886" s="202"/>
      <c r="Q3886" s="202"/>
      <c r="R3886" s="202"/>
      <c r="S3886" s="202"/>
      <c r="T3886" s="203"/>
      <c r="AT3886" s="204" t="s">
        <v>203</v>
      </c>
      <c r="AU3886" s="204" t="s">
        <v>80</v>
      </c>
      <c r="AV3886" s="13" t="s">
        <v>80</v>
      </c>
      <c r="AW3886" s="13" t="s">
        <v>32</v>
      </c>
      <c r="AX3886" s="13" t="s">
        <v>70</v>
      </c>
      <c r="AY3886" s="204" t="s">
        <v>193</v>
      </c>
    </row>
    <row r="3887" spans="1:65" s="13" customFormat="1" ht="11.25">
      <c r="B3887" s="193"/>
      <c r="C3887" s="194"/>
      <c r="D3887" s="195" t="s">
        <v>203</v>
      </c>
      <c r="E3887" s="196" t="s">
        <v>19</v>
      </c>
      <c r="F3887" s="197" t="s">
        <v>7814</v>
      </c>
      <c r="G3887" s="194"/>
      <c r="H3887" s="198">
        <v>33</v>
      </c>
      <c r="I3887" s="199"/>
      <c r="J3887" s="194"/>
      <c r="K3887" s="194"/>
      <c r="L3887" s="200"/>
      <c r="M3887" s="201"/>
      <c r="N3887" s="202"/>
      <c r="O3887" s="202"/>
      <c r="P3887" s="202"/>
      <c r="Q3887" s="202"/>
      <c r="R3887" s="202"/>
      <c r="S3887" s="202"/>
      <c r="T3887" s="203"/>
      <c r="AT3887" s="204" t="s">
        <v>203</v>
      </c>
      <c r="AU3887" s="204" t="s">
        <v>80</v>
      </c>
      <c r="AV3887" s="13" t="s">
        <v>80</v>
      </c>
      <c r="AW3887" s="13" t="s">
        <v>32</v>
      </c>
      <c r="AX3887" s="13" t="s">
        <v>70</v>
      </c>
      <c r="AY3887" s="204" t="s">
        <v>193</v>
      </c>
    </row>
    <row r="3888" spans="1:65" s="13" customFormat="1" ht="11.25">
      <c r="B3888" s="193"/>
      <c r="C3888" s="194"/>
      <c r="D3888" s="195" t="s">
        <v>203</v>
      </c>
      <c r="E3888" s="196" t="s">
        <v>19</v>
      </c>
      <c r="F3888" s="197" t="s">
        <v>7815</v>
      </c>
      <c r="G3888" s="194"/>
      <c r="H3888" s="198">
        <v>232.8</v>
      </c>
      <c r="I3888" s="199"/>
      <c r="J3888" s="194"/>
      <c r="K3888" s="194"/>
      <c r="L3888" s="200"/>
      <c r="M3888" s="201"/>
      <c r="N3888" s="202"/>
      <c r="O3888" s="202"/>
      <c r="P3888" s="202"/>
      <c r="Q3888" s="202"/>
      <c r="R3888" s="202"/>
      <c r="S3888" s="202"/>
      <c r="T3888" s="203"/>
      <c r="AT3888" s="204" t="s">
        <v>203</v>
      </c>
      <c r="AU3888" s="204" t="s">
        <v>80</v>
      </c>
      <c r="AV3888" s="13" t="s">
        <v>80</v>
      </c>
      <c r="AW3888" s="13" t="s">
        <v>32</v>
      </c>
      <c r="AX3888" s="13" t="s">
        <v>70</v>
      </c>
      <c r="AY3888" s="204" t="s">
        <v>193</v>
      </c>
    </row>
    <row r="3889" spans="2:51" s="13" customFormat="1" ht="11.25">
      <c r="B3889" s="193"/>
      <c r="C3889" s="194"/>
      <c r="D3889" s="195" t="s">
        <v>203</v>
      </c>
      <c r="E3889" s="196" t="s">
        <v>19</v>
      </c>
      <c r="F3889" s="197" t="s">
        <v>7816</v>
      </c>
      <c r="G3889" s="194"/>
      <c r="H3889" s="198">
        <v>448.8</v>
      </c>
      <c r="I3889" s="199"/>
      <c r="J3889" s="194"/>
      <c r="K3889" s="194"/>
      <c r="L3889" s="200"/>
      <c r="M3889" s="201"/>
      <c r="N3889" s="202"/>
      <c r="O3889" s="202"/>
      <c r="P3889" s="202"/>
      <c r="Q3889" s="202"/>
      <c r="R3889" s="202"/>
      <c r="S3889" s="202"/>
      <c r="T3889" s="203"/>
      <c r="AT3889" s="204" t="s">
        <v>203</v>
      </c>
      <c r="AU3889" s="204" t="s">
        <v>80</v>
      </c>
      <c r="AV3889" s="13" t="s">
        <v>80</v>
      </c>
      <c r="AW3889" s="13" t="s">
        <v>32</v>
      </c>
      <c r="AX3889" s="13" t="s">
        <v>70</v>
      </c>
      <c r="AY3889" s="204" t="s">
        <v>193</v>
      </c>
    </row>
    <row r="3890" spans="2:51" s="13" customFormat="1" ht="22.5">
      <c r="B3890" s="193"/>
      <c r="C3890" s="194"/>
      <c r="D3890" s="195" t="s">
        <v>203</v>
      </c>
      <c r="E3890" s="196" t="s">
        <v>19</v>
      </c>
      <c r="F3890" s="197" t="s">
        <v>7817</v>
      </c>
      <c r="G3890" s="194"/>
      <c r="H3890" s="198">
        <v>166.8</v>
      </c>
      <c r="I3890" s="199"/>
      <c r="J3890" s="194"/>
      <c r="K3890" s="194"/>
      <c r="L3890" s="200"/>
      <c r="M3890" s="201"/>
      <c r="N3890" s="202"/>
      <c r="O3890" s="202"/>
      <c r="P3890" s="202"/>
      <c r="Q3890" s="202"/>
      <c r="R3890" s="202"/>
      <c r="S3890" s="202"/>
      <c r="T3890" s="203"/>
      <c r="AT3890" s="204" t="s">
        <v>203</v>
      </c>
      <c r="AU3890" s="204" t="s">
        <v>80</v>
      </c>
      <c r="AV3890" s="13" t="s">
        <v>80</v>
      </c>
      <c r="AW3890" s="13" t="s">
        <v>32</v>
      </c>
      <c r="AX3890" s="13" t="s">
        <v>70</v>
      </c>
      <c r="AY3890" s="204" t="s">
        <v>193</v>
      </c>
    </row>
    <row r="3891" spans="2:51" s="16" customFormat="1" ht="11.25">
      <c r="B3891" s="237"/>
      <c r="C3891" s="238"/>
      <c r="D3891" s="195" t="s">
        <v>203</v>
      </c>
      <c r="E3891" s="239" t="s">
        <v>19</v>
      </c>
      <c r="F3891" s="240" t="s">
        <v>568</v>
      </c>
      <c r="G3891" s="238"/>
      <c r="H3891" s="241">
        <v>1075.5</v>
      </c>
      <c r="I3891" s="242"/>
      <c r="J3891" s="238"/>
      <c r="K3891" s="238"/>
      <c r="L3891" s="243"/>
      <c r="M3891" s="244"/>
      <c r="N3891" s="245"/>
      <c r="O3891" s="245"/>
      <c r="P3891" s="245"/>
      <c r="Q3891" s="245"/>
      <c r="R3891" s="245"/>
      <c r="S3891" s="245"/>
      <c r="T3891" s="246"/>
      <c r="AT3891" s="247" t="s">
        <v>203</v>
      </c>
      <c r="AU3891" s="247" t="s">
        <v>80</v>
      </c>
      <c r="AV3891" s="16" t="s">
        <v>212</v>
      </c>
      <c r="AW3891" s="16" t="s">
        <v>32</v>
      </c>
      <c r="AX3891" s="16" t="s">
        <v>70</v>
      </c>
      <c r="AY3891" s="247" t="s">
        <v>193</v>
      </c>
    </row>
    <row r="3892" spans="2:51" s="15" customFormat="1" ht="11.25">
      <c r="B3892" s="217"/>
      <c r="C3892" s="218"/>
      <c r="D3892" s="195" t="s">
        <v>203</v>
      </c>
      <c r="E3892" s="219" t="s">
        <v>19</v>
      </c>
      <c r="F3892" s="220" t="s">
        <v>945</v>
      </c>
      <c r="G3892" s="218"/>
      <c r="H3892" s="219" t="s">
        <v>19</v>
      </c>
      <c r="I3892" s="221"/>
      <c r="J3892" s="218"/>
      <c r="K3892" s="218"/>
      <c r="L3892" s="222"/>
      <c r="M3892" s="223"/>
      <c r="N3892" s="224"/>
      <c r="O3892" s="224"/>
      <c r="P3892" s="224"/>
      <c r="Q3892" s="224"/>
      <c r="R3892" s="224"/>
      <c r="S3892" s="224"/>
      <c r="T3892" s="225"/>
      <c r="AT3892" s="226" t="s">
        <v>203</v>
      </c>
      <c r="AU3892" s="226" t="s">
        <v>80</v>
      </c>
      <c r="AV3892" s="15" t="s">
        <v>78</v>
      </c>
      <c r="AW3892" s="15" t="s">
        <v>32</v>
      </c>
      <c r="AX3892" s="15" t="s">
        <v>70</v>
      </c>
      <c r="AY3892" s="226" t="s">
        <v>193</v>
      </c>
    </row>
    <row r="3893" spans="2:51" s="13" customFormat="1" ht="11.25">
      <c r="B3893" s="193"/>
      <c r="C3893" s="194"/>
      <c r="D3893" s="195" t="s">
        <v>203</v>
      </c>
      <c r="E3893" s="196" t="s">
        <v>19</v>
      </c>
      <c r="F3893" s="197" t="s">
        <v>7818</v>
      </c>
      <c r="G3893" s="194"/>
      <c r="H3893" s="198">
        <v>21.8</v>
      </c>
      <c r="I3893" s="199"/>
      <c r="J3893" s="194"/>
      <c r="K3893" s="194"/>
      <c r="L3893" s="200"/>
      <c r="M3893" s="201"/>
      <c r="N3893" s="202"/>
      <c r="O3893" s="202"/>
      <c r="P3893" s="202"/>
      <c r="Q3893" s="202"/>
      <c r="R3893" s="202"/>
      <c r="S3893" s="202"/>
      <c r="T3893" s="203"/>
      <c r="AT3893" s="204" t="s">
        <v>203</v>
      </c>
      <c r="AU3893" s="204" t="s">
        <v>80</v>
      </c>
      <c r="AV3893" s="13" t="s">
        <v>80</v>
      </c>
      <c r="AW3893" s="13" t="s">
        <v>32</v>
      </c>
      <c r="AX3893" s="13" t="s">
        <v>70</v>
      </c>
      <c r="AY3893" s="204" t="s">
        <v>193</v>
      </c>
    </row>
    <row r="3894" spans="2:51" s="13" customFormat="1" ht="11.25">
      <c r="B3894" s="193"/>
      <c r="C3894" s="194"/>
      <c r="D3894" s="195" t="s">
        <v>203</v>
      </c>
      <c r="E3894" s="196" t="s">
        <v>19</v>
      </c>
      <c r="F3894" s="197" t="s">
        <v>7819</v>
      </c>
      <c r="G3894" s="194"/>
      <c r="H3894" s="198">
        <v>134.4</v>
      </c>
      <c r="I3894" s="199"/>
      <c r="J3894" s="194"/>
      <c r="K3894" s="194"/>
      <c r="L3894" s="200"/>
      <c r="M3894" s="201"/>
      <c r="N3894" s="202"/>
      <c r="O3894" s="202"/>
      <c r="P3894" s="202"/>
      <c r="Q3894" s="202"/>
      <c r="R3894" s="202"/>
      <c r="S3894" s="202"/>
      <c r="T3894" s="203"/>
      <c r="AT3894" s="204" t="s">
        <v>203</v>
      </c>
      <c r="AU3894" s="204" t="s">
        <v>80</v>
      </c>
      <c r="AV3894" s="13" t="s">
        <v>80</v>
      </c>
      <c r="AW3894" s="13" t="s">
        <v>32</v>
      </c>
      <c r="AX3894" s="13" t="s">
        <v>70</v>
      </c>
      <c r="AY3894" s="204" t="s">
        <v>193</v>
      </c>
    </row>
    <row r="3895" spans="2:51" s="13" customFormat="1" ht="11.25">
      <c r="B3895" s="193"/>
      <c r="C3895" s="194"/>
      <c r="D3895" s="195" t="s">
        <v>203</v>
      </c>
      <c r="E3895" s="196" t="s">
        <v>19</v>
      </c>
      <c r="F3895" s="197" t="s">
        <v>7820</v>
      </c>
      <c r="G3895" s="194"/>
      <c r="H3895" s="198">
        <v>37.4</v>
      </c>
      <c r="I3895" s="199"/>
      <c r="J3895" s="194"/>
      <c r="K3895" s="194"/>
      <c r="L3895" s="200"/>
      <c r="M3895" s="201"/>
      <c r="N3895" s="202"/>
      <c r="O3895" s="202"/>
      <c r="P3895" s="202"/>
      <c r="Q3895" s="202"/>
      <c r="R3895" s="202"/>
      <c r="S3895" s="202"/>
      <c r="T3895" s="203"/>
      <c r="AT3895" s="204" t="s">
        <v>203</v>
      </c>
      <c r="AU3895" s="204" t="s">
        <v>80</v>
      </c>
      <c r="AV3895" s="13" t="s">
        <v>80</v>
      </c>
      <c r="AW3895" s="13" t="s">
        <v>32</v>
      </c>
      <c r="AX3895" s="13" t="s">
        <v>70</v>
      </c>
      <c r="AY3895" s="204" t="s">
        <v>193</v>
      </c>
    </row>
    <row r="3896" spans="2:51" s="13" customFormat="1" ht="11.25">
      <c r="B3896" s="193"/>
      <c r="C3896" s="194"/>
      <c r="D3896" s="195" t="s">
        <v>203</v>
      </c>
      <c r="E3896" s="196" t="s">
        <v>19</v>
      </c>
      <c r="F3896" s="197" t="s">
        <v>7821</v>
      </c>
      <c r="G3896" s="194"/>
      <c r="H3896" s="198">
        <v>303.60000000000002</v>
      </c>
      <c r="I3896" s="199"/>
      <c r="J3896" s="194"/>
      <c r="K3896" s="194"/>
      <c r="L3896" s="200"/>
      <c r="M3896" s="201"/>
      <c r="N3896" s="202"/>
      <c r="O3896" s="202"/>
      <c r="P3896" s="202"/>
      <c r="Q3896" s="202"/>
      <c r="R3896" s="202"/>
      <c r="S3896" s="202"/>
      <c r="T3896" s="203"/>
      <c r="AT3896" s="204" t="s">
        <v>203</v>
      </c>
      <c r="AU3896" s="204" t="s">
        <v>80</v>
      </c>
      <c r="AV3896" s="13" t="s">
        <v>80</v>
      </c>
      <c r="AW3896" s="13" t="s">
        <v>32</v>
      </c>
      <c r="AX3896" s="13" t="s">
        <v>70</v>
      </c>
      <c r="AY3896" s="204" t="s">
        <v>193</v>
      </c>
    </row>
    <row r="3897" spans="2:51" s="13" customFormat="1" ht="11.25">
      <c r="B3897" s="193"/>
      <c r="C3897" s="194"/>
      <c r="D3897" s="195" t="s">
        <v>203</v>
      </c>
      <c r="E3897" s="196" t="s">
        <v>19</v>
      </c>
      <c r="F3897" s="197" t="s">
        <v>7822</v>
      </c>
      <c r="G3897" s="194"/>
      <c r="H3897" s="198">
        <v>190.4</v>
      </c>
      <c r="I3897" s="199"/>
      <c r="J3897" s="194"/>
      <c r="K3897" s="194"/>
      <c r="L3897" s="200"/>
      <c r="M3897" s="201"/>
      <c r="N3897" s="202"/>
      <c r="O3897" s="202"/>
      <c r="P3897" s="202"/>
      <c r="Q3897" s="202"/>
      <c r="R3897" s="202"/>
      <c r="S3897" s="202"/>
      <c r="T3897" s="203"/>
      <c r="AT3897" s="204" t="s">
        <v>203</v>
      </c>
      <c r="AU3897" s="204" t="s">
        <v>80</v>
      </c>
      <c r="AV3897" s="13" t="s">
        <v>80</v>
      </c>
      <c r="AW3897" s="13" t="s">
        <v>32</v>
      </c>
      <c r="AX3897" s="13" t="s">
        <v>70</v>
      </c>
      <c r="AY3897" s="204" t="s">
        <v>193</v>
      </c>
    </row>
    <row r="3898" spans="2:51" s="13" customFormat="1" ht="11.25">
      <c r="B3898" s="193"/>
      <c r="C3898" s="194"/>
      <c r="D3898" s="195" t="s">
        <v>203</v>
      </c>
      <c r="E3898" s="196" t="s">
        <v>19</v>
      </c>
      <c r="F3898" s="197" t="s">
        <v>7816</v>
      </c>
      <c r="G3898" s="194"/>
      <c r="H3898" s="198">
        <v>448.8</v>
      </c>
      <c r="I3898" s="199"/>
      <c r="J3898" s="194"/>
      <c r="K3898" s="194"/>
      <c r="L3898" s="200"/>
      <c r="M3898" s="201"/>
      <c r="N3898" s="202"/>
      <c r="O3898" s="202"/>
      <c r="P3898" s="202"/>
      <c r="Q3898" s="202"/>
      <c r="R3898" s="202"/>
      <c r="S3898" s="202"/>
      <c r="T3898" s="203"/>
      <c r="AT3898" s="204" t="s">
        <v>203</v>
      </c>
      <c r="AU3898" s="204" t="s">
        <v>80</v>
      </c>
      <c r="AV3898" s="13" t="s">
        <v>80</v>
      </c>
      <c r="AW3898" s="13" t="s">
        <v>32</v>
      </c>
      <c r="AX3898" s="13" t="s">
        <v>70</v>
      </c>
      <c r="AY3898" s="204" t="s">
        <v>193</v>
      </c>
    </row>
    <row r="3899" spans="2:51" s="13" customFormat="1" ht="22.5">
      <c r="B3899" s="193"/>
      <c r="C3899" s="194"/>
      <c r="D3899" s="195" t="s">
        <v>203</v>
      </c>
      <c r="E3899" s="196" t="s">
        <v>19</v>
      </c>
      <c r="F3899" s="197" t="s">
        <v>7817</v>
      </c>
      <c r="G3899" s="194"/>
      <c r="H3899" s="198">
        <v>166.8</v>
      </c>
      <c r="I3899" s="199"/>
      <c r="J3899" s="194"/>
      <c r="K3899" s="194"/>
      <c r="L3899" s="200"/>
      <c r="M3899" s="201"/>
      <c r="N3899" s="202"/>
      <c r="O3899" s="202"/>
      <c r="P3899" s="202"/>
      <c r="Q3899" s="202"/>
      <c r="R3899" s="202"/>
      <c r="S3899" s="202"/>
      <c r="T3899" s="203"/>
      <c r="AT3899" s="204" t="s">
        <v>203</v>
      </c>
      <c r="AU3899" s="204" t="s">
        <v>80</v>
      </c>
      <c r="AV3899" s="13" t="s">
        <v>80</v>
      </c>
      <c r="AW3899" s="13" t="s">
        <v>32</v>
      </c>
      <c r="AX3899" s="13" t="s">
        <v>70</v>
      </c>
      <c r="AY3899" s="204" t="s">
        <v>193</v>
      </c>
    </row>
    <row r="3900" spans="2:51" s="16" customFormat="1" ht="11.25">
      <c r="B3900" s="237"/>
      <c r="C3900" s="238"/>
      <c r="D3900" s="195" t="s">
        <v>203</v>
      </c>
      <c r="E3900" s="239" t="s">
        <v>19</v>
      </c>
      <c r="F3900" s="240" t="s">
        <v>568</v>
      </c>
      <c r="G3900" s="238"/>
      <c r="H3900" s="241">
        <v>1303.2</v>
      </c>
      <c r="I3900" s="242"/>
      <c r="J3900" s="238"/>
      <c r="K3900" s="238"/>
      <c r="L3900" s="243"/>
      <c r="M3900" s="244"/>
      <c r="N3900" s="245"/>
      <c r="O3900" s="245"/>
      <c r="P3900" s="245"/>
      <c r="Q3900" s="245"/>
      <c r="R3900" s="245"/>
      <c r="S3900" s="245"/>
      <c r="T3900" s="246"/>
      <c r="AT3900" s="247" t="s">
        <v>203</v>
      </c>
      <c r="AU3900" s="247" t="s">
        <v>80</v>
      </c>
      <c r="AV3900" s="16" t="s">
        <v>212</v>
      </c>
      <c r="AW3900" s="16" t="s">
        <v>32</v>
      </c>
      <c r="AX3900" s="16" t="s">
        <v>70</v>
      </c>
      <c r="AY3900" s="247" t="s">
        <v>193</v>
      </c>
    </row>
    <row r="3901" spans="2:51" s="15" customFormat="1" ht="11.25">
      <c r="B3901" s="217"/>
      <c r="C3901" s="218"/>
      <c r="D3901" s="195" t="s">
        <v>203</v>
      </c>
      <c r="E3901" s="219" t="s">
        <v>19</v>
      </c>
      <c r="F3901" s="220" t="s">
        <v>971</v>
      </c>
      <c r="G3901" s="218"/>
      <c r="H3901" s="219" t="s">
        <v>19</v>
      </c>
      <c r="I3901" s="221"/>
      <c r="J3901" s="218"/>
      <c r="K3901" s="218"/>
      <c r="L3901" s="222"/>
      <c r="M3901" s="223"/>
      <c r="N3901" s="224"/>
      <c r="O3901" s="224"/>
      <c r="P3901" s="224"/>
      <c r="Q3901" s="224"/>
      <c r="R3901" s="224"/>
      <c r="S3901" s="224"/>
      <c r="T3901" s="225"/>
      <c r="AT3901" s="226" t="s">
        <v>203</v>
      </c>
      <c r="AU3901" s="226" t="s">
        <v>80</v>
      </c>
      <c r="AV3901" s="15" t="s">
        <v>78</v>
      </c>
      <c r="AW3901" s="15" t="s">
        <v>32</v>
      </c>
      <c r="AX3901" s="15" t="s">
        <v>70</v>
      </c>
      <c r="AY3901" s="226" t="s">
        <v>193</v>
      </c>
    </row>
    <row r="3902" spans="2:51" s="13" customFormat="1" ht="33.75">
      <c r="B3902" s="193"/>
      <c r="C3902" s="194"/>
      <c r="D3902" s="195" t="s">
        <v>203</v>
      </c>
      <c r="E3902" s="196" t="s">
        <v>19</v>
      </c>
      <c r="F3902" s="197" t="s">
        <v>7823</v>
      </c>
      <c r="G3902" s="194"/>
      <c r="H3902" s="198">
        <v>300.5</v>
      </c>
      <c r="I3902" s="199"/>
      <c r="J3902" s="194"/>
      <c r="K3902" s="194"/>
      <c r="L3902" s="200"/>
      <c r="M3902" s="201"/>
      <c r="N3902" s="202"/>
      <c r="O3902" s="202"/>
      <c r="P3902" s="202"/>
      <c r="Q3902" s="202"/>
      <c r="R3902" s="202"/>
      <c r="S3902" s="202"/>
      <c r="T3902" s="203"/>
      <c r="AT3902" s="204" t="s">
        <v>203</v>
      </c>
      <c r="AU3902" s="204" t="s">
        <v>80</v>
      </c>
      <c r="AV3902" s="13" t="s">
        <v>80</v>
      </c>
      <c r="AW3902" s="13" t="s">
        <v>32</v>
      </c>
      <c r="AX3902" s="13" t="s">
        <v>70</v>
      </c>
      <c r="AY3902" s="204" t="s">
        <v>193</v>
      </c>
    </row>
    <row r="3903" spans="2:51" s="13" customFormat="1" ht="11.25">
      <c r="B3903" s="193"/>
      <c r="C3903" s="194"/>
      <c r="D3903" s="195" t="s">
        <v>203</v>
      </c>
      <c r="E3903" s="196" t="s">
        <v>19</v>
      </c>
      <c r="F3903" s="197" t="s">
        <v>7824</v>
      </c>
      <c r="G3903" s="194"/>
      <c r="H3903" s="198">
        <v>245.2</v>
      </c>
      <c r="I3903" s="199"/>
      <c r="J3903" s="194"/>
      <c r="K3903" s="194"/>
      <c r="L3903" s="200"/>
      <c r="M3903" s="201"/>
      <c r="N3903" s="202"/>
      <c r="O3903" s="202"/>
      <c r="P3903" s="202"/>
      <c r="Q3903" s="202"/>
      <c r="R3903" s="202"/>
      <c r="S3903" s="202"/>
      <c r="T3903" s="203"/>
      <c r="AT3903" s="204" t="s">
        <v>203</v>
      </c>
      <c r="AU3903" s="204" t="s">
        <v>80</v>
      </c>
      <c r="AV3903" s="13" t="s">
        <v>80</v>
      </c>
      <c r="AW3903" s="13" t="s">
        <v>32</v>
      </c>
      <c r="AX3903" s="13" t="s">
        <v>70</v>
      </c>
      <c r="AY3903" s="204" t="s">
        <v>193</v>
      </c>
    </row>
    <row r="3904" spans="2:51" s="13" customFormat="1" ht="22.5">
      <c r="B3904" s="193"/>
      <c r="C3904" s="194"/>
      <c r="D3904" s="195" t="s">
        <v>203</v>
      </c>
      <c r="E3904" s="196" t="s">
        <v>19</v>
      </c>
      <c r="F3904" s="197" t="s">
        <v>7825</v>
      </c>
      <c r="G3904" s="194"/>
      <c r="H3904" s="198">
        <v>639.20000000000005</v>
      </c>
      <c r="I3904" s="199"/>
      <c r="J3904" s="194"/>
      <c r="K3904" s="194"/>
      <c r="L3904" s="200"/>
      <c r="M3904" s="201"/>
      <c r="N3904" s="202"/>
      <c r="O3904" s="202"/>
      <c r="P3904" s="202"/>
      <c r="Q3904" s="202"/>
      <c r="R3904" s="202"/>
      <c r="S3904" s="202"/>
      <c r="T3904" s="203"/>
      <c r="AT3904" s="204" t="s">
        <v>203</v>
      </c>
      <c r="AU3904" s="204" t="s">
        <v>80</v>
      </c>
      <c r="AV3904" s="13" t="s">
        <v>80</v>
      </c>
      <c r="AW3904" s="13" t="s">
        <v>32</v>
      </c>
      <c r="AX3904" s="13" t="s">
        <v>70</v>
      </c>
      <c r="AY3904" s="204" t="s">
        <v>193</v>
      </c>
    </row>
    <row r="3905" spans="1:65" s="13" customFormat="1" ht="22.5">
      <c r="B3905" s="193"/>
      <c r="C3905" s="194"/>
      <c r="D3905" s="195" t="s">
        <v>203</v>
      </c>
      <c r="E3905" s="196" t="s">
        <v>19</v>
      </c>
      <c r="F3905" s="197" t="s">
        <v>7817</v>
      </c>
      <c r="G3905" s="194"/>
      <c r="H3905" s="198">
        <v>166.8</v>
      </c>
      <c r="I3905" s="199"/>
      <c r="J3905" s="194"/>
      <c r="K3905" s="194"/>
      <c r="L3905" s="200"/>
      <c r="M3905" s="201"/>
      <c r="N3905" s="202"/>
      <c r="O3905" s="202"/>
      <c r="P3905" s="202"/>
      <c r="Q3905" s="202"/>
      <c r="R3905" s="202"/>
      <c r="S3905" s="202"/>
      <c r="T3905" s="203"/>
      <c r="AT3905" s="204" t="s">
        <v>203</v>
      </c>
      <c r="AU3905" s="204" t="s">
        <v>80</v>
      </c>
      <c r="AV3905" s="13" t="s">
        <v>80</v>
      </c>
      <c r="AW3905" s="13" t="s">
        <v>32</v>
      </c>
      <c r="AX3905" s="13" t="s">
        <v>70</v>
      </c>
      <c r="AY3905" s="204" t="s">
        <v>193</v>
      </c>
    </row>
    <row r="3906" spans="1:65" s="16" customFormat="1" ht="11.25">
      <c r="B3906" s="237"/>
      <c r="C3906" s="238"/>
      <c r="D3906" s="195" t="s">
        <v>203</v>
      </c>
      <c r="E3906" s="239" t="s">
        <v>19</v>
      </c>
      <c r="F3906" s="240" t="s">
        <v>568</v>
      </c>
      <c r="G3906" s="238"/>
      <c r="H3906" s="241">
        <v>1351.7</v>
      </c>
      <c r="I3906" s="242"/>
      <c r="J3906" s="238"/>
      <c r="K3906" s="238"/>
      <c r="L3906" s="243"/>
      <c r="M3906" s="244"/>
      <c r="N3906" s="245"/>
      <c r="O3906" s="245"/>
      <c r="P3906" s="245"/>
      <c r="Q3906" s="245"/>
      <c r="R3906" s="245"/>
      <c r="S3906" s="245"/>
      <c r="T3906" s="246"/>
      <c r="AT3906" s="247" t="s">
        <v>203</v>
      </c>
      <c r="AU3906" s="247" t="s">
        <v>80</v>
      </c>
      <c r="AV3906" s="16" t="s">
        <v>212</v>
      </c>
      <c r="AW3906" s="16" t="s">
        <v>32</v>
      </c>
      <c r="AX3906" s="16" t="s">
        <v>70</v>
      </c>
      <c r="AY3906" s="247" t="s">
        <v>193</v>
      </c>
    </row>
    <row r="3907" spans="1:65" s="14" customFormat="1" ht="11.25">
      <c r="B3907" s="205"/>
      <c r="C3907" s="206"/>
      <c r="D3907" s="195" t="s">
        <v>203</v>
      </c>
      <c r="E3907" s="207" t="s">
        <v>19</v>
      </c>
      <c r="F3907" s="208" t="s">
        <v>205</v>
      </c>
      <c r="G3907" s="206"/>
      <c r="H3907" s="209">
        <v>3730.4</v>
      </c>
      <c r="I3907" s="210"/>
      <c r="J3907" s="206"/>
      <c r="K3907" s="206"/>
      <c r="L3907" s="211"/>
      <c r="M3907" s="212"/>
      <c r="N3907" s="213"/>
      <c r="O3907" s="213"/>
      <c r="P3907" s="213"/>
      <c r="Q3907" s="213"/>
      <c r="R3907" s="213"/>
      <c r="S3907" s="213"/>
      <c r="T3907" s="214"/>
      <c r="AT3907" s="215" t="s">
        <v>203</v>
      </c>
      <c r="AU3907" s="215" t="s">
        <v>80</v>
      </c>
      <c r="AV3907" s="14" t="s">
        <v>200</v>
      </c>
      <c r="AW3907" s="14" t="s">
        <v>32</v>
      </c>
      <c r="AX3907" s="14" t="s">
        <v>78</v>
      </c>
      <c r="AY3907" s="215" t="s">
        <v>193</v>
      </c>
    </row>
    <row r="3908" spans="1:65" s="2" customFormat="1" ht="16.5" customHeight="1">
      <c r="A3908" s="36"/>
      <c r="B3908" s="37"/>
      <c r="C3908" s="227" t="s">
        <v>7826</v>
      </c>
      <c r="D3908" s="227" t="s">
        <v>443</v>
      </c>
      <c r="E3908" s="228" t="s">
        <v>7827</v>
      </c>
      <c r="F3908" s="229" t="s">
        <v>7828</v>
      </c>
      <c r="G3908" s="230" t="s">
        <v>273</v>
      </c>
      <c r="H3908" s="231">
        <v>4121.4799999999996</v>
      </c>
      <c r="I3908" s="232"/>
      <c r="J3908" s="233">
        <f>ROUND(I3908*H3908,2)</f>
        <v>0</v>
      </c>
      <c r="K3908" s="229" t="s">
        <v>199</v>
      </c>
      <c r="L3908" s="234"/>
      <c r="M3908" s="235" t="s">
        <v>19</v>
      </c>
      <c r="N3908" s="236" t="s">
        <v>41</v>
      </c>
      <c r="O3908" s="66"/>
      <c r="P3908" s="184">
        <f>O3908*H3908</f>
        <v>0</v>
      </c>
      <c r="Q3908" s="184">
        <v>2.7999999999999998E-4</v>
      </c>
      <c r="R3908" s="184">
        <f>Q3908*H3908</f>
        <v>1.1540143999999999</v>
      </c>
      <c r="S3908" s="184">
        <v>0</v>
      </c>
      <c r="T3908" s="185">
        <f>S3908*H3908</f>
        <v>0</v>
      </c>
      <c r="U3908" s="36"/>
      <c r="V3908" s="36"/>
      <c r="W3908" s="36"/>
      <c r="X3908" s="36"/>
      <c r="Y3908" s="36"/>
      <c r="Z3908" s="36"/>
      <c r="AA3908" s="36"/>
      <c r="AB3908" s="36"/>
      <c r="AC3908" s="36"/>
      <c r="AD3908" s="36"/>
      <c r="AE3908" s="36"/>
      <c r="AR3908" s="186" t="s">
        <v>257</v>
      </c>
      <c r="AT3908" s="186" t="s">
        <v>443</v>
      </c>
      <c r="AU3908" s="186" t="s">
        <v>80</v>
      </c>
      <c r="AY3908" s="19" t="s">
        <v>193</v>
      </c>
      <c r="BE3908" s="187">
        <f>IF(N3908="základní",J3908,0)</f>
        <v>0</v>
      </c>
      <c r="BF3908" s="187">
        <f>IF(N3908="snížená",J3908,0)</f>
        <v>0</v>
      </c>
      <c r="BG3908" s="187">
        <f>IF(N3908="zákl. přenesená",J3908,0)</f>
        <v>0</v>
      </c>
      <c r="BH3908" s="187">
        <f>IF(N3908="sníž. přenesená",J3908,0)</f>
        <v>0</v>
      </c>
      <c r="BI3908" s="187">
        <f>IF(N3908="nulová",J3908,0)</f>
        <v>0</v>
      </c>
      <c r="BJ3908" s="19" t="s">
        <v>78</v>
      </c>
      <c r="BK3908" s="187">
        <f>ROUND(I3908*H3908,2)</f>
        <v>0</v>
      </c>
      <c r="BL3908" s="19" t="s">
        <v>216</v>
      </c>
      <c r="BM3908" s="186" t="s">
        <v>7829</v>
      </c>
    </row>
    <row r="3909" spans="1:65" s="13" customFormat="1" ht="11.25">
      <c r="B3909" s="193"/>
      <c r="C3909" s="194"/>
      <c r="D3909" s="195" t="s">
        <v>203</v>
      </c>
      <c r="E3909" s="196" t="s">
        <v>19</v>
      </c>
      <c r="F3909" s="197" t="s">
        <v>7830</v>
      </c>
      <c r="G3909" s="194"/>
      <c r="H3909" s="198">
        <v>18.04</v>
      </c>
      <c r="I3909" s="199"/>
      <c r="J3909" s="194"/>
      <c r="K3909" s="194"/>
      <c r="L3909" s="200"/>
      <c r="M3909" s="201"/>
      <c r="N3909" s="202"/>
      <c r="O3909" s="202"/>
      <c r="P3909" s="202"/>
      <c r="Q3909" s="202"/>
      <c r="R3909" s="202"/>
      <c r="S3909" s="202"/>
      <c r="T3909" s="203"/>
      <c r="AT3909" s="204" t="s">
        <v>203</v>
      </c>
      <c r="AU3909" s="204" t="s">
        <v>80</v>
      </c>
      <c r="AV3909" s="13" t="s">
        <v>80</v>
      </c>
      <c r="AW3909" s="13" t="s">
        <v>32</v>
      </c>
      <c r="AX3909" s="13" t="s">
        <v>70</v>
      </c>
      <c r="AY3909" s="204" t="s">
        <v>193</v>
      </c>
    </row>
    <row r="3910" spans="1:65" s="13" customFormat="1" ht="11.25">
      <c r="B3910" s="193"/>
      <c r="C3910" s="194"/>
      <c r="D3910" s="195" t="s">
        <v>203</v>
      </c>
      <c r="E3910" s="196" t="s">
        <v>19</v>
      </c>
      <c r="F3910" s="197" t="s">
        <v>7831</v>
      </c>
      <c r="G3910" s="194"/>
      <c r="H3910" s="198">
        <v>4103.4399999999996</v>
      </c>
      <c r="I3910" s="199"/>
      <c r="J3910" s="194"/>
      <c r="K3910" s="194"/>
      <c r="L3910" s="200"/>
      <c r="M3910" s="201"/>
      <c r="N3910" s="202"/>
      <c r="O3910" s="202"/>
      <c r="P3910" s="202"/>
      <c r="Q3910" s="202"/>
      <c r="R3910" s="202"/>
      <c r="S3910" s="202"/>
      <c r="T3910" s="203"/>
      <c r="AT3910" s="204" t="s">
        <v>203</v>
      </c>
      <c r="AU3910" s="204" t="s">
        <v>80</v>
      </c>
      <c r="AV3910" s="13" t="s">
        <v>80</v>
      </c>
      <c r="AW3910" s="13" t="s">
        <v>32</v>
      </c>
      <c r="AX3910" s="13" t="s">
        <v>70</v>
      </c>
      <c r="AY3910" s="204" t="s">
        <v>193</v>
      </c>
    </row>
    <row r="3911" spans="1:65" s="14" customFormat="1" ht="11.25">
      <c r="B3911" s="205"/>
      <c r="C3911" s="206"/>
      <c r="D3911" s="195" t="s">
        <v>203</v>
      </c>
      <c r="E3911" s="207" t="s">
        <v>19</v>
      </c>
      <c r="F3911" s="208" t="s">
        <v>205</v>
      </c>
      <c r="G3911" s="206"/>
      <c r="H3911" s="209">
        <v>4121.4799999999996</v>
      </c>
      <c r="I3911" s="210"/>
      <c r="J3911" s="206"/>
      <c r="K3911" s="206"/>
      <c r="L3911" s="211"/>
      <c r="M3911" s="212"/>
      <c r="N3911" s="213"/>
      <c r="O3911" s="213"/>
      <c r="P3911" s="213"/>
      <c r="Q3911" s="213"/>
      <c r="R3911" s="213"/>
      <c r="S3911" s="213"/>
      <c r="T3911" s="214"/>
      <c r="AT3911" s="215" t="s">
        <v>203</v>
      </c>
      <c r="AU3911" s="215" t="s">
        <v>80</v>
      </c>
      <c r="AV3911" s="14" t="s">
        <v>200</v>
      </c>
      <c r="AW3911" s="14" t="s">
        <v>32</v>
      </c>
      <c r="AX3911" s="14" t="s">
        <v>78</v>
      </c>
      <c r="AY3911" s="215" t="s">
        <v>193</v>
      </c>
    </row>
    <row r="3912" spans="1:65" s="2" customFormat="1" ht="24.2" customHeight="1">
      <c r="A3912" s="36"/>
      <c r="B3912" s="37"/>
      <c r="C3912" s="175" t="s">
        <v>7832</v>
      </c>
      <c r="D3912" s="175" t="s">
        <v>195</v>
      </c>
      <c r="E3912" s="176" t="s">
        <v>7833</v>
      </c>
      <c r="F3912" s="177" t="s">
        <v>7834</v>
      </c>
      <c r="G3912" s="178" t="s">
        <v>273</v>
      </c>
      <c r="H3912" s="179">
        <v>3730.4</v>
      </c>
      <c r="I3912" s="180"/>
      <c r="J3912" s="181">
        <f>ROUND(I3912*H3912,2)</f>
        <v>0</v>
      </c>
      <c r="K3912" s="177" t="s">
        <v>199</v>
      </c>
      <c r="L3912" s="41"/>
      <c r="M3912" s="182" t="s">
        <v>19</v>
      </c>
      <c r="N3912" s="183" t="s">
        <v>41</v>
      </c>
      <c r="O3912" s="66"/>
      <c r="P3912" s="184">
        <f>O3912*H3912</f>
        <v>0</v>
      </c>
      <c r="Q3912" s="184">
        <v>0</v>
      </c>
      <c r="R3912" s="184">
        <f>Q3912*H3912</f>
        <v>0</v>
      </c>
      <c r="S3912" s="184">
        <v>0</v>
      </c>
      <c r="T3912" s="185">
        <f>S3912*H3912</f>
        <v>0</v>
      </c>
      <c r="U3912" s="36"/>
      <c r="V3912" s="36"/>
      <c r="W3912" s="36"/>
      <c r="X3912" s="36"/>
      <c r="Y3912" s="36"/>
      <c r="Z3912" s="36"/>
      <c r="AA3912" s="36"/>
      <c r="AB3912" s="36"/>
      <c r="AC3912" s="36"/>
      <c r="AD3912" s="36"/>
      <c r="AE3912" s="36"/>
      <c r="AR3912" s="186" t="s">
        <v>216</v>
      </c>
      <c r="AT3912" s="186" t="s">
        <v>195</v>
      </c>
      <c r="AU3912" s="186" t="s">
        <v>80</v>
      </c>
      <c r="AY3912" s="19" t="s">
        <v>193</v>
      </c>
      <c r="BE3912" s="187">
        <f>IF(N3912="základní",J3912,0)</f>
        <v>0</v>
      </c>
      <c r="BF3912" s="187">
        <f>IF(N3912="snížená",J3912,0)</f>
        <v>0</v>
      </c>
      <c r="BG3912" s="187">
        <f>IF(N3912="zákl. přenesená",J3912,0)</f>
        <v>0</v>
      </c>
      <c r="BH3912" s="187">
        <f>IF(N3912="sníž. přenesená",J3912,0)</f>
        <v>0</v>
      </c>
      <c r="BI3912" s="187">
        <f>IF(N3912="nulová",J3912,0)</f>
        <v>0</v>
      </c>
      <c r="BJ3912" s="19" t="s">
        <v>78</v>
      </c>
      <c r="BK3912" s="187">
        <f>ROUND(I3912*H3912,2)</f>
        <v>0</v>
      </c>
      <c r="BL3912" s="19" t="s">
        <v>216</v>
      </c>
      <c r="BM3912" s="186" t="s">
        <v>7835</v>
      </c>
    </row>
    <row r="3913" spans="1:65" s="2" customFormat="1" ht="11.25">
      <c r="A3913" s="36"/>
      <c r="B3913" s="37"/>
      <c r="C3913" s="38"/>
      <c r="D3913" s="188" t="s">
        <v>201</v>
      </c>
      <c r="E3913" s="38"/>
      <c r="F3913" s="189" t="s">
        <v>7836</v>
      </c>
      <c r="G3913" s="38"/>
      <c r="H3913" s="38"/>
      <c r="I3913" s="190"/>
      <c r="J3913" s="38"/>
      <c r="K3913" s="38"/>
      <c r="L3913" s="41"/>
      <c r="M3913" s="191"/>
      <c r="N3913" s="192"/>
      <c r="O3913" s="66"/>
      <c r="P3913" s="66"/>
      <c r="Q3913" s="66"/>
      <c r="R3913" s="66"/>
      <c r="S3913" s="66"/>
      <c r="T3913" s="67"/>
      <c r="U3913" s="36"/>
      <c r="V3913" s="36"/>
      <c r="W3913" s="36"/>
      <c r="X3913" s="36"/>
      <c r="Y3913" s="36"/>
      <c r="Z3913" s="36"/>
      <c r="AA3913" s="36"/>
      <c r="AB3913" s="36"/>
      <c r="AC3913" s="36"/>
      <c r="AD3913" s="36"/>
      <c r="AE3913" s="36"/>
      <c r="AT3913" s="19" t="s">
        <v>201</v>
      </c>
      <c r="AU3913" s="19" t="s">
        <v>80</v>
      </c>
    </row>
    <row r="3914" spans="1:65" s="13" customFormat="1" ht="11.25">
      <c r="B3914" s="193"/>
      <c r="C3914" s="194"/>
      <c r="D3914" s="195" t="s">
        <v>203</v>
      </c>
      <c r="E3914" s="196" t="s">
        <v>19</v>
      </c>
      <c r="F3914" s="197" t="s">
        <v>7804</v>
      </c>
      <c r="G3914" s="194"/>
      <c r="H3914" s="198">
        <v>16.399999999999999</v>
      </c>
      <c r="I3914" s="199"/>
      <c r="J3914" s="194"/>
      <c r="K3914" s="194"/>
      <c r="L3914" s="200"/>
      <c r="M3914" s="201"/>
      <c r="N3914" s="202"/>
      <c r="O3914" s="202"/>
      <c r="P3914" s="202"/>
      <c r="Q3914" s="202"/>
      <c r="R3914" s="202"/>
      <c r="S3914" s="202"/>
      <c r="T3914" s="203"/>
      <c r="AT3914" s="204" t="s">
        <v>203</v>
      </c>
      <c r="AU3914" s="204" t="s">
        <v>80</v>
      </c>
      <c r="AV3914" s="13" t="s">
        <v>80</v>
      </c>
      <c r="AW3914" s="13" t="s">
        <v>32</v>
      </c>
      <c r="AX3914" s="13" t="s">
        <v>70</v>
      </c>
      <c r="AY3914" s="204" t="s">
        <v>193</v>
      </c>
    </row>
    <row r="3915" spans="1:65" s="15" customFormat="1" ht="11.25">
      <c r="B3915" s="217"/>
      <c r="C3915" s="218"/>
      <c r="D3915" s="195" t="s">
        <v>203</v>
      </c>
      <c r="E3915" s="219" t="s">
        <v>19</v>
      </c>
      <c r="F3915" s="220" t="s">
        <v>7805</v>
      </c>
      <c r="G3915" s="218"/>
      <c r="H3915" s="219" t="s">
        <v>19</v>
      </c>
      <c r="I3915" s="221"/>
      <c r="J3915" s="218"/>
      <c r="K3915" s="218"/>
      <c r="L3915" s="222"/>
      <c r="M3915" s="223"/>
      <c r="N3915" s="224"/>
      <c r="O3915" s="224"/>
      <c r="P3915" s="224"/>
      <c r="Q3915" s="224"/>
      <c r="R3915" s="224"/>
      <c r="S3915" s="224"/>
      <c r="T3915" s="225"/>
      <c r="AT3915" s="226" t="s">
        <v>203</v>
      </c>
      <c r="AU3915" s="226" t="s">
        <v>80</v>
      </c>
      <c r="AV3915" s="15" t="s">
        <v>78</v>
      </c>
      <c r="AW3915" s="15" t="s">
        <v>32</v>
      </c>
      <c r="AX3915" s="15" t="s">
        <v>70</v>
      </c>
      <c r="AY3915" s="226" t="s">
        <v>193</v>
      </c>
    </row>
    <row r="3916" spans="1:65" s="15" customFormat="1" ht="11.25">
      <c r="B3916" s="217"/>
      <c r="C3916" s="218"/>
      <c r="D3916" s="195" t="s">
        <v>203</v>
      </c>
      <c r="E3916" s="219" t="s">
        <v>19</v>
      </c>
      <c r="F3916" s="220" t="s">
        <v>335</v>
      </c>
      <c r="G3916" s="218"/>
      <c r="H3916" s="219" t="s">
        <v>19</v>
      </c>
      <c r="I3916" s="221"/>
      <c r="J3916" s="218"/>
      <c r="K3916" s="218"/>
      <c r="L3916" s="222"/>
      <c r="M3916" s="223"/>
      <c r="N3916" s="224"/>
      <c r="O3916" s="224"/>
      <c r="P3916" s="224"/>
      <c r="Q3916" s="224"/>
      <c r="R3916" s="224"/>
      <c r="S3916" s="224"/>
      <c r="T3916" s="225"/>
      <c r="AT3916" s="226" t="s">
        <v>203</v>
      </c>
      <c r="AU3916" s="226" t="s">
        <v>80</v>
      </c>
      <c r="AV3916" s="15" t="s">
        <v>78</v>
      </c>
      <c r="AW3916" s="15" t="s">
        <v>32</v>
      </c>
      <c r="AX3916" s="15" t="s">
        <v>70</v>
      </c>
      <c r="AY3916" s="226" t="s">
        <v>193</v>
      </c>
    </row>
    <row r="3917" spans="1:65" s="13" customFormat="1" ht="22.5">
      <c r="B3917" s="193"/>
      <c r="C3917" s="194"/>
      <c r="D3917" s="195" t="s">
        <v>203</v>
      </c>
      <c r="E3917" s="196" t="s">
        <v>19</v>
      </c>
      <c r="F3917" s="197" t="s">
        <v>7806</v>
      </c>
      <c r="G3917" s="194"/>
      <c r="H3917" s="198">
        <v>68</v>
      </c>
      <c r="I3917" s="199"/>
      <c r="J3917" s="194"/>
      <c r="K3917" s="194"/>
      <c r="L3917" s="200"/>
      <c r="M3917" s="201"/>
      <c r="N3917" s="202"/>
      <c r="O3917" s="202"/>
      <c r="P3917" s="202"/>
      <c r="Q3917" s="202"/>
      <c r="R3917" s="202"/>
      <c r="S3917" s="202"/>
      <c r="T3917" s="203"/>
      <c r="AT3917" s="204" t="s">
        <v>203</v>
      </c>
      <c r="AU3917" s="204" t="s">
        <v>80</v>
      </c>
      <c r="AV3917" s="13" t="s">
        <v>80</v>
      </c>
      <c r="AW3917" s="13" t="s">
        <v>32</v>
      </c>
      <c r="AX3917" s="13" t="s">
        <v>70</v>
      </c>
      <c r="AY3917" s="204" t="s">
        <v>193</v>
      </c>
    </row>
    <row r="3918" spans="1:65" s="13" customFormat="1" ht="11.25">
      <c r="B3918" s="193"/>
      <c r="C3918" s="194"/>
      <c r="D3918" s="195" t="s">
        <v>203</v>
      </c>
      <c r="E3918" s="196" t="s">
        <v>19</v>
      </c>
      <c r="F3918" s="197" t="s">
        <v>7807</v>
      </c>
      <c r="G3918" s="194"/>
      <c r="H3918" s="198">
        <v>15.2</v>
      </c>
      <c r="I3918" s="199"/>
      <c r="J3918" s="194"/>
      <c r="K3918" s="194"/>
      <c r="L3918" s="200"/>
      <c r="M3918" s="201"/>
      <c r="N3918" s="202"/>
      <c r="O3918" s="202"/>
      <c r="P3918" s="202"/>
      <c r="Q3918" s="202"/>
      <c r="R3918" s="202"/>
      <c r="S3918" s="202"/>
      <c r="T3918" s="203"/>
      <c r="AT3918" s="204" t="s">
        <v>203</v>
      </c>
      <c r="AU3918" s="204" t="s">
        <v>80</v>
      </c>
      <c r="AV3918" s="13" t="s">
        <v>80</v>
      </c>
      <c r="AW3918" s="13" t="s">
        <v>32</v>
      </c>
      <c r="AX3918" s="13" t="s">
        <v>70</v>
      </c>
      <c r="AY3918" s="204" t="s">
        <v>193</v>
      </c>
    </row>
    <row r="3919" spans="1:65" s="13" customFormat="1" ht="11.25">
      <c r="B3919" s="193"/>
      <c r="C3919" s="194"/>
      <c r="D3919" s="195" t="s">
        <v>203</v>
      </c>
      <c r="E3919" s="196" t="s">
        <v>19</v>
      </c>
      <c r="F3919" s="197" t="s">
        <v>7808</v>
      </c>
      <c r="G3919" s="194"/>
      <c r="H3919" s="198">
        <v>15.9</v>
      </c>
      <c r="I3919" s="199"/>
      <c r="J3919" s="194"/>
      <c r="K3919" s="194"/>
      <c r="L3919" s="200"/>
      <c r="M3919" s="201"/>
      <c r="N3919" s="202"/>
      <c r="O3919" s="202"/>
      <c r="P3919" s="202"/>
      <c r="Q3919" s="202"/>
      <c r="R3919" s="202"/>
      <c r="S3919" s="202"/>
      <c r="T3919" s="203"/>
      <c r="AT3919" s="204" t="s">
        <v>203</v>
      </c>
      <c r="AU3919" s="204" t="s">
        <v>80</v>
      </c>
      <c r="AV3919" s="13" t="s">
        <v>80</v>
      </c>
      <c r="AW3919" s="13" t="s">
        <v>32</v>
      </c>
      <c r="AX3919" s="13" t="s">
        <v>70</v>
      </c>
      <c r="AY3919" s="204" t="s">
        <v>193</v>
      </c>
    </row>
    <row r="3920" spans="1:65" s="13" customFormat="1" ht="11.25">
      <c r="B3920" s="193"/>
      <c r="C3920" s="194"/>
      <c r="D3920" s="195" t="s">
        <v>203</v>
      </c>
      <c r="E3920" s="196" t="s">
        <v>19</v>
      </c>
      <c r="F3920" s="197" t="s">
        <v>7809</v>
      </c>
      <c r="G3920" s="194"/>
      <c r="H3920" s="198">
        <v>17</v>
      </c>
      <c r="I3920" s="199"/>
      <c r="J3920" s="194"/>
      <c r="K3920" s="194"/>
      <c r="L3920" s="200"/>
      <c r="M3920" s="201"/>
      <c r="N3920" s="202"/>
      <c r="O3920" s="202"/>
      <c r="P3920" s="202"/>
      <c r="Q3920" s="202"/>
      <c r="R3920" s="202"/>
      <c r="S3920" s="202"/>
      <c r="T3920" s="203"/>
      <c r="AT3920" s="204" t="s">
        <v>203</v>
      </c>
      <c r="AU3920" s="204" t="s">
        <v>80</v>
      </c>
      <c r="AV3920" s="13" t="s">
        <v>80</v>
      </c>
      <c r="AW3920" s="13" t="s">
        <v>32</v>
      </c>
      <c r="AX3920" s="13" t="s">
        <v>70</v>
      </c>
      <c r="AY3920" s="204" t="s">
        <v>193</v>
      </c>
    </row>
    <row r="3921" spans="2:51" s="13" customFormat="1" ht="11.25">
      <c r="B3921" s="193"/>
      <c r="C3921" s="194"/>
      <c r="D3921" s="195" t="s">
        <v>203</v>
      </c>
      <c r="E3921" s="196" t="s">
        <v>19</v>
      </c>
      <c r="F3921" s="197" t="s">
        <v>7810</v>
      </c>
      <c r="G3921" s="194"/>
      <c r="H3921" s="198">
        <v>11.2</v>
      </c>
      <c r="I3921" s="199"/>
      <c r="J3921" s="194"/>
      <c r="K3921" s="194"/>
      <c r="L3921" s="200"/>
      <c r="M3921" s="201"/>
      <c r="N3921" s="202"/>
      <c r="O3921" s="202"/>
      <c r="P3921" s="202"/>
      <c r="Q3921" s="202"/>
      <c r="R3921" s="202"/>
      <c r="S3921" s="202"/>
      <c r="T3921" s="203"/>
      <c r="AT3921" s="204" t="s">
        <v>203</v>
      </c>
      <c r="AU3921" s="204" t="s">
        <v>80</v>
      </c>
      <c r="AV3921" s="13" t="s">
        <v>80</v>
      </c>
      <c r="AW3921" s="13" t="s">
        <v>32</v>
      </c>
      <c r="AX3921" s="13" t="s">
        <v>70</v>
      </c>
      <c r="AY3921" s="204" t="s">
        <v>193</v>
      </c>
    </row>
    <row r="3922" spans="2:51" s="13" customFormat="1" ht="11.25">
      <c r="B3922" s="193"/>
      <c r="C3922" s="194"/>
      <c r="D3922" s="195" t="s">
        <v>203</v>
      </c>
      <c r="E3922" s="196" t="s">
        <v>19</v>
      </c>
      <c r="F3922" s="197" t="s">
        <v>7811</v>
      </c>
      <c r="G3922" s="194"/>
      <c r="H3922" s="198">
        <v>17.2</v>
      </c>
      <c r="I3922" s="199"/>
      <c r="J3922" s="194"/>
      <c r="K3922" s="194"/>
      <c r="L3922" s="200"/>
      <c r="M3922" s="201"/>
      <c r="N3922" s="202"/>
      <c r="O3922" s="202"/>
      <c r="P3922" s="202"/>
      <c r="Q3922" s="202"/>
      <c r="R3922" s="202"/>
      <c r="S3922" s="202"/>
      <c r="T3922" s="203"/>
      <c r="AT3922" s="204" t="s">
        <v>203</v>
      </c>
      <c r="AU3922" s="204" t="s">
        <v>80</v>
      </c>
      <c r="AV3922" s="13" t="s">
        <v>80</v>
      </c>
      <c r="AW3922" s="13" t="s">
        <v>32</v>
      </c>
      <c r="AX3922" s="13" t="s">
        <v>70</v>
      </c>
      <c r="AY3922" s="204" t="s">
        <v>193</v>
      </c>
    </row>
    <row r="3923" spans="2:51" s="13" customFormat="1" ht="11.25">
      <c r="B3923" s="193"/>
      <c r="C3923" s="194"/>
      <c r="D3923" s="195" t="s">
        <v>203</v>
      </c>
      <c r="E3923" s="196" t="s">
        <v>19</v>
      </c>
      <c r="F3923" s="197" t="s">
        <v>7812</v>
      </c>
      <c r="G3923" s="194"/>
      <c r="H3923" s="198">
        <v>16.600000000000001</v>
      </c>
      <c r="I3923" s="199"/>
      <c r="J3923" s="194"/>
      <c r="K3923" s="194"/>
      <c r="L3923" s="200"/>
      <c r="M3923" s="201"/>
      <c r="N3923" s="202"/>
      <c r="O3923" s="202"/>
      <c r="P3923" s="202"/>
      <c r="Q3923" s="202"/>
      <c r="R3923" s="202"/>
      <c r="S3923" s="202"/>
      <c r="T3923" s="203"/>
      <c r="AT3923" s="204" t="s">
        <v>203</v>
      </c>
      <c r="AU3923" s="204" t="s">
        <v>80</v>
      </c>
      <c r="AV3923" s="13" t="s">
        <v>80</v>
      </c>
      <c r="AW3923" s="13" t="s">
        <v>32</v>
      </c>
      <c r="AX3923" s="13" t="s">
        <v>70</v>
      </c>
      <c r="AY3923" s="204" t="s">
        <v>193</v>
      </c>
    </row>
    <row r="3924" spans="2:51" s="13" customFormat="1" ht="11.25">
      <c r="B3924" s="193"/>
      <c r="C3924" s="194"/>
      <c r="D3924" s="195" t="s">
        <v>203</v>
      </c>
      <c r="E3924" s="196" t="s">
        <v>19</v>
      </c>
      <c r="F3924" s="197" t="s">
        <v>7813</v>
      </c>
      <c r="G3924" s="194"/>
      <c r="H3924" s="198">
        <v>16.600000000000001</v>
      </c>
      <c r="I3924" s="199"/>
      <c r="J3924" s="194"/>
      <c r="K3924" s="194"/>
      <c r="L3924" s="200"/>
      <c r="M3924" s="201"/>
      <c r="N3924" s="202"/>
      <c r="O3924" s="202"/>
      <c r="P3924" s="202"/>
      <c r="Q3924" s="202"/>
      <c r="R3924" s="202"/>
      <c r="S3924" s="202"/>
      <c r="T3924" s="203"/>
      <c r="AT3924" s="204" t="s">
        <v>203</v>
      </c>
      <c r="AU3924" s="204" t="s">
        <v>80</v>
      </c>
      <c r="AV3924" s="13" t="s">
        <v>80</v>
      </c>
      <c r="AW3924" s="13" t="s">
        <v>32</v>
      </c>
      <c r="AX3924" s="13" t="s">
        <v>70</v>
      </c>
      <c r="AY3924" s="204" t="s">
        <v>193</v>
      </c>
    </row>
    <row r="3925" spans="2:51" s="13" customFormat="1" ht="11.25">
      <c r="B3925" s="193"/>
      <c r="C3925" s="194"/>
      <c r="D3925" s="195" t="s">
        <v>203</v>
      </c>
      <c r="E3925" s="196" t="s">
        <v>19</v>
      </c>
      <c r="F3925" s="197" t="s">
        <v>7814</v>
      </c>
      <c r="G3925" s="194"/>
      <c r="H3925" s="198">
        <v>33</v>
      </c>
      <c r="I3925" s="199"/>
      <c r="J3925" s="194"/>
      <c r="K3925" s="194"/>
      <c r="L3925" s="200"/>
      <c r="M3925" s="201"/>
      <c r="N3925" s="202"/>
      <c r="O3925" s="202"/>
      <c r="P3925" s="202"/>
      <c r="Q3925" s="202"/>
      <c r="R3925" s="202"/>
      <c r="S3925" s="202"/>
      <c r="T3925" s="203"/>
      <c r="AT3925" s="204" t="s">
        <v>203</v>
      </c>
      <c r="AU3925" s="204" t="s">
        <v>80</v>
      </c>
      <c r="AV3925" s="13" t="s">
        <v>80</v>
      </c>
      <c r="AW3925" s="13" t="s">
        <v>32</v>
      </c>
      <c r="AX3925" s="13" t="s">
        <v>70</v>
      </c>
      <c r="AY3925" s="204" t="s">
        <v>193</v>
      </c>
    </row>
    <row r="3926" spans="2:51" s="13" customFormat="1" ht="11.25">
      <c r="B3926" s="193"/>
      <c r="C3926" s="194"/>
      <c r="D3926" s="195" t="s">
        <v>203</v>
      </c>
      <c r="E3926" s="196" t="s">
        <v>19</v>
      </c>
      <c r="F3926" s="197" t="s">
        <v>7815</v>
      </c>
      <c r="G3926" s="194"/>
      <c r="H3926" s="198">
        <v>232.8</v>
      </c>
      <c r="I3926" s="199"/>
      <c r="J3926" s="194"/>
      <c r="K3926" s="194"/>
      <c r="L3926" s="200"/>
      <c r="M3926" s="201"/>
      <c r="N3926" s="202"/>
      <c r="O3926" s="202"/>
      <c r="P3926" s="202"/>
      <c r="Q3926" s="202"/>
      <c r="R3926" s="202"/>
      <c r="S3926" s="202"/>
      <c r="T3926" s="203"/>
      <c r="AT3926" s="204" t="s">
        <v>203</v>
      </c>
      <c r="AU3926" s="204" t="s">
        <v>80</v>
      </c>
      <c r="AV3926" s="13" t="s">
        <v>80</v>
      </c>
      <c r="AW3926" s="13" t="s">
        <v>32</v>
      </c>
      <c r="AX3926" s="13" t="s">
        <v>70</v>
      </c>
      <c r="AY3926" s="204" t="s">
        <v>193</v>
      </c>
    </row>
    <row r="3927" spans="2:51" s="13" customFormat="1" ht="11.25">
      <c r="B3927" s="193"/>
      <c r="C3927" s="194"/>
      <c r="D3927" s="195" t="s">
        <v>203</v>
      </c>
      <c r="E3927" s="196" t="s">
        <v>19</v>
      </c>
      <c r="F3927" s="197" t="s">
        <v>7816</v>
      </c>
      <c r="G3927" s="194"/>
      <c r="H3927" s="198">
        <v>448.8</v>
      </c>
      <c r="I3927" s="199"/>
      <c r="J3927" s="194"/>
      <c r="K3927" s="194"/>
      <c r="L3927" s="200"/>
      <c r="M3927" s="201"/>
      <c r="N3927" s="202"/>
      <c r="O3927" s="202"/>
      <c r="P3927" s="202"/>
      <c r="Q3927" s="202"/>
      <c r="R3927" s="202"/>
      <c r="S3927" s="202"/>
      <c r="T3927" s="203"/>
      <c r="AT3927" s="204" t="s">
        <v>203</v>
      </c>
      <c r="AU3927" s="204" t="s">
        <v>80</v>
      </c>
      <c r="AV3927" s="13" t="s">
        <v>80</v>
      </c>
      <c r="AW3927" s="13" t="s">
        <v>32</v>
      </c>
      <c r="AX3927" s="13" t="s">
        <v>70</v>
      </c>
      <c r="AY3927" s="204" t="s">
        <v>193</v>
      </c>
    </row>
    <row r="3928" spans="2:51" s="13" customFormat="1" ht="22.5">
      <c r="B3928" s="193"/>
      <c r="C3928" s="194"/>
      <c r="D3928" s="195" t="s">
        <v>203</v>
      </c>
      <c r="E3928" s="196" t="s">
        <v>19</v>
      </c>
      <c r="F3928" s="197" t="s">
        <v>7817</v>
      </c>
      <c r="G3928" s="194"/>
      <c r="H3928" s="198">
        <v>166.8</v>
      </c>
      <c r="I3928" s="199"/>
      <c r="J3928" s="194"/>
      <c r="K3928" s="194"/>
      <c r="L3928" s="200"/>
      <c r="M3928" s="201"/>
      <c r="N3928" s="202"/>
      <c r="O3928" s="202"/>
      <c r="P3928" s="202"/>
      <c r="Q3928" s="202"/>
      <c r="R3928" s="202"/>
      <c r="S3928" s="202"/>
      <c r="T3928" s="203"/>
      <c r="AT3928" s="204" t="s">
        <v>203</v>
      </c>
      <c r="AU3928" s="204" t="s">
        <v>80</v>
      </c>
      <c r="AV3928" s="13" t="s">
        <v>80</v>
      </c>
      <c r="AW3928" s="13" t="s">
        <v>32</v>
      </c>
      <c r="AX3928" s="13" t="s">
        <v>70</v>
      </c>
      <c r="AY3928" s="204" t="s">
        <v>193</v>
      </c>
    </row>
    <row r="3929" spans="2:51" s="16" customFormat="1" ht="11.25">
      <c r="B3929" s="237"/>
      <c r="C3929" s="238"/>
      <c r="D3929" s="195" t="s">
        <v>203</v>
      </c>
      <c r="E3929" s="239" t="s">
        <v>19</v>
      </c>
      <c r="F3929" s="240" t="s">
        <v>568</v>
      </c>
      <c r="G3929" s="238"/>
      <c r="H3929" s="241">
        <v>1075.5</v>
      </c>
      <c r="I3929" s="242"/>
      <c r="J3929" s="238"/>
      <c r="K3929" s="238"/>
      <c r="L3929" s="243"/>
      <c r="M3929" s="244"/>
      <c r="N3929" s="245"/>
      <c r="O3929" s="245"/>
      <c r="P3929" s="245"/>
      <c r="Q3929" s="245"/>
      <c r="R3929" s="245"/>
      <c r="S3929" s="245"/>
      <c r="T3929" s="246"/>
      <c r="AT3929" s="247" t="s">
        <v>203</v>
      </c>
      <c r="AU3929" s="247" t="s">
        <v>80</v>
      </c>
      <c r="AV3929" s="16" t="s">
        <v>212</v>
      </c>
      <c r="AW3929" s="16" t="s">
        <v>32</v>
      </c>
      <c r="AX3929" s="16" t="s">
        <v>70</v>
      </c>
      <c r="AY3929" s="247" t="s">
        <v>193</v>
      </c>
    </row>
    <row r="3930" spans="2:51" s="15" customFormat="1" ht="11.25">
      <c r="B3930" s="217"/>
      <c r="C3930" s="218"/>
      <c r="D3930" s="195" t="s">
        <v>203</v>
      </c>
      <c r="E3930" s="219" t="s">
        <v>19</v>
      </c>
      <c r="F3930" s="220" t="s">
        <v>945</v>
      </c>
      <c r="G3930" s="218"/>
      <c r="H3930" s="219" t="s">
        <v>19</v>
      </c>
      <c r="I3930" s="221"/>
      <c r="J3930" s="218"/>
      <c r="K3930" s="218"/>
      <c r="L3930" s="222"/>
      <c r="M3930" s="223"/>
      <c r="N3930" s="224"/>
      <c r="O3930" s="224"/>
      <c r="P3930" s="224"/>
      <c r="Q3930" s="224"/>
      <c r="R3930" s="224"/>
      <c r="S3930" s="224"/>
      <c r="T3930" s="225"/>
      <c r="AT3930" s="226" t="s">
        <v>203</v>
      </c>
      <c r="AU3930" s="226" t="s">
        <v>80</v>
      </c>
      <c r="AV3930" s="15" t="s">
        <v>78</v>
      </c>
      <c r="AW3930" s="15" t="s">
        <v>32</v>
      </c>
      <c r="AX3930" s="15" t="s">
        <v>70</v>
      </c>
      <c r="AY3930" s="226" t="s">
        <v>193</v>
      </c>
    </row>
    <row r="3931" spans="2:51" s="13" customFormat="1" ht="11.25">
      <c r="B3931" s="193"/>
      <c r="C3931" s="194"/>
      <c r="D3931" s="195" t="s">
        <v>203</v>
      </c>
      <c r="E3931" s="196" t="s">
        <v>19</v>
      </c>
      <c r="F3931" s="197" t="s">
        <v>7818</v>
      </c>
      <c r="G3931" s="194"/>
      <c r="H3931" s="198">
        <v>21.8</v>
      </c>
      <c r="I3931" s="199"/>
      <c r="J3931" s="194"/>
      <c r="K3931" s="194"/>
      <c r="L3931" s="200"/>
      <c r="M3931" s="201"/>
      <c r="N3931" s="202"/>
      <c r="O3931" s="202"/>
      <c r="P3931" s="202"/>
      <c r="Q3931" s="202"/>
      <c r="R3931" s="202"/>
      <c r="S3931" s="202"/>
      <c r="T3931" s="203"/>
      <c r="AT3931" s="204" t="s">
        <v>203</v>
      </c>
      <c r="AU3931" s="204" t="s">
        <v>80</v>
      </c>
      <c r="AV3931" s="13" t="s">
        <v>80</v>
      </c>
      <c r="AW3931" s="13" t="s">
        <v>32</v>
      </c>
      <c r="AX3931" s="13" t="s">
        <v>70</v>
      </c>
      <c r="AY3931" s="204" t="s">
        <v>193</v>
      </c>
    </row>
    <row r="3932" spans="2:51" s="13" customFormat="1" ht="11.25">
      <c r="B3932" s="193"/>
      <c r="C3932" s="194"/>
      <c r="D3932" s="195" t="s">
        <v>203</v>
      </c>
      <c r="E3932" s="196" t="s">
        <v>19</v>
      </c>
      <c r="F3932" s="197" t="s">
        <v>7819</v>
      </c>
      <c r="G3932" s="194"/>
      <c r="H3932" s="198">
        <v>134.4</v>
      </c>
      <c r="I3932" s="199"/>
      <c r="J3932" s="194"/>
      <c r="K3932" s="194"/>
      <c r="L3932" s="200"/>
      <c r="M3932" s="201"/>
      <c r="N3932" s="202"/>
      <c r="O3932" s="202"/>
      <c r="P3932" s="202"/>
      <c r="Q3932" s="202"/>
      <c r="R3932" s="202"/>
      <c r="S3932" s="202"/>
      <c r="T3932" s="203"/>
      <c r="AT3932" s="204" t="s">
        <v>203</v>
      </c>
      <c r="AU3932" s="204" t="s">
        <v>80</v>
      </c>
      <c r="AV3932" s="13" t="s">
        <v>80</v>
      </c>
      <c r="AW3932" s="13" t="s">
        <v>32</v>
      </c>
      <c r="AX3932" s="13" t="s">
        <v>70</v>
      </c>
      <c r="AY3932" s="204" t="s">
        <v>193</v>
      </c>
    </row>
    <row r="3933" spans="2:51" s="13" customFormat="1" ht="11.25">
      <c r="B3933" s="193"/>
      <c r="C3933" s="194"/>
      <c r="D3933" s="195" t="s">
        <v>203</v>
      </c>
      <c r="E3933" s="196" t="s">
        <v>19</v>
      </c>
      <c r="F3933" s="197" t="s">
        <v>7820</v>
      </c>
      <c r="G3933" s="194"/>
      <c r="H3933" s="198">
        <v>37.4</v>
      </c>
      <c r="I3933" s="199"/>
      <c r="J3933" s="194"/>
      <c r="K3933" s="194"/>
      <c r="L3933" s="200"/>
      <c r="M3933" s="201"/>
      <c r="N3933" s="202"/>
      <c r="O3933" s="202"/>
      <c r="P3933" s="202"/>
      <c r="Q3933" s="202"/>
      <c r="R3933" s="202"/>
      <c r="S3933" s="202"/>
      <c r="T3933" s="203"/>
      <c r="AT3933" s="204" t="s">
        <v>203</v>
      </c>
      <c r="AU3933" s="204" t="s">
        <v>80</v>
      </c>
      <c r="AV3933" s="13" t="s">
        <v>80</v>
      </c>
      <c r="AW3933" s="13" t="s">
        <v>32</v>
      </c>
      <c r="AX3933" s="13" t="s">
        <v>70</v>
      </c>
      <c r="AY3933" s="204" t="s">
        <v>193</v>
      </c>
    </row>
    <row r="3934" spans="2:51" s="13" customFormat="1" ht="11.25">
      <c r="B3934" s="193"/>
      <c r="C3934" s="194"/>
      <c r="D3934" s="195" t="s">
        <v>203</v>
      </c>
      <c r="E3934" s="196" t="s">
        <v>19</v>
      </c>
      <c r="F3934" s="197" t="s">
        <v>7821</v>
      </c>
      <c r="G3934" s="194"/>
      <c r="H3934" s="198">
        <v>303.60000000000002</v>
      </c>
      <c r="I3934" s="199"/>
      <c r="J3934" s="194"/>
      <c r="K3934" s="194"/>
      <c r="L3934" s="200"/>
      <c r="M3934" s="201"/>
      <c r="N3934" s="202"/>
      <c r="O3934" s="202"/>
      <c r="P3934" s="202"/>
      <c r="Q3934" s="202"/>
      <c r="R3934" s="202"/>
      <c r="S3934" s="202"/>
      <c r="T3934" s="203"/>
      <c r="AT3934" s="204" t="s">
        <v>203</v>
      </c>
      <c r="AU3934" s="204" t="s">
        <v>80</v>
      </c>
      <c r="AV3934" s="13" t="s">
        <v>80</v>
      </c>
      <c r="AW3934" s="13" t="s">
        <v>32</v>
      </c>
      <c r="AX3934" s="13" t="s">
        <v>70</v>
      </c>
      <c r="AY3934" s="204" t="s">
        <v>193</v>
      </c>
    </row>
    <row r="3935" spans="2:51" s="13" customFormat="1" ht="11.25">
      <c r="B3935" s="193"/>
      <c r="C3935" s="194"/>
      <c r="D3935" s="195" t="s">
        <v>203</v>
      </c>
      <c r="E3935" s="196" t="s">
        <v>19</v>
      </c>
      <c r="F3935" s="197" t="s">
        <v>7822</v>
      </c>
      <c r="G3935" s="194"/>
      <c r="H3935" s="198">
        <v>190.4</v>
      </c>
      <c r="I3935" s="199"/>
      <c r="J3935" s="194"/>
      <c r="K3935" s="194"/>
      <c r="L3935" s="200"/>
      <c r="M3935" s="201"/>
      <c r="N3935" s="202"/>
      <c r="O3935" s="202"/>
      <c r="P3935" s="202"/>
      <c r="Q3935" s="202"/>
      <c r="R3935" s="202"/>
      <c r="S3935" s="202"/>
      <c r="T3935" s="203"/>
      <c r="AT3935" s="204" t="s">
        <v>203</v>
      </c>
      <c r="AU3935" s="204" t="s">
        <v>80</v>
      </c>
      <c r="AV3935" s="13" t="s">
        <v>80</v>
      </c>
      <c r="AW3935" s="13" t="s">
        <v>32</v>
      </c>
      <c r="AX3935" s="13" t="s">
        <v>70</v>
      </c>
      <c r="AY3935" s="204" t="s">
        <v>193</v>
      </c>
    </row>
    <row r="3936" spans="2:51" s="13" customFormat="1" ht="11.25">
      <c r="B3936" s="193"/>
      <c r="C3936" s="194"/>
      <c r="D3936" s="195" t="s">
        <v>203</v>
      </c>
      <c r="E3936" s="196" t="s">
        <v>19</v>
      </c>
      <c r="F3936" s="197" t="s">
        <v>7816</v>
      </c>
      <c r="G3936" s="194"/>
      <c r="H3936" s="198">
        <v>448.8</v>
      </c>
      <c r="I3936" s="199"/>
      <c r="J3936" s="194"/>
      <c r="K3936" s="194"/>
      <c r="L3936" s="200"/>
      <c r="M3936" s="201"/>
      <c r="N3936" s="202"/>
      <c r="O3936" s="202"/>
      <c r="P3936" s="202"/>
      <c r="Q3936" s="202"/>
      <c r="R3936" s="202"/>
      <c r="S3936" s="202"/>
      <c r="T3936" s="203"/>
      <c r="AT3936" s="204" t="s">
        <v>203</v>
      </c>
      <c r="AU3936" s="204" t="s">
        <v>80</v>
      </c>
      <c r="AV3936" s="13" t="s">
        <v>80</v>
      </c>
      <c r="AW3936" s="13" t="s">
        <v>32</v>
      </c>
      <c r="AX3936" s="13" t="s">
        <v>70</v>
      </c>
      <c r="AY3936" s="204" t="s">
        <v>193</v>
      </c>
    </row>
    <row r="3937" spans="1:65" s="13" customFormat="1" ht="22.5">
      <c r="B3937" s="193"/>
      <c r="C3937" s="194"/>
      <c r="D3937" s="195" t="s">
        <v>203</v>
      </c>
      <c r="E3937" s="196" t="s">
        <v>19</v>
      </c>
      <c r="F3937" s="197" t="s">
        <v>7817</v>
      </c>
      <c r="G3937" s="194"/>
      <c r="H3937" s="198">
        <v>166.8</v>
      </c>
      <c r="I3937" s="199"/>
      <c r="J3937" s="194"/>
      <c r="K3937" s="194"/>
      <c r="L3937" s="200"/>
      <c r="M3937" s="201"/>
      <c r="N3937" s="202"/>
      <c r="O3937" s="202"/>
      <c r="P3937" s="202"/>
      <c r="Q3937" s="202"/>
      <c r="R3937" s="202"/>
      <c r="S3937" s="202"/>
      <c r="T3937" s="203"/>
      <c r="AT3937" s="204" t="s">
        <v>203</v>
      </c>
      <c r="AU3937" s="204" t="s">
        <v>80</v>
      </c>
      <c r="AV3937" s="13" t="s">
        <v>80</v>
      </c>
      <c r="AW3937" s="13" t="s">
        <v>32</v>
      </c>
      <c r="AX3937" s="13" t="s">
        <v>70</v>
      </c>
      <c r="AY3937" s="204" t="s">
        <v>193</v>
      </c>
    </row>
    <row r="3938" spans="1:65" s="16" customFormat="1" ht="11.25">
      <c r="B3938" s="237"/>
      <c r="C3938" s="238"/>
      <c r="D3938" s="195" t="s">
        <v>203</v>
      </c>
      <c r="E3938" s="239" t="s">
        <v>19</v>
      </c>
      <c r="F3938" s="240" t="s">
        <v>568</v>
      </c>
      <c r="G3938" s="238"/>
      <c r="H3938" s="241">
        <v>1303.2</v>
      </c>
      <c r="I3938" s="242"/>
      <c r="J3938" s="238"/>
      <c r="K3938" s="238"/>
      <c r="L3938" s="243"/>
      <c r="M3938" s="244"/>
      <c r="N3938" s="245"/>
      <c r="O3938" s="245"/>
      <c r="P3938" s="245"/>
      <c r="Q3938" s="245"/>
      <c r="R3938" s="245"/>
      <c r="S3938" s="245"/>
      <c r="T3938" s="246"/>
      <c r="AT3938" s="247" t="s">
        <v>203</v>
      </c>
      <c r="AU3938" s="247" t="s">
        <v>80</v>
      </c>
      <c r="AV3938" s="16" t="s">
        <v>212</v>
      </c>
      <c r="AW3938" s="16" t="s">
        <v>32</v>
      </c>
      <c r="AX3938" s="16" t="s">
        <v>70</v>
      </c>
      <c r="AY3938" s="247" t="s">
        <v>193</v>
      </c>
    </row>
    <row r="3939" spans="1:65" s="15" customFormat="1" ht="11.25">
      <c r="B3939" s="217"/>
      <c r="C3939" s="218"/>
      <c r="D3939" s="195" t="s">
        <v>203</v>
      </c>
      <c r="E3939" s="219" t="s">
        <v>19</v>
      </c>
      <c r="F3939" s="220" t="s">
        <v>971</v>
      </c>
      <c r="G3939" s="218"/>
      <c r="H3939" s="219" t="s">
        <v>19</v>
      </c>
      <c r="I3939" s="221"/>
      <c r="J3939" s="218"/>
      <c r="K3939" s="218"/>
      <c r="L3939" s="222"/>
      <c r="M3939" s="223"/>
      <c r="N3939" s="224"/>
      <c r="O3939" s="224"/>
      <c r="P3939" s="224"/>
      <c r="Q3939" s="224"/>
      <c r="R3939" s="224"/>
      <c r="S3939" s="224"/>
      <c r="T3939" s="225"/>
      <c r="AT3939" s="226" t="s">
        <v>203</v>
      </c>
      <c r="AU3939" s="226" t="s">
        <v>80</v>
      </c>
      <c r="AV3939" s="15" t="s">
        <v>78</v>
      </c>
      <c r="AW3939" s="15" t="s">
        <v>32</v>
      </c>
      <c r="AX3939" s="15" t="s">
        <v>70</v>
      </c>
      <c r="AY3939" s="226" t="s">
        <v>193</v>
      </c>
    </row>
    <row r="3940" spans="1:65" s="13" customFormat="1" ht="33.75">
      <c r="B3940" s="193"/>
      <c r="C3940" s="194"/>
      <c r="D3940" s="195" t="s">
        <v>203</v>
      </c>
      <c r="E3940" s="196" t="s">
        <v>19</v>
      </c>
      <c r="F3940" s="197" t="s">
        <v>7823</v>
      </c>
      <c r="G3940" s="194"/>
      <c r="H3940" s="198">
        <v>300.5</v>
      </c>
      <c r="I3940" s="199"/>
      <c r="J3940" s="194"/>
      <c r="K3940" s="194"/>
      <c r="L3940" s="200"/>
      <c r="M3940" s="201"/>
      <c r="N3940" s="202"/>
      <c r="O3940" s="202"/>
      <c r="P3940" s="202"/>
      <c r="Q3940" s="202"/>
      <c r="R3940" s="202"/>
      <c r="S3940" s="202"/>
      <c r="T3940" s="203"/>
      <c r="AT3940" s="204" t="s">
        <v>203</v>
      </c>
      <c r="AU3940" s="204" t="s">
        <v>80</v>
      </c>
      <c r="AV3940" s="13" t="s">
        <v>80</v>
      </c>
      <c r="AW3940" s="13" t="s">
        <v>32</v>
      </c>
      <c r="AX3940" s="13" t="s">
        <v>70</v>
      </c>
      <c r="AY3940" s="204" t="s">
        <v>193</v>
      </c>
    </row>
    <row r="3941" spans="1:65" s="13" customFormat="1" ht="11.25">
      <c r="B3941" s="193"/>
      <c r="C3941" s="194"/>
      <c r="D3941" s="195" t="s">
        <v>203</v>
      </c>
      <c r="E3941" s="196" t="s">
        <v>19</v>
      </c>
      <c r="F3941" s="197" t="s">
        <v>7824</v>
      </c>
      <c r="G3941" s="194"/>
      <c r="H3941" s="198">
        <v>245.2</v>
      </c>
      <c r="I3941" s="199"/>
      <c r="J3941" s="194"/>
      <c r="K3941" s="194"/>
      <c r="L3941" s="200"/>
      <c r="M3941" s="201"/>
      <c r="N3941" s="202"/>
      <c r="O3941" s="202"/>
      <c r="P3941" s="202"/>
      <c r="Q3941" s="202"/>
      <c r="R3941" s="202"/>
      <c r="S3941" s="202"/>
      <c r="T3941" s="203"/>
      <c r="AT3941" s="204" t="s">
        <v>203</v>
      </c>
      <c r="AU3941" s="204" t="s">
        <v>80</v>
      </c>
      <c r="AV3941" s="13" t="s">
        <v>80</v>
      </c>
      <c r="AW3941" s="13" t="s">
        <v>32</v>
      </c>
      <c r="AX3941" s="13" t="s">
        <v>70</v>
      </c>
      <c r="AY3941" s="204" t="s">
        <v>193</v>
      </c>
    </row>
    <row r="3942" spans="1:65" s="13" customFormat="1" ht="22.5">
      <c r="B3942" s="193"/>
      <c r="C3942" s="194"/>
      <c r="D3942" s="195" t="s">
        <v>203</v>
      </c>
      <c r="E3942" s="196" t="s">
        <v>19</v>
      </c>
      <c r="F3942" s="197" t="s">
        <v>7825</v>
      </c>
      <c r="G3942" s="194"/>
      <c r="H3942" s="198">
        <v>639.20000000000005</v>
      </c>
      <c r="I3942" s="199"/>
      <c r="J3942" s="194"/>
      <c r="K3942" s="194"/>
      <c r="L3942" s="200"/>
      <c r="M3942" s="201"/>
      <c r="N3942" s="202"/>
      <c r="O3942" s="202"/>
      <c r="P3942" s="202"/>
      <c r="Q3942" s="202"/>
      <c r="R3942" s="202"/>
      <c r="S3942" s="202"/>
      <c r="T3942" s="203"/>
      <c r="AT3942" s="204" t="s">
        <v>203</v>
      </c>
      <c r="AU3942" s="204" t="s">
        <v>80</v>
      </c>
      <c r="AV3942" s="13" t="s">
        <v>80</v>
      </c>
      <c r="AW3942" s="13" t="s">
        <v>32</v>
      </c>
      <c r="AX3942" s="13" t="s">
        <v>70</v>
      </c>
      <c r="AY3942" s="204" t="s">
        <v>193</v>
      </c>
    </row>
    <row r="3943" spans="1:65" s="13" customFormat="1" ht="22.5">
      <c r="B3943" s="193"/>
      <c r="C3943" s="194"/>
      <c r="D3943" s="195" t="s">
        <v>203</v>
      </c>
      <c r="E3943" s="196" t="s">
        <v>19</v>
      </c>
      <c r="F3943" s="197" t="s">
        <v>7817</v>
      </c>
      <c r="G3943" s="194"/>
      <c r="H3943" s="198">
        <v>166.8</v>
      </c>
      <c r="I3943" s="199"/>
      <c r="J3943" s="194"/>
      <c r="K3943" s="194"/>
      <c r="L3943" s="200"/>
      <c r="M3943" s="201"/>
      <c r="N3943" s="202"/>
      <c r="O3943" s="202"/>
      <c r="P3943" s="202"/>
      <c r="Q3943" s="202"/>
      <c r="R3943" s="202"/>
      <c r="S3943" s="202"/>
      <c r="T3943" s="203"/>
      <c r="AT3943" s="204" t="s">
        <v>203</v>
      </c>
      <c r="AU3943" s="204" t="s">
        <v>80</v>
      </c>
      <c r="AV3943" s="13" t="s">
        <v>80</v>
      </c>
      <c r="AW3943" s="13" t="s">
        <v>32</v>
      </c>
      <c r="AX3943" s="13" t="s">
        <v>70</v>
      </c>
      <c r="AY3943" s="204" t="s">
        <v>193</v>
      </c>
    </row>
    <row r="3944" spans="1:65" s="16" customFormat="1" ht="11.25">
      <c r="B3944" s="237"/>
      <c r="C3944" s="238"/>
      <c r="D3944" s="195" t="s">
        <v>203</v>
      </c>
      <c r="E3944" s="239" t="s">
        <v>19</v>
      </c>
      <c r="F3944" s="240" t="s">
        <v>568</v>
      </c>
      <c r="G3944" s="238"/>
      <c r="H3944" s="241">
        <v>1351.7</v>
      </c>
      <c r="I3944" s="242"/>
      <c r="J3944" s="238"/>
      <c r="K3944" s="238"/>
      <c r="L3944" s="243"/>
      <c r="M3944" s="244"/>
      <c r="N3944" s="245"/>
      <c r="O3944" s="245"/>
      <c r="P3944" s="245"/>
      <c r="Q3944" s="245"/>
      <c r="R3944" s="245"/>
      <c r="S3944" s="245"/>
      <c r="T3944" s="246"/>
      <c r="AT3944" s="247" t="s">
        <v>203</v>
      </c>
      <c r="AU3944" s="247" t="s">
        <v>80</v>
      </c>
      <c r="AV3944" s="16" t="s">
        <v>212</v>
      </c>
      <c r="AW3944" s="16" t="s">
        <v>32</v>
      </c>
      <c r="AX3944" s="16" t="s">
        <v>70</v>
      </c>
      <c r="AY3944" s="247" t="s">
        <v>193</v>
      </c>
    </row>
    <row r="3945" spans="1:65" s="14" customFormat="1" ht="11.25">
      <c r="B3945" s="205"/>
      <c r="C3945" s="206"/>
      <c r="D3945" s="195" t="s">
        <v>203</v>
      </c>
      <c r="E3945" s="207" t="s">
        <v>19</v>
      </c>
      <c r="F3945" s="208" t="s">
        <v>205</v>
      </c>
      <c r="G3945" s="206"/>
      <c r="H3945" s="209">
        <v>3730.4</v>
      </c>
      <c r="I3945" s="210"/>
      <c r="J3945" s="206"/>
      <c r="K3945" s="206"/>
      <c r="L3945" s="211"/>
      <c r="M3945" s="212"/>
      <c r="N3945" s="213"/>
      <c r="O3945" s="213"/>
      <c r="P3945" s="213"/>
      <c r="Q3945" s="213"/>
      <c r="R3945" s="213"/>
      <c r="S3945" s="213"/>
      <c r="T3945" s="214"/>
      <c r="AT3945" s="215" t="s">
        <v>203</v>
      </c>
      <c r="AU3945" s="215" t="s">
        <v>80</v>
      </c>
      <c r="AV3945" s="14" t="s">
        <v>200</v>
      </c>
      <c r="AW3945" s="14" t="s">
        <v>32</v>
      </c>
      <c r="AX3945" s="14" t="s">
        <v>78</v>
      </c>
      <c r="AY3945" s="215" t="s">
        <v>193</v>
      </c>
    </row>
    <row r="3946" spans="1:65" s="2" customFormat="1" ht="49.15" customHeight="1">
      <c r="A3946" s="36"/>
      <c r="B3946" s="37"/>
      <c r="C3946" s="175" t="s">
        <v>7837</v>
      </c>
      <c r="D3946" s="175" t="s">
        <v>195</v>
      </c>
      <c r="E3946" s="176" t="s">
        <v>7838</v>
      </c>
      <c r="F3946" s="177" t="s">
        <v>7839</v>
      </c>
      <c r="G3946" s="178" t="s">
        <v>417</v>
      </c>
      <c r="H3946" s="179">
        <v>38.003999999999998</v>
      </c>
      <c r="I3946" s="180"/>
      <c r="J3946" s="181">
        <f>ROUND(I3946*H3946,2)</f>
        <v>0</v>
      </c>
      <c r="K3946" s="177" t="s">
        <v>199</v>
      </c>
      <c r="L3946" s="41"/>
      <c r="M3946" s="182" t="s">
        <v>19</v>
      </c>
      <c r="N3946" s="183" t="s">
        <v>41</v>
      </c>
      <c r="O3946" s="66"/>
      <c r="P3946" s="184">
        <f>O3946*H3946</f>
        <v>0</v>
      </c>
      <c r="Q3946" s="184">
        <v>0</v>
      </c>
      <c r="R3946" s="184">
        <f>Q3946*H3946</f>
        <v>0</v>
      </c>
      <c r="S3946" s="184">
        <v>0</v>
      </c>
      <c r="T3946" s="185">
        <f>S3946*H3946</f>
        <v>0</v>
      </c>
      <c r="U3946" s="36"/>
      <c r="V3946" s="36"/>
      <c r="W3946" s="36"/>
      <c r="X3946" s="36"/>
      <c r="Y3946" s="36"/>
      <c r="Z3946" s="36"/>
      <c r="AA3946" s="36"/>
      <c r="AB3946" s="36"/>
      <c r="AC3946" s="36"/>
      <c r="AD3946" s="36"/>
      <c r="AE3946" s="36"/>
      <c r="AR3946" s="186" t="s">
        <v>216</v>
      </c>
      <c r="AT3946" s="186" t="s">
        <v>195</v>
      </c>
      <c r="AU3946" s="186" t="s">
        <v>80</v>
      </c>
      <c r="AY3946" s="19" t="s">
        <v>193</v>
      </c>
      <c r="BE3946" s="187">
        <f>IF(N3946="základní",J3946,0)</f>
        <v>0</v>
      </c>
      <c r="BF3946" s="187">
        <f>IF(N3946="snížená",J3946,0)</f>
        <v>0</v>
      </c>
      <c r="BG3946" s="187">
        <f>IF(N3946="zákl. přenesená",J3946,0)</f>
        <v>0</v>
      </c>
      <c r="BH3946" s="187">
        <f>IF(N3946="sníž. přenesená",J3946,0)</f>
        <v>0</v>
      </c>
      <c r="BI3946" s="187">
        <f>IF(N3946="nulová",J3946,0)</f>
        <v>0</v>
      </c>
      <c r="BJ3946" s="19" t="s">
        <v>78</v>
      </c>
      <c r="BK3946" s="187">
        <f>ROUND(I3946*H3946,2)</f>
        <v>0</v>
      </c>
      <c r="BL3946" s="19" t="s">
        <v>216</v>
      </c>
      <c r="BM3946" s="186" t="s">
        <v>7840</v>
      </c>
    </row>
    <row r="3947" spans="1:65" s="2" customFormat="1" ht="11.25">
      <c r="A3947" s="36"/>
      <c r="B3947" s="37"/>
      <c r="C3947" s="38"/>
      <c r="D3947" s="188" t="s">
        <v>201</v>
      </c>
      <c r="E3947" s="38"/>
      <c r="F3947" s="189" t="s">
        <v>7841</v>
      </c>
      <c r="G3947" s="38"/>
      <c r="H3947" s="38"/>
      <c r="I3947" s="190"/>
      <c r="J3947" s="38"/>
      <c r="K3947" s="38"/>
      <c r="L3947" s="41"/>
      <c r="M3947" s="191"/>
      <c r="N3947" s="192"/>
      <c r="O3947" s="66"/>
      <c r="P3947" s="66"/>
      <c r="Q3947" s="66"/>
      <c r="R3947" s="66"/>
      <c r="S3947" s="66"/>
      <c r="T3947" s="67"/>
      <c r="U3947" s="36"/>
      <c r="V3947" s="36"/>
      <c r="W3947" s="36"/>
      <c r="X3947" s="36"/>
      <c r="Y3947" s="36"/>
      <c r="Z3947" s="36"/>
      <c r="AA3947" s="36"/>
      <c r="AB3947" s="36"/>
      <c r="AC3947" s="36"/>
      <c r="AD3947" s="36"/>
      <c r="AE3947" s="36"/>
      <c r="AT3947" s="19" t="s">
        <v>201</v>
      </c>
      <c r="AU3947" s="19" t="s">
        <v>80</v>
      </c>
    </row>
    <row r="3948" spans="1:65" s="12" customFormat="1" ht="22.9" customHeight="1">
      <c r="B3948" s="159"/>
      <c r="C3948" s="160"/>
      <c r="D3948" s="161" t="s">
        <v>69</v>
      </c>
      <c r="E3948" s="173" t="s">
        <v>4185</v>
      </c>
      <c r="F3948" s="173" t="s">
        <v>7842</v>
      </c>
      <c r="G3948" s="160"/>
      <c r="H3948" s="160"/>
      <c r="I3948" s="163"/>
      <c r="J3948" s="174">
        <f>BK3948</f>
        <v>0</v>
      </c>
      <c r="K3948" s="160"/>
      <c r="L3948" s="165"/>
      <c r="M3948" s="166"/>
      <c r="N3948" s="167"/>
      <c r="O3948" s="167"/>
      <c r="P3948" s="168">
        <f>SUM(P3949:P3968)</f>
        <v>0</v>
      </c>
      <c r="Q3948" s="167"/>
      <c r="R3948" s="168">
        <f>SUM(R3949:R3968)</f>
        <v>4.3902200000000011</v>
      </c>
      <c r="S3948" s="167"/>
      <c r="T3948" s="169">
        <f>SUM(T3949:T3968)</f>
        <v>0</v>
      </c>
      <c r="AR3948" s="170" t="s">
        <v>80</v>
      </c>
      <c r="AT3948" s="171" t="s">
        <v>69</v>
      </c>
      <c r="AU3948" s="171" t="s">
        <v>78</v>
      </c>
      <c r="AY3948" s="170" t="s">
        <v>193</v>
      </c>
      <c r="BK3948" s="172">
        <f>SUM(BK3949:BK3968)</f>
        <v>0</v>
      </c>
    </row>
    <row r="3949" spans="1:65" s="2" customFormat="1" ht="37.9" customHeight="1">
      <c r="A3949" s="36"/>
      <c r="B3949" s="37"/>
      <c r="C3949" s="175" t="s">
        <v>7843</v>
      </c>
      <c r="D3949" s="175" t="s">
        <v>195</v>
      </c>
      <c r="E3949" s="176" t="s">
        <v>7844</v>
      </c>
      <c r="F3949" s="177" t="s">
        <v>7845</v>
      </c>
      <c r="G3949" s="178" t="s">
        <v>198</v>
      </c>
      <c r="H3949" s="179">
        <v>35.1</v>
      </c>
      <c r="I3949" s="180"/>
      <c r="J3949" s="181">
        <f>ROUND(I3949*H3949,2)</f>
        <v>0</v>
      </c>
      <c r="K3949" s="177" t="s">
        <v>477</v>
      </c>
      <c r="L3949" s="41"/>
      <c r="M3949" s="182" t="s">
        <v>19</v>
      </c>
      <c r="N3949" s="183" t="s">
        <v>41</v>
      </c>
      <c r="O3949" s="66"/>
      <c r="P3949" s="184">
        <f>O3949*H3949</f>
        <v>0</v>
      </c>
      <c r="Q3949" s="184">
        <v>0</v>
      </c>
      <c r="R3949" s="184">
        <f>Q3949*H3949</f>
        <v>0</v>
      </c>
      <c r="S3949" s="184">
        <v>0</v>
      </c>
      <c r="T3949" s="185">
        <f>S3949*H3949</f>
        <v>0</v>
      </c>
      <c r="U3949" s="36"/>
      <c r="V3949" s="36"/>
      <c r="W3949" s="36"/>
      <c r="X3949" s="36"/>
      <c r="Y3949" s="36"/>
      <c r="Z3949" s="36"/>
      <c r="AA3949" s="36"/>
      <c r="AB3949" s="36"/>
      <c r="AC3949" s="36"/>
      <c r="AD3949" s="36"/>
      <c r="AE3949" s="36"/>
      <c r="AR3949" s="186" t="s">
        <v>216</v>
      </c>
      <c r="AT3949" s="186" t="s">
        <v>195</v>
      </c>
      <c r="AU3949" s="186" t="s">
        <v>80</v>
      </c>
      <c r="AY3949" s="19" t="s">
        <v>193</v>
      </c>
      <c r="BE3949" s="187">
        <f>IF(N3949="základní",J3949,0)</f>
        <v>0</v>
      </c>
      <c r="BF3949" s="187">
        <f>IF(N3949="snížená",J3949,0)</f>
        <v>0</v>
      </c>
      <c r="BG3949" s="187">
        <f>IF(N3949="zákl. přenesená",J3949,0)</f>
        <v>0</v>
      </c>
      <c r="BH3949" s="187">
        <f>IF(N3949="sníž. přenesená",J3949,0)</f>
        <v>0</v>
      </c>
      <c r="BI3949" s="187">
        <f>IF(N3949="nulová",J3949,0)</f>
        <v>0</v>
      </c>
      <c r="BJ3949" s="19" t="s">
        <v>78</v>
      </c>
      <c r="BK3949" s="187">
        <f>ROUND(I3949*H3949,2)</f>
        <v>0</v>
      </c>
      <c r="BL3949" s="19" t="s">
        <v>216</v>
      </c>
      <c r="BM3949" s="186" t="s">
        <v>7846</v>
      </c>
    </row>
    <row r="3950" spans="1:65" s="13" customFormat="1" ht="11.25">
      <c r="B3950" s="193"/>
      <c r="C3950" s="194"/>
      <c r="D3950" s="195" t="s">
        <v>203</v>
      </c>
      <c r="E3950" s="196" t="s">
        <v>19</v>
      </c>
      <c r="F3950" s="197" t="s">
        <v>7847</v>
      </c>
      <c r="G3950" s="194"/>
      <c r="H3950" s="198">
        <v>35.1</v>
      </c>
      <c r="I3950" s="199"/>
      <c r="J3950" s="194"/>
      <c r="K3950" s="194"/>
      <c r="L3950" s="200"/>
      <c r="M3950" s="201"/>
      <c r="N3950" s="202"/>
      <c r="O3950" s="202"/>
      <c r="P3950" s="202"/>
      <c r="Q3950" s="202"/>
      <c r="R3950" s="202"/>
      <c r="S3950" s="202"/>
      <c r="T3950" s="203"/>
      <c r="AT3950" s="204" t="s">
        <v>203</v>
      </c>
      <c r="AU3950" s="204" t="s">
        <v>80</v>
      </c>
      <c r="AV3950" s="13" t="s">
        <v>80</v>
      </c>
      <c r="AW3950" s="13" t="s">
        <v>32</v>
      </c>
      <c r="AX3950" s="13" t="s">
        <v>70</v>
      </c>
      <c r="AY3950" s="204" t="s">
        <v>193</v>
      </c>
    </row>
    <row r="3951" spans="1:65" s="14" customFormat="1" ht="11.25">
      <c r="B3951" s="205"/>
      <c r="C3951" s="206"/>
      <c r="D3951" s="195" t="s">
        <v>203</v>
      </c>
      <c r="E3951" s="207" t="s">
        <v>19</v>
      </c>
      <c r="F3951" s="208" t="s">
        <v>205</v>
      </c>
      <c r="G3951" s="206"/>
      <c r="H3951" s="209">
        <v>35.1</v>
      </c>
      <c r="I3951" s="210"/>
      <c r="J3951" s="206"/>
      <c r="K3951" s="206"/>
      <c r="L3951" s="211"/>
      <c r="M3951" s="212"/>
      <c r="N3951" s="213"/>
      <c r="O3951" s="213"/>
      <c r="P3951" s="213"/>
      <c r="Q3951" s="213"/>
      <c r="R3951" s="213"/>
      <c r="S3951" s="213"/>
      <c r="T3951" s="214"/>
      <c r="AT3951" s="215" t="s">
        <v>203</v>
      </c>
      <c r="AU3951" s="215" t="s">
        <v>80</v>
      </c>
      <c r="AV3951" s="14" t="s">
        <v>200</v>
      </c>
      <c r="AW3951" s="14" t="s">
        <v>32</v>
      </c>
      <c r="AX3951" s="14" t="s">
        <v>78</v>
      </c>
      <c r="AY3951" s="215" t="s">
        <v>193</v>
      </c>
    </row>
    <row r="3952" spans="1:65" s="2" customFormat="1" ht="24.2" customHeight="1">
      <c r="A3952" s="36"/>
      <c r="B3952" s="37"/>
      <c r="C3952" s="175" t="s">
        <v>7848</v>
      </c>
      <c r="D3952" s="175" t="s">
        <v>195</v>
      </c>
      <c r="E3952" s="176" t="s">
        <v>7849</v>
      </c>
      <c r="F3952" s="177" t="s">
        <v>7850</v>
      </c>
      <c r="G3952" s="178" t="s">
        <v>198</v>
      </c>
      <c r="H3952" s="179">
        <v>708.1</v>
      </c>
      <c r="I3952" s="180"/>
      <c r="J3952" s="181">
        <f>ROUND(I3952*H3952,2)</f>
        <v>0</v>
      </c>
      <c r="K3952" s="177" t="s">
        <v>199</v>
      </c>
      <c r="L3952" s="41"/>
      <c r="M3952" s="182" t="s">
        <v>19</v>
      </c>
      <c r="N3952" s="183" t="s">
        <v>41</v>
      </c>
      <c r="O3952" s="66"/>
      <c r="P3952" s="184">
        <f>O3952*H3952</f>
        <v>0</v>
      </c>
      <c r="Q3952" s="184">
        <v>5.5000000000000003E-4</v>
      </c>
      <c r="R3952" s="184">
        <f>Q3952*H3952</f>
        <v>0.38945500000000005</v>
      </c>
      <c r="S3952" s="184">
        <v>0</v>
      </c>
      <c r="T3952" s="185">
        <f>S3952*H3952</f>
        <v>0</v>
      </c>
      <c r="U3952" s="36"/>
      <c r="V3952" s="36"/>
      <c r="W3952" s="36"/>
      <c r="X3952" s="36"/>
      <c r="Y3952" s="36"/>
      <c r="Z3952" s="36"/>
      <c r="AA3952" s="36"/>
      <c r="AB3952" s="36"/>
      <c r="AC3952" s="36"/>
      <c r="AD3952" s="36"/>
      <c r="AE3952" s="36"/>
      <c r="AR3952" s="186" t="s">
        <v>216</v>
      </c>
      <c r="AT3952" s="186" t="s">
        <v>195</v>
      </c>
      <c r="AU3952" s="186" t="s">
        <v>80</v>
      </c>
      <c r="AY3952" s="19" t="s">
        <v>193</v>
      </c>
      <c r="BE3952" s="187">
        <f>IF(N3952="základní",J3952,0)</f>
        <v>0</v>
      </c>
      <c r="BF3952" s="187">
        <f>IF(N3952="snížená",J3952,0)</f>
        <v>0</v>
      </c>
      <c r="BG3952" s="187">
        <f>IF(N3952="zákl. přenesená",J3952,0)</f>
        <v>0</v>
      </c>
      <c r="BH3952" s="187">
        <f>IF(N3952="sníž. přenesená",J3952,0)</f>
        <v>0</v>
      </c>
      <c r="BI3952" s="187">
        <f>IF(N3952="nulová",J3952,0)</f>
        <v>0</v>
      </c>
      <c r="BJ3952" s="19" t="s">
        <v>78</v>
      </c>
      <c r="BK3952" s="187">
        <f>ROUND(I3952*H3952,2)</f>
        <v>0</v>
      </c>
      <c r="BL3952" s="19" t="s">
        <v>216</v>
      </c>
      <c r="BM3952" s="186" t="s">
        <v>7851</v>
      </c>
    </row>
    <row r="3953" spans="1:65" s="2" customFormat="1" ht="11.25">
      <c r="A3953" s="36"/>
      <c r="B3953" s="37"/>
      <c r="C3953" s="38"/>
      <c r="D3953" s="188" t="s">
        <v>201</v>
      </c>
      <c r="E3953" s="38"/>
      <c r="F3953" s="189" t="s">
        <v>7852</v>
      </c>
      <c r="G3953" s="38"/>
      <c r="H3953" s="38"/>
      <c r="I3953" s="190"/>
      <c r="J3953" s="38"/>
      <c r="K3953" s="38"/>
      <c r="L3953" s="41"/>
      <c r="M3953" s="191"/>
      <c r="N3953" s="192"/>
      <c r="O3953" s="66"/>
      <c r="P3953" s="66"/>
      <c r="Q3953" s="66"/>
      <c r="R3953" s="66"/>
      <c r="S3953" s="66"/>
      <c r="T3953" s="67"/>
      <c r="U3953" s="36"/>
      <c r="V3953" s="36"/>
      <c r="W3953" s="36"/>
      <c r="X3953" s="36"/>
      <c r="Y3953" s="36"/>
      <c r="Z3953" s="36"/>
      <c r="AA3953" s="36"/>
      <c r="AB3953" s="36"/>
      <c r="AC3953" s="36"/>
      <c r="AD3953" s="36"/>
      <c r="AE3953" s="36"/>
      <c r="AT3953" s="19" t="s">
        <v>201</v>
      </c>
      <c r="AU3953" s="19" t="s">
        <v>80</v>
      </c>
    </row>
    <row r="3954" spans="1:65" s="13" customFormat="1" ht="22.5">
      <c r="B3954" s="193"/>
      <c r="C3954" s="194"/>
      <c r="D3954" s="195" t="s">
        <v>203</v>
      </c>
      <c r="E3954" s="196" t="s">
        <v>19</v>
      </c>
      <c r="F3954" s="197" t="s">
        <v>7853</v>
      </c>
      <c r="G3954" s="194"/>
      <c r="H3954" s="198">
        <v>625.4</v>
      </c>
      <c r="I3954" s="199"/>
      <c r="J3954" s="194"/>
      <c r="K3954" s="194"/>
      <c r="L3954" s="200"/>
      <c r="M3954" s="201"/>
      <c r="N3954" s="202"/>
      <c r="O3954" s="202"/>
      <c r="P3954" s="202"/>
      <c r="Q3954" s="202"/>
      <c r="R3954" s="202"/>
      <c r="S3954" s="202"/>
      <c r="T3954" s="203"/>
      <c r="AT3954" s="204" t="s">
        <v>203</v>
      </c>
      <c r="AU3954" s="204" t="s">
        <v>80</v>
      </c>
      <c r="AV3954" s="13" t="s">
        <v>80</v>
      </c>
      <c r="AW3954" s="13" t="s">
        <v>32</v>
      </c>
      <c r="AX3954" s="13" t="s">
        <v>70</v>
      </c>
      <c r="AY3954" s="204" t="s">
        <v>193</v>
      </c>
    </row>
    <row r="3955" spans="1:65" s="13" customFormat="1" ht="33.75">
      <c r="B3955" s="193"/>
      <c r="C3955" s="194"/>
      <c r="D3955" s="195" t="s">
        <v>203</v>
      </c>
      <c r="E3955" s="196" t="s">
        <v>19</v>
      </c>
      <c r="F3955" s="197" t="s">
        <v>7854</v>
      </c>
      <c r="G3955" s="194"/>
      <c r="H3955" s="198">
        <v>82.7</v>
      </c>
      <c r="I3955" s="199"/>
      <c r="J3955" s="194"/>
      <c r="K3955" s="194"/>
      <c r="L3955" s="200"/>
      <c r="M3955" s="201"/>
      <c r="N3955" s="202"/>
      <c r="O3955" s="202"/>
      <c r="P3955" s="202"/>
      <c r="Q3955" s="202"/>
      <c r="R3955" s="202"/>
      <c r="S3955" s="202"/>
      <c r="T3955" s="203"/>
      <c r="AT3955" s="204" t="s">
        <v>203</v>
      </c>
      <c r="AU3955" s="204" t="s">
        <v>80</v>
      </c>
      <c r="AV3955" s="13" t="s">
        <v>80</v>
      </c>
      <c r="AW3955" s="13" t="s">
        <v>32</v>
      </c>
      <c r="AX3955" s="13" t="s">
        <v>70</v>
      </c>
      <c r="AY3955" s="204" t="s">
        <v>193</v>
      </c>
    </row>
    <row r="3956" spans="1:65" s="14" customFormat="1" ht="11.25">
      <c r="B3956" s="205"/>
      <c r="C3956" s="206"/>
      <c r="D3956" s="195" t="s">
        <v>203</v>
      </c>
      <c r="E3956" s="207" t="s">
        <v>19</v>
      </c>
      <c r="F3956" s="208" t="s">
        <v>205</v>
      </c>
      <c r="G3956" s="206"/>
      <c r="H3956" s="209">
        <v>708.1</v>
      </c>
      <c r="I3956" s="210"/>
      <c r="J3956" s="206"/>
      <c r="K3956" s="206"/>
      <c r="L3956" s="211"/>
      <c r="M3956" s="212"/>
      <c r="N3956" s="213"/>
      <c r="O3956" s="213"/>
      <c r="P3956" s="213"/>
      <c r="Q3956" s="213"/>
      <c r="R3956" s="213"/>
      <c r="S3956" s="213"/>
      <c r="T3956" s="214"/>
      <c r="AT3956" s="215" t="s">
        <v>203</v>
      </c>
      <c r="AU3956" s="215" t="s">
        <v>80</v>
      </c>
      <c r="AV3956" s="14" t="s">
        <v>200</v>
      </c>
      <c r="AW3956" s="14" t="s">
        <v>32</v>
      </c>
      <c r="AX3956" s="14" t="s">
        <v>78</v>
      </c>
      <c r="AY3956" s="215" t="s">
        <v>193</v>
      </c>
    </row>
    <row r="3957" spans="1:65" s="2" customFormat="1" ht="24.2" customHeight="1">
      <c r="A3957" s="36"/>
      <c r="B3957" s="37"/>
      <c r="C3957" s="175" t="s">
        <v>7855</v>
      </c>
      <c r="D3957" s="175" t="s">
        <v>195</v>
      </c>
      <c r="E3957" s="176" t="s">
        <v>7856</v>
      </c>
      <c r="F3957" s="177" t="s">
        <v>7857</v>
      </c>
      <c r="G3957" s="178" t="s">
        <v>198</v>
      </c>
      <c r="H3957" s="179">
        <v>708.1</v>
      </c>
      <c r="I3957" s="180"/>
      <c r="J3957" s="181">
        <f>ROUND(I3957*H3957,2)</f>
        <v>0</v>
      </c>
      <c r="K3957" s="177" t="s">
        <v>199</v>
      </c>
      <c r="L3957" s="41"/>
      <c r="M3957" s="182" t="s">
        <v>19</v>
      </c>
      <c r="N3957" s="183" t="s">
        <v>41</v>
      </c>
      <c r="O3957" s="66"/>
      <c r="P3957" s="184">
        <f>O3957*H3957</f>
        <v>0</v>
      </c>
      <c r="Q3957" s="184">
        <v>5.4000000000000003E-3</v>
      </c>
      <c r="R3957" s="184">
        <f>Q3957*H3957</f>
        <v>3.8237400000000004</v>
      </c>
      <c r="S3957" s="184">
        <v>0</v>
      </c>
      <c r="T3957" s="185">
        <f>S3957*H3957</f>
        <v>0</v>
      </c>
      <c r="U3957" s="36"/>
      <c r="V3957" s="36"/>
      <c r="W3957" s="36"/>
      <c r="X3957" s="36"/>
      <c r="Y3957" s="36"/>
      <c r="Z3957" s="36"/>
      <c r="AA3957" s="36"/>
      <c r="AB3957" s="36"/>
      <c r="AC3957" s="36"/>
      <c r="AD3957" s="36"/>
      <c r="AE3957" s="36"/>
      <c r="AR3957" s="186" t="s">
        <v>216</v>
      </c>
      <c r="AT3957" s="186" t="s">
        <v>195</v>
      </c>
      <c r="AU3957" s="186" t="s">
        <v>80</v>
      </c>
      <c r="AY3957" s="19" t="s">
        <v>193</v>
      </c>
      <c r="BE3957" s="187">
        <f>IF(N3957="základní",J3957,0)</f>
        <v>0</v>
      </c>
      <c r="BF3957" s="187">
        <f>IF(N3957="snížená",J3957,0)</f>
        <v>0</v>
      </c>
      <c r="BG3957" s="187">
        <f>IF(N3957="zákl. přenesená",J3957,0)</f>
        <v>0</v>
      </c>
      <c r="BH3957" s="187">
        <f>IF(N3957="sníž. přenesená",J3957,0)</f>
        <v>0</v>
      </c>
      <c r="BI3957" s="187">
        <f>IF(N3957="nulová",J3957,0)</f>
        <v>0</v>
      </c>
      <c r="BJ3957" s="19" t="s">
        <v>78</v>
      </c>
      <c r="BK3957" s="187">
        <f>ROUND(I3957*H3957,2)</f>
        <v>0</v>
      </c>
      <c r="BL3957" s="19" t="s">
        <v>216</v>
      </c>
      <c r="BM3957" s="186" t="s">
        <v>7858</v>
      </c>
    </row>
    <row r="3958" spans="1:65" s="2" customFormat="1" ht="11.25">
      <c r="A3958" s="36"/>
      <c r="B3958" s="37"/>
      <c r="C3958" s="38"/>
      <c r="D3958" s="188" t="s">
        <v>201</v>
      </c>
      <c r="E3958" s="38"/>
      <c r="F3958" s="189" t="s">
        <v>7859</v>
      </c>
      <c r="G3958" s="38"/>
      <c r="H3958" s="38"/>
      <c r="I3958" s="190"/>
      <c r="J3958" s="38"/>
      <c r="K3958" s="38"/>
      <c r="L3958" s="41"/>
      <c r="M3958" s="191"/>
      <c r="N3958" s="192"/>
      <c r="O3958" s="66"/>
      <c r="P3958" s="66"/>
      <c r="Q3958" s="66"/>
      <c r="R3958" s="66"/>
      <c r="S3958" s="66"/>
      <c r="T3958" s="67"/>
      <c r="U3958" s="36"/>
      <c r="V3958" s="36"/>
      <c r="W3958" s="36"/>
      <c r="X3958" s="36"/>
      <c r="Y3958" s="36"/>
      <c r="Z3958" s="36"/>
      <c r="AA3958" s="36"/>
      <c r="AB3958" s="36"/>
      <c r="AC3958" s="36"/>
      <c r="AD3958" s="36"/>
      <c r="AE3958" s="36"/>
      <c r="AT3958" s="19" t="s">
        <v>201</v>
      </c>
      <c r="AU3958" s="19" t="s">
        <v>80</v>
      </c>
    </row>
    <row r="3959" spans="1:65" s="13" customFormat="1" ht="22.5">
      <c r="B3959" s="193"/>
      <c r="C3959" s="194"/>
      <c r="D3959" s="195" t="s">
        <v>203</v>
      </c>
      <c r="E3959" s="196" t="s">
        <v>19</v>
      </c>
      <c r="F3959" s="197" t="s">
        <v>7853</v>
      </c>
      <c r="G3959" s="194"/>
      <c r="H3959" s="198">
        <v>625.4</v>
      </c>
      <c r="I3959" s="199"/>
      <c r="J3959" s="194"/>
      <c r="K3959" s="194"/>
      <c r="L3959" s="200"/>
      <c r="M3959" s="201"/>
      <c r="N3959" s="202"/>
      <c r="O3959" s="202"/>
      <c r="P3959" s="202"/>
      <c r="Q3959" s="202"/>
      <c r="R3959" s="202"/>
      <c r="S3959" s="202"/>
      <c r="T3959" s="203"/>
      <c r="AT3959" s="204" t="s">
        <v>203</v>
      </c>
      <c r="AU3959" s="204" t="s">
        <v>80</v>
      </c>
      <c r="AV3959" s="13" t="s">
        <v>80</v>
      </c>
      <c r="AW3959" s="13" t="s">
        <v>32</v>
      </c>
      <c r="AX3959" s="13" t="s">
        <v>70</v>
      </c>
      <c r="AY3959" s="204" t="s">
        <v>193</v>
      </c>
    </row>
    <row r="3960" spans="1:65" s="13" customFormat="1" ht="33.75">
      <c r="B3960" s="193"/>
      <c r="C3960" s="194"/>
      <c r="D3960" s="195" t="s">
        <v>203</v>
      </c>
      <c r="E3960" s="196" t="s">
        <v>19</v>
      </c>
      <c r="F3960" s="197" t="s">
        <v>7854</v>
      </c>
      <c r="G3960" s="194"/>
      <c r="H3960" s="198">
        <v>82.7</v>
      </c>
      <c r="I3960" s="199"/>
      <c r="J3960" s="194"/>
      <c r="K3960" s="194"/>
      <c r="L3960" s="200"/>
      <c r="M3960" s="201"/>
      <c r="N3960" s="202"/>
      <c r="O3960" s="202"/>
      <c r="P3960" s="202"/>
      <c r="Q3960" s="202"/>
      <c r="R3960" s="202"/>
      <c r="S3960" s="202"/>
      <c r="T3960" s="203"/>
      <c r="AT3960" s="204" t="s">
        <v>203</v>
      </c>
      <c r="AU3960" s="204" t="s">
        <v>80</v>
      </c>
      <c r="AV3960" s="13" t="s">
        <v>80</v>
      </c>
      <c r="AW3960" s="13" t="s">
        <v>32</v>
      </c>
      <c r="AX3960" s="13" t="s">
        <v>70</v>
      </c>
      <c r="AY3960" s="204" t="s">
        <v>193</v>
      </c>
    </row>
    <row r="3961" spans="1:65" s="14" customFormat="1" ht="11.25">
      <c r="B3961" s="205"/>
      <c r="C3961" s="206"/>
      <c r="D3961" s="195" t="s">
        <v>203</v>
      </c>
      <c r="E3961" s="207" t="s">
        <v>19</v>
      </c>
      <c r="F3961" s="208" t="s">
        <v>205</v>
      </c>
      <c r="G3961" s="206"/>
      <c r="H3961" s="209">
        <v>708.1</v>
      </c>
      <c r="I3961" s="210"/>
      <c r="J3961" s="206"/>
      <c r="K3961" s="206"/>
      <c r="L3961" s="211"/>
      <c r="M3961" s="212"/>
      <c r="N3961" s="213"/>
      <c r="O3961" s="213"/>
      <c r="P3961" s="213"/>
      <c r="Q3961" s="213"/>
      <c r="R3961" s="213"/>
      <c r="S3961" s="213"/>
      <c r="T3961" s="214"/>
      <c r="AT3961" s="215" t="s">
        <v>203</v>
      </c>
      <c r="AU3961" s="215" t="s">
        <v>80</v>
      </c>
      <c r="AV3961" s="14" t="s">
        <v>200</v>
      </c>
      <c r="AW3961" s="14" t="s">
        <v>32</v>
      </c>
      <c r="AX3961" s="14" t="s">
        <v>78</v>
      </c>
      <c r="AY3961" s="215" t="s">
        <v>193</v>
      </c>
    </row>
    <row r="3962" spans="1:65" s="2" customFormat="1" ht="16.5" customHeight="1">
      <c r="A3962" s="36"/>
      <c r="B3962" s="37"/>
      <c r="C3962" s="175" t="s">
        <v>7860</v>
      </c>
      <c r="D3962" s="175" t="s">
        <v>195</v>
      </c>
      <c r="E3962" s="176" t="s">
        <v>7861</v>
      </c>
      <c r="F3962" s="177" t="s">
        <v>7862</v>
      </c>
      <c r="G3962" s="178" t="s">
        <v>198</v>
      </c>
      <c r="H3962" s="179">
        <v>708.1</v>
      </c>
      <c r="I3962" s="180"/>
      <c r="J3962" s="181">
        <f>ROUND(I3962*H3962,2)</f>
        <v>0</v>
      </c>
      <c r="K3962" s="177" t="s">
        <v>199</v>
      </c>
      <c r="L3962" s="41"/>
      <c r="M3962" s="182" t="s">
        <v>19</v>
      </c>
      <c r="N3962" s="183" t="s">
        <v>41</v>
      </c>
      <c r="O3962" s="66"/>
      <c r="P3962" s="184">
        <f>O3962*H3962</f>
        <v>0</v>
      </c>
      <c r="Q3962" s="184">
        <v>2.5000000000000001E-4</v>
      </c>
      <c r="R3962" s="184">
        <f>Q3962*H3962</f>
        <v>0.17702500000000002</v>
      </c>
      <c r="S3962" s="184">
        <v>0</v>
      </c>
      <c r="T3962" s="185">
        <f>S3962*H3962</f>
        <v>0</v>
      </c>
      <c r="U3962" s="36"/>
      <c r="V3962" s="36"/>
      <c r="W3962" s="36"/>
      <c r="X3962" s="36"/>
      <c r="Y3962" s="36"/>
      <c r="Z3962" s="36"/>
      <c r="AA3962" s="36"/>
      <c r="AB3962" s="36"/>
      <c r="AC3962" s="36"/>
      <c r="AD3962" s="36"/>
      <c r="AE3962" s="36"/>
      <c r="AR3962" s="186" t="s">
        <v>216</v>
      </c>
      <c r="AT3962" s="186" t="s">
        <v>195</v>
      </c>
      <c r="AU3962" s="186" t="s">
        <v>80</v>
      </c>
      <c r="AY3962" s="19" t="s">
        <v>193</v>
      </c>
      <c r="BE3962" s="187">
        <f>IF(N3962="základní",J3962,0)</f>
        <v>0</v>
      </c>
      <c r="BF3962" s="187">
        <f>IF(N3962="snížená",J3962,0)</f>
        <v>0</v>
      </c>
      <c r="BG3962" s="187">
        <f>IF(N3962="zákl. přenesená",J3962,0)</f>
        <v>0</v>
      </c>
      <c r="BH3962" s="187">
        <f>IF(N3962="sníž. přenesená",J3962,0)</f>
        <v>0</v>
      </c>
      <c r="BI3962" s="187">
        <f>IF(N3962="nulová",J3962,0)</f>
        <v>0</v>
      </c>
      <c r="BJ3962" s="19" t="s">
        <v>78</v>
      </c>
      <c r="BK3962" s="187">
        <f>ROUND(I3962*H3962,2)</f>
        <v>0</v>
      </c>
      <c r="BL3962" s="19" t="s">
        <v>216</v>
      </c>
      <c r="BM3962" s="186" t="s">
        <v>7863</v>
      </c>
    </row>
    <row r="3963" spans="1:65" s="2" customFormat="1" ht="11.25">
      <c r="A3963" s="36"/>
      <c r="B3963" s="37"/>
      <c r="C3963" s="38"/>
      <c r="D3963" s="188" t="s">
        <v>201</v>
      </c>
      <c r="E3963" s="38"/>
      <c r="F3963" s="189" t="s">
        <v>7864</v>
      </c>
      <c r="G3963" s="38"/>
      <c r="H3963" s="38"/>
      <c r="I3963" s="190"/>
      <c r="J3963" s="38"/>
      <c r="K3963" s="38"/>
      <c r="L3963" s="41"/>
      <c r="M3963" s="191"/>
      <c r="N3963" s="192"/>
      <c r="O3963" s="66"/>
      <c r="P3963" s="66"/>
      <c r="Q3963" s="66"/>
      <c r="R3963" s="66"/>
      <c r="S3963" s="66"/>
      <c r="T3963" s="67"/>
      <c r="U3963" s="36"/>
      <c r="V3963" s="36"/>
      <c r="W3963" s="36"/>
      <c r="X3963" s="36"/>
      <c r="Y3963" s="36"/>
      <c r="Z3963" s="36"/>
      <c r="AA3963" s="36"/>
      <c r="AB3963" s="36"/>
      <c r="AC3963" s="36"/>
      <c r="AD3963" s="36"/>
      <c r="AE3963" s="36"/>
      <c r="AT3963" s="19" t="s">
        <v>201</v>
      </c>
      <c r="AU3963" s="19" t="s">
        <v>80</v>
      </c>
    </row>
    <row r="3964" spans="1:65" s="13" customFormat="1" ht="22.5">
      <c r="B3964" s="193"/>
      <c r="C3964" s="194"/>
      <c r="D3964" s="195" t="s">
        <v>203</v>
      </c>
      <c r="E3964" s="196" t="s">
        <v>19</v>
      </c>
      <c r="F3964" s="197" t="s">
        <v>7853</v>
      </c>
      <c r="G3964" s="194"/>
      <c r="H3964" s="198">
        <v>625.4</v>
      </c>
      <c r="I3964" s="199"/>
      <c r="J3964" s="194"/>
      <c r="K3964" s="194"/>
      <c r="L3964" s="200"/>
      <c r="M3964" s="201"/>
      <c r="N3964" s="202"/>
      <c r="O3964" s="202"/>
      <c r="P3964" s="202"/>
      <c r="Q3964" s="202"/>
      <c r="R3964" s="202"/>
      <c r="S3964" s="202"/>
      <c r="T3964" s="203"/>
      <c r="AT3964" s="204" t="s">
        <v>203</v>
      </c>
      <c r="AU3964" s="204" t="s">
        <v>80</v>
      </c>
      <c r="AV3964" s="13" t="s">
        <v>80</v>
      </c>
      <c r="AW3964" s="13" t="s">
        <v>32</v>
      </c>
      <c r="AX3964" s="13" t="s">
        <v>70</v>
      </c>
      <c r="AY3964" s="204" t="s">
        <v>193</v>
      </c>
    </row>
    <row r="3965" spans="1:65" s="13" customFormat="1" ht="33.75">
      <c r="B3965" s="193"/>
      <c r="C3965" s="194"/>
      <c r="D3965" s="195" t="s">
        <v>203</v>
      </c>
      <c r="E3965" s="196" t="s">
        <v>19</v>
      </c>
      <c r="F3965" s="197" t="s">
        <v>7854</v>
      </c>
      <c r="G3965" s="194"/>
      <c r="H3965" s="198">
        <v>82.7</v>
      </c>
      <c r="I3965" s="199"/>
      <c r="J3965" s="194"/>
      <c r="K3965" s="194"/>
      <c r="L3965" s="200"/>
      <c r="M3965" s="201"/>
      <c r="N3965" s="202"/>
      <c r="O3965" s="202"/>
      <c r="P3965" s="202"/>
      <c r="Q3965" s="202"/>
      <c r="R3965" s="202"/>
      <c r="S3965" s="202"/>
      <c r="T3965" s="203"/>
      <c r="AT3965" s="204" t="s">
        <v>203</v>
      </c>
      <c r="AU3965" s="204" t="s">
        <v>80</v>
      </c>
      <c r="AV3965" s="13" t="s">
        <v>80</v>
      </c>
      <c r="AW3965" s="13" t="s">
        <v>32</v>
      </c>
      <c r="AX3965" s="13" t="s">
        <v>70</v>
      </c>
      <c r="AY3965" s="204" t="s">
        <v>193</v>
      </c>
    </row>
    <row r="3966" spans="1:65" s="14" customFormat="1" ht="11.25">
      <c r="B3966" s="205"/>
      <c r="C3966" s="206"/>
      <c r="D3966" s="195" t="s">
        <v>203</v>
      </c>
      <c r="E3966" s="207" t="s">
        <v>19</v>
      </c>
      <c r="F3966" s="208" t="s">
        <v>205</v>
      </c>
      <c r="G3966" s="206"/>
      <c r="H3966" s="209">
        <v>708.1</v>
      </c>
      <c r="I3966" s="210"/>
      <c r="J3966" s="206"/>
      <c r="K3966" s="206"/>
      <c r="L3966" s="211"/>
      <c r="M3966" s="212"/>
      <c r="N3966" s="213"/>
      <c r="O3966" s="213"/>
      <c r="P3966" s="213"/>
      <c r="Q3966" s="213"/>
      <c r="R3966" s="213"/>
      <c r="S3966" s="213"/>
      <c r="T3966" s="214"/>
      <c r="AT3966" s="215" t="s">
        <v>203</v>
      </c>
      <c r="AU3966" s="215" t="s">
        <v>80</v>
      </c>
      <c r="AV3966" s="14" t="s">
        <v>200</v>
      </c>
      <c r="AW3966" s="14" t="s">
        <v>32</v>
      </c>
      <c r="AX3966" s="14" t="s">
        <v>78</v>
      </c>
      <c r="AY3966" s="215" t="s">
        <v>193</v>
      </c>
    </row>
    <row r="3967" spans="1:65" s="2" customFormat="1" ht="44.25" customHeight="1">
      <c r="A3967" s="36"/>
      <c r="B3967" s="37"/>
      <c r="C3967" s="175" t="s">
        <v>7865</v>
      </c>
      <c r="D3967" s="175" t="s">
        <v>195</v>
      </c>
      <c r="E3967" s="176" t="s">
        <v>7866</v>
      </c>
      <c r="F3967" s="177" t="s">
        <v>7867</v>
      </c>
      <c r="G3967" s="178" t="s">
        <v>417</v>
      </c>
      <c r="H3967" s="179">
        <v>4.3899999999999997</v>
      </c>
      <c r="I3967" s="180"/>
      <c r="J3967" s="181">
        <f>ROUND(I3967*H3967,2)</f>
        <v>0</v>
      </c>
      <c r="K3967" s="177" t="s">
        <v>199</v>
      </c>
      <c r="L3967" s="41"/>
      <c r="M3967" s="182" t="s">
        <v>19</v>
      </c>
      <c r="N3967" s="183" t="s">
        <v>41</v>
      </c>
      <c r="O3967" s="66"/>
      <c r="P3967" s="184">
        <f>O3967*H3967</f>
        <v>0</v>
      </c>
      <c r="Q3967" s="184">
        <v>0</v>
      </c>
      <c r="R3967" s="184">
        <f>Q3967*H3967</f>
        <v>0</v>
      </c>
      <c r="S3967" s="184">
        <v>0</v>
      </c>
      <c r="T3967" s="185">
        <f>S3967*H3967</f>
        <v>0</v>
      </c>
      <c r="U3967" s="36"/>
      <c r="V3967" s="36"/>
      <c r="W3967" s="36"/>
      <c r="X3967" s="36"/>
      <c r="Y3967" s="36"/>
      <c r="Z3967" s="36"/>
      <c r="AA3967" s="36"/>
      <c r="AB3967" s="36"/>
      <c r="AC3967" s="36"/>
      <c r="AD3967" s="36"/>
      <c r="AE3967" s="36"/>
      <c r="AR3967" s="186" t="s">
        <v>216</v>
      </c>
      <c r="AT3967" s="186" t="s">
        <v>195</v>
      </c>
      <c r="AU3967" s="186" t="s">
        <v>80</v>
      </c>
      <c r="AY3967" s="19" t="s">
        <v>193</v>
      </c>
      <c r="BE3967" s="187">
        <f>IF(N3967="základní",J3967,0)</f>
        <v>0</v>
      </c>
      <c r="BF3967" s="187">
        <f>IF(N3967="snížená",J3967,0)</f>
        <v>0</v>
      </c>
      <c r="BG3967" s="187">
        <f>IF(N3967="zákl. přenesená",J3967,0)</f>
        <v>0</v>
      </c>
      <c r="BH3967" s="187">
        <f>IF(N3967="sníž. přenesená",J3967,0)</f>
        <v>0</v>
      </c>
      <c r="BI3967" s="187">
        <f>IF(N3967="nulová",J3967,0)</f>
        <v>0</v>
      </c>
      <c r="BJ3967" s="19" t="s">
        <v>78</v>
      </c>
      <c r="BK3967" s="187">
        <f>ROUND(I3967*H3967,2)</f>
        <v>0</v>
      </c>
      <c r="BL3967" s="19" t="s">
        <v>216</v>
      </c>
      <c r="BM3967" s="186" t="s">
        <v>7868</v>
      </c>
    </row>
    <row r="3968" spans="1:65" s="2" customFormat="1" ht="11.25">
      <c r="A3968" s="36"/>
      <c r="B3968" s="37"/>
      <c r="C3968" s="38"/>
      <c r="D3968" s="188" t="s">
        <v>201</v>
      </c>
      <c r="E3968" s="38"/>
      <c r="F3968" s="189" t="s">
        <v>7869</v>
      </c>
      <c r="G3968" s="38"/>
      <c r="H3968" s="38"/>
      <c r="I3968" s="190"/>
      <c r="J3968" s="38"/>
      <c r="K3968" s="38"/>
      <c r="L3968" s="41"/>
      <c r="M3968" s="191"/>
      <c r="N3968" s="192"/>
      <c r="O3968" s="66"/>
      <c r="P3968" s="66"/>
      <c r="Q3968" s="66"/>
      <c r="R3968" s="66"/>
      <c r="S3968" s="66"/>
      <c r="T3968" s="67"/>
      <c r="U3968" s="36"/>
      <c r="V3968" s="36"/>
      <c r="W3968" s="36"/>
      <c r="X3968" s="36"/>
      <c r="Y3968" s="36"/>
      <c r="Z3968" s="36"/>
      <c r="AA3968" s="36"/>
      <c r="AB3968" s="36"/>
      <c r="AC3968" s="36"/>
      <c r="AD3968" s="36"/>
      <c r="AE3968" s="36"/>
      <c r="AT3968" s="19" t="s">
        <v>201</v>
      </c>
      <c r="AU3968" s="19" t="s">
        <v>80</v>
      </c>
    </row>
    <row r="3969" spans="1:65" s="12" customFormat="1" ht="22.9" customHeight="1">
      <c r="B3969" s="159"/>
      <c r="C3969" s="160"/>
      <c r="D3969" s="161" t="s">
        <v>69</v>
      </c>
      <c r="E3969" s="173" t="s">
        <v>4197</v>
      </c>
      <c r="F3969" s="173" t="s">
        <v>7870</v>
      </c>
      <c r="G3969" s="160"/>
      <c r="H3969" s="160"/>
      <c r="I3969" s="163"/>
      <c r="J3969" s="174">
        <f>BK3969</f>
        <v>0</v>
      </c>
      <c r="K3969" s="160"/>
      <c r="L3969" s="165"/>
      <c r="M3969" s="166"/>
      <c r="N3969" s="167"/>
      <c r="O3969" s="167"/>
      <c r="P3969" s="168">
        <f>SUM(P3970:P4322)</f>
        <v>0</v>
      </c>
      <c r="Q3969" s="167"/>
      <c r="R3969" s="168">
        <f>SUM(R3970:R4322)</f>
        <v>78.412776199999996</v>
      </c>
      <c r="S3969" s="167"/>
      <c r="T3969" s="169">
        <f>SUM(T3970:T4322)</f>
        <v>0</v>
      </c>
      <c r="AR3969" s="170" t="s">
        <v>80</v>
      </c>
      <c r="AT3969" s="171" t="s">
        <v>69</v>
      </c>
      <c r="AU3969" s="171" t="s">
        <v>78</v>
      </c>
      <c r="AY3969" s="170" t="s">
        <v>193</v>
      </c>
      <c r="BK3969" s="172">
        <f>SUM(BK3970:BK4322)</f>
        <v>0</v>
      </c>
    </row>
    <row r="3970" spans="1:65" s="2" customFormat="1" ht="24.2" customHeight="1">
      <c r="A3970" s="36"/>
      <c r="B3970" s="37"/>
      <c r="C3970" s="175" t="s">
        <v>7871</v>
      </c>
      <c r="D3970" s="175" t="s">
        <v>195</v>
      </c>
      <c r="E3970" s="176" t="s">
        <v>7872</v>
      </c>
      <c r="F3970" s="177" t="s">
        <v>7873</v>
      </c>
      <c r="G3970" s="178" t="s">
        <v>198</v>
      </c>
      <c r="H3970" s="179">
        <v>3644.9</v>
      </c>
      <c r="I3970" s="180"/>
      <c r="J3970" s="181">
        <f>ROUND(I3970*H3970,2)</f>
        <v>0</v>
      </c>
      <c r="K3970" s="177" t="s">
        <v>199</v>
      </c>
      <c r="L3970" s="41"/>
      <c r="M3970" s="182" t="s">
        <v>19</v>
      </c>
      <c r="N3970" s="183" t="s">
        <v>41</v>
      </c>
      <c r="O3970" s="66"/>
      <c r="P3970" s="184">
        <f>O3970*H3970</f>
        <v>0</v>
      </c>
      <c r="Q3970" s="184">
        <v>2.9999999999999997E-4</v>
      </c>
      <c r="R3970" s="184">
        <f>Q3970*H3970</f>
        <v>1.0934699999999999</v>
      </c>
      <c r="S3970" s="184">
        <v>0</v>
      </c>
      <c r="T3970" s="185">
        <f>S3970*H3970</f>
        <v>0</v>
      </c>
      <c r="U3970" s="36"/>
      <c r="V3970" s="36"/>
      <c r="W3970" s="36"/>
      <c r="X3970" s="36"/>
      <c r="Y3970" s="36"/>
      <c r="Z3970" s="36"/>
      <c r="AA3970" s="36"/>
      <c r="AB3970" s="36"/>
      <c r="AC3970" s="36"/>
      <c r="AD3970" s="36"/>
      <c r="AE3970" s="36"/>
      <c r="AR3970" s="186" t="s">
        <v>216</v>
      </c>
      <c r="AT3970" s="186" t="s">
        <v>195</v>
      </c>
      <c r="AU3970" s="186" t="s">
        <v>80</v>
      </c>
      <c r="AY3970" s="19" t="s">
        <v>193</v>
      </c>
      <c r="BE3970" s="187">
        <f>IF(N3970="základní",J3970,0)</f>
        <v>0</v>
      </c>
      <c r="BF3970" s="187">
        <f>IF(N3970="snížená",J3970,0)</f>
        <v>0</v>
      </c>
      <c r="BG3970" s="187">
        <f>IF(N3970="zákl. přenesená",J3970,0)</f>
        <v>0</v>
      </c>
      <c r="BH3970" s="187">
        <f>IF(N3970="sníž. přenesená",J3970,0)</f>
        <v>0</v>
      </c>
      <c r="BI3970" s="187">
        <f>IF(N3970="nulová",J3970,0)</f>
        <v>0</v>
      </c>
      <c r="BJ3970" s="19" t="s">
        <v>78</v>
      </c>
      <c r="BK3970" s="187">
        <f>ROUND(I3970*H3970,2)</f>
        <v>0</v>
      </c>
      <c r="BL3970" s="19" t="s">
        <v>216</v>
      </c>
      <c r="BM3970" s="186" t="s">
        <v>7874</v>
      </c>
    </row>
    <row r="3971" spans="1:65" s="2" customFormat="1" ht="11.25">
      <c r="A3971" s="36"/>
      <c r="B3971" s="37"/>
      <c r="C3971" s="38"/>
      <c r="D3971" s="188" t="s">
        <v>201</v>
      </c>
      <c r="E3971" s="38"/>
      <c r="F3971" s="189" t="s">
        <v>7875</v>
      </c>
      <c r="G3971" s="38"/>
      <c r="H3971" s="38"/>
      <c r="I3971" s="190"/>
      <c r="J3971" s="38"/>
      <c r="K3971" s="38"/>
      <c r="L3971" s="41"/>
      <c r="M3971" s="191"/>
      <c r="N3971" s="192"/>
      <c r="O3971" s="66"/>
      <c r="P3971" s="66"/>
      <c r="Q3971" s="66"/>
      <c r="R3971" s="66"/>
      <c r="S3971" s="66"/>
      <c r="T3971" s="67"/>
      <c r="U3971" s="36"/>
      <c r="V3971" s="36"/>
      <c r="W3971" s="36"/>
      <c r="X3971" s="36"/>
      <c r="Y3971" s="36"/>
      <c r="Z3971" s="36"/>
      <c r="AA3971" s="36"/>
      <c r="AB3971" s="36"/>
      <c r="AC3971" s="36"/>
      <c r="AD3971" s="36"/>
      <c r="AE3971" s="36"/>
      <c r="AT3971" s="19" t="s">
        <v>201</v>
      </c>
      <c r="AU3971" s="19" t="s">
        <v>80</v>
      </c>
    </row>
    <row r="3972" spans="1:65" s="15" customFormat="1" ht="11.25">
      <c r="B3972" s="217"/>
      <c r="C3972" s="218"/>
      <c r="D3972" s="195" t="s">
        <v>203</v>
      </c>
      <c r="E3972" s="219" t="s">
        <v>19</v>
      </c>
      <c r="F3972" s="220" t="s">
        <v>353</v>
      </c>
      <c r="G3972" s="218"/>
      <c r="H3972" s="219" t="s">
        <v>19</v>
      </c>
      <c r="I3972" s="221"/>
      <c r="J3972" s="218"/>
      <c r="K3972" s="218"/>
      <c r="L3972" s="222"/>
      <c r="M3972" s="223"/>
      <c r="N3972" s="224"/>
      <c r="O3972" s="224"/>
      <c r="P3972" s="224"/>
      <c r="Q3972" s="224"/>
      <c r="R3972" s="224"/>
      <c r="S3972" s="224"/>
      <c r="T3972" s="225"/>
      <c r="AT3972" s="226" t="s">
        <v>203</v>
      </c>
      <c r="AU3972" s="226" t="s">
        <v>80</v>
      </c>
      <c r="AV3972" s="15" t="s">
        <v>78</v>
      </c>
      <c r="AW3972" s="15" t="s">
        <v>32</v>
      </c>
      <c r="AX3972" s="15" t="s">
        <v>70</v>
      </c>
      <c r="AY3972" s="226" t="s">
        <v>193</v>
      </c>
    </row>
    <row r="3973" spans="1:65" s="13" customFormat="1" ht="11.25">
      <c r="B3973" s="193"/>
      <c r="C3973" s="194"/>
      <c r="D3973" s="195" t="s">
        <v>203</v>
      </c>
      <c r="E3973" s="196" t="s">
        <v>19</v>
      </c>
      <c r="F3973" s="197" t="s">
        <v>1604</v>
      </c>
      <c r="G3973" s="194"/>
      <c r="H3973" s="198">
        <v>17.399999999999999</v>
      </c>
      <c r="I3973" s="199"/>
      <c r="J3973" s="194"/>
      <c r="K3973" s="194"/>
      <c r="L3973" s="200"/>
      <c r="M3973" s="201"/>
      <c r="N3973" s="202"/>
      <c r="O3973" s="202"/>
      <c r="P3973" s="202"/>
      <c r="Q3973" s="202"/>
      <c r="R3973" s="202"/>
      <c r="S3973" s="202"/>
      <c r="T3973" s="203"/>
      <c r="AT3973" s="204" t="s">
        <v>203</v>
      </c>
      <c r="AU3973" s="204" t="s">
        <v>80</v>
      </c>
      <c r="AV3973" s="13" t="s">
        <v>80</v>
      </c>
      <c r="AW3973" s="13" t="s">
        <v>32</v>
      </c>
      <c r="AX3973" s="13" t="s">
        <v>70</v>
      </c>
      <c r="AY3973" s="204" t="s">
        <v>193</v>
      </c>
    </row>
    <row r="3974" spans="1:65" s="13" customFormat="1" ht="11.25">
      <c r="B3974" s="193"/>
      <c r="C3974" s="194"/>
      <c r="D3974" s="195" t="s">
        <v>203</v>
      </c>
      <c r="E3974" s="196" t="s">
        <v>19</v>
      </c>
      <c r="F3974" s="197" t="s">
        <v>1605</v>
      </c>
      <c r="G3974" s="194"/>
      <c r="H3974" s="198">
        <v>17.399999999999999</v>
      </c>
      <c r="I3974" s="199"/>
      <c r="J3974" s="194"/>
      <c r="K3974" s="194"/>
      <c r="L3974" s="200"/>
      <c r="M3974" s="201"/>
      <c r="N3974" s="202"/>
      <c r="O3974" s="202"/>
      <c r="P3974" s="202"/>
      <c r="Q3974" s="202"/>
      <c r="R3974" s="202"/>
      <c r="S3974" s="202"/>
      <c r="T3974" s="203"/>
      <c r="AT3974" s="204" t="s">
        <v>203</v>
      </c>
      <c r="AU3974" s="204" t="s">
        <v>80</v>
      </c>
      <c r="AV3974" s="13" t="s">
        <v>80</v>
      </c>
      <c r="AW3974" s="13" t="s">
        <v>32</v>
      </c>
      <c r="AX3974" s="13" t="s">
        <v>70</v>
      </c>
      <c r="AY3974" s="204" t="s">
        <v>193</v>
      </c>
    </row>
    <row r="3975" spans="1:65" s="13" customFormat="1" ht="11.25">
      <c r="B3975" s="193"/>
      <c r="C3975" s="194"/>
      <c r="D3975" s="195" t="s">
        <v>203</v>
      </c>
      <c r="E3975" s="196" t="s">
        <v>19</v>
      </c>
      <c r="F3975" s="197" t="s">
        <v>1606</v>
      </c>
      <c r="G3975" s="194"/>
      <c r="H3975" s="198">
        <v>9.6</v>
      </c>
      <c r="I3975" s="199"/>
      <c r="J3975" s="194"/>
      <c r="K3975" s="194"/>
      <c r="L3975" s="200"/>
      <c r="M3975" s="201"/>
      <c r="N3975" s="202"/>
      <c r="O3975" s="202"/>
      <c r="P3975" s="202"/>
      <c r="Q3975" s="202"/>
      <c r="R3975" s="202"/>
      <c r="S3975" s="202"/>
      <c r="T3975" s="203"/>
      <c r="AT3975" s="204" t="s">
        <v>203</v>
      </c>
      <c r="AU3975" s="204" t="s">
        <v>80</v>
      </c>
      <c r="AV3975" s="13" t="s">
        <v>80</v>
      </c>
      <c r="AW3975" s="13" t="s">
        <v>32</v>
      </c>
      <c r="AX3975" s="13" t="s">
        <v>70</v>
      </c>
      <c r="AY3975" s="204" t="s">
        <v>193</v>
      </c>
    </row>
    <row r="3976" spans="1:65" s="13" customFormat="1" ht="11.25">
      <c r="B3976" s="193"/>
      <c r="C3976" s="194"/>
      <c r="D3976" s="195" t="s">
        <v>203</v>
      </c>
      <c r="E3976" s="196" t="s">
        <v>19</v>
      </c>
      <c r="F3976" s="197" t="s">
        <v>7876</v>
      </c>
      <c r="G3976" s="194"/>
      <c r="H3976" s="198">
        <v>3.18</v>
      </c>
      <c r="I3976" s="199"/>
      <c r="J3976" s="194"/>
      <c r="K3976" s="194"/>
      <c r="L3976" s="200"/>
      <c r="M3976" s="201"/>
      <c r="N3976" s="202"/>
      <c r="O3976" s="202"/>
      <c r="P3976" s="202"/>
      <c r="Q3976" s="202"/>
      <c r="R3976" s="202"/>
      <c r="S3976" s="202"/>
      <c r="T3976" s="203"/>
      <c r="AT3976" s="204" t="s">
        <v>203</v>
      </c>
      <c r="AU3976" s="204" t="s">
        <v>80</v>
      </c>
      <c r="AV3976" s="13" t="s">
        <v>80</v>
      </c>
      <c r="AW3976" s="13" t="s">
        <v>32</v>
      </c>
      <c r="AX3976" s="13" t="s">
        <v>70</v>
      </c>
      <c r="AY3976" s="204" t="s">
        <v>193</v>
      </c>
    </row>
    <row r="3977" spans="1:65" s="13" customFormat="1" ht="11.25">
      <c r="B3977" s="193"/>
      <c r="C3977" s="194"/>
      <c r="D3977" s="195" t="s">
        <v>203</v>
      </c>
      <c r="E3977" s="196" t="s">
        <v>19</v>
      </c>
      <c r="F3977" s="197" t="s">
        <v>1608</v>
      </c>
      <c r="G3977" s="194"/>
      <c r="H3977" s="198">
        <v>26.8</v>
      </c>
      <c r="I3977" s="199"/>
      <c r="J3977" s="194"/>
      <c r="K3977" s="194"/>
      <c r="L3977" s="200"/>
      <c r="M3977" s="201"/>
      <c r="N3977" s="202"/>
      <c r="O3977" s="202"/>
      <c r="P3977" s="202"/>
      <c r="Q3977" s="202"/>
      <c r="R3977" s="202"/>
      <c r="S3977" s="202"/>
      <c r="T3977" s="203"/>
      <c r="AT3977" s="204" t="s">
        <v>203</v>
      </c>
      <c r="AU3977" s="204" t="s">
        <v>80</v>
      </c>
      <c r="AV3977" s="13" t="s">
        <v>80</v>
      </c>
      <c r="AW3977" s="13" t="s">
        <v>32</v>
      </c>
      <c r="AX3977" s="13" t="s">
        <v>70</v>
      </c>
      <c r="AY3977" s="204" t="s">
        <v>193</v>
      </c>
    </row>
    <row r="3978" spans="1:65" s="13" customFormat="1" ht="11.25">
      <c r="B3978" s="193"/>
      <c r="C3978" s="194"/>
      <c r="D3978" s="195" t="s">
        <v>203</v>
      </c>
      <c r="E3978" s="196" t="s">
        <v>19</v>
      </c>
      <c r="F3978" s="197" t="s">
        <v>1609</v>
      </c>
      <c r="G3978" s="194"/>
      <c r="H3978" s="198">
        <v>9.4</v>
      </c>
      <c r="I3978" s="199"/>
      <c r="J3978" s="194"/>
      <c r="K3978" s="194"/>
      <c r="L3978" s="200"/>
      <c r="M3978" s="201"/>
      <c r="N3978" s="202"/>
      <c r="O3978" s="202"/>
      <c r="P3978" s="202"/>
      <c r="Q3978" s="202"/>
      <c r="R3978" s="202"/>
      <c r="S3978" s="202"/>
      <c r="T3978" s="203"/>
      <c r="AT3978" s="204" t="s">
        <v>203</v>
      </c>
      <c r="AU3978" s="204" t="s">
        <v>80</v>
      </c>
      <c r="AV3978" s="13" t="s">
        <v>80</v>
      </c>
      <c r="AW3978" s="13" t="s">
        <v>32</v>
      </c>
      <c r="AX3978" s="13" t="s">
        <v>70</v>
      </c>
      <c r="AY3978" s="204" t="s">
        <v>193</v>
      </c>
    </row>
    <row r="3979" spans="1:65" s="13" customFormat="1" ht="33.75">
      <c r="B3979" s="193"/>
      <c r="C3979" s="194"/>
      <c r="D3979" s="195" t="s">
        <v>203</v>
      </c>
      <c r="E3979" s="196" t="s">
        <v>19</v>
      </c>
      <c r="F3979" s="197" t="s">
        <v>7877</v>
      </c>
      <c r="G3979" s="194"/>
      <c r="H3979" s="198">
        <v>135.19999999999999</v>
      </c>
      <c r="I3979" s="199"/>
      <c r="J3979" s="194"/>
      <c r="K3979" s="194"/>
      <c r="L3979" s="200"/>
      <c r="M3979" s="201"/>
      <c r="N3979" s="202"/>
      <c r="O3979" s="202"/>
      <c r="P3979" s="202"/>
      <c r="Q3979" s="202"/>
      <c r="R3979" s="202"/>
      <c r="S3979" s="202"/>
      <c r="T3979" s="203"/>
      <c r="AT3979" s="204" t="s">
        <v>203</v>
      </c>
      <c r="AU3979" s="204" t="s">
        <v>80</v>
      </c>
      <c r="AV3979" s="13" t="s">
        <v>80</v>
      </c>
      <c r="AW3979" s="13" t="s">
        <v>32</v>
      </c>
      <c r="AX3979" s="13" t="s">
        <v>70</v>
      </c>
      <c r="AY3979" s="204" t="s">
        <v>193</v>
      </c>
    </row>
    <row r="3980" spans="1:65" s="13" customFormat="1" ht="11.25">
      <c r="B3980" s="193"/>
      <c r="C3980" s="194"/>
      <c r="D3980" s="195" t="s">
        <v>203</v>
      </c>
      <c r="E3980" s="196" t="s">
        <v>19</v>
      </c>
      <c r="F3980" s="197" t="s">
        <v>1611</v>
      </c>
      <c r="G3980" s="194"/>
      <c r="H3980" s="198">
        <v>96.8</v>
      </c>
      <c r="I3980" s="199"/>
      <c r="J3980" s="194"/>
      <c r="K3980" s="194"/>
      <c r="L3980" s="200"/>
      <c r="M3980" s="201"/>
      <c r="N3980" s="202"/>
      <c r="O3980" s="202"/>
      <c r="P3980" s="202"/>
      <c r="Q3980" s="202"/>
      <c r="R3980" s="202"/>
      <c r="S3980" s="202"/>
      <c r="T3980" s="203"/>
      <c r="AT3980" s="204" t="s">
        <v>203</v>
      </c>
      <c r="AU3980" s="204" t="s">
        <v>80</v>
      </c>
      <c r="AV3980" s="13" t="s">
        <v>80</v>
      </c>
      <c r="AW3980" s="13" t="s">
        <v>32</v>
      </c>
      <c r="AX3980" s="13" t="s">
        <v>70</v>
      </c>
      <c r="AY3980" s="204" t="s">
        <v>193</v>
      </c>
    </row>
    <row r="3981" spans="1:65" s="13" customFormat="1" ht="11.25">
      <c r="B3981" s="193"/>
      <c r="C3981" s="194"/>
      <c r="D3981" s="195" t="s">
        <v>203</v>
      </c>
      <c r="E3981" s="196" t="s">
        <v>19</v>
      </c>
      <c r="F3981" s="197" t="s">
        <v>7878</v>
      </c>
      <c r="G3981" s="194"/>
      <c r="H3981" s="198">
        <v>49.6</v>
      </c>
      <c r="I3981" s="199"/>
      <c r="J3981" s="194"/>
      <c r="K3981" s="194"/>
      <c r="L3981" s="200"/>
      <c r="M3981" s="201"/>
      <c r="N3981" s="202"/>
      <c r="O3981" s="202"/>
      <c r="P3981" s="202"/>
      <c r="Q3981" s="202"/>
      <c r="R3981" s="202"/>
      <c r="S3981" s="202"/>
      <c r="T3981" s="203"/>
      <c r="AT3981" s="204" t="s">
        <v>203</v>
      </c>
      <c r="AU3981" s="204" t="s">
        <v>80</v>
      </c>
      <c r="AV3981" s="13" t="s">
        <v>80</v>
      </c>
      <c r="AW3981" s="13" t="s">
        <v>32</v>
      </c>
      <c r="AX3981" s="13" t="s">
        <v>70</v>
      </c>
      <c r="AY3981" s="204" t="s">
        <v>193</v>
      </c>
    </row>
    <row r="3982" spans="1:65" s="13" customFormat="1" ht="11.25">
      <c r="B3982" s="193"/>
      <c r="C3982" s="194"/>
      <c r="D3982" s="195" t="s">
        <v>203</v>
      </c>
      <c r="E3982" s="196" t="s">
        <v>19</v>
      </c>
      <c r="F3982" s="197" t="s">
        <v>1613</v>
      </c>
      <c r="G3982" s="194"/>
      <c r="H3982" s="198">
        <v>54.4</v>
      </c>
      <c r="I3982" s="199"/>
      <c r="J3982" s="194"/>
      <c r="K3982" s="194"/>
      <c r="L3982" s="200"/>
      <c r="M3982" s="201"/>
      <c r="N3982" s="202"/>
      <c r="O3982" s="202"/>
      <c r="P3982" s="202"/>
      <c r="Q3982" s="202"/>
      <c r="R3982" s="202"/>
      <c r="S3982" s="202"/>
      <c r="T3982" s="203"/>
      <c r="AT3982" s="204" t="s">
        <v>203</v>
      </c>
      <c r="AU3982" s="204" t="s">
        <v>80</v>
      </c>
      <c r="AV3982" s="13" t="s">
        <v>80</v>
      </c>
      <c r="AW3982" s="13" t="s">
        <v>32</v>
      </c>
      <c r="AX3982" s="13" t="s">
        <v>70</v>
      </c>
      <c r="AY3982" s="204" t="s">
        <v>193</v>
      </c>
    </row>
    <row r="3983" spans="1:65" s="13" customFormat="1" ht="11.25">
      <c r="B3983" s="193"/>
      <c r="C3983" s="194"/>
      <c r="D3983" s="195" t="s">
        <v>203</v>
      </c>
      <c r="E3983" s="196" t="s">
        <v>19</v>
      </c>
      <c r="F3983" s="197" t="s">
        <v>1614</v>
      </c>
      <c r="G3983" s="194"/>
      <c r="H3983" s="198">
        <v>48.4</v>
      </c>
      <c r="I3983" s="199"/>
      <c r="J3983" s="194"/>
      <c r="K3983" s="194"/>
      <c r="L3983" s="200"/>
      <c r="M3983" s="201"/>
      <c r="N3983" s="202"/>
      <c r="O3983" s="202"/>
      <c r="P3983" s="202"/>
      <c r="Q3983" s="202"/>
      <c r="R3983" s="202"/>
      <c r="S3983" s="202"/>
      <c r="T3983" s="203"/>
      <c r="AT3983" s="204" t="s">
        <v>203</v>
      </c>
      <c r="AU3983" s="204" t="s">
        <v>80</v>
      </c>
      <c r="AV3983" s="13" t="s">
        <v>80</v>
      </c>
      <c r="AW3983" s="13" t="s">
        <v>32</v>
      </c>
      <c r="AX3983" s="13" t="s">
        <v>70</v>
      </c>
      <c r="AY3983" s="204" t="s">
        <v>193</v>
      </c>
    </row>
    <row r="3984" spans="1:65" s="13" customFormat="1" ht="11.25">
      <c r="B3984" s="193"/>
      <c r="C3984" s="194"/>
      <c r="D3984" s="195" t="s">
        <v>203</v>
      </c>
      <c r="E3984" s="196" t="s">
        <v>19</v>
      </c>
      <c r="F3984" s="197" t="s">
        <v>1615</v>
      </c>
      <c r="G3984" s="194"/>
      <c r="H3984" s="198">
        <v>60.4</v>
      </c>
      <c r="I3984" s="199"/>
      <c r="J3984" s="194"/>
      <c r="K3984" s="194"/>
      <c r="L3984" s="200"/>
      <c r="M3984" s="201"/>
      <c r="N3984" s="202"/>
      <c r="O3984" s="202"/>
      <c r="P3984" s="202"/>
      <c r="Q3984" s="202"/>
      <c r="R3984" s="202"/>
      <c r="S3984" s="202"/>
      <c r="T3984" s="203"/>
      <c r="AT3984" s="204" t="s">
        <v>203</v>
      </c>
      <c r="AU3984" s="204" t="s">
        <v>80</v>
      </c>
      <c r="AV3984" s="13" t="s">
        <v>80</v>
      </c>
      <c r="AW3984" s="13" t="s">
        <v>32</v>
      </c>
      <c r="AX3984" s="13" t="s">
        <v>70</v>
      </c>
      <c r="AY3984" s="204" t="s">
        <v>193</v>
      </c>
    </row>
    <row r="3985" spans="2:51" s="16" customFormat="1" ht="11.25">
      <c r="B3985" s="237"/>
      <c r="C3985" s="238"/>
      <c r="D3985" s="195" t="s">
        <v>203</v>
      </c>
      <c r="E3985" s="239" t="s">
        <v>19</v>
      </c>
      <c r="F3985" s="240" t="s">
        <v>568</v>
      </c>
      <c r="G3985" s="238"/>
      <c r="H3985" s="241">
        <v>528.58000000000004</v>
      </c>
      <c r="I3985" s="242"/>
      <c r="J3985" s="238"/>
      <c r="K3985" s="238"/>
      <c r="L3985" s="243"/>
      <c r="M3985" s="244"/>
      <c r="N3985" s="245"/>
      <c r="O3985" s="245"/>
      <c r="P3985" s="245"/>
      <c r="Q3985" s="245"/>
      <c r="R3985" s="245"/>
      <c r="S3985" s="245"/>
      <c r="T3985" s="246"/>
      <c r="AT3985" s="247" t="s">
        <v>203</v>
      </c>
      <c r="AU3985" s="247" t="s">
        <v>80</v>
      </c>
      <c r="AV3985" s="16" t="s">
        <v>212</v>
      </c>
      <c r="AW3985" s="16" t="s">
        <v>32</v>
      </c>
      <c r="AX3985" s="16" t="s">
        <v>70</v>
      </c>
      <c r="AY3985" s="247" t="s">
        <v>193</v>
      </c>
    </row>
    <row r="3986" spans="2:51" s="15" customFormat="1" ht="11.25">
      <c r="B3986" s="217"/>
      <c r="C3986" s="218"/>
      <c r="D3986" s="195" t="s">
        <v>203</v>
      </c>
      <c r="E3986" s="219" t="s">
        <v>19</v>
      </c>
      <c r="F3986" s="220" t="s">
        <v>335</v>
      </c>
      <c r="G3986" s="218"/>
      <c r="H3986" s="219" t="s">
        <v>19</v>
      </c>
      <c r="I3986" s="221"/>
      <c r="J3986" s="218"/>
      <c r="K3986" s="218"/>
      <c r="L3986" s="222"/>
      <c r="M3986" s="223"/>
      <c r="N3986" s="224"/>
      <c r="O3986" s="224"/>
      <c r="P3986" s="224"/>
      <c r="Q3986" s="224"/>
      <c r="R3986" s="224"/>
      <c r="S3986" s="224"/>
      <c r="T3986" s="225"/>
      <c r="AT3986" s="226" t="s">
        <v>203</v>
      </c>
      <c r="AU3986" s="226" t="s">
        <v>80</v>
      </c>
      <c r="AV3986" s="15" t="s">
        <v>78</v>
      </c>
      <c r="AW3986" s="15" t="s">
        <v>32</v>
      </c>
      <c r="AX3986" s="15" t="s">
        <v>70</v>
      </c>
      <c r="AY3986" s="226" t="s">
        <v>193</v>
      </c>
    </row>
    <row r="3987" spans="2:51" s="13" customFormat="1" ht="22.5">
      <c r="B3987" s="193"/>
      <c r="C3987" s="194"/>
      <c r="D3987" s="195" t="s">
        <v>203</v>
      </c>
      <c r="E3987" s="196" t="s">
        <v>19</v>
      </c>
      <c r="F3987" s="197" t="s">
        <v>1616</v>
      </c>
      <c r="G3987" s="194"/>
      <c r="H3987" s="198">
        <v>40.4</v>
      </c>
      <c r="I3987" s="199"/>
      <c r="J3987" s="194"/>
      <c r="K3987" s="194"/>
      <c r="L3987" s="200"/>
      <c r="M3987" s="201"/>
      <c r="N3987" s="202"/>
      <c r="O3987" s="202"/>
      <c r="P3987" s="202"/>
      <c r="Q3987" s="202"/>
      <c r="R3987" s="202"/>
      <c r="S3987" s="202"/>
      <c r="T3987" s="203"/>
      <c r="AT3987" s="204" t="s">
        <v>203</v>
      </c>
      <c r="AU3987" s="204" t="s">
        <v>80</v>
      </c>
      <c r="AV3987" s="13" t="s">
        <v>80</v>
      </c>
      <c r="AW3987" s="13" t="s">
        <v>32</v>
      </c>
      <c r="AX3987" s="13" t="s">
        <v>70</v>
      </c>
      <c r="AY3987" s="204" t="s">
        <v>193</v>
      </c>
    </row>
    <row r="3988" spans="2:51" s="13" customFormat="1" ht="22.5">
      <c r="B3988" s="193"/>
      <c r="C3988" s="194"/>
      <c r="D3988" s="195" t="s">
        <v>203</v>
      </c>
      <c r="E3988" s="196" t="s">
        <v>19</v>
      </c>
      <c r="F3988" s="197" t="s">
        <v>1617</v>
      </c>
      <c r="G3988" s="194"/>
      <c r="H3988" s="198">
        <v>41.2</v>
      </c>
      <c r="I3988" s="199"/>
      <c r="J3988" s="194"/>
      <c r="K3988" s="194"/>
      <c r="L3988" s="200"/>
      <c r="M3988" s="201"/>
      <c r="N3988" s="202"/>
      <c r="O3988" s="202"/>
      <c r="P3988" s="202"/>
      <c r="Q3988" s="202"/>
      <c r="R3988" s="202"/>
      <c r="S3988" s="202"/>
      <c r="T3988" s="203"/>
      <c r="AT3988" s="204" t="s">
        <v>203</v>
      </c>
      <c r="AU3988" s="204" t="s">
        <v>80</v>
      </c>
      <c r="AV3988" s="13" t="s">
        <v>80</v>
      </c>
      <c r="AW3988" s="13" t="s">
        <v>32</v>
      </c>
      <c r="AX3988" s="13" t="s">
        <v>70</v>
      </c>
      <c r="AY3988" s="204" t="s">
        <v>193</v>
      </c>
    </row>
    <row r="3989" spans="2:51" s="13" customFormat="1" ht="11.25">
      <c r="B3989" s="193"/>
      <c r="C3989" s="194"/>
      <c r="D3989" s="195" t="s">
        <v>203</v>
      </c>
      <c r="E3989" s="196" t="s">
        <v>19</v>
      </c>
      <c r="F3989" s="197" t="s">
        <v>1618</v>
      </c>
      <c r="G3989" s="194"/>
      <c r="H3989" s="198">
        <v>14.4</v>
      </c>
      <c r="I3989" s="199"/>
      <c r="J3989" s="194"/>
      <c r="K3989" s="194"/>
      <c r="L3989" s="200"/>
      <c r="M3989" s="201"/>
      <c r="N3989" s="202"/>
      <c r="O3989" s="202"/>
      <c r="P3989" s="202"/>
      <c r="Q3989" s="202"/>
      <c r="R3989" s="202"/>
      <c r="S3989" s="202"/>
      <c r="T3989" s="203"/>
      <c r="AT3989" s="204" t="s">
        <v>203</v>
      </c>
      <c r="AU3989" s="204" t="s">
        <v>80</v>
      </c>
      <c r="AV3989" s="13" t="s">
        <v>80</v>
      </c>
      <c r="AW3989" s="13" t="s">
        <v>32</v>
      </c>
      <c r="AX3989" s="13" t="s">
        <v>70</v>
      </c>
      <c r="AY3989" s="204" t="s">
        <v>193</v>
      </c>
    </row>
    <row r="3990" spans="2:51" s="13" customFormat="1" ht="22.5">
      <c r="B3990" s="193"/>
      <c r="C3990" s="194"/>
      <c r="D3990" s="195" t="s">
        <v>203</v>
      </c>
      <c r="E3990" s="196" t="s">
        <v>19</v>
      </c>
      <c r="F3990" s="197" t="s">
        <v>1619</v>
      </c>
      <c r="G3990" s="194"/>
      <c r="H3990" s="198">
        <v>36.4</v>
      </c>
      <c r="I3990" s="199"/>
      <c r="J3990" s="194"/>
      <c r="K3990" s="194"/>
      <c r="L3990" s="200"/>
      <c r="M3990" s="201"/>
      <c r="N3990" s="202"/>
      <c r="O3990" s="202"/>
      <c r="P3990" s="202"/>
      <c r="Q3990" s="202"/>
      <c r="R3990" s="202"/>
      <c r="S3990" s="202"/>
      <c r="T3990" s="203"/>
      <c r="AT3990" s="204" t="s">
        <v>203</v>
      </c>
      <c r="AU3990" s="204" t="s">
        <v>80</v>
      </c>
      <c r="AV3990" s="13" t="s">
        <v>80</v>
      </c>
      <c r="AW3990" s="13" t="s">
        <v>32</v>
      </c>
      <c r="AX3990" s="13" t="s">
        <v>70</v>
      </c>
      <c r="AY3990" s="204" t="s">
        <v>193</v>
      </c>
    </row>
    <row r="3991" spans="2:51" s="13" customFormat="1" ht="11.25">
      <c r="B3991" s="193"/>
      <c r="C3991" s="194"/>
      <c r="D3991" s="195" t="s">
        <v>203</v>
      </c>
      <c r="E3991" s="196" t="s">
        <v>19</v>
      </c>
      <c r="F3991" s="197" t="s">
        <v>7879</v>
      </c>
      <c r="G3991" s="194"/>
      <c r="H3991" s="198">
        <v>3.98</v>
      </c>
      <c r="I3991" s="199"/>
      <c r="J3991" s="194"/>
      <c r="K3991" s="194"/>
      <c r="L3991" s="200"/>
      <c r="M3991" s="201"/>
      <c r="N3991" s="202"/>
      <c r="O3991" s="202"/>
      <c r="P3991" s="202"/>
      <c r="Q3991" s="202"/>
      <c r="R3991" s="202"/>
      <c r="S3991" s="202"/>
      <c r="T3991" s="203"/>
      <c r="AT3991" s="204" t="s">
        <v>203</v>
      </c>
      <c r="AU3991" s="204" t="s">
        <v>80</v>
      </c>
      <c r="AV3991" s="13" t="s">
        <v>80</v>
      </c>
      <c r="AW3991" s="13" t="s">
        <v>32</v>
      </c>
      <c r="AX3991" s="13" t="s">
        <v>70</v>
      </c>
      <c r="AY3991" s="204" t="s">
        <v>193</v>
      </c>
    </row>
    <row r="3992" spans="2:51" s="13" customFormat="1" ht="11.25">
      <c r="B3992" s="193"/>
      <c r="C3992" s="194"/>
      <c r="D3992" s="195" t="s">
        <v>203</v>
      </c>
      <c r="E3992" s="196" t="s">
        <v>19</v>
      </c>
      <c r="F3992" s="197" t="s">
        <v>1621</v>
      </c>
      <c r="G3992" s="194"/>
      <c r="H3992" s="198">
        <v>2.4</v>
      </c>
      <c r="I3992" s="199"/>
      <c r="J3992" s="194"/>
      <c r="K3992" s="194"/>
      <c r="L3992" s="200"/>
      <c r="M3992" s="201"/>
      <c r="N3992" s="202"/>
      <c r="O3992" s="202"/>
      <c r="P3992" s="202"/>
      <c r="Q3992" s="202"/>
      <c r="R3992" s="202"/>
      <c r="S3992" s="202"/>
      <c r="T3992" s="203"/>
      <c r="AT3992" s="204" t="s">
        <v>203</v>
      </c>
      <c r="AU3992" s="204" t="s">
        <v>80</v>
      </c>
      <c r="AV3992" s="13" t="s">
        <v>80</v>
      </c>
      <c r="AW3992" s="13" t="s">
        <v>32</v>
      </c>
      <c r="AX3992" s="13" t="s">
        <v>70</v>
      </c>
      <c r="AY3992" s="204" t="s">
        <v>193</v>
      </c>
    </row>
    <row r="3993" spans="2:51" s="13" customFormat="1" ht="11.25">
      <c r="B3993" s="193"/>
      <c r="C3993" s="194"/>
      <c r="D3993" s="195" t="s">
        <v>203</v>
      </c>
      <c r="E3993" s="196" t="s">
        <v>19</v>
      </c>
      <c r="F3993" s="197" t="s">
        <v>1622</v>
      </c>
      <c r="G3993" s="194"/>
      <c r="H3993" s="198">
        <v>3.75</v>
      </c>
      <c r="I3993" s="199"/>
      <c r="J3993" s="194"/>
      <c r="K3993" s="194"/>
      <c r="L3993" s="200"/>
      <c r="M3993" s="201"/>
      <c r="N3993" s="202"/>
      <c r="O3993" s="202"/>
      <c r="P3993" s="202"/>
      <c r="Q3993" s="202"/>
      <c r="R3993" s="202"/>
      <c r="S3993" s="202"/>
      <c r="T3993" s="203"/>
      <c r="AT3993" s="204" t="s">
        <v>203</v>
      </c>
      <c r="AU3993" s="204" t="s">
        <v>80</v>
      </c>
      <c r="AV3993" s="13" t="s">
        <v>80</v>
      </c>
      <c r="AW3993" s="13" t="s">
        <v>32</v>
      </c>
      <c r="AX3993" s="13" t="s">
        <v>70</v>
      </c>
      <c r="AY3993" s="204" t="s">
        <v>193</v>
      </c>
    </row>
    <row r="3994" spans="2:51" s="13" customFormat="1" ht="11.25">
      <c r="B3994" s="193"/>
      <c r="C3994" s="194"/>
      <c r="D3994" s="195" t="s">
        <v>203</v>
      </c>
      <c r="E3994" s="196" t="s">
        <v>19</v>
      </c>
      <c r="F3994" s="197" t="s">
        <v>7880</v>
      </c>
      <c r="G3994" s="194"/>
      <c r="H3994" s="198">
        <v>2.25</v>
      </c>
      <c r="I3994" s="199"/>
      <c r="J3994" s="194"/>
      <c r="K3994" s="194"/>
      <c r="L3994" s="200"/>
      <c r="M3994" s="201"/>
      <c r="N3994" s="202"/>
      <c r="O3994" s="202"/>
      <c r="P3994" s="202"/>
      <c r="Q3994" s="202"/>
      <c r="R3994" s="202"/>
      <c r="S3994" s="202"/>
      <c r="T3994" s="203"/>
      <c r="AT3994" s="204" t="s">
        <v>203</v>
      </c>
      <c r="AU3994" s="204" t="s">
        <v>80</v>
      </c>
      <c r="AV3994" s="13" t="s">
        <v>80</v>
      </c>
      <c r="AW3994" s="13" t="s">
        <v>32</v>
      </c>
      <c r="AX3994" s="13" t="s">
        <v>70</v>
      </c>
      <c r="AY3994" s="204" t="s">
        <v>193</v>
      </c>
    </row>
    <row r="3995" spans="2:51" s="13" customFormat="1" ht="11.25">
      <c r="B3995" s="193"/>
      <c r="C3995" s="194"/>
      <c r="D3995" s="195" t="s">
        <v>203</v>
      </c>
      <c r="E3995" s="196" t="s">
        <v>19</v>
      </c>
      <c r="F3995" s="197" t="s">
        <v>1624</v>
      </c>
      <c r="G3995" s="194"/>
      <c r="H3995" s="198">
        <v>5.0999999999999996</v>
      </c>
      <c r="I3995" s="199"/>
      <c r="J3995" s="194"/>
      <c r="K3995" s="194"/>
      <c r="L3995" s="200"/>
      <c r="M3995" s="201"/>
      <c r="N3995" s="202"/>
      <c r="O3995" s="202"/>
      <c r="P3995" s="202"/>
      <c r="Q3995" s="202"/>
      <c r="R3995" s="202"/>
      <c r="S3995" s="202"/>
      <c r="T3995" s="203"/>
      <c r="AT3995" s="204" t="s">
        <v>203</v>
      </c>
      <c r="AU3995" s="204" t="s">
        <v>80</v>
      </c>
      <c r="AV3995" s="13" t="s">
        <v>80</v>
      </c>
      <c r="AW3995" s="13" t="s">
        <v>32</v>
      </c>
      <c r="AX3995" s="13" t="s">
        <v>70</v>
      </c>
      <c r="AY3995" s="204" t="s">
        <v>193</v>
      </c>
    </row>
    <row r="3996" spans="2:51" s="13" customFormat="1" ht="11.25">
      <c r="B3996" s="193"/>
      <c r="C3996" s="194"/>
      <c r="D3996" s="195" t="s">
        <v>203</v>
      </c>
      <c r="E3996" s="196" t="s">
        <v>19</v>
      </c>
      <c r="F3996" s="197" t="s">
        <v>1625</v>
      </c>
      <c r="G3996" s="194"/>
      <c r="H3996" s="198">
        <v>6.3</v>
      </c>
      <c r="I3996" s="199"/>
      <c r="J3996" s="194"/>
      <c r="K3996" s="194"/>
      <c r="L3996" s="200"/>
      <c r="M3996" s="201"/>
      <c r="N3996" s="202"/>
      <c r="O3996" s="202"/>
      <c r="P3996" s="202"/>
      <c r="Q3996" s="202"/>
      <c r="R3996" s="202"/>
      <c r="S3996" s="202"/>
      <c r="T3996" s="203"/>
      <c r="AT3996" s="204" t="s">
        <v>203</v>
      </c>
      <c r="AU3996" s="204" t="s">
        <v>80</v>
      </c>
      <c r="AV3996" s="13" t="s">
        <v>80</v>
      </c>
      <c r="AW3996" s="13" t="s">
        <v>32</v>
      </c>
      <c r="AX3996" s="13" t="s">
        <v>70</v>
      </c>
      <c r="AY3996" s="204" t="s">
        <v>193</v>
      </c>
    </row>
    <row r="3997" spans="2:51" s="13" customFormat="1" ht="11.25">
      <c r="B3997" s="193"/>
      <c r="C3997" s="194"/>
      <c r="D3997" s="195" t="s">
        <v>203</v>
      </c>
      <c r="E3997" s="196" t="s">
        <v>19</v>
      </c>
      <c r="F3997" s="197" t="s">
        <v>1626</v>
      </c>
      <c r="G3997" s="194"/>
      <c r="H3997" s="198">
        <v>22.8</v>
      </c>
      <c r="I3997" s="199"/>
      <c r="J3997" s="194"/>
      <c r="K3997" s="194"/>
      <c r="L3997" s="200"/>
      <c r="M3997" s="201"/>
      <c r="N3997" s="202"/>
      <c r="O3997" s="202"/>
      <c r="P3997" s="202"/>
      <c r="Q3997" s="202"/>
      <c r="R3997" s="202"/>
      <c r="S3997" s="202"/>
      <c r="T3997" s="203"/>
      <c r="AT3997" s="204" t="s">
        <v>203</v>
      </c>
      <c r="AU3997" s="204" t="s">
        <v>80</v>
      </c>
      <c r="AV3997" s="13" t="s">
        <v>80</v>
      </c>
      <c r="AW3997" s="13" t="s">
        <v>32</v>
      </c>
      <c r="AX3997" s="13" t="s">
        <v>70</v>
      </c>
      <c r="AY3997" s="204" t="s">
        <v>193</v>
      </c>
    </row>
    <row r="3998" spans="2:51" s="13" customFormat="1" ht="11.25">
      <c r="B3998" s="193"/>
      <c r="C3998" s="194"/>
      <c r="D3998" s="195" t="s">
        <v>203</v>
      </c>
      <c r="E3998" s="196" t="s">
        <v>19</v>
      </c>
      <c r="F3998" s="197" t="s">
        <v>1627</v>
      </c>
      <c r="G3998" s="194"/>
      <c r="H3998" s="198">
        <v>1.8</v>
      </c>
      <c r="I3998" s="199"/>
      <c r="J3998" s="194"/>
      <c r="K3998" s="194"/>
      <c r="L3998" s="200"/>
      <c r="M3998" s="201"/>
      <c r="N3998" s="202"/>
      <c r="O3998" s="202"/>
      <c r="P3998" s="202"/>
      <c r="Q3998" s="202"/>
      <c r="R3998" s="202"/>
      <c r="S3998" s="202"/>
      <c r="T3998" s="203"/>
      <c r="AT3998" s="204" t="s">
        <v>203</v>
      </c>
      <c r="AU3998" s="204" t="s">
        <v>80</v>
      </c>
      <c r="AV3998" s="13" t="s">
        <v>80</v>
      </c>
      <c r="AW3998" s="13" t="s">
        <v>32</v>
      </c>
      <c r="AX3998" s="13" t="s">
        <v>70</v>
      </c>
      <c r="AY3998" s="204" t="s">
        <v>193</v>
      </c>
    </row>
    <row r="3999" spans="2:51" s="13" customFormat="1" ht="11.25">
      <c r="B3999" s="193"/>
      <c r="C3999" s="194"/>
      <c r="D3999" s="195" t="s">
        <v>203</v>
      </c>
      <c r="E3999" s="196" t="s">
        <v>19</v>
      </c>
      <c r="F3999" s="197" t="s">
        <v>1628</v>
      </c>
      <c r="G3999" s="194"/>
      <c r="H3999" s="198">
        <v>1.8</v>
      </c>
      <c r="I3999" s="199"/>
      <c r="J3999" s="194"/>
      <c r="K3999" s="194"/>
      <c r="L3999" s="200"/>
      <c r="M3999" s="201"/>
      <c r="N3999" s="202"/>
      <c r="O3999" s="202"/>
      <c r="P3999" s="202"/>
      <c r="Q3999" s="202"/>
      <c r="R3999" s="202"/>
      <c r="S3999" s="202"/>
      <c r="T3999" s="203"/>
      <c r="AT3999" s="204" t="s">
        <v>203</v>
      </c>
      <c r="AU3999" s="204" t="s">
        <v>80</v>
      </c>
      <c r="AV3999" s="13" t="s">
        <v>80</v>
      </c>
      <c r="AW3999" s="13" t="s">
        <v>32</v>
      </c>
      <c r="AX3999" s="13" t="s">
        <v>70</v>
      </c>
      <c r="AY3999" s="204" t="s">
        <v>193</v>
      </c>
    </row>
    <row r="4000" spans="2:51" s="13" customFormat="1" ht="11.25">
      <c r="B4000" s="193"/>
      <c r="C4000" s="194"/>
      <c r="D4000" s="195" t="s">
        <v>203</v>
      </c>
      <c r="E4000" s="196" t="s">
        <v>19</v>
      </c>
      <c r="F4000" s="197" t="s">
        <v>7881</v>
      </c>
      <c r="G4000" s="194"/>
      <c r="H4000" s="198">
        <v>3.96</v>
      </c>
      <c r="I4000" s="199"/>
      <c r="J4000" s="194"/>
      <c r="K4000" s="194"/>
      <c r="L4000" s="200"/>
      <c r="M4000" s="201"/>
      <c r="N4000" s="202"/>
      <c r="O4000" s="202"/>
      <c r="P4000" s="202"/>
      <c r="Q4000" s="202"/>
      <c r="R4000" s="202"/>
      <c r="S4000" s="202"/>
      <c r="T4000" s="203"/>
      <c r="AT4000" s="204" t="s">
        <v>203</v>
      </c>
      <c r="AU4000" s="204" t="s">
        <v>80</v>
      </c>
      <c r="AV4000" s="13" t="s">
        <v>80</v>
      </c>
      <c r="AW4000" s="13" t="s">
        <v>32</v>
      </c>
      <c r="AX4000" s="13" t="s">
        <v>70</v>
      </c>
      <c r="AY4000" s="204" t="s">
        <v>193</v>
      </c>
    </row>
    <row r="4001" spans="2:51" s="13" customFormat="1" ht="11.25">
      <c r="B4001" s="193"/>
      <c r="C4001" s="194"/>
      <c r="D4001" s="195" t="s">
        <v>203</v>
      </c>
      <c r="E4001" s="196" t="s">
        <v>19</v>
      </c>
      <c r="F4001" s="197" t="s">
        <v>1630</v>
      </c>
      <c r="G4001" s="194"/>
      <c r="H4001" s="198">
        <v>19.399999999999999</v>
      </c>
      <c r="I4001" s="199"/>
      <c r="J4001" s="194"/>
      <c r="K4001" s="194"/>
      <c r="L4001" s="200"/>
      <c r="M4001" s="201"/>
      <c r="N4001" s="202"/>
      <c r="O4001" s="202"/>
      <c r="P4001" s="202"/>
      <c r="Q4001" s="202"/>
      <c r="R4001" s="202"/>
      <c r="S4001" s="202"/>
      <c r="T4001" s="203"/>
      <c r="AT4001" s="204" t="s">
        <v>203</v>
      </c>
      <c r="AU4001" s="204" t="s">
        <v>80</v>
      </c>
      <c r="AV4001" s="13" t="s">
        <v>80</v>
      </c>
      <c r="AW4001" s="13" t="s">
        <v>32</v>
      </c>
      <c r="AX4001" s="13" t="s">
        <v>70</v>
      </c>
      <c r="AY4001" s="204" t="s">
        <v>193</v>
      </c>
    </row>
    <row r="4002" spans="2:51" s="13" customFormat="1" ht="11.25">
      <c r="B4002" s="193"/>
      <c r="C4002" s="194"/>
      <c r="D4002" s="195" t="s">
        <v>203</v>
      </c>
      <c r="E4002" s="196" t="s">
        <v>19</v>
      </c>
      <c r="F4002" s="197" t="s">
        <v>1631</v>
      </c>
      <c r="G4002" s="194"/>
      <c r="H4002" s="198">
        <v>24.2</v>
      </c>
      <c r="I4002" s="199"/>
      <c r="J4002" s="194"/>
      <c r="K4002" s="194"/>
      <c r="L4002" s="200"/>
      <c r="M4002" s="201"/>
      <c r="N4002" s="202"/>
      <c r="O4002" s="202"/>
      <c r="P4002" s="202"/>
      <c r="Q4002" s="202"/>
      <c r="R4002" s="202"/>
      <c r="S4002" s="202"/>
      <c r="T4002" s="203"/>
      <c r="AT4002" s="204" t="s">
        <v>203</v>
      </c>
      <c r="AU4002" s="204" t="s">
        <v>80</v>
      </c>
      <c r="AV4002" s="13" t="s">
        <v>80</v>
      </c>
      <c r="AW4002" s="13" t="s">
        <v>32</v>
      </c>
      <c r="AX4002" s="13" t="s">
        <v>70</v>
      </c>
      <c r="AY4002" s="204" t="s">
        <v>193</v>
      </c>
    </row>
    <row r="4003" spans="2:51" s="13" customFormat="1" ht="11.25">
      <c r="B4003" s="193"/>
      <c r="C4003" s="194"/>
      <c r="D4003" s="195" t="s">
        <v>203</v>
      </c>
      <c r="E4003" s="196" t="s">
        <v>19</v>
      </c>
      <c r="F4003" s="197" t="s">
        <v>1632</v>
      </c>
      <c r="G4003" s="194"/>
      <c r="H4003" s="198">
        <v>21.2</v>
      </c>
      <c r="I4003" s="199"/>
      <c r="J4003" s="194"/>
      <c r="K4003" s="194"/>
      <c r="L4003" s="200"/>
      <c r="M4003" s="201"/>
      <c r="N4003" s="202"/>
      <c r="O4003" s="202"/>
      <c r="P4003" s="202"/>
      <c r="Q4003" s="202"/>
      <c r="R4003" s="202"/>
      <c r="S4003" s="202"/>
      <c r="T4003" s="203"/>
      <c r="AT4003" s="204" t="s">
        <v>203</v>
      </c>
      <c r="AU4003" s="204" t="s">
        <v>80</v>
      </c>
      <c r="AV4003" s="13" t="s">
        <v>80</v>
      </c>
      <c r="AW4003" s="13" t="s">
        <v>32</v>
      </c>
      <c r="AX4003" s="13" t="s">
        <v>70</v>
      </c>
      <c r="AY4003" s="204" t="s">
        <v>193</v>
      </c>
    </row>
    <row r="4004" spans="2:51" s="13" customFormat="1" ht="11.25">
      <c r="B4004" s="193"/>
      <c r="C4004" s="194"/>
      <c r="D4004" s="195" t="s">
        <v>203</v>
      </c>
      <c r="E4004" s="196" t="s">
        <v>19</v>
      </c>
      <c r="F4004" s="197" t="s">
        <v>1633</v>
      </c>
      <c r="G4004" s="194"/>
      <c r="H4004" s="198">
        <v>15.8</v>
      </c>
      <c r="I4004" s="199"/>
      <c r="J4004" s="194"/>
      <c r="K4004" s="194"/>
      <c r="L4004" s="200"/>
      <c r="M4004" s="201"/>
      <c r="N4004" s="202"/>
      <c r="O4004" s="202"/>
      <c r="P4004" s="202"/>
      <c r="Q4004" s="202"/>
      <c r="R4004" s="202"/>
      <c r="S4004" s="202"/>
      <c r="T4004" s="203"/>
      <c r="AT4004" s="204" t="s">
        <v>203</v>
      </c>
      <c r="AU4004" s="204" t="s">
        <v>80</v>
      </c>
      <c r="AV4004" s="13" t="s">
        <v>80</v>
      </c>
      <c r="AW4004" s="13" t="s">
        <v>32</v>
      </c>
      <c r="AX4004" s="13" t="s">
        <v>70</v>
      </c>
      <c r="AY4004" s="204" t="s">
        <v>193</v>
      </c>
    </row>
    <row r="4005" spans="2:51" s="13" customFormat="1" ht="11.25">
      <c r="B4005" s="193"/>
      <c r="C4005" s="194"/>
      <c r="D4005" s="195" t="s">
        <v>203</v>
      </c>
      <c r="E4005" s="196" t="s">
        <v>19</v>
      </c>
      <c r="F4005" s="197" t="s">
        <v>1634</v>
      </c>
      <c r="G4005" s="194"/>
      <c r="H4005" s="198">
        <v>10</v>
      </c>
      <c r="I4005" s="199"/>
      <c r="J4005" s="194"/>
      <c r="K4005" s="194"/>
      <c r="L4005" s="200"/>
      <c r="M4005" s="201"/>
      <c r="N4005" s="202"/>
      <c r="O4005" s="202"/>
      <c r="P4005" s="202"/>
      <c r="Q4005" s="202"/>
      <c r="R4005" s="202"/>
      <c r="S4005" s="202"/>
      <c r="T4005" s="203"/>
      <c r="AT4005" s="204" t="s">
        <v>203</v>
      </c>
      <c r="AU4005" s="204" t="s">
        <v>80</v>
      </c>
      <c r="AV4005" s="13" t="s">
        <v>80</v>
      </c>
      <c r="AW4005" s="13" t="s">
        <v>32</v>
      </c>
      <c r="AX4005" s="13" t="s">
        <v>70</v>
      </c>
      <c r="AY4005" s="204" t="s">
        <v>193</v>
      </c>
    </row>
    <row r="4006" spans="2:51" s="13" customFormat="1" ht="11.25">
      <c r="B4006" s="193"/>
      <c r="C4006" s="194"/>
      <c r="D4006" s="195" t="s">
        <v>203</v>
      </c>
      <c r="E4006" s="196" t="s">
        <v>19</v>
      </c>
      <c r="F4006" s="197" t="s">
        <v>7882</v>
      </c>
      <c r="G4006" s="194"/>
      <c r="H4006" s="198">
        <v>75.239999999999995</v>
      </c>
      <c r="I4006" s="199"/>
      <c r="J4006" s="194"/>
      <c r="K4006" s="194"/>
      <c r="L4006" s="200"/>
      <c r="M4006" s="201"/>
      <c r="N4006" s="202"/>
      <c r="O4006" s="202"/>
      <c r="P4006" s="202"/>
      <c r="Q4006" s="202"/>
      <c r="R4006" s="202"/>
      <c r="S4006" s="202"/>
      <c r="T4006" s="203"/>
      <c r="AT4006" s="204" t="s">
        <v>203</v>
      </c>
      <c r="AU4006" s="204" t="s">
        <v>80</v>
      </c>
      <c r="AV4006" s="13" t="s">
        <v>80</v>
      </c>
      <c r="AW4006" s="13" t="s">
        <v>32</v>
      </c>
      <c r="AX4006" s="13" t="s">
        <v>70</v>
      </c>
      <c r="AY4006" s="204" t="s">
        <v>193</v>
      </c>
    </row>
    <row r="4007" spans="2:51" s="13" customFormat="1" ht="11.25">
      <c r="B4007" s="193"/>
      <c r="C4007" s="194"/>
      <c r="D4007" s="195" t="s">
        <v>203</v>
      </c>
      <c r="E4007" s="196" t="s">
        <v>19</v>
      </c>
      <c r="F4007" s="197" t="s">
        <v>7883</v>
      </c>
      <c r="G4007" s="194"/>
      <c r="H4007" s="198">
        <v>15.84</v>
      </c>
      <c r="I4007" s="199"/>
      <c r="J4007" s="194"/>
      <c r="K4007" s="194"/>
      <c r="L4007" s="200"/>
      <c r="M4007" s="201"/>
      <c r="N4007" s="202"/>
      <c r="O4007" s="202"/>
      <c r="P4007" s="202"/>
      <c r="Q4007" s="202"/>
      <c r="R4007" s="202"/>
      <c r="S4007" s="202"/>
      <c r="T4007" s="203"/>
      <c r="AT4007" s="204" t="s">
        <v>203</v>
      </c>
      <c r="AU4007" s="204" t="s">
        <v>80</v>
      </c>
      <c r="AV4007" s="13" t="s">
        <v>80</v>
      </c>
      <c r="AW4007" s="13" t="s">
        <v>32</v>
      </c>
      <c r="AX4007" s="13" t="s">
        <v>70</v>
      </c>
      <c r="AY4007" s="204" t="s">
        <v>193</v>
      </c>
    </row>
    <row r="4008" spans="2:51" s="13" customFormat="1" ht="11.25">
      <c r="B4008" s="193"/>
      <c r="C4008" s="194"/>
      <c r="D4008" s="195" t="s">
        <v>203</v>
      </c>
      <c r="E4008" s="196" t="s">
        <v>19</v>
      </c>
      <c r="F4008" s="197" t="s">
        <v>1637</v>
      </c>
      <c r="G4008" s="194"/>
      <c r="H4008" s="198">
        <v>556.4</v>
      </c>
      <c r="I4008" s="199"/>
      <c r="J4008" s="194"/>
      <c r="K4008" s="194"/>
      <c r="L4008" s="200"/>
      <c r="M4008" s="201"/>
      <c r="N4008" s="202"/>
      <c r="O4008" s="202"/>
      <c r="P4008" s="202"/>
      <c r="Q4008" s="202"/>
      <c r="R4008" s="202"/>
      <c r="S4008" s="202"/>
      <c r="T4008" s="203"/>
      <c r="AT4008" s="204" t="s">
        <v>203</v>
      </c>
      <c r="AU4008" s="204" t="s">
        <v>80</v>
      </c>
      <c r="AV4008" s="13" t="s">
        <v>80</v>
      </c>
      <c r="AW4008" s="13" t="s">
        <v>32</v>
      </c>
      <c r="AX4008" s="13" t="s">
        <v>70</v>
      </c>
      <c r="AY4008" s="204" t="s">
        <v>193</v>
      </c>
    </row>
    <row r="4009" spans="2:51" s="16" customFormat="1" ht="11.25">
      <c r="B4009" s="237"/>
      <c r="C4009" s="238"/>
      <c r="D4009" s="195" t="s">
        <v>203</v>
      </c>
      <c r="E4009" s="239" t="s">
        <v>19</v>
      </c>
      <c r="F4009" s="240" t="s">
        <v>568</v>
      </c>
      <c r="G4009" s="238"/>
      <c r="H4009" s="241">
        <v>924.62</v>
      </c>
      <c r="I4009" s="242"/>
      <c r="J4009" s="238"/>
      <c r="K4009" s="238"/>
      <c r="L4009" s="243"/>
      <c r="M4009" s="244"/>
      <c r="N4009" s="245"/>
      <c r="O4009" s="245"/>
      <c r="P4009" s="245"/>
      <c r="Q4009" s="245"/>
      <c r="R4009" s="245"/>
      <c r="S4009" s="245"/>
      <c r="T4009" s="246"/>
      <c r="AT4009" s="247" t="s">
        <v>203</v>
      </c>
      <c r="AU4009" s="247" t="s">
        <v>80</v>
      </c>
      <c r="AV4009" s="16" t="s">
        <v>212</v>
      </c>
      <c r="AW4009" s="16" t="s">
        <v>32</v>
      </c>
      <c r="AX4009" s="16" t="s">
        <v>70</v>
      </c>
      <c r="AY4009" s="247" t="s">
        <v>193</v>
      </c>
    </row>
    <row r="4010" spans="2:51" s="15" customFormat="1" ht="11.25">
      <c r="B4010" s="217"/>
      <c r="C4010" s="218"/>
      <c r="D4010" s="195" t="s">
        <v>203</v>
      </c>
      <c r="E4010" s="219" t="s">
        <v>19</v>
      </c>
      <c r="F4010" s="220" t="s">
        <v>945</v>
      </c>
      <c r="G4010" s="218"/>
      <c r="H4010" s="219" t="s">
        <v>19</v>
      </c>
      <c r="I4010" s="221"/>
      <c r="J4010" s="218"/>
      <c r="K4010" s="218"/>
      <c r="L4010" s="222"/>
      <c r="M4010" s="223"/>
      <c r="N4010" s="224"/>
      <c r="O4010" s="224"/>
      <c r="P4010" s="224"/>
      <c r="Q4010" s="224"/>
      <c r="R4010" s="224"/>
      <c r="S4010" s="224"/>
      <c r="T4010" s="225"/>
      <c r="AT4010" s="226" t="s">
        <v>203</v>
      </c>
      <c r="AU4010" s="226" t="s">
        <v>80</v>
      </c>
      <c r="AV4010" s="15" t="s">
        <v>78</v>
      </c>
      <c r="AW4010" s="15" t="s">
        <v>32</v>
      </c>
      <c r="AX4010" s="15" t="s">
        <v>70</v>
      </c>
      <c r="AY4010" s="226" t="s">
        <v>193</v>
      </c>
    </row>
    <row r="4011" spans="2:51" s="13" customFormat="1" ht="22.5">
      <c r="B4011" s="193"/>
      <c r="C4011" s="194"/>
      <c r="D4011" s="195" t="s">
        <v>203</v>
      </c>
      <c r="E4011" s="196" t="s">
        <v>19</v>
      </c>
      <c r="F4011" s="197" t="s">
        <v>1638</v>
      </c>
      <c r="G4011" s="194"/>
      <c r="H4011" s="198">
        <v>40.4</v>
      </c>
      <c r="I4011" s="199"/>
      <c r="J4011" s="194"/>
      <c r="K4011" s="194"/>
      <c r="L4011" s="200"/>
      <c r="M4011" s="201"/>
      <c r="N4011" s="202"/>
      <c r="O4011" s="202"/>
      <c r="P4011" s="202"/>
      <c r="Q4011" s="202"/>
      <c r="R4011" s="202"/>
      <c r="S4011" s="202"/>
      <c r="T4011" s="203"/>
      <c r="AT4011" s="204" t="s">
        <v>203</v>
      </c>
      <c r="AU4011" s="204" t="s">
        <v>80</v>
      </c>
      <c r="AV4011" s="13" t="s">
        <v>80</v>
      </c>
      <c r="AW4011" s="13" t="s">
        <v>32</v>
      </c>
      <c r="AX4011" s="13" t="s">
        <v>70</v>
      </c>
      <c r="AY4011" s="204" t="s">
        <v>193</v>
      </c>
    </row>
    <row r="4012" spans="2:51" s="13" customFormat="1" ht="22.5">
      <c r="B4012" s="193"/>
      <c r="C4012" s="194"/>
      <c r="D4012" s="195" t="s">
        <v>203</v>
      </c>
      <c r="E4012" s="196" t="s">
        <v>19</v>
      </c>
      <c r="F4012" s="197" t="s">
        <v>1639</v>
      </c>
      <c r="G4012" s="194"/>
      <c r="H4012" s="198">
        <v>41.6</v>
      </c>
      <c r="I4012" s="199"/>
      <c r="J4012" s="194"/>
      <c r="K4012" s="194"/>
      <c r="L4012" s="200"/>
      <c r="M4012" s="201"/>
      <c r="N4012" s="202"/>
      <c r="O4012" s="202"/>
      <c r="P4012" s="202"/>
      <c r="Q4012" s="202"/>
      <c r="R4012" s="202"/>
      <c r="S4012" s="202"/>
      <c r="T4012" s="203"/>
      <c r="AT4012" s="204" t="s">
        <v>203</v>
      </c>
      <c r="AU4012" s="204" t="s">
        <v>80</v>
      </c>
      <c r="AV4012" s="13" t="s">
        <v>80</v>
      </c>
      <c r="AW4012" s="13" t="s">
        <v>32</v>
      </c>
      <c r="AX4012" s="13" t="s">
        <v>70</v>
      </c>
      <c r="AY4012" s="204" t="s">
        <v>193</v>
      </c>
    </row>
    <row r="4013" spans="2:51" s="13" customFormat="1" ht="11.25">
      <c r="B4013" s="193"/>
      <c r="C4013" s="194"/>
      <c r="D4013" s="195" t="s">
        <v>203</v>
      </c>
      <c r="E4013" s="196" t="s">
        <v>19</v>
      </c>
      <c r="F4013" s="197" t="s">
        <v>1640</v>
      </c>
      <c r="G4013" s="194"/>
      <c r="H4013" s="198">
        <v>14.4</v>
      </c>
      <c r="I4013" s="199"/>
      <c r="J4013" s="194"/>
      <c r="K4013" s="194"/>
      <c r="L4013" s="200"/>
      <c r="M4013" s="201"/>
      <c r="N4013" s="202"/>
      <c r="O4013" s="202"/>
      <c r="P4013" s="202"/>
      <c r="Q4013" s="202"/>
      <c r="R4013" s="202"/>
      <c r="S4013" s="202"/>
      <c r="T4013" s="203"/>
      <c r="AT4013" s="204" t="s">
        <v>203</v>
      </c>
      <c r="AU4013" s="204" t="s">
        <v>80</v>
      </c>
      <c r="AV4013" s="13" t="s">
        <v>80</v>
      </c>
      <c r="AW4013" s="13" t="s">
        <v>32</v>
      </c>
      <c r="AX4013" s="13" t="s">
        <v>70</v>
      </c>
      <c r="AY4013" s="204" t="s">
        <v>193</v>
      </c>
    </row>
    <row r="4014" spans="2:51" s="13" customFormat="1" ht="11.25">
      <c r="B4014" s="193"/>
      <c r="C4014" s="194"/>
      <c r="D4014" s="195" t="s">
        <v>203</v>
      </c>
      <c r="E4014" s="196" t="s">
        <v>19</v>
      </c>
      <c r="F4014" s="197" t="s">
        <v>7884</v>
      </c>
      <c r="G4014" s="194"/>
      <c r="H4014" s="198">
        <v>5.85</v>
      </c>
      <c r="I4014" s="199"/>
      <c r="J4014" s="194"/>
      <c r="K4014" s="194"/>
      <c r="L4014" s="200"/>
      <c r="M4014" s="201"/>
      <c r="N4014" s="202"/>
      <c r="O4014" s="202"/>
      <c r="P4014" s="202"/>
      <c r="Q4014" s="202"/>
      <c r="R4014" s="202"/>
      <c r="S4014" s="202"/>
      <c r="T4014" s="203"/>
      <c r="AT4014" s="204" t="s">
        <v>203</v>
      </c>
      <c r="AU4014" s="204" t="s">
        <v>80</v>
      </c>
      <c r="AV4014" s="13" t="s">
        <v>80</v>
      </c>
      <c r="AW4014" s="13" t="s">
        <v>32</v>
      </c>
      <c r="AX4014" s="13" t="s">
        <v>70</v>
      </c>
      <c r="AY4014" s="204" t="s">
        <v>193</v>
      </c>
    </row>
    <row r="4015" spans="2:51" s="13" customFormat="1" ht="11.25">
      <c r="B4015" s="193"/>
      <c r="C4015" s="194"/>
      <c r="D4015" s="195" t="s">
        <v>203</v>
      </c>
      <c r="E4015" s="196" t="s">
        <v>19</v>
      </c>
      <c r="F4015" s="197" t="s">
        <v>7885</v>
      </c>
      <c r="G4015" s="194"/>
      <c r="H4015" s="198">
        <v>3.6</v>
      </c>
      <c r="I4015" s="199"/>
      <c r="J4015" s="194"/>
      <c r="K4015" s="194"/>
      <c r="L4015" s="200"/>
      <c r="M4015" s="201"/>
      <c r="N4015" s="202"/>
      <c r="O4015" s="202"/>
      <c r="P4015" s="202"/>
      <c r="Q4015" s="202"/>
      <c r="R4015" s="202"/>
      <c r="S4015" s="202"/>
      <c r="T4015" s="203"/>
      <c r="AT4015" s="204" t="s">
        <v>203</v>
      </c>
      <c r="AU4015" s="204" t="s">
        <v>80</v>
      </c>
      <c r="AV4015" s="13" t="s">
        <v>80</v>
      </c>
      <c r="AW4015" s="13" t="s">
        <v>32</v>
      </c>
      <c r="AX4015" s="13" t="s">
        <v>70</v>
      </c>
      <c r="AY4015" s="204" t="s">
        <v>193</v>
      </c>
    </row>
    <row r="4016" spans="2:51" s="13" customFormat="1" ht="11.25">
      <c r="B4016" s="193"/>
      <c r="C4016" s="194"/>
      <c r="D4016" s="195" t="s">
        <v>203</v>
      </c>
      <c r="E4016" s="196" t="s">
        <v>19</v>
      </c>
      <c r="F4016" s="197" t="s">
        <v>1643</v>
      </c>
      <c r="G4016" s="194"/>
      <c r="H4016" s="198">
        <v>2.25</v>
      </c>
      <c r="I4016" s="199"/>
      <c r="J4016" s="194"/>
      <c r="K4016" s="194"/>
      <c r="L4016" s="200"/>
      <c r="M4016" s="201"/>
      <c r="N4016" s="202"/>
      <c r="O4016" s="202"/>
      <c r="P4016" s="202"/>
      <c r="Q4016" s="202"/>
      <c r="R4016" s="202"/>
      <c r="S4016" s="202"/>
      <c r="T4016" s="203"/>
      <c r="AT4016" s="204" t="s">
        <v>203</v>
      </c>
      <c r="AU4016" s="204" t="s">
        <v>80</v>
      </c>
      <c r="AV4016" s="13" t="s">
        <v>80</v>
      </c>
      <c r="AW4016" s="13" t="s">
        <v>32</v>
      </c>
      <c r="AX4016" s="13" t="s">
        <v>70</v>
      </c>
      <c r="AY4016" s="204" t="s">
        <v>193</v>
      </c>
    </row>
    <row r="4017" spans="2:51" s="13" customFormat="1" ht="11.25">
      <c r="B4017" s="193"/>
      <c r="C4017" s="194"/>
      <c r="D4017" s="195" t="s">
        <v>203</v>
      </c>
      <c r="E4017" s="196" t="s">
        <v>19</v>
      </c>
      <c r="F4017" s="197" t="s">
        <v>1644</v>
      </c>
      <c r="G4017" s="194"/>
      <c r="H4017" s="198">
        <v>2.7</v>
      </c>
      <c r="I4017" s="199"/>
      <c r="J4017" s="194"/>
      <c r="K4017" s="194"/>
      <c r="L4017" s="200"/>
      <c r="M4017" s="201"/>
      <c r="N4017" s="202"/>
      <c r="O4017" s="202"/>
      <c r="P4017" s="202"/>
      <c r="Q4017" s="202"/>
      <c r="R4017" s="202"/>
      <c r="S4017" s="202"/>
      <c r="T4017" s="203"/>
      <c r="AT4017" s="204" t="s">
        <v>203</v>
      </c>
      <c r="AU4017" s="204" t="s">
        <v>80</v>
      </c>
      <c r="AV4017" s="13" t="s">
        <v>80</v>
      </c>
      <c r="AW4017" s="13" t="s">
        <v>32</v>
      </c>
      <c r="AX4017" s="13" t="s">
        <v>70</v>
      </c>
      <c r="AY4017" s="204" t="s">
        <v>193</v>
      </c>
    </row>
    <row r="4018" spans="2:51" s="13" customFormat="1" ht="11.25">
      <c r="B4018" s="193"/>
      <c r="C4018" s="194"/>
      <c r="D4018" s="195" t="s">
        <v>203</v>
      </c>
      <c r="E4018" s="196" t="s">
        <v>19</v>
      </c>
      <c r="F4018" s="197" t="s">
        <v>1645</v>
      </c>
      <c r="G4018" s="194"/>
      <c r="H4018" s="198">
        <v>2.4</v>
      </c>
      <c r="I4018" s="199"/>
      <c r="J4018" s="194"/>
      <c r="K4018" s="194"/>
      <c r="L4018" s="200"/>
      <c r="M4018" s="201"/>
      <c r="N4018" s="202"/>
      <c r="O4018" s="202"/>
      <c r="P4018" s="202"/>
      <c r="Q4018" s="202"/>
      <c r="R4018" s="202"/>
      <c r="S4018" s="202"/>
      <c r="T4018" s="203"/>
      <c r="AT4018" s="204" t="s">
        <v>203</v>
      </c>
      <c r="AU4018" s="204" t="s">
        <v>80</v>
      </c>
      <c r="AV4018" s="13" t="s">
        <v>80</v>
      </c>
      <c r="AW4018" s="13" t="s">
        <v>32</v>
      </c>
      <c r="AX4018" s="13" t="s">
        <v>70</v>
      </c>
      <c r="AY4018" s="204" t="s">
        <v>193</v>
      </c>
    </row>
    <row r="4019" spans="2:51" s="13" customFormat="1" ht="11.25">
      <c r="B4019" s="193"/>
      <c r="C4019" s="194"/>
      <c r="D4019" s="195" t="s">
        <v>203</v>
      </c>
      <c r="E4019" s="196" t="s">
        <v>19</v>
      </c>
      <c r="F4019" s="197" t="s">
        <v>1646</v>
      </c>
      <c r="G4019" s="194"/>
      <c r="H4019" s="198">
        <v>3</v>
      </c>
      <c r="I4019" s="199"/>
      <c r="J4019" s="194"/>
      <c r="K4019" s="194"/>
      <c r="L4019" s="200"/>
      <c r="M4019" s="201"/>
      <c r="N4019" s="202"/>
      <c r="O4019" s="202"/>
      <c r="P4019" s="202"/>
      <c r="Q4019" s="202"/>
      <c r="R4019" s="202"/>
      <c r="S4019" s="202"/>
      <c r="T4019" s="203"/>
      <c r="AT4019" s="204" t="s">
        <v>203</v>
      </c>
      <c r="AU4019" s="204" t="s">
        <v>80</v>
      </c>
      <c r="AV4019" s="13" t="s">
        <v>80</v>
      </c>
      <c r="AW4019" s="13" t="s">
        <v>32</v>
      </c>
      <c r="AX4019" s="13" t="s">
        <v>70</v>
      </c>
      <c r="AY4019" s="204" t="s">
        <v>193</v>
      </c>
    </row>
    <row r="4020" spans="2:51" s="13" customFormat="1" ht="11.25">
      <c r="B4020" s="193"/>
      <c r="C4020" s="194"/>
      <c r="D4020" s="195" t="s">
        <v>203</v>
      </c>
      <c r="E4020" s="196" t="s">
        <v>19</v>
      </c>
      <c r="F4020" s="197" t="s">
        <v>7886</v>
      </c>
      <c r="G4020" s="194"/>
      <c r="H4020" s="198">
        <v>5.0999999999999996</v>
      </c>
      <c r="I4020" s="199"/>
      <c r="J4020" s="194"/>
      <c r="K4020" s="194"/>
      <c r="L4020" s="200"/>
      <c r="M4020" s="201"/>
      <c r="N4020" s="202"/>
      <c r="O4020" s="202"/>
      <c r="P4020" s="202"/>
      <c r="Q4020" s="202"/>
      <c r="R4020" s="202"/>
      <c r="S4020" s="202"/>
      <c r="T4020" s="203"/>
      <c r="AT4020" s="204" t="s">
        <v>203</v>
      </c>
      <c r="AU4020" s="204" t="s">
        <v>80</v>
      </c>
      <c r="AV4020" s="13" t="s">
        <v>80</v>
      </c>
      <c r="AW4020" s="13" t="s">
        <v>32</v>
      </c>
      <c r="AX4020" s="13" t="s">
        <v>70</v>
      </c>
      <c r="AY4020" s="204" t="s">
        <v>193</v>
      </c>
    </row>
    <row r="4021" spans="2:51" s="13" customFormat="1" ht="11.25">
      <c r="B4021" s="193"/>
      <c r="C4021" s="194"/>
      <c r="D4021" s="195" t="s">
        <v>203</v>
      </c>
      <c r="E4021" s="196" t="s">
        <v>19</v>
      </c>
      <c r="F4021" s="197" t="s">
        <v>1648</v>
      </c>
      <c r="G4021" s="194"/>
      <c r="H4021" s="198">
        <v>36.6</v>
      </c>
      <c r="I4021" s="199"/>
      <c r="J4021" s="194"/>
      <c r="K4021" s="194"/>
      <c r="L4021" s="200"/>
      <c r="M4021" s="201"/>
      <c r="N4021" s="202"/>
      <c r="O4021" s="202"/>
      <c r="P4021" s="202"/>
      <c r="Q4021" s="202"/>
      <c r="R4021" s="202"/>
      <c r="S4021" s="202"/>
      <c r="T4021" s="203"/>
      <c r="AT4021" s="204" t="s">
        <v>203</v>
      </c>
      <c r="AU4021" s="204" t="s">
        <v>80</v>
      </c>
      <c r="AV4021" s="13" t="s">
        <v>80</v>
      </c>
      <c r="AW4021" s="13" t="s">
        <v>32</v>
      </c>
      <c r="AX4021" s="13" t="s">
        <v>70</v>
      </c>
      <c r="AY4021" s="204" t="s">
        <v>193</v>
      </c>
    </row>
    <row r="4022" spans="2:51" s="13" customFormat="1" ht="11.25">
      <c r="B4022" s="193"/>
      <c r="C4022" s="194"/>
      <c r="D4022" s="195" t="s">
        <v>203</v>
      </c>
      <c r="E4022" s="196" t="s">
        <v>19</v>
      </c>
      <c r="F4022" s="197" t="s">
        <v>1649</v>
      </c>
      <c r="G4022" s="194"/>
      <c r="H4022" s="198">
        <v>41.6</v>
      </c>
      <c r="I4022" s="199"/>
      <c r="J4022" s="194"/>
      <c r="K4022" s="194"/>
      <c r="L4022" s="200"/>
      <c r="M4022" s="201"/>
      <c r="N4022" s="202"/>
      <c r="O4022" s="202"/>
      <c r="P4022" s="202"/>
      <c r="Q4022" s="202"/>
      <c r="R4022" s="202"/>
      <c r="S4022" s="202"/>
      <c r="T4022" s="203"/>
      <c r="AT4022" s="204" t="s">
        <v>203</v>
      </c>
      <c r="AU4022" s="204" t="s">
        <v>80</v>
      </c>
      <c r="AV4022" s="13" t="s">
        <v>80</v>
      </c>
      <c r="AW4022" s="13" t="s">
        <v>32</v>
      </c>
      <c r="AX4022" s="13" t="s">
        <v>70</v>
      </c>
      <c r="AY4022" s="204" t="s">
        <v>193</v>
      </c>
    </row>
    <row r="4023" spans="2:51" s="13" customFormat="1" ht="11.25">
      <c r="B4023" s="193"/>
      <c r="C4023" s="194"/>
      <c r="D4023" s="195" t="s">
        <v>203</v>
      </c>
      <c r="E4023" s="196" t="s">
        <v>19</v>
      </c>
      <c r="F4023" s="197" t="s">
        <v>1650</v>
      </c>
      <c r="G4023" s="194"/>
      <c r="H4023" s="198">
        <v>17.399999999999999</v>
      </c>
      <c r="I4023" s="199"/>
      <c r="J4023" s="194"/>
      <c r="K4023" s="194"/>
      <c r="L4023" s="200"/>
      <c r="M4023" s="201"/>
      <c r="N4023" s="202"/>
      <c r="O4023" s="202"/>
      <c r="P4023" s="202"/>
      <c r="Q4023" s="202"/>
      <c r="R4023" s="202"/>
      <c r="S4023" s="202"/>
      <c r="T4023" s="203"/>
      <c r="AT4023" s="204" t="s">
        <v>203</v>
      </c>
      <c r="AU4023" s="204" t="s">
        <v>80</v>
      </c>
      <c r="AV4023" s="13" t="s">
        <v>80</v>
      </c>
      <c r="AW4023" s="13" t="s">
        <v>32</v>
      </c>
      <c r="AX4023" s="13" t="s">
        <v>70</v>
      </c>
      <c r="AY4023" s="204" t="s">
        <v>193</v>
      </c>
    </row>
    <row r="4024" spans="2:51" s="13" customFormat="1" ht="11.25">
      <c r="B4024" s="193"/>
      <c r="C4024" s="194"/>
      <c r="D4024" s="195" t="s">
        <v>203</v>
      </c>
      <c r="E4024" s="196" t="s">
        <v>19</v>
      </c>
      <c r="F4024" s="197" t="s">
        <v>1651</v>
      </c>
      <c r="G4024" s="194"/>
      <c r="H4024" s="198">
        <v>8.8000000000000007</v>
      </c>
      <c r="I4024" s="199"/>
      <c r="J4024" s="194"/>
      <c r="K4024" s="194"/>
      <c r="L4024" s="200"/>
      <c r="M4024" s="201"/>
      <c r="N4024" s="202"/>
      <c r="O4024" s="202"/>
      <c r="P4024" s="202"/>
      <c r="Q4024" s="202"/>
      <c r="R4024" s="202"/>
      <c r="S4024" s="202"/>
      <c r="T4024" s="203"/>
      <c r="AT4024" s="204" t="s">
        <v>203</v>
      </c>
      <c r="AU4024" s="204" t="s">
        <v>80</v>
      </c>
      <c r="AV4024" s="13" t="s">
        <v>80</v>
      </c>
      <c r="AW4024" s="13" t="s">
        <v>32</v>
      </c>
      <c r="AX4024" s="13" t="s">
        <v>70</v>
      </c>
      <c r="AY4024" s="204" t="s">
        <v>193</v>
      </c>
    </row>
    <row r="4025" spans="2:51" s="13" customFormat="1" ht="11.25">
      <c r="B4025" s="193"/>
      <c r="C4025" s="194"/>
      <c r="D4025" s="195" t="s">
        <v>203</v>
      </c>
      <c r="E4025" s="196" t="s">
        <v>19</v>
      </c>
      <c r="F4025" s="197" t="s">
        <v>7887</v>
      </c>
      <c r="G4025" s="194"/>
      <c r="H4025" s="198">
        <v>4.5</v>
      </c>
      <c r="I4025" s="199"/>
      <c r="J4025" s="194"/>
      <c r="K4025" s="194"/>
      <c r="L4025" s="200"/>
      <c r="M4025" s="201"/>
      <c r="N4025" s="202"/>
      <c r="O4025" s="202"/>
      <c r="P4025" s="202"/>
      <c r="Q4025" s="202"/>
      <c r="R4025" s="202"/>
      <c r="S4025" s="202"/>
      <c r="T4025" s="203"/>
      <c r="AT4025" s="204" t="s">
        <v>203</v>
      </c>
      <c r="AU4025" s="204" t="s">
        <v>80</v>
      </c>
      <c r="AV4025" s="13" t="s">
        <v>80</v>
      </c>
      <c r="AW4025" s="13" t="s">
        <v>32</v>
      </c>
      <c r="AX4025" s="13" t="s">
        <v>70</v>
      </c>
      <c r="AY4025" s="204" t="s">
        <v>193</v>
      </c>
    </row>
    <row r="4026" spans="2:51" s="13" customFormat="1" ht="11.25">
      <c r="B4026" s="193"/>
      <c r="C4026" s="194"/>
      <c r="D4026" s="195" t="s">
        <v>203</v>
      </c>
      <c r="E4026" s="196" t="s">
        <v>19</v>
      </c>
      <c r="F4026" s="197" t="s">
        <v>7888</v>
      </c>
      <c r="G4026" s="194"/>
      <c r="H4026" s="198">
        <v>102.6</v>
      </c>
      <c r="I4026" s="199"/>
      <c r="J4026" s="194"/>
      <c r="K4026" s="194"/>
      <c r="L4026" s="200"/>
      <c r="M4026" s="201"/>
      <c r="N4026" s="202"/>
      <c r="O4026" s="202"/>
      <c r="P4026" s="202"/>
      <c r="Q4026" s="202"/>
      <c r="R4026" s="202"/>
      <c r="S4026" s="202"/>
      <c r="T4026" s="203"/>
      <c r="AT4026" s="204" t="s">
        <v>203</v>
      </c>
      <c r="AU4026" s="204" t="s">
        <v>80</v>
      </c>
      <c r="AV4026" s="13" t="s">
        <v>80</v>
      </c>
      <c r="AW4026" s="13" t="s">
        <v>32</v>
      </c>
      <c r="AX4026" s="13" t="s">
        <v>70</v>
      </c>
      <c r="AY4026" s="204" t="s">
        <v>193</v>
      </c>
    </row>
    <row r="4027" spans="2:51" s="13" customFormat="1" ht="11.25">
      <c r="B4027" s="193"/>
      <c r="C4027" s="194"/>
      <c r="D4027" s="195" t="s">
        <v>203</v>
      </c>
      <c r="E4027" s="196" t="s">
        <v>19</v>
      </c>
      <c r="F4027" s="197" t="s">
        <v>7883</v>
      </c>
      <c r="G4027" s="194"/>
      <c r="H4027" s="198">
        <v>15.84</v>
      </c>
      <c r="I4027" s="199"/>
      <c r="J4027" s="194"/>
      <c r="K4027" s="194"/>
      <c r="L4027" s="200"/>
      <c r="M4027" s="201"/>
      <c r="N4027" s="202"/>
      <c r="O4027" s="202"/>
      <c r="P4027" s="202"/>
      <c r="Q4027" s="202"/>
      <c r="R4027" s="202"/>
      <c r="S4027" s="202"/>
      <c r="T4027" s="203"/>
      <c r="AT4027" s="204" t="s">
        <v>203</v>
      </c>
      <c r="AU4027" s="204" t="s">
        <v>80</v>
      </c>
      <c r="AV4027" s="13" t="s">
        <v>80</v>
      </c>
      <c r="AW4027" s="13" t="s">
        <v>32</v>
      </c>
      <c r="AX4027" s="13" t="s">
        <v>70</v>
      </c>
      <c r="AY4027" s="204" t="s">
        <v>193</v>
      </c>
    </row>
    <row r="4028" spans="2:51" s="13" customFormat="1" ht="11.25">
      <c r="B4028" s="193"/>
      <c r="C4028" s="194"/>
      <c r="D4028" s="195" t="s">
        <v>203</v>
      </c>
      <c r="E4028" s="196" t="s">
        <v>19</v>
      </c>
      <c r="F4028" s="197" t="s">
        <v>7889</v>
      </c>
      <c r="G4028" s="194"/>
      <c r="H4028" s="198">
        <v>727.6</v>
      </c>
      <c r="I4028" s="199"/>
      <c r="J4028" s="194"/>
      <c r="K4028" s="194"/>
      <c r="L4028" s="200"/>
      <c r="M4028" s="201"/>
      <c r="N4028" s="202"/>
      <c r="O4028" s="202"/>
      <c r="P4028" s="202"/>
      <c r="Q4028" s="202"/>
      <c r="R4028" s="202"/>
      <c r="S4028" s="202"/>
      <c r="T4028" s="203"/>
      <c r="AT4028" s="204" t="s">
        <v>203</v>
      </c>
      <c r="AU4028" s="204" t="s">
        <v>80</v>
      </c>
      <c r="AV4028" s="13" t="s">
        <v>80</v>
      </c>
      <c r="AW4028" s="13" t="s">
        <v>32</v>
      </c>
      <c r="AX4028" s="13" t="s">
        <v>70</v>
      </c>
      <c r="AY4028" s="204" t="s">
        <v>193</v>
      </c>
    </row>
    <row r="4029" spans="2:51" s="16" customFormat="1" ht="11.25">
      <c r="B4029" s="237"/>
      <c r="C4029" s="238"/>
      <c r="D4029" s="195" t="s">
        <v>203</v>
      </c>
      <c r="E4029" s="239" t="s">
        <v>19</v>
      </c>
      <c r="F4029" s="240" t="s">
        <v>568</v>
      </c>
      <c r="G4029" s="238"/>
      <c r="H4029" s="241">
        <v>1076.24</v>
      </c>
      <c r="I4029" s="242"/>
      <c r="J4029" s="238"/>
      <c r="K4029" s="238"/>
      <c r="L4029" s="243"/>
      <c r="M4029" s="244"/>
      <c r="N4029" s="245"/>
      <c r="O4029" s="245"/>
      <c r="P4029" s="245"/>
      <c r="Q4029" s="245"/>
      <c r="R4029" s="245"/>
      <c r="S4029" s="245"/>
      <c r="T4029" s="246"/>
      <c r="AT4029" s="247" t="s">
        <v>203</v>
      </c>
      <c r="AU4029" s="247" t="s">
        <v>80</v>
      </c>
      <c r="AV4029" s="16" t="s">
        <v>212</v>
      </c>
      <c r="AW4029" s="16" t="s">
        <v>32</v>
      </c>
      <c r="AX4029" s="16" t="s">
        <v>70</v>
      </c>
      <c r="AY4029" s="247" t="s">
        <v>193</v>
      </c>
    </row>
    <row r="4030" spans="2:51" s="15" customFormat="1" ht="11.25">
      <c r="B4030" s="217"/>
      <c r="C4030" s="218"/>
      <c r="D4030" s="195" t="s">
        <v>203</v>
      </c>
      <c r="E4030" s="219" t="s">
        <v>19</v>
      </c>
      <c r="F4030" s="220" t="s">
        <v>971</v>
      </c>
      <c r="G4030" s="218"/>
      <c r="H4030" s="219" t="s">
        <v>19</v>
      </c>
      <c r="I4030" s="221"/>
      <c r="J4030" s="218"/>
      <c r="K4030" s="218"/>
      <c r="L4030" s="222"/>
      <c r="M4030" s="223"/>
      <c r="N4030" s="224"/>
      <c r="O4030" s="224"/>
      <c r="P4030" s="224"/>
      <c r="Q4030" s="224"/>
      <c r="R4030" s="224"/>
      <c r="S4030" s="224"/>
      <c r="T4030" s="225"/>
      <c r="AT4030" s="226" t="s">
        <v>203</v>
      </c>
      <c r="AU4030" s="226" t="s">
        <v>80</v>
      </c>
      <c r="AV4030" s="15" t="s">
        <v>78</v>
      </c>
      <c r="AW4030" s="15" t="s">
        <v>32</v>
      </c>
      <c r="AX4030" s="15" t="s">
        <v>70</v>
      </c>
      <c r="AY4030" s="226" t="s">
        <v>193</v>
      </c>
    </row>
    <row r="4031" spans="2:51" s="13" customFormat="1" ht="22.5">
      <c r="B4031" s="193"/>
      <c r="C4031" s="194"/>
      <c r="D4031" s="195" t="s">
        <v>203</v>
      </c>
      <c r="E4031" s="196" t="s">
        <v>19</v>
      </c>
      <c r="F4031" s="197" t="s">
        <v>7890</v>
      </c>
      <c r="G4031" s="194"/>
      <c r="H4031" s="198">
        <v>40.619999999999997</v>
      </c>
      <c r="I4031" s="199"/>
      <c r="J4031" s="194"/>
      <c r="K4031" s="194"/>
      <c r="L4031" s="200"/>
      <c r="M4031" s="201"/>
      <c r="N4031" s="202"/>
      <c r="O4031" s="202"/>
      <c r="P4031" s="202"/>
      <c r="Q4031" s="202"/>
      <c r="R4031" s="202"/>
      <c r="S4031" s="202"/>
      <c r="T4031" s="203"/>
      <c r="AT4031" s="204" t="s">
        <v>203</v>
      </c>
      <c r="AU4031" s="204" t="s">
        <v>80</v>
      </c>
      <c r="AV4031" s="13" t="s">
        <v>80</v>
      </c>
      <c r="AW4031" s="13" t="s">
        <v>32</v>
      </c>
      <c r="AX4031" s="13" t="s">
        <v>70</v>
      </c>
      <c r="AY4031" s="204" t="s">
        <v>193</v>
      </c>
    </row>
    <row r="4032" spans="2:51" s="13" customFormat="1" ht="11.25">
      <c r="B4032" s="193"/>
      <c r="C4032" s="194"/>
      <c r="D4032" s="195" t="s">
        <v>203</v>
      </c>
      <c r="E4032" s="196" t="s">
        <v>19</v>
      </c>
      <c r="F4032" s="197" t="s">
        <v>7891</v>
      </c>
      <c r="G4032" s="194"/>
      <c r="H4032" s="198">
        <v>228.8</v>
      </c>
      <c r="I4032" s="199"/>
      <c r="J4032" s="194"/>
      <c r="K4032" s="194"/>
      <c r="L4032" s="200"/>
      <c r="M4032" s="201"/>
      <c r="N4032" s="202"/>
      <c r="O4032" s="202"/>
      <c r="P4032" s="202"/>
      <c r="Q4032" s="202"/>
      <c r="R4032" s="202"/>
      <c r="S4032" s="202"/>
      <c r="T4032" s="203"/>
      <c r="AT4032" s="204" t="s">
        <v>203</v>
      </c>
      <c r="AU4032" s="204" t="s">
        <v>80</v>
      </c>
      <c r="AV4032" s="13" t="s">
        <v>80</v>
      </c>
      <c r="AW4032" s="13" t="s">
        <v>32</v>
      </c>
      <c r="AX4032" s="13" t="s">
        <v>70</v>
      </c>
      <c r="AY4032" s="204" t="s">
        <v>193</v>
      </c>
    </row>
    <row r="4033" spans="1:65" s="13" customFormat="1" ht="11.25">
      <c r="B4033" s="193"/>
      <c r="C4033" s="194"/>
      <c r="D4033" s="195" t="s">
        <v>203</v>
      </c>
      <c r="E4033" s="196" t="s">
        <v>19</v>
      </c>
      <c r="F4033" s="197" t="s">
        <v>7888</v>
      </c>
      <c r="G4033" s="194"/>
      <c r="H4033" s="198">
        <v>102.6</v>
      </c>
      <c r="I4033" s="199"/>
      <c r="J4033" s="194"/>
      <c r="K4033" s="194"/>
      <c r="L4033" s="200"/>
      <c r="M4033" s="201"/>
      <c r="N4033" s="202"/>
      <c r="O4033" s="202"/>
      <c r="P4033" s="202"/>
      <c r="Q4033" s="202"/>
      <c r="R4033" s="202"/>
      <c r="S4033" s="202"/>
      <c r="T4033" s="203"/>
      <c r="AT4033" s="204" t="s">
        <v>203</v>
      </c>
      <c r="AU4033" s="204" t="s">
        <v>80</v>
      </c>
      <c r="AV4033" s="13" t="s">
        <v>80</v>
      </c>
      <c r="AW4033" s="13" t="s">
        <v>32</v>
      </c>
      <c r="AX4033" s="13" t="s">
        <v>70</v>
      </c>
      <c r="AY4033" s="204" t="s">
        <v>193</v>
      </c>
    </row>
    <row r="4034" spans="1:65" s="13" customFormat="1" ht="11.25">
      <c r="B4034" s="193"/>
      <c r="C4034" s="194"/>
      <c r="D4034" s="195" t="s">
        <v>203</v>
      </c>
      <c r="E4034" s="196" t="s">
        <v>19</v>
      </c>
      <c r="F4034" s="197" t="s">
        <v>7883</v>
      </c>
      <c r="G4034" s="194"/>
      <c r="H4034" s="198">
        <v>15.84</v>
      </c>
      <c r="I4034" s="199"/>
      <c r="J4034" s="194"/>
      <c r="K4034" s="194"/>
      <c r="L4034" s="200"/>
      <c r="M4034" s="201"/>
      <c r="N4034" s="202"/>
      <c r="O4034" s="202"/>
      <c r="P4034" s="202"/>
      <c r="Q4034" s="202"/>
      <c r="R4034" s="202"/>
      <c r="S4034" s="202"/>
      <c r="T4034" s="203"/>
      <c r="AT4034" s="204" t="s">
        <v>203</v>
      </c>
      <c r="AU4034" s="204" t="s">
        <v>80</v>
      </c>
      <c r="AV4034" s="13" t="s">
        <v>80</v>
      </c>
      <c r="AW4034" s="13" t="s">
        <v>32</v>
      </c>
      <c r="AX4034" s="13" t="s">
        <v>70</v>
      </c>
      <c r="AY4034" s="204" t="s">
        <v>193</v>
      </c>
    </row>
    <row r="4035" spans="1:65" s="13" customFormat="1" ht="11.25">
      <c r="B4035" s="193"/>
      <c r="C4035" s="194"/>
      <c r="D4035" s="195" t="s">
        <v>203</v>
      </c>
      <c r="E4035" s="196" t="s">
        <v>19</v>
      </c>
      <c r="F4035" s="197" t="s">
        <v>7889</v>
      </c>
      <c r="G4035" s="194"/>
      <c r="H4035" s="198">
        <v>727.6</v>
      </c>
      <c r="I4035" s="199"/>
      <c r="J4035" s="194"/>
      <c r="K4035" s="194"/>
      <c r="L4035" s="200"/>
      <c r="M4035" s="201"/>
      <c r="N4035" s="202"/>
      <c r="O4035" s="202"/>
      <c r="P4035" s="202"/>
      <c r="Q4035" s="202"/>
      <c r="R4035" s="202"/>
      <c r="S4035" s="202"/>
      <c r="T4035" s="203"/>
      <c r="AT4035" s="204" t="s">
        <v>203</v>
      </c>
      <c r="AU4035" s="204" t="s">
        <v>80</v>
      </c>
      <c r="AV4035" s="13" t="s">
        <v>80</v>
      </c>
      <c r="AW4035" s="13" t="s">
        <v>32</v>
      </c>
      <c r="AX4035" s="13" t="s">
        <v>70</v>
      </c>
      <c r="AY4035" s="204" t="s">
        <v>193</v>
      </c>
    </row>
    <row r="4036" spans="1:65" s="16" customFormat="1" ht="11.25">
      <c r="B4036" s="237"/>
      <c r="C4036" s="238"/>
      <c r="D4036" s="195" t="s">
        <v>203</v>
      </c>
      <c r="E4036" s="239" t="s">
        <v>19</v>
      </c>
      <c r="F4036" s="240" t="s">
        <v>568</v>
      </c>
      <c r="G4036" s="238"/>
      <c r="H4036" s="241">
        <v>1115.46</v>
      </c>
      <c r="I4036" s="242"/>
      <c r="J4036" s="238"/>
      <c r="K4036" s="238"/>
      <c r="L4036" s="243"/>
      <c r="M4036" s="244"/>
      <c r="N4036" s="245"/>
      <c r="O4036" s="245"/>
      <c r="P4036" s="245"/>
      <c r="Q4036" s="245"/>
      <c r="R4036" s="245"/>
      <c r="S4036" s="245"/>
      <c r="T4036" s="246"/>
      <c r="AT4036" s="247" t="s">
        <v>203</v>
      </c>
      <c r="AU4036" s="247" t="s">
        <v>80</v>
      </c>
      <c r="AV4036" s="16" t="s">
        <v>212</v>
      </c>
      <c r="AW4036" s="16" t="s">
        <v>32</v>
      </c>
      <c r="AX4036" s="16" t="s">
        <v>70</v>
      </c>
      <c r="AY4036" s="247" t="s">
        <v>193</v>
      </c>
    </row>
    <row r="4037" spans="1:65" s="14" customFormat="1" ht="11.25">
      <c r="B4037" s="205"/>
      <c r="C4037" s="206"/>
      <c r="D4037" s="195" t="s">
        <v>203</v>
      </c>
      <c r="E4037" s="207" t="s">
        <v>19</v>
      </c>
      <c r="F4037" s="208" t="s">
        <v>205</v>
      </c>
      <c r="G4037" s="206"/>
      <c r="H4037" s="209">
        <v>3644.9</v>
      </c>
      <c r="I4037" s="210"/>
      <c r="J4037" s="206"/>
      <c r="K4037" s="206"/>
      <c r="L4037" s="211"/>
      <c r="M4037" s="212"/>
      <c r="N4037" s="213"/>
      <c r="O4037" s="213"/>
      <c r="P4037" s="213"/>
      <c r="Q4037" s="213"/>
      <c r="R4037" s="213"/>
      <c r="S4037" s="213"/>
      <c r="T4037" s="214"/>
      <c r="AT4037" s="215" t="s">
        <v>203</v>
      </c>
      <c r="AU4037" s="215" t="s">
        <v>80</v>
      </c>
      <c r="AV4037" s="14" t="s">
        <v>200</v>
      </c>
      <c r="AW4037" s="14" t="s">
        <v>32</v>
      </c>
      <c r="AX4037" s="14" t="s">
        <v>78</v>
      </c>
      <c r="AY4037" s="215" t="s">
        <v>193</v>
      </c>
    </row>
    <row r="4038" spans="1:65" s="2" customFormat="1" ht="24.2" customHeight="1">
      <c r="A4038" s="36"/>
      <c r="B4038" s="37"/>
      <c r="C4038" s="175" t="s">
        <v>7892</v>
      </c>
      <c r="D4038" s="175" t="s">
        <v>195</v>
      </c>
      <c r="E4038" s="176" t="s">
        <v>7893</v>
      </c>
      <c r="F4038" s="177" t="s">
        <v>7894</v>
      </c>
      <c r="G4038" s="178" t="s">
        <v>198</v>
      </c>
      <c r="H4038" s="179">
        <v>911.2</v>
      </c>
      <c r="I4038" s="180"/>
      <c r="J4038" s="181">
        <f>ROUND(I4038*H4038,2)</f>
        <v>0</v>
      </c>
      <c r="K4038" s="177" t="s">
        <v>199</v>
      </c>
      <c r="L4038" s="41"/>
      <c r="M4038" s="182" t="s">
        <v>19</v>
      </c>
      <c r="N4038" s="183" t="s">
        <v>41</v>
      </c>
      <c r="O4038" s="66"/>
      <c r="P4038" s="184">
        <f>O4038*H4038</f>
        <v>0</v>
      </c>
      <c r="Q4038" s="184">
        <v>1.5E-3</v>
      </c>
      <c r="R4038" s="184">
        <f>Q4038*H4038</f>
        <v>1.3668</v>
      </c>
      <c r="S4038" s="184">
        <v>0</v>
      </c>
      <c r="T4038" s="185">
        <f>S4038*H4038</f>
        <v>0</v>
      </c>
      <c r="U4038" s="36"/>
      <c r="V4038" s="36"/>
      <c r="W4038" s="36"/>
      <c r="X4038" s="36"/>
      <c r="Y4038" s="36"/>
      <c r="Z4038" s="36"/>
      <c r="AA4038" s="36"/>
      <c r="AB4038" s="36"/>
      <c r="AC4038" s="36"/>
      <c r="AD4038" s="36"/>
      <c r="AE4038" s="36"/>
      <c r="AR4038" s="186" t="s">
        <v>216</v>
      </c>
      <c r="AT4038" s="186" t="s">
        <v>195</v>
      </c>
      <c r="AU4038" s="186" t="s">
        <v>80</v>
      </c>
      <c r="AY4038" s="19" t="s">
        <v>193</v>
      </c>
      <c r="BE4038" s="187">
        <f>IF(N4038="základní",J4038,0)</f>
        <v>0</v>
      </c>
      <c r="BF4038" s="187">
        <f>IF(N4038="snížená",J4038,0)</f>
        <v>0</v>
      </c>
      <c r="BG4038" s="187">
        <f>IF(N4038="zákl. přenesená",J4038,0)</f>
        <v>0</v>
      </c>
      <c r="BH4038" s="187">
        <f>IF(N4038="sníž. přenesená",J4038,0)</f>
        <v>0</v>
      </c>
      <c r="BI4038" s="187">
        <f>IF(N4038="nulová",J4038,0)</f>
        <v>0</v>
      </c>
      <c r="BJ4038" s="19" t="s">
        <v>78</v>
      </c>
      <c r="BK4038" s="187">
        <f>ROUND(I4038*H4038,2)</f>
        <v>0</v>
      </c>
      <c r="BL4038" s="19" t="s">
        <v>216</v>
      </c>
      <c r="BM4038" s="186" t="s">
        <v>7895</v>
      </c>
    </row>
    <row r="4039" spans="1:65" s="2" customFormat="1" ht="11.25">
      <c r="A4039" s="36"/>
      <c r="B4039" s="37"/>
      <c r="C4039" s="38"/>
      <c r="D4039" s="188" t="s">
        <v>201</v>
      </c>
      <c r="E4039" s="38"/>
      <c r="F4039" s="189" t="s">
        <v>7896</v>
      </c>
      <c r="G4039" s="38"/>
      <c r="H4039" s="38"/>
      <c r="I4039" s="190"/>
      <c r="J4039" s="38"/>
      <c r="K4039" s="38"/>
      <c r="L4039" s="41"/>
      <c r="M4039" s="191"/>
      <c r="N4039" s="192"/>
      <c r="O4039" s="66"/>
      <c r="P4039" s="66"/>
      <c r="Q4039" s="66"/>
      <c r="R4039" s="66"/>
      <c r="S4039" s="66"/>
      <c r="T4039" s="67"/>
      <c r="U4039" s="36"/>
      <c r="V4039" s="36"/>
      <c r="W4039" s="36"/>
      <c r="X4039" s="36"/>
      <c r="Y4039" s="36"/>
      <c r="Z4039" s="36"/>
      <c r="AA4039" s="36"/>
      <c r="AB4039" s="36"/>
      <c r="AC4039" s="36"/>
      <c r="AD4039" s="36"/>
      <c r="AE4039" s="36"/>
      <c r="AT4039" s="19" t="s">
        <v>201</v>
      </c>
      <c r="AU4039" s="19" t="s">
        <v>80</v>
      </c>
    </row>
    <row r="4040" spans="1:65" s="15" customFormat="1" ht="11.25">
      <c r="B4040" s="217"/>
      <c r="C4040" s="218"/>
      <c r="D4040" s="195" t="s">
        <v>203</v>
      </c>
      <c r="E4040" s="219" t="s">
        <v>19</v>
      </c>
      <c r="F4040" s="220" t="s">
        <v>353</v>
      </c>
      <c r="G4040" s="218"/>
      <c r="H4040" s="219" t="s">
        <v>19</v>
      </c>
      <c r="I4040" s="221"/>
      <c r="J4040" s="218"/>
      <c r="K4040" s="218"/>
      <c r="L4040" s="222"/>
      <c r="M4040" s="223"/>
      <c r="N4040" s="224"/>
      <c r="O4040" s="224"/>
      <c r="P4040" s="224"/>
      <c r="Q4040" s="224"/>
      <c r="R4040" s="224"/>
      <c r="S4040" s="224"/>
      <c r="T4040" s="225"/>
      <c r="AT4040" s="226" t="s">
        <v>203</v>
      </c>
      <c r="AU4040" s="226" t="s">
        <v>80</v>
      </c>
      <c r="AV4040" s="15" t="s">
        <v>78</v>
      </c>
      <c r="AW4040" s="15" t="s">
        <v>32</v>
      </c>
      <c r="AX4040" s="15" t="s">
        <v>70</v>
      </c>
      <c r="AY4040" s="226" t="s">
        <v>193</v>
      </c>
    </row>
    <row r="4041" spans="1:65" s="13" customFormat="1" ht="11.25">
      <c r="B4041" s="193"/>
      <c r="C4041" s="194"/>
      <c r="D4041" s="195" t="s">
        <v>203</v>
      </c>
      <c r="E4041" s="196" t="s">
        <v>19</v>
      </c>
      <c r="F4041" s="197" t="s">
        <v>7897</v>
      </c>
      <c r="G4041" s="194"/>
      <c r="H4041" s="198">
        <v>2.61</v>
      </c>
      <c r="I4041" s="199"/>
      <c r="J4041" s="194"/>
      <c r="K4041" s="194"/>
      <c r="L4041" s="200"/>
      <c r="M4041" s="201"/>
      <c r="N4041" s="202"/>
      <c r="O4041" s="202"/>
      <c r="P4041" s="202"/>
      <c r="Q4041" s="202"/>
      <c r="R4041" s="202"/>
      <c r="S4041" s="202"/>
      <c r="T4041" s="203"/>
      <c r="AT4041" s="204" t="s">
        <v>203</v>
      </c>
      <c r="AU4041" s="204" t="s">
        <v>80</v>
      </c>
      <c r="AV4041" s="13" t="s">
        <v>80</v>
      </c>
      <c r="AW4041" s="13" t="s">
        <v>32</v>
      </c>
      <c r="AX4041" s="13" t="s">
        <v>70</v>
      </c>
      <c r="AY4041" s="204" t="s">
        <v>193</v>
      </c>
    </row>
    <row r="4042" spans="1:65" s="13" customFormat="1" ht="11.25">
      <c r="B4042" s="193"/>
      <c r="C4042" s="194"/>
      <c r="D4042" s="195" t="s">
        <v>203</v>
      </c>
      <c r="E4042" s="196" t="s">
        <v>19</v>
      </c>
      <c r="F4042" s="197" t="s">
        <v>7898</v>
      </c>
      <c r="G4042" s="194"/>
      <c r="H4042" s="198">
        <v>2.61</v>
      </c>
      <c r="I4042" s="199"/>
      <c r="J4042" s="194"/>
      <c r="K4042" s="194"/>
      <c r="L4042" s="200"/>
      <c r="M4042" s="201"/>
      <c r="N4042" s="202"/>
      <c r="O4042" s="202"/>
      <c r="P4042" s="202"/>
      <c r="Q4042" s="202"/>
      <c r="R4042" s="202"/>
      <c r="S4042" s="202"/>
      <c r="T4042" s="203"/>
      <c r="AT4042" s="204" t="s">
        <v>203</v>
      </c>
      <c r="AU4042" s="204" t="s">
        <v>80</v>
      </c>
      <c r="AV4042" s="13" t="s">
        <v>80</v>
      </c>
      <c r="AW4042" s="13" t="s">
        <v>32</v>
      </c>
      <c r="AX4042" s="13" t="s">
        <v>70</v>
      </c>
      <c r="AY4042" s="204" t="s">
        <v>193</v>
      </c>
    </row>
    <row r="4043" spans="1:65" s="13" customFormat="1" ht="11.25">
      <c r="B4043" s="193"/>
      <c r="C4043" s="194"/>
      <c r="D4043" s="195" t="s">
        <v>203</v>
      </c>
      <c r="E4043" s="196" t="s">
        <v>19</v>
      </c>
      <c r="F4043" s="197" t="s">
        <v>7899</v>
      </c>
      <c r="G4043" s="194"/>
      <c r="H4043" s="198">
        <v>1.44</v>
      </c>
      <c r="I4043" s="199"/>
      <c r="J4043" s="194"/>
      <c r="K4043" s="194"/>
      <c r="L4043" s="200"/>
      <c r="M4043" s="201"/>
      <c r="N4043" s="202"/>
      <c r="O4043" s="202"/>
      <c r="P4043" s="202"/>
      <c r="Q4043" s="202"/>
      <c r="R4043" s="202"/>
      <c r="S4043" s="202"/>
      <c r="T4043" s="203"/>
      <c r="AT4043" s="204" t="s">
        <v>203</v>
      </c>
      <c r="AU4043" s="204" t="s">
        <v>80</v>
      </c>
      <c r="AV4043" s="13" t="s">
        <v>80</v>
      </c>
      <c r="AW4043" s="13" t="s">
        <v>32</v>
      </c>
      <c r="AX4043" s="13" t="s">
        <v>70</v>
      </c>
      <c r="AY4043" s="204" t="s">
        <v>193</v>
      </c>
    </row>
    <row r="4044" spans="1:65" s="13" customFormat="1" ht="22.5">
      <c r="B4044" s="193"/>
      <c r="C4044" s="194"/>
      <c r="D4044" s="195" t="s">
        <v>203</v>
      </c>
      <c r="E4044" s="196" t="s">
        <v>19</v>
      </c>
      <c r="F4044" s="197" t="s">
        <v>7900</v>
      </c>
      <c r="G4044" s="194"/>
      <c r="H4044" s="198">
        <v>10.82</v>
      </c>
      <c r="I4044" s="199"/>
      <c r="J4044" s="194"/>
      <c r="K4044" s="194"/>
      <c r="L4044" s="200"/>
      <c r="M4044" s="201"/>
      <c r="N4044" s="202"/>
      <c r="O4044" s="202"/>
      <c r="P4044" s="202"/>
      <c r="Q4044" s="202"/>
      <c r="R4044" s="202"/>
      <c r="S4044" s="202"/>
      <c r="T4044" s="203"/>
      <c r="AT4044" s="204" t="s">
        <v>203</v>
      </c>
      <c r="AU4044" s="204" t="s">
        <v>80</v>
      </c>
      <c r="AV4044" s="13" t="s">
        <v>80</v>
      </c>
      <c r="AW4044" s="13" t="s">
        <v>32</v>
      </c>
      <c r="AX4044" s="13" t="s">
        <v>70</v>
      </c>
      <c r="AY4044" s="204" t="s">
        <v>193</v>
      </c>
    </row>
    <row r="4045" spans="1:65" s="13" customFormat="1" ht="11.25">
      <c r="B4045" s="193"/>
      <c r="C4045" s="194"/>
      <c r="D4045" s="195" t="s">
        <v>203</v>
      </c>
      <c r="E4045" s="196" t="s">
        <v>19</v>
      </c>
      <c r="F4045" s="197" t="s">
        <v>1609</v>
      </c>
      <c r="G4045" s="194"/>
      <c r="H4045" s="198">
        <v>9.4</v>
      </c>
      <c r="I4045" s="199"/>
      <c r="J4045" s="194"/>
      <c r="K4045" s="194"/>
      <c r="L4045" s="200"/>
      <c r="M4045" s="201"/>
      <c r="N4045" s="202"/>
      <c r="O4045" s="202"/>
      <c r="P4045" s="202"/>
      <c r="Q4045" s="202"/>
      <c r="R4045" s="202"/>
      <c r="S4045" s="202"/>
      <c r="T4045" s="203"/>
      <c r="AT4045" s="204" t="s">
        <v>203</v>
      </c>
      <c r="AU4045" s="204" t="s">
        <v>80</v>
      </c>
      <c r="AV4045" s="13" t="s">
        <v>80</v>
      </c>
      <c r="AW4045" s="13" t="s">
        <v>32</v>
      </c>
      <c r="AX4045" s="13" t="s">
        <v>70</v>
      </c>
      <c r="AY4045" s="204" t="s">
        <v>193</v>
      </c>
    </row>
    <row r="4046" spans="1:65" s="13" customFormat="1" ht="33.75">
      <c r="B4046" s="193"/>
      <c r="C4046" s="194"/>
      <c r="D4046" s="195" t="s">
        <v>203</v>
      </c>
      <c r="E4046" s="196" t="s">
        <v>19</v>
      </c>
      <c r="F4046" s="197" t="s">
        <v>7901</v>
      </c>
      <c r="G4046" s="194"/>
      <c r="H4046" s="198">
        <v>41.88</v>
      </c>
      <c r="I4046" s="199"/>
      <c r="J4046" s="194"/>
      <c r="K4046" s="194"/>
      <c r="L4046" s="200"/>
      <c r="M4046" s="201"/>
      <c r="N4046" s="202"/>
      <c r="O4046" s="202"/>
      <c r="P4046" s="202"/>
      <c r="Q4046" s="202"/>
      <c r="R4046" s="202"/>
      <c r="S4046" s="202"/>
      <c r="T4046" s="203"/>
      <c r="AT4046" s="204" t="s">
        <v>203</v>
      </c>
      <c r="AU4046" s="204" t="s">
        <v>80</v>
      </c>
      <c r="AV4046" s="13" t="s">
        <v>80</v>
      </c>
      <c r="AW4046" s="13" t="s">
        <v>32</v>
      </c>
      <c r="AX4046" s="13" t="s">
        <v>70</v>
      </c>
      <c r="AY4046" s="204" t="s">
        <v>193</v>
      </c>
    </row>
    <row r="4047" spans="1:65" s="13" customFormat="1" ht="11.25">
      <c r="B4047" s="193"/>
      <c r="C4047" s="194"/>
      <c r="D4047" s="195" t="s">
        <v>203</v>
      </c>
      <c r="E4047" s="196" t="s">
        <v>19</v>
      </c>
      <c r="F4047" s="197" t="s">
        <v>7902</v>
      </c>
      <c r="G4047" s="194"/>
      <c r="H4047" s="198">
        <v>14.52</v>
      </c>
      <c r="I4047" s="199"/>
      <c r="J4047" s="194"/>
      <c r="K4047" s="194"/>
      <c r="L4047" s="200"/>
      <c r="M4047" s="201"/>
      <c r="N4047" s="202"/>
      <c r="O4047" s="202"/>
      <c r="P4047" s="202"/>
      <c r="Q4047" s="202"/>
      <c r="R4047" s="202"/>
      <c r="S4047" s="202"/>
      <c r="T4047" s="203"/>
      <c r="AT4047" s="204" t="s">
        <v>203</v>
      </c>
      <c r="AU4047" s="204" t="s">
        <v>80</v>
      </c>
      <c r="AV4047" s="13" t="s">
        <v>80</v>
      </c>
      <c r="AW4047" s="13" t="s">
        <v>32</v>
      </c>
      <c r="AX4047" s="13" t="s">
        <v>70</v>
      </c>
      <c r="AY4047" s="204" t="s">
        <v>193</v>
      </c>
    </row>
    <row r="4048" spans="1:65" s="13" customFormat="1" ht="11.25">
      <c r="B4048" s="193"/>
      <c r="C4048" s="194"/>
      <c r="D4048" s="195" t="s">
        <v>203</v>
      </c>
      <c r="E4048" s="196" t="s">
        <v>19</v>
      </c>
      <c r="F4048" s="197" t="s">
        <v>7903</v>
      </c>
      <c r="G4048" s="194"/>
      <c r="H4048" s="198">
        <v>7.44</v>
      </c>
      <c r="I4048" s="199"/>
      <c r="J4048" s="194"/>
      <c r="K4048" s="194"/>
      <c r="L4048" s="200"/>
      <c r="M4048" s="201"/>
      <c r="N4048" s="202"/>
      <c r="O4048" s="202"/>
      <c r="P4048" s="202"/>
      <c r="Q4048" s="202"/>
      <c r="R4048" s="202"/>
      <c r="S4048" s="202"/>
      <c r="T4048" s="203"/>
      <c r="AT4048" s="204" t="s">
        <v>203</v>
      </c>
      <c r="AU4048" s="204" t="s">
        <v>80</v>
      </c>
      <c r="AV4048" s="13" t="s">
        <v>80</v>
      </c>
      <c r="AW4048" s="13" t="s">
        <v>32</v>
      </c>
      <c r="AX4048" s="13" t="s">
        <v>70</v>
      </c>
      <c r="AY4048" s="204" t="s">
        <v>193</v>
      </c>
    </row>
    <row r="4049" spans="2:51" s="13" customFormat="1" ht="11.25">
      <c r="B4049" s="193"/>
      <c r="C4049" s="194"/>
      <c r="D4049" s="195" t="s">
        <v>203</v>
      </c>
      <c r="E4049" s="196" t="s">
        <v>19</v>
      </c>
      <c r="F4049" s="197" t="s">
        <v>7904</v>
      </c>
      <c r="G4049" s="194"/>
      <c r="H4049" s="198">
        <v>8.16</v>
      </c>
      <c r="I4049" s="199"/>
      <c r="J4049" s="194"/>
      <c r="K4049" s="194"/>
      <c r="L4049" s="200"/>
      <c r="M4049" s="201"/>
      <c r="N4049" s="202"/>
      <c r="O4049" s="202"/>
      <c r="P4049" s="202"/>
      <c r="Q4049" s="202"/>
      <c r="R4049" s="202"/>
      <c r="S4049" s="202"/>
      <c r="T4049" s="203"/>
      <c r="AT4049" s="204" t="s">
        <v>203</v>
      </c>
      <c r="AU4049" s="204" t="s">
        <v>80</v>
      </c>
      <c r="AV4049" s="13" t="s">
        <v>80</v>
      </c>
      <c r="AW4049" s="13" t="s">
        <v>32</v>
      </c>
      <c r="AX4049" s="13" t="s">
        <v>70</v>
      </c>
      <c r="AY4049" s="204" t="s">
        <v>193</v>
      </c>
    </row>
    <row r="4050" spans="2:51" s="13" customFormat="1" ht="11.25">
      <c r="B4050" s="193"/>
      <c r="C4050" s="194"/>
      <c r="D4050" s="195" t="s">
        <v>203</v>
      </c>
      <c r="E4050" s="196" t="s">
        <v>19</v>
      </c>
      <c r="F4050" s="197" t="s">
        <v>7905</v>
      </c>
      <c r="G4050" s="194"/>
      <c r="H4050" s="198">
        <v>7.26</v>
      </c>
      <c r="I4050" s="199"/>
      <c r="J4050" s="194"/>
      <c r="K4050" s="194"/>
      <c r="L4050" s="200"/>
      <c r="M4050" s="201"/>
      <c r="N4050" s="202"/>
      <c r="O4050" s="202"/>
      <c r="P4050" s="202"/>
      <c r="Q4050" s="202"/>
      <c r="R4050" s="202"/>
      <c r="S4050" s="202"/>
      <c r="T4050" s="203"/>
      <c r="AT4050" s="204" t="s">
        <v>203</v>
      </c>
      <c r="AU4050" s="204" t="s">
        <v>80</v>
      </c>
      <c r="AV4050" s="13" t="s">
        <v>80</v>
      </c>
      <c r="AW4050" s="13" t="s">
        <v>32</v>
      </c>
      <c r="AX4050" s="13" t="s">
        <v>70</v>
      </c>
      <c r="AY4050" s="204" t="s">
        <v>193</v>
      </c>
    </row>
    <row r="4051" spans="2:51" s="13" customFormat="1" ht="11.25">
      <c r="B4051" s="193"/>
      <c r="C4051" s="194"/>
      <c r="D4051" s="195" t="s">
        <v>203</v>
      </c>
      <c r="E4051" s="196" t="s">
        <v>19</v>
      </c>
      <c r="F4051" s="197" t="s">
        <v>7906</v>
      </c>
      <c r="G4051" s="194"/>
      <c r="H4051" s="198">
        <v>9.06</v>
      </c>
      <c r="I4051" s="199"/>
      <c r="J4051" s="194"/>
      <c r="K4051" s="194"/>
      <c r="L4051" s="200"/>
      <c r="M4051" s="201"/>
      <c r="N4051" s="202"/>
      <c r="O4051" s="202"/>
      <c r="P4051" s="202"/>
      <c r="Q4051" s="202"/>
      <c r="R4051" s="202"/>
      <c r="S4051" s="202"/>
      <c r="T4051" s="203"/>
      <c r="AT4051" s="204" t="s">
        <v>203</v>
      </c>
      <c r="AU4051" s="204" t="s">
        <v>80</v>
      </c>
      <c r="AV4051" s="13" t="s">
        <v>80</v>
      </c>
      <c r="AW4051" s="13" t="s">
        <v>32</v>
      </c>
      <c r="AX4051" s="13" t="s">
        <v>70</v>
      </c>
      <c r="AY4051" s="204" t="s">
        <v>193</v>
      </c>
    </row>
    <row r="4052" spans="2:51" s="16" customFormat="1" ht="11.25">
      <c r="B4052" s="237"/>
      <c r="C4052" s="238"/>
      <c r="D4052" s="195" t="s">
        <v>203</v>
      </c>
      <c r="E4052" s="239" t="s">
        <v>19</v>
      </c>
      <c r="F4052" s="240" t="s">
        <v>568</v>
      </c>
      <c r="G4052" s="238"/>
      <c r="H4052" s="241">
        <v>115.2</v>
      </c>
      <c r="I4052" s="242"/>
      <c r="J4052" s="238"/>
      <c r="K4052" s="238"/>
      <c r="L4052" s="243"/>
      <c r="M4052" s="244"/>
      <c r="N4052" s="245"/>
      <c r="O4052" s="245"/>
      <c r="P4052" s="245"/>
      <c r="Q4052" s="245"/>
      <c r="R4052" s="245"/>
      <c r="S4052" s="245"/>
      <c r="T4052" s="246"/>
      <c r="AT4052" s="247" t="s">
        <v>203</v>
      </c>
      <c r="AU4052" s="247" t="s">
        <v>80</v>
      </c>
      <c r="AV4052" s="16" t="s">
        <v>212</v>
      </c>
      <c r="AW4052" s="16" t="s">
        <v>32</v>
      </c>
      <c r="AX4052" s="16" t="s">
        <v>70</v>
      </c>
      <c r="AY4052" s="247" t="s">
        <v>193</v>
      </c>
    </row>
    <row r="4053" spans="2:51" s="15" customFormat="1" ht="11.25">
      <c r="B4053" s="217"/>
      <c r="C4053" s="218"/>
      <c r="D4053" s="195" t="s">
        <v>203</v>
      </c>
      <c r="E4053" s="219" t="s">
        <v>19</v>
      </c>
      <c r="F4053" s="220" t="s">
        <v>335</v>
      </c>
      <c r="G4053" s="218"/>
      <c r="H4053" s="219" t="s">
        <v>19</v>
      </c>
      <c r="I4053" s="221"/>
      <c r="J4053" s="218"/>
      <c r="K4053" s="218"/>
      <c r="L4053" s="222"/>
      <c r="M4053" s="223"/>
      <c r="N4053" s="224"/>
      <c r="O4053" s="224"/>
      <c r="P4053" s="224"/>
      <c r="Q4053" s="224"/>
      <c r="R4053" s="224"/>
      <c r="S4053" s="224"/>
      <c r="T4053" s="225"/>
      <c r="AT4053" s="226" t="s">
        <v>203</v>
      </c>
      <c r="AU4053" s="226" t="s">
        <v>80</v>
      </c>
      <c r="AV4053" s="15" t="s">
        <v>78</v>
      </c>
      <c r="AW4053" s="15" t="s">
        <v>32</v>
      </c>
      <c r="AX4053" s="15" t="s">
        <v>70</v>
      </c>
      <c r="AY4053" s="226" t="s">
        <v>193</v>
      </c>
    </row>
    <row r="4054" spans="2:51" s="13" customFormat="1" ht="22.5">
      <c r="B4054" s="193"/>
      <c r="C4054" s="194"/>
      <c r="D4054" s="195" t="s">
        <v>203</v>
      </c>
      <c r="E4054" s="196" t="s">
        <v>19</v>
      </c>
      <c r="F4054" s="197" t="s">
        <v>7907</v>
      </c>
      <c r="G4054" s="194"/>
      <c r="H4054" s="198">
        <v>6.06</v>
      </c>
      <c r="I4054" s="199"/>
      <c r="J4054" s="194"/>
      <c r="K4054" s="194"/>
      <c r="L4054" s="200"/>
      <c r="M4054" s="201"/>
      <c r="N4054" s="202"/>
      <c r="O4054" s="202"/>
      <c r="P4054" s="202"/>
      <c r="Q4054" s="202"/>
      <c r="R4054" s="202"/>
      <c r="S4054" s="202"/>
      <c r="T4054" s="203"/>
      <c r="AT4054" s="204" t="s">
        <v>203</v>
      </c>
      <c r="AU4054" s="204" t="s">
        <v>80</v>
      </c>
      <c r="AV4054" s="13" t="s">
        <v>80</v>
      </c>
      <c r="AW4054" s="13" t="s">
        <v>32</v>
      </c>
      <c r="AX4054" s="13" t="s">
        <v>70</v>
      </c>
      <c r="AY4054" s="204" t="s">
        <v>193</v>
      </c>
    </row>
    <row r="4055" spans="2:51" s="13" customFormat="1" ht="22.5">
      <c r="B4055" s="193"/>
      <c r="C4055" s="194"/>
      <c r="D4055" s="195" t="s">
        <v>203</v>
      </c>
      <c r="E4055" s="196" t="s">
        <v>19</v>
      </c>
      <c r="F4055" s="197" t="s">
        <v>7908</v>
      </c>
      <c r="G4055" s="194"/>
      <c r="H4055" s="198">
        <v>6.18</v>
      </c>
      <c r="I4055" s="199"/>
      <c r="J4055" s="194"/>
      <c r="K4055" s="194"/>
      <c r="L4055" s="200"/>
      <c r="M4055" s="201"/>
      <c r="N4055" s="202"/>
      <c r="O4055" s="202"/>
      <c r="P4055" s="202"/>
      <c r="Q4055" s="202"/>
      <c r="R4055" s="202"/>
      <c r="S4055" s="202"/>
      <c r="T4055" s="203"/>
      <c r="AT4055" s="204" t="s">
        <v>203</v>
      </c>
      <c r="AU4055" s="204" t="s">
        <v>80</v>
      </c>
      <c r="AV4055" s="13" t="s">
        <v>80</v>
      </c>
      <c r="AW4055" s="13" t="s">
        <v>32</v>
      </c>
      <c r="AX4055" s="13" t="s">
        <v>70</v>
      </c>
      <c r="AY4055" s="204" t="s">
        <v>193</v>
      </c>
    </row>
    <row r="4056" spans="2:51" s="13" customFormat="1" ht="11.25">
      <c r="B4056" s="193"/>
      <c r="C4056" s="194"/>
      <c r="D4056" s="195" t="s">
        <v>203</v>
      </c>
      <c r="E4056" s="196" t="s">
        <v>19</v>
      </c>
      <c r="F4056" s="197" t="s">
        <v>7909</v>
      </c>
      <c r="G4056" s="194"/>
      <c r="H4056" s="198">
        <v>2.16</v>
      </c>
      <c r="I4056" s="199"/>
      <c r="J4056" s="194"/>
      <c r="K4056" s="194"/>
      <c r="L4056" s="200"/>
      <c r="M4056" s="201"/>
      <c r="N4056" s="202"/>
      <c r="O4056" s="202"/>
      <c r="P4056" s="202"/>
      <c r="Q4056" s="202"/>
      <c r="R4056" s="202"/>
      <c r="S4056" s="202"/>
      <c r="T4056" s="203"/>
      <c r="AT4056" s="204" t="s">
        <v>203</v>
      </c>
      <c r="AU4056" s="204" t="s">
        <v>80</v>
      </c>
      <c r="AV4056" s="13" t="s">
        <v>80</v>
      </c>
      <c r="AW4056" s="13" t="s">
        <v>32</v>
      </c>
      <c r="AX4056" s="13" t="s">
        <v>70</v>
      </c>
      <c r="AY4056" s="204" t="s">
        <v>193</v>
      </c>
    </row>
    <row r="4057" spans="2:51" s="13" customFormat="1" ht="11.25">
      <c r="B4057" s="193"/>
      <c r="C4057" s="194"/>
      <c r="D4057" s="195" t="s">
        <v>203</v>
      </c>
      <c r="E4057" s="196" t="s">
        <v>19</v>
      </c>
      <c r="F4057" s="197" t="s">
        <v>7910</v>
      </c>
      <c r="G4057" s="194"/>
      <c r="H4057" s="198">
        <v>6.6</v>
      </c>
      <c r="I4057" s="199"/>
      <c r="J4057" s="194"/>
      <c r="K4057" s="194"/>
      <c r="L4057" s="200"/>
      <c r="M4057" s="201"/>
      <c r="N4057" s="202"/>
      <c r="O4057" s="202"/>
      <c r="P4057" s="202"/>
      <c r="Q4057" s="202"/>
      <c r="R4057" s="202"/>
      <c r="S4057" s="202"/>
      <c r="T4057" s="203"/>
      <c r="AT4057" s="204" t="s">
        <v>203</v>
      </c>
      <c r="AU4057" s="204" t="s">
        <v>80</v>
      </c>
      <c r="AV4057" s="13" t="s">
        <v>80</v>
      </c>
      <c r="AW4057" s="13" t="s">
        <v>32</v>
      </c>
      <c r="AX4057" s="13" t="s">
        <v>70</v>
      </c>
      <c r="AY4057" s="204" t="s">
        <v>193</v>
      </c>
    </row>
    <row r="4058" spans="2:51" s="13" customFormat="1" ht="11.25">
      <c r="B4058" s="193"/>
      <c r="C4058" s="194"/>
      <c r="D4058" s="195" t="s">
        <v>203</v>
      </c>
      <c r="E4058" s="196" t="s">
        <v>19</v>
      </c>
      <c r="F4058" s="197" t="s">
        <v>7911</v>
      </c>
      <c r="G4058" s="194"/>
      <c r="H4058" s="198">
        <v>2.91</v>
      </c>
      <c r="I4058" s="199"/>
      <c r="J4058" s="194"/>
      <c r="K4058" s="194"/>
      <c r="L4058" s="200"/>
      <c r="M4058" s="201"/>
      <c r="N4058" s="202"/>
      <c r="O4058" s="202"/>
      <c r="P4058" s="202"/>
      <c r="Q4058" s="202"/>
      <c r="R4058" s="202"/>
      <c r="S4058" s="202"/>
      <c r="T4058" s="203"/>
      <c r="AT4058" s="204" t="s">
        <v>203</v>
      </c>
      <c r="AU4058" s="204" t="s">
        <v>80</v>
      </c>
      <c r="AV4058" s="13" t="s">
        <v>80</v>
      </c>
      <c r="AW4058" s="13" t="s">
        <v>32</v>
      </c>
      <c r="AX4058" s="13" t="s">
        <v>70</v>
      </c>
      <c r="AY4058" s="204" t="s">
        <v>193</v>
      </c>
    </row>
    <row r="4059" spans="2:51" s="13" customFormat="1" ht="11.25">
      <c r="B4059" s="193"/>
      <c r="C4059" s="194"/>
      <c r="D4059" s="195" t="s">
        <v>203</v>
      </c>
      <c r="E4059" s="196" t="s">
        <v>19</v>
      </c>
      <c r="F4059" s="197" t="s">
        <v>7912</v>
      </c>
      <c r="G4059" s="194"/>
      <c r="H4059" s="198">
        <v>3.63</v>
      </c>
      <c r="I4059" s="199"/>
      <c r="J4059" s="194"/>
      <c r="K4059" s="194"/>
      <c r="L4059" s="200"/>
      <c r="M4059" s="201"/>
      <c r="N4059" s="202"/>
      <c r="O4059" s="202"/>
      <c r="P4059" s="202"/>
      <c r="Q4059" s="202"/>
      <c r="R4059" s="202"/>
      <c r="S4059" s="202"/>
      <c r="T4059" s="203"/>
      <c r="AT4059" s="204" t="s">
        <v>203</v>
      </c>
      <c r="AU4059" s="204" t="s">
        <v>80</v>
      </c>
      <c r="AV4059" s="13" t="s">
        <v>80</v>
      </c>
      <c r="AW4059" s="13" t="s">
        <v>32</v>
      </c>
      <c r="AX4059" s="13" t="s">
        <v>70</v>
      </c>
      <c r="AY4059" s="204" t="s">
        <v>193</v>
      </c>
    </row>
    <row r="4060" spans="2:51" s="13" customFormat="1" ht="11.25">
      <c r="B4060" s="193"/>
      <c r="C4060" s="194"/>
      <c r="D4060" s="195" t="s">
        <v>203</v>
      </c>
      <c r="E4060" s="196" t="s">
        <v>19</v>
      </c>
      <c r="F4060" s="197" t="s">
        <v>7913</v>
      </c>
      <c r="G4060" s="194"/>
      <c r="H4060" s="198">
        <v>3.18</v>
      </c>
      <c r="I4060" s="199"/>
      <c r="J4060" s="194"/>
      <c r="K4060" s="194"/>
      <c r="L4060" s="200"/>
      <c r="M4060" s="201"/>
      <c r="N4060" s="202"/>
      <c r="O4060" s="202"/>
      <c r="P4060" s="202"/>
      <c r="Q4060" s="202"/>
      <c r="R4060" s="202"/>
      <c r="S4060" s="202"/>
      <c r="T4060" s="203"/>
      <c r="AT4060" s="204" t="s">
        <v>203</v>
      </c>
      <c r="AU4060" s="204" t="s">
        <v>80</v>
      </c>
      <c r="AV4060" s="13" t="s">
        <v>80</v>
      </c>
      <c r="AW4060" s="13" t="s">
        <v>32</v>
      </c>
      <c r="AX4060" s="13" t="s">
        <v>70</v>
      </c>
      <c r="AY4060" s="204" t="s">
        <v>193</v>
      </c>
    </row>
    <row r="4061" spans="2:51" s="13" customFormat="1" ht="11.25">
      <c r="B4061" s="193"/>
      <c r="C4061" s="194"/>
      <c r="D4061" s="195" t="s">
        <v>203</v>
      </c>
      <c r="E4061" s="196" t="s">
        <v>19</v>
      </c>
      <c r="F4061" s="197" t="s">
        <v>7914</v>
      </c>
      <c r="G4061" s="194"/>
      <c r="H4061" s="198">
        <v>2.37</v>
      </c>
      <c r="I4061" s="199"/>
      <c r="J4061" s="194"/>
      <c r="K4061" s="194"/>
      <c r="L4061" s="200"/>
      <c r="M4061" s="201"/>
      <c r="N4061" s="202"/>
      <c r="O4061" s="202"/>
      <c r="P4061" s="202"/>
      <c r="Q4061" s="202"/>
      <c r="R4061" s="202"/>
      <c r="S4061" s="202"/>
      <c r="T4061" s="203"/>
      <c r="AT4061" s="204" t="s">
        <v>203</v>
      </c>
      <c r="AU4061" s="204" t="s">
        <v>80</v>
      </c>
      <c r="AV4061" s="13" t="s">
        <v>80</v>
      </c>
      <c r="AW4061" s="13" t="s">
        <v>32</v>
      </c>
      <c r="AX4061" s="13" t="s">
        <v>70</v>
      </c>
      <c r="AY4061" s="204" t="s">
        <v>193</v>
      </c>
    </row>
    <row r="4062" spans="2:51" s="13" customFormat="1" ht="11.25">
      <c r="B4062" s="193"/>
      <c r="C4062" s="194"/>
      <c r="D4062" s="195" t="s">
        <v>203</v>
      </c>
      <c r="E4062" s="196" t="s">
        <v>19</v>
      </c>
      <c r="F4062" s="197" t="s">
        <v>7915</v>
      </c>
      <c r="G4062" s="194"/>
      <c r="H4062" s="198">
        <v>1.5</v>
      </c>
      <c r="I4062" s="199"/>
      <c r="J4062" s="194"/>
      <c r="K4062" s="194"/>
      <c r="L4062" s="200"/>
      <c r="M4062" s="201"/>
      <c r="N4062" s="202"/>
      <c r="O4062" s="202"/>
      <c r="P4062" s="202"/>
      <c r="Q4062" s="202"/>
      <c r="R4062" s="202"/>
      <c r="S4062" s="202"/>
      <c r="T4062" s="203"/>
      <c r="AT4062" s="204" t="s">
        <v>203</v>
      </c>
      <c r="AU4062" s="204" t="s">
        <v>80</v>
      </c>
      <c r="AV4062" s="13" t="s">
        <v>80</v>
      </c>
      <c r="AW4062" s="13" t="s">
        <v>32</v>
      </c>
      <c r="AX4062" s="13" t="s">
        <v>70</v>
      </c>
      <c r="AY4062" s="204" t="s">
        <v>193</v>
      </c>
    </row>
    <row r="4063" spans="2:51" s="13" customFormat="1" ht="11.25">
      <c r="B4063" s="193"/>
      <c r="C4063" s="194"/>
      <c r="D4063" s="195" t="s">
        <v>203</v>
      </c>
      <c r="E4063" s="196" t="s">
        <v>19</v>
      </c>
      <c r="F4063" s="197" t="s">
        <v>7916</v>
      </c>
      <c r="G4063" s="194"/>
      <c r="H4063" s="198">
        <v>171.86</v>
      </c>
      <c r="I4063" s="199"/>
      <c r="J4063" s="194"/>
      <c r="K4063" s="194"/>
      <c r="L4063" s="200"/>
      <c r="M4063" s="201"/>
      <c r="N4063" s="202"/>
      <c r="O4063" s="202"/>
      <c r="P4063" s="202"/>
      <c r="Q4063" s="202"/>
      <c r="R4063" s="202"/>
      <c r="S4063" s="202"/>
      <c r="T4063" s="203"/>
      <c r="AT4063" s="204" t="s">
        <v>203</v>
      </c>
      <c r="AU4063" s="204" t="s">
        <v>80</v>
      </c>
      <c r="AV4063" s="13" t="s">
        <v>80</v>
      </c>
      <c r="AW4063" s="13" t="s">
        <v>32</v>
      </c>
      <c r="AX4063" s="13" t="s">
        <v>70</v>
      </c>
      <c r="AY4063" s="204" t="s">
        <v>193</v>
      </c>
    </row>
    <row r="4064" spans="2:51" s="16" customFormat="1" ht="11.25">
      <c r="B4064" s="237"/>
      <c r="C4064" s="238"/>
      <c r="D4064" s="195" t="s">
        <v>203</v>
      </c>
      <c r="E4064" s="239" t="s">
        <v>19</v>
      </c>
      <c r="F4064" s="240" t="s">
        <v>568</v>
      </c>
      <c r="G4064" s="238"/>
      <c r="H4064" s="241">
        <v>206.45</v>
      </c>
      <c r="I4064" s="242"/>
      <c r="J4064" s="238"/>
      <c r="K4064" s="238"/>
      <c r="L4064" s="243"/>
      <c r="M4064" s="244"/>
      <c r="N4064" s="245"/>
      <c r="O4064" s="245"/>
      <c r="P4064" s="245"/>
      <c r="Q4064" s="245"/>
      <c r="R4064" s="245"/>
      <c r="S4064" s="245"/>
      <c r="T4064" s="246"/>
      <c r="AT4064" s="247" t="s">
        <v>203</v>
      </c>
      <c r="AU4064" s="247" t="s">
        <v>80</v>
      </c>
      <c r="AV4064" s="16" t="s">
        <v>212</v>
      </c>
      <c r="AW4064" s="16" t="s">
        <v>32</v>
      </c>
      <c r="AX4064" s="16" t="s">
        <v>70</v>
      </c>
      <c r="AY4064" s="247" t="s">
        <v>193</v>
      </c>
    </row>
    <row r="4065" spans="1:65" s="15" customFormat="1" ht="11.25">
      <c r="B4065" s="217"/>
      <c r="C4065" s="218"/>
      <c r="D4065" s="195" t="s">
        <v>203</v>
      </c>
      <c r="E4065" s="219" t="s">
        <v>19</v>
      </c>
      <c r="F4065" s="220" t="s">
        <v>945</v>
      </c>
      <c r="G4065" s="218"/>
      <c r="H4065" s="219" t="s">
        <v>19</v>
      </c>
      <c r="I4065" s="221"/>
      <c r="J4065" s="218"/>
      <c r="K4065" s="218"/>
      <c r="L4065" s="222"/>
      <c r="M4065" s="223"/>
      <c r="N4065" s="224"/>
      <c r="O4065" s="224"/>
      <c r="P4065" s="224"/>
      <c r="Q4065" s="224"/>
      <c r="R4065" s="224"/>
      <c r="S4065" s="224"/>
      <c r="T4065" s="225"/>
      <c r="AT4065" s="226" t="s">
        <v>203</v>
      </c>
      <c r="AU4065" s="226" t="s">
        <v>80</v>
      </c>
      <c r="AV4065" s="15" t="s">
        <v>78</v>
      </c>
      <c r="AW4065" s="15" t="s">
        <v>32</v>
      </c>
      <c r="AX4065" s="15" t="s">
        <v>70</v>
      </c>
      <c r="AY4065" s="226" t="s">
        <v>193</v>
      </c>
    </row>
    <row r="4066" spans="1:65" s="13" customFormat="1" ht="22.5">
      <c r="B4066" s="193"/>
      <c r="C4066" s="194"/>
      <c r="D4066" s="195" t="s">
        <v>203</v>
      </c>
      <c r="E4066" s="196" t="s">
        <v>19</v>
      </c>
      <c r="F4066" s="197" t="s">
        <v>7917</v>
      </c>
      <c r="G4066" s="194"/>
      <c r="H4066" s="198">
        <v>6.06</v>
      </c>
      <c r="I4066" s="199"/>
      <c r="J4066" s="194"/>
      <c r="K4066" s="194"/>
      <c r="L4066" s="200"/>
      <c r="M4066" s="201"/>
      <c r="N4066" s="202"/>
      <c r="O4066" s="202"/>
      <c r="P4066" s="202"/>
      <c r="Q4066" s="202"/>
      <c r="R4066" s="202"/>
      <c r="S4066" s="202"/>
      <c r="T4066" s="203"/>
      <c r="AT4066" s="204" t="s">
        <v>203</v>
      </c>
      <c r="AU4066" s="204" t="s">
        <v>80</v>
      </c>
      <c r="AV4066" s="13" t="s">
        <v>80</v>
      </c>
      <c r="AW4066" s="13" t="s">
        <v>32</v>
      </c>
      <c r="AX4066" s="13" t="s">
        <v>70</v>
      </c>
      <c r="AY4066" s="204" t="s">
        <v>193</v>
      </c>
    </row>
    <row r="4067" spans="1:65" s="13" customFormat="1" ht="22.5">
      <c r="B4067" s="193"/>
      <c r="C4067" s="194"/>
      <c r="D4067" s="195" t="s">
        <v>203</v>
      </c>
      <c r="E4067" s="196" t="s">
        <v>19</v>
      </c>
      <c r="F4067" s="197" t="s">
        <v>7918</v>
      </c>
      <c r="G4067" s="194"/>
      <c r="H4067" s="198">
        <v>6.24</v>
      </c>
      <c r="I4067" s="199"/>
      <c r="J4067" s="194"/>
      <c r="K4067" s="194"/>
      <c r="L4067" s="200"/>
      <c r="M4067" s="201"/>
      <c r="N4067" s="202"/>
      <c r="O4067" s="202"/>
      <c r="P4067" s="202"/>
      <c r="Q4067" s="202"/>
      <c r="R4067" s="202"/>
      <c r="S4067" s="202"/>
      <c r="T4067" s="203"/>
      <c r="AT4067" s="204" t="s">
        <v>203</v>
      </c>
      <c r="AU4067" s="204" t="s">
        <v>80</v>
      </c>
      <c r="AV4067" s="13" t="s">
        <v>80</v>
      </c>
      <c r="AW4067" s="13" t="s">
        <v>32</v>
      </c>
      <c r="AX4067" s="13" t="s">
        <v>70</v>
      </c>
      <c r="AY4067" s="204" t="s">
        <v>193</v>
      </c>
    </row>
    <row r="4068" spans="1:65" s="13" customFormat="1" ht="11.25">
      <c r="B4068" s="193"/>
      <c r="C4068" s="194"/>
      <c r="D4068" s="195" t="s">
        <v>203</v>
      </c>
      <c r="E4068" s="196" t="s">
        <v>19</v>
      </c>
      <c r="F4068" s="197" t="s">
        <v>7919</v>
      </c>
      <c r="G4068" s="194"/>
      <c r="H4068" s="198">
        <v>2.16</v>
      </c>
      <c r="I4068" s="199"/>
      <c r="J4068" s="194"/>
      <c r="K4068" s="194"/>
      <c r="L4068" s="200"/>
      <c r="M4068" s="201"/>
      <c r="N4068" s="202"/>
      <c r="O4068" s="202"/>
      <c r="P4068" s="202"/>
      <c r="Q4068" s="202"/>
      <c r="R4068" s="202"/>
      <c r="S4068" s="202"/>
      <c r="T4068" s="203"/>
      <c r="AT4068" s="204" t="s">
        <v>203</v>
      </c>
      <c r="AU4068" s="204" t="s">
        <v>80</v>
      </c>
      <c r="AV4068" s="13" t="s">
        <v>80</v>
      </c>
      <c r="AW4068" s="13" t="s">
        <v>32</v>
      </c>
      <c r="AX4068" s="13" t="s">
        <v>70</v>
      </c>
      <c r="AY4068" s="204" t="s">
        <v>193</v>
      </c>
    </row>
    <row r="4069" spans="1:65" s="13" customFormat="1" ht="11.25">
      <c r="B4069" s="193"/>
      <c r="C4069" s="194"/>
      <c r="D4069" s="195" t="s">
        <v>203</v>
      </c>
      <c r="E4069" s="196" t="s">
        <v>19</v>
      </c>
      <c r="F4069" s="197" t="s">
        <v>7920</v>
      </c>
      <c r="G4069" s="194"/>
      <c r="H4069" s="198">
        <v>8.89</v>
      </c>
      <c r="I4069" s="199"/>
      <c r="J4069" s="194"/>
      <c r="K4069" s="194"/>
      <c r="L4069" s="200"/>
      <c r="M4069" s="201"/>
      <c r="N4069" s="202"/>
      <c r="O4069" s="202"/>
      <c r="P4069" s="202"/>
      <c r="Q4069" s="202"/>
      <c r="R4069" s="202"/>
      <c r="S4069" s="202"/>
      <c r="T4069" s="203"/>
      <c r="AT4069" s="204" t="s">
        <v>203</v>
      </c>
      <c r="AU4069" s="204" t="s">
        <v>80</v>
      </c>
      <c r="AV4069" s="13" t="s">
        <v>80</v>
      </c>
      <c r="AW4069" s="13" t="s">
        <v>32</v>
      </c>
      <c r="AX4069" s="13" t="s">
        <v>70</v>
      </c>
      <c r="AY4069" s="204" t="s">
        <v>193</v>
      </c>
    </row>
    <row r="4070" spans="1:65" s="13" customFormat="1" ht="22.5">
      <c r="B4070" s="193"/>
      <c r="C4070" s="194"/>
      <c r="D4070" s="195" t="s">
        <v>203</v>
      </c>
      <c r="E4070" s="196" t="s">
        <v>19</v>
      </c>
      <c r="F4070" s="197" t="s">
        <v>7921</v>
      </c>
      <c r="G4070" s="194"/>
      <c r="H4070" s="198">
        <v>17.04</v>
      </c>
      <c r="I4070" s="199"/>
      <c r="J4070" s="194"/>
      <c r="K4070" s="194"/>
      <c r="L4070" s="200"/>
      <c r="M4070" s="201"/>
      <c r="N4070" s="202"/>
      <c r="O4070" s="202"/>
      <c r="P4070" s="202"/>
      <c r="Q4070" s="202"/>
      <c r="R4070" s="202"/>
      <c r="S4070" s="202"/>
      <c r="T4070" s="203"/>
      <c r="AT4070" s="204" t="s">
        <v>203</v>
      </c>
      <c r="AU4070" s="204" t="s">
        <v>80</v>
      </c>
      <c r="AV4070" s="13" t="s">
        <v>80</v>
      </c>
      <c r="AW4070" s="13" t="s">
        <v>32</v>
      </c>
      <c r="AX4070" s="13" t="s">
        <v>70</v>
      </c>
      <c r="AY4070" s="204" t="s">
        <v>193</v>
      </c>
    </row>
    <row r="4071" spans="1:65" s="13" customFormat="1" ht="11.25">
      <c r="B4071" s="193"/>
      <c r="C4071" s="194"/>
      <c r="D4071" s="195" t="s">
        <v>203</v>
      </c>
      <c r="E4071" s="196" t="s">
        <v>19</v>
      </c>
      <c r="F4071" s="197" t="s">
        <v>7922</v>
      </c>
      <c r="G4071" s="194"/>
      <c r="H4071" s="198">
        <v>2.61</v>
      </c>
      <c r="I4071" s="199"/>
      <c r="J4071" s="194"/>
      <c r="K4071" s="194"/>
      <c r="L4071" s="200"/>
      <c r="M4071" s="201"/>
      <c r="N4071" s="202"/>
      <c r="O4071" s="202"/>
      <c r="P4071" s="202"/>
      <c r="Q4071" s="202"/>
      <c r="R4071" s="202"/>
      <c r="S4071" s="202"/>
      <c r="T4071" s="203"/>
      <c r="AT4071" s="204" t="s">
        <v>203</v>
      </c>
      <c r="AU4071" s="204" t="s">
        <v>80</v>
      </c>
      <c r="AV4071" s="13" t="s">
        <v>80</v>
      </c>
      <c r="AW4071" s="13" t="s">
        <v>32</v>
      </c>
      <c r="AX4071" s="13" t="s">
        <v>70</v>
      </c>
      <c r="AY4071" s="204" t="s">
        <v>193</v>
      </c>
    </row>
    <row r="4072" spans="1:65" s="13" customFormat="1" ht="11.25">
      <c r="B4072" s="193"/>
      <c r="C4072" s="194"/>
      <c r="D4072" s="195" t="s">
        <v>203</v>
      </c>
      <c r="E4072" s="196" t="s">
        <v>19</v>
      </c>
      <c r="F4072" s="197" t="s">
        <v>7923</v>
      </c>
      <c r="G4072" s="194"/>
      <c r="H4072" s="198">
        <v>1.32</v>
      </c>
      <c r="I4072" s="199"/>
      <c r="J4072" s="194"/>
      <c r="K4072" s="194"/>
      <c r="L4072" s="200"/>
      <c r="M4072" s="201"/>
      <c r="N4072" s="202"/>
      <c r="O4072" s="202"/>
      <c r="P4072" s="202"/>
      <c r="Q4072" s="202"/>
      <c r="R4072" s="202"/>
      <c r="S4072" s="202"/>
      <c r="T4072" s="203"/>
      <c r="AT4072" s="204" t="s">
        <v>203</v>
      </c>
      <c r="AU4072" s="204" t="s">
        <v>80</v>
      </c>
      <c r="AV4072" s="13" t="s">
        <v>80</v>
      </c>
      <c r="AW4072" s="13" t="s">
        <v>32</v>
      </c>
      <c r="AX4072" s="13" t="s">
        <v>70</v>
      </c>
      <c r="AY4072" s="204" t="s">
        <v>193</v>
      </c>
    </row>
    <row r="4073" spans="1:65" s="13" customFormat="1" ht="11.25">
      <c r="B4073" s="193"/>
      <c r="C4073" s="194"/>
      <c r="D4073" s="195" t="s">
        <v>203</v>
      </c>
      <c r="E4073" s="196" t="s">
        <v>19</v>
      </c>
      <c r="F4073" s="197" t="s">
        <v>7924</v>
      </c>
      <c r="G4073" s="194"/>
      <c r="H4073" s="198">
        <v>224.74</v>
      </c>
      <c r="I4073" s="199"/>
      <c r="J4073" s="194"/>
      <c r="K4073" s="194"/>
      <c r="L4073" s="200"/>
      <c r="M4073" s="201"/>
      <c r="N4073" s="202"/>
      <c r="O4073" s="202"/>
      <c r="P4073" s="202"/>
      <c r="Q4073" s="202"/>
      <c r="R4073" s="202"/>
      <c r="S4073" s="202"/>
      <c r="T4073" s="203"/>
      <c r="AT4073" s="204" t="s">
        <v>203</v>
      </c>
      <c r="AU4073" s="204" t="s">
        <v>80</v>
      </c>
      <c r="AV4073" s="13" t="s">
        <v>80</v>
      </c>
      <c r="AW4073" s="13" t="s">
        <v>32</v>
      </c>
      <c r="AX4073" s="13" t="s">
        <v>70</v>
      </c>
      <c r="AY4073" s="204" t="s">
        <v>193</v>
      </c>
    </row>
    <row r="4074" spans="1:65" s="16" customFormat="1" ht="11.25">
      <c r="B4074" s="237"/>
      <c r="C4074" s="238"/>
      <c r="D4074" s="195" t="s">
        <v>203</v>
      </c>
      <c r="E4074" s="239" t="s">
        <v>19</v>
      </c>
      <c r="F4074" s="240" t="s">
        <v>568</v>
      </c>
      <c r="G4074" s="238"/>
      <c r="H4074" s="241">
        <v>269.06</v>
      </c>
      <c r="I4074" s="242"/>
      <c r="J4074" s="238"/>
      <c r="K4074" s="238"/>
      <c r="L4074" s="243"/>
      <c r="M4074" s="244"/>
      <c r="N4074" s="245"/>
      <c r="O4074" s="245"/>
      <c r="P4074" s="245"/>
      <c r="Q4074" s="245"/>
      <c r="R4074" s="245"/>
      <c r="S4074" s="245"/>
      <c r="T4074" s="246"/>
      <c r="AT4074" s="247" t="s">
        <v>203</v>
      </c>
      <c r="AU4074" s="247" t="s">
        <v>80</v>
      </c>
      <c r="AV4074" s="16" t="s">
        <v>212</v>
      </c>
      <c r="AW4074" s="16" t="s">
        <v>32</v>
      </c>
      <c r="AX4074" s="16" t="s">
        <v>70</v>
      </c>
      <c r="AY4074" s="247" t="s">
        <v>193</v>
      </c>
    </row>
    <row r="4075" spans="1:65" s="15" customFormat="1" ht="11.25">
      <c r="B4075" s="217"/>
      <c r="C4075" s="218"/>
      <c r="D4075" s="195" t="s">
        <v>203</v>
      </c>
      <c r="E4075" s="219" t="s">
        <v>19</v>
      </c>
      <c r="F4075" s="220" t="s">
        <v>971</v>
      </c>
      <c r="G4075" s="218"/>
      <c r="H4075" s="219" t="s">
        <v>19</v>
      </c>
      <c r="I4075" s="221"/>
      <c r="J4075" s="218"/>
      <c r="K4075" s="218"/>
      <c r="L4075" s="222"/>
      <c r="M4075" s="223"/>
      <c r="N4075" s="224"/>
      <c r="O4075" s="224"/>
      <c r="P4075" s="224"/>
      <c r="Q4075" s="224"/>
      <c r="R4075" s="224"/>
      <c r="S4075" s="224"/>
      <c r="T4075" s="225"/>
      <c r="AT4075" s="226" t="s">
        <v>203</v>
      </c>
      <c r="AU4075" s="226" t="s">
        <v>80</v>
      </c>
      <c r="AV4075" s="15" t="s">
        <v>78</v>
      </c>
      <c r="AW4075" s="15" t="s">
        <v>32</v>
      </c>
      <c r="AX4075" s="15" t="s">
        <v>70</v>
      </c>
      <c r="AY4075" s="226" t="s">
        <v>193</v>
      </c>
    </row>
    <row r="4076" spans="1:65" s="13" customFormat="1" ht="22.5">
      <c r="B4076" s="193"/>
      <c r="C4076" s="194"/>
      <c r="D4076" s="195" t="s">
        <v>203</v>
      </c>
      <c r="E4076" s="196" t="s">
        <v>19</v>
      </c>
      <c r="F4076" s="197" t="s">
        <v>7925</v>
      </c>
      <c r="G4076" s="194"/>
      <c r="H4076" s="198">
        <v>75.349999999999994</v>
      </c>
      <c r="I4076" s="199"/>
      <c r="J4076" s="194"/>
      <c r="K4076" s="194"/>
      <c r="L4076" s="200"/>
      <c r="M4076" s="201"/>
      <c r="N4076" s="202"/>
      <c r="O4076" s="202"/>
      <c r="P4076" s="202"/>
      <c r="Q4076" s="202"/>
      <c r="R4076" s="202"/>
      <c r="S4076" s="202"/>
      <c r="T4076" s="203"/>
      <c r="AT4076" s="204" t="s">
        <v>203</v>
      </c>
      <c r="AU4076" s="204" t="s">
        <v>80</v>
      </c>
      <c r="AV4076" s="13" t="s">
        <v>80</v>
      </c>
      <c r="AW4076" s="13" t="s">
        <v>32</v>
      </c>
      <c r="AX4076" s="13" t="s">
        <v>70</v>
      </c>
      <c r="AY4076" s="204" t="s">
        <v>193</v>
      </c>
    </row>
    <row r="4077" spans="1:65" s="13" customFormat="1" ht="11.25">
      <c r="B4077" s="193"/>
      <c r="C4077" s="194"/>
      <c r="D4077" s="195" t="s">
        <v>203</v>
      </c>
      <c r="E4077" s="196" t="s">
        <v>19</v>
      </c>
      <c r="F4077" s="197" t="s">
        <v>7926</v>
      </c>
      <c r="G4077" s="194"/>
      <c r="H4077" s="198">
        <v>245.14</v>
      </c>
      <c r="I4077" s="199"/>
      <c r="J4077" s="194"/>
      <c r="K4077" s="194"/>
      <c r="L4077" s="200"/>
      <c r="M4077" s="201"/>
      <c r="N4077" s="202"/>
      <c r="O4077" s="202"/>
      <c r="P4077" s="202"/>
      <c r="Q4077" s="202"/>
      <c r="R4077" s="202"/>
      <c r="S4077" s="202"/>
      <c r="T4077" s="203"/>
      <c r="AT4077" s="204" t="s">
        <v>203</v>
      </c>
      <c r="AU4077" s="204" t="s">
        <v>80</v>
      </c>
      <c r="AV4077" s="13" t="s">
        <v>80</v>
      </c>
      <c r="AW4077" s="13" t="s">
        <v>32</v>
      </c>
      <c r="AX4077" s="13" t="s">
        <v>70</v>
      </c>
      <c r="AY4077" s="204" t="s">
        <v>193</v>
      </c>
    </row>
    <row r="4078" spans="1:65" s="16" customFormat="1" ht="11.25">
      <c r="B4078" s="237"/>
      <c r="C4078" s="238"/>
      <c r="D4078" s="195" t="s">
        <v>203</v>
      </c>
      <c r="E4078" s="239" t="s">
        <v>19</v>
      </c>
      <c r="F4078" s="240" t="s">
        <v>568</v>
      </c>
      <c r="G4078" s="238"/>
      <c r="H4078" s="241">
        <v>320.49</v>
      </c>
      <c r="I4078" s="242"/>
      <c r="J4078" s="238"/>
      <c r="K4078" s="238"/>
      <c r="L4078" s="243"/>
      <c r="M4078" s="244"/>
      <c r="N4078" s="245"/>
      <c r="O4078" s="245"/>
      <c r="P4078" s="245"/>
      <c r="Q4078" s="245"/>
      <c r="R4078" s="245"/>
      <c r="S4078" s="245"/>
      <c r="T4078" s="246"/>
      <c r="AT4078" s="247" t="s">
        <v>203</v>
      </c>
      <c r="AU4078" s="247" t="s">
        <v>80</v>
      </c>
      <c r="AV4078" s="16" t="s">
        <v>212</v>
      </c>
      <c r="AW4078" s="16" t="s">
        <v>32</v>
      </c>
      <c r="AX4078" s="16" t="s">
        <v>70</v>
      </c>
      <c r="AY4078" s="247" t="s">
        <v>193</v>
      </c>
    </row>
    <row r="4079" spans="1:65" s="14" customFormat="1" ht="11.25">
      <c r="B4079" s="205"/>
      <c r="C4079" s="206"/>
      <c r="D4079" s="195" t="s">
        <v>203</v>
      </c>
      <c r="E4079" s="207" t="s">
        <v>19</v>
      </c>
      <c r="F4079" s="208" t="s">
        <v>205</v>
      </c>
      <c r="G4079" s="206"/>
      <c r="H4079" s="209">
        <v>911.2</v>
      </c>
      <c r="I4079" s="210"/>
      <c r="J4079" s="206"/>
      <c r="K4079" s="206"/>
      <c r="L4079" s="211"/>
      <c r="M4079" s="212"/>
      <c r="N4079" s="213"/>
      <c r="O4079" s="213"/>
      <c r="P4079" s="213"/>
      <c r="Q4079" s="213"/>
      <c r="R4079" s="213"/>
      <c r="S4079" s="213"/>
      <c r="T4079" s="214"/>
      <c r="AT4079" s="215" t="s">
        <v>203</v>
      </c>
      <c r="AU4079" s="215" t="s">
        <v>80</v>
      </c>
      <c r="AV4079" s="14" t="s">
        <v>200</v>
      </c>
      <c r="AW4079" s="14" t="s">
        <v>32</v>
      </c>
      <c r="AX4079" s="14" t="s">
        <v>78</v>
      </c>
      <c r="AY4079" s="215" t="s">
        <v>193</v>
      </c>
    </row>
    <row r="4080" spans="1:65" s="2" customFormat="1" ht="24.2" customHeight="1">
      <c r="A4080" s="36"/>
      <c r="B4080" s="37"/>
      <c r="C4080" s="175" t="s">
        <v>7927</v>
      </c>
      <c r="D4080" s="175" t="s">
        <v>195</v>
      </c>
      <c r="E4080" s="176" t="s">
        <v>7928</v>
      </c>
      <c r="F4080" s="177" t="s">
        <v>7929</v>
      </c>
      <c r="G4080" s="178" t="s">
        <v>215</v>
      </c>
      <c r="H4080" s="179">
        <v>765</v>
      </c>
      <c r="I4080" s="180"/>
      <c r="J4080" s="181">
        <f>ROUND(I4080*H4080,2)</f>
        <v>0</v>
      </c>
      <c r="K4080" s="177" t="s">
        <v>199</v>
      </c>
      <c r="L4080" s="41"/>
      <c r="M4080" s="182" t="s">
        <v>19</v>
      </c>
      <c r="N4080" s="183" t="s">
        <v>41</v>
      </c>
      <c r="O4080" s="66"/>
      <c r="P4080" s="184">
        <f>O4080*H4080</f>
        <v>0</v>
      </c>
      <c r="Q4080" s="184">
        <v>2.1000000000000001E-4</v>
      </c>
      <c r="R4080" s="184">
        <f>Q4080*H4080</f>
        <v>0.16065000000000002</v>
      </c>
      <c r="S4080" s="184">
        <v>0</v>
      </c>
      <c r="T4080" s="185">
        <f>S4080*H4080</f>
        <v>0</v>
      </c>
      <c r="U4080" s="36"/>
      <c r="V4080" s="36"/>
      <c r="W4080" s="36"/>
      <c r="X4080" s="36"/>
      <c r="Y4080" s="36"/>
      <c r="Z4080" s="36"/>
      <c r="AA4080" s="36"/>
      <c r="AB4080" s="36"/>
      <c r="AC4080" s="36"/>
      <c r="AD4080" s="36"/>
      <c r="AE4080" s="36"/>
      <c r="AR4080" s="186" t="s">
        <v>216</v>
      </c>
      <c r="AT4080" s="186" t="s">
        <v>195</v>
      </c>
      <c r="AU4080" s="186" t="s">
        <v>80</v>
      </c>
      <c r="AY4080" s="19" t="s">
        <v>193</v>
      </c>
      <c r="BE4080" s="187">
        <f>IF(N4080="základní",J4080,0)</f>
        <v>0</v>
      </c>
      <c r="BF4080" s="187">
        <f>IF(N4080="snížená",J4080,0)</f>
        <v>0</v>
      </c>
      <c r="BG4080" s="187">
        <f>IF(N4080="zákl. přenesená",J4080,0)</f>
        <v>0</v>
      </c>
      <c r="BH4080" s="187">
        <f>IF(N4080="sníž. přenesená",J4080,0)</f>
        <v>0</v>
      </c>
      <c r="BI4080" s="187">
        <f>IF(N4080="nulová",J4080,0)</f>
        <v>0</v>
      </c>
      <c r="BJ4080" s="19" t="s">
        <v>78</v>
      </c>
      <c r="BK4080" s="187">
        <f>ROUND(I4080*H4080,2)</f>
        <v>0</v>
      </c>
      <c r="BL4080" s="19" t="s">
        <v>216</v>
      </c>
      <c r="BM4080" s="186" t="s">
        <v>7930</v>
      </c>
    </row>
    <row r="4081" spans="1:65" s="2" customFormat="1" ht="11.25">
      <c r="A4081" s="36"/>
      <c r="B4081" s="37"/>
      <c r="C4081" s="38"/>
      <c r="D4081" s="188" t="s">
        <v>201</v>
      </c>
      <c r="E4081" s="38"/>
      <c r="F4081" s="189" t="s">
        <v>7931</v>
      </c>
      <c r="G4081" s="38"/>
      <c r="H4081" s="38"/>
      <c r="I4081" s="190"/>
      <c r="J4081" s="38"/>
      <c r="K4081" s="38"/>
      <c r="L4081" s="41"/>
      <c r="M4081" s="191"/>
      <c r="N4081" s="192"/>
      <c r="O4081" s="66"/>
      <c r="P4081" s="66"/>
      <c r="Q4081" s="66"/>
      <c r="R4081" s="66"/>
      <c r="S4081" s="66"/>
      <c r="T4081" s="67"/>
      <c r="U4081" s="36"/>
      <c r="V4081" s="36"/>
      <c r="W4081" s="36"/>
      <c r="X4081" s="36"/>
      <c r="Y4081" s="36"/>
      <c r="Z4081" s="36"/>
      <c r="AA4081" s="36"/>
      <c r="AB4081" s="36"/>
      <c r="AC4081" s="36"/>
      <c r="AD4081" s="36"/>
      <c r="AE4081" s="36"/>
      <c r="AT4081" s="19" t="s">
        <v>201</v>
      </c>
      <c r="AU4081" s="19" t="s">
        <v>80</v>
      </c>
    </row>
    <row r="4082" spans="1:65" s="15" customFormat="1" ht="11.25">
      <c r="B4082" s="217"/>
      <c r="C4082" s="218"/>
      <c r="D4082" s="195" t="s">
        <v>203</v>
      </c>
      <c r="E4082" s="219" t="s">
        <v>19</v>
      </c>
      <c r="F4082" s="220" t="s">
        <v>353</v>
      </c>
      <c r="G4082" s="218"/>
      <c r="H4082" s="219" t="s">
        <v>19</v>
      </c>
      <c r="I4082" s="221"/>
      <c r="J4082" s="218"/>
      <c r="K4082" s="218"/>
      <c r="L4082" s="222"/>
      <c r="M4082" s="223"/>
      <c r="N4082" s="224"/>
      <c r="O4082" s="224"/>
      <c r="P4082" s="224"/>
      <c r="Q4082" s="224"/>
      <c r="R4082" s="224"/>
      <c r="S4082" s="224"/>
      <c r="T4082" s="225"/>
      <c r="AT4082" s="226" t="s">
        <v>203</v>
      </c>
      <c r="AU4082" s="226" t="s">
        <v>80</v>
      </c>
      <c r="AV4082" s="15" t="s">
        <v>78</v>
      </c>
      <c r="AW4082" s="15" t="s">
        <v>32</v>
      </c>
      <c r="AX4082" s="15" t="s">
        <v>70</v>
      </c>
      <c r="AY4082" s="226" t="s">
        <v>193</v>
      </c>
    </row>
    <row r="4083" spans="1:65" s="13" customFormat="1" ht="11.25">
      <c r="B4083" s="193"/>
      <c r="C4083" s="194"/>
      <c r="D4083" s="195" t="s">
        <v>203</v>
      </c>
      <c r="E4083" s="196" t="s">
        <v>19</v>
      </c>
      <c r="F4083" s="197" t="s">
        <v>7932</v>
      </c>
      <c r="G4083" s="194"/>
      <c r="H4083" s="198">
        <v>99</v>
      </c>
      <c r="I4083" s="199"/>
      <c r="J4083" s="194"/>
      <c r="K4083" s="194"/>
      <c r="L4083" s="200"/>
      <c r="M4083" s="201"/>
      <c r="N4083" s="202"/>
      <c r="O4083" s="202"/>
      <c r="P4083" s="202"/>
      <c r="Q4083" s="202"/>
      <c r="R4083" s="202"/>
      <c r="S4083" s="202"/>
      <c r="T4083" s="203"/>
      <c r="AT4083" s="204" t="s">
        <v>203</v>
      </c>
      <c r="AU4083" s="204" t="s">
        <v>80</v>
      </c>
      <c r="AV4083" s="13" t="s">
        <v>80</v>
      </c>
      <c r="AW4083" s="13" t="s">
        <v>32</v>
      </c>
      <c r="AX4083" s="13" t="s">
        <v>70</v>
      </c>
      <c r="AY4083" s="204" t="s">
        <v>193</v>
      </c>
    </row>
    <row r="4084" spans="1:65" s="16" customFormat="1" ht="11.25">
      <c r="B4084" s="237"/>
      <c r="C4084" s="238"/>
      <c r="D4084" s="195" t="s">
        <v>203</v>
      </c>
      <c r="E4084" s="239" t="s">
        <v>19</v>
      </c>
      <c r="F4084" s="240" t="s">
        <v>568</v>
      </c>
      <c r="G4084" s="238"/>
      <c r="H4084" s="241">
        <v>99</v>
      </c>
      <c r="I4084" s="242"/>
      <c r="J4084" s="238"/>
      <c r="K4084" s="238"/>
      <c r="L4084" s="243"/>
      <c r="M4084" s="244"/>
      <c r="N4084" s="245"/>
      <c r="O4084" s="245"/>
      <c r="P4084" s="245"/>
      <c r="Q4084" s="245"/>
      <c r="R4084" s="245"/>
      <c r="S4084" s="245"/>
      <c r="T4084" s="246"/>
      <c r="AT4084" s="247" t="s">
        <v>203</v>
      </c>
      <c r="AU4084" s="247" t="s">
        <v>80</v>
      </c>
      <c r="AV4084" s="16" t="s">
        <v>212</v>
      </c>
      <c r="AW4084" s="16" t="s">
        <v>32</v>
      </c>
      <c r="AX4084" s="16" t="s">
        <v>70</v>
      </c>
      <c r="AY4084" s="247" t="s">
        <v>193</v>
      </c>
    </row>
    <row r="4085" spans="1:65" s="15" customFormat="1" ht="11.25">
      <c r="B4085" s="217"/>
      <c r="C4085" s="218"/>
      <c r="D4085" s="195" t="s">
        <v>203</v>
      </c>
      <c r="E4085" s="219" t="s">
        <v>19</v>
      </c>
      <c r="F4085" s="220" t="s">
        <v>335</v>
      </c>
      <c r="G4085" s="218"/>
      <c r="H4085" s="219" t="s">
        <v>19</v>
      </c>
      <c r="I4085" s="221"/>
      <c r="J4085" s="218"/>
      <c r="K4085" s="218"/>
      <c r="L4085" s="222"/>
      <c r="M4085" s="223"/>
      <c r="N4085" s="224"/>
      <c r="O4085" s="224"/>
      <c r="P4085" s="224"/>
      <c r="Q4085" s="224"/>
      <c r="R4085" s="224"/>
      <c r="S4085" s="224"/>
      <c r="T4085" s="225"/>
      <c r="AT4085" s="226" t="s">
        <v>203</v>
      </c>
      <c r="AU4085" s="226" t="s">
        <v>80</v>
      </c>
      <c r="AV4085" s="15" t="s">
        <v>78</v>
      </c>
      <c r="AW4085" s="15" t="s">
        <v>32</v>
      </c>
      <c r="AX4085" s="15" t="s">
        <v>70</v>
      </c>
      <c r="AY4085" s="226" t="s">
        <v>193</v>
      </c>
    </row>
    <row r="4086" spans="1:65" s="13" customFormat="1" ht="11.25">
      <c r="B4086" s="193"/>
      <c r="C4086" s="194"/>
      <c r="D4086" s="195" t="s">
        <v>203</v>
      </c>
      <c r="E4086" s="196" t="s">
        <v>19</v>
      </c>
      <c r="F4086" s="197" t="s">
        <v>7933</v>
      </c>
      <c r="G4086" s="194"/>
      <c r="H4086" s="198">
        <v>207</v>
      </c>
      <c r="I4086" s="199"/>
      <c r="J4086" s="194"/>
      <c r="K4086" s="194"/>
      <c r="L4086" s="200"/>
      <c r="M4086" s="201"/>
      <c r="N4086" s="202"/>
      <c r="O4086" s="202"/>
      <c r="P4086" s="202"/>
      <c r="Q4086" s="202"/>
      <c r="R4086" s="202"/>
      <c r="S4086" s="202"/>
      <c r="T4086" s="203"/>
      <c r="AT4086" s="204" t="s">
        <v>203</v>
      </c>
      <c r="AU4086" s="204" t="s">
        <v>80</v>
      </c>
      <c r="AV4086" s="13" t="s">
        <v>80</v>
      </c>
      <c r="AW4086" s="13" t="s">
        <v>32</v>
      </c>
      <c r="AX4086" s="13" t="s">
        <v>70</v>
      </c>
      <c r="AY4086" s="204" t="s">
        <v>193</v>
      </c>
    </row>
    <row r="4087" spans="1:65" s="16" customFormat="1" ht="11.25">
      <c r="B4087" s="237"/>
      <c r="C4087" s="238"/>
      <c r="D4087" s="195" t="s">
        <v>203</v>
      </c>
      <c r="E4087" s="239" t="s">
        <v>19</v>
      </c>
      <c r="F4087" s="240" t="s">
        <v>568</v>
      </c>
      <c r="G4087" s="238"/>
      <c r="H4087" s="241">
        <v>207</v>
      </c>
      <c r="I4087" s="242"/>
      <c r="J4087" s="238"/>
      <c r="K4087" s="238"/>
      <c r="L4087" s="243"/>
      <c r="M4087" s="244"/>
      <c r="N4087" s="245"/>
      <c r="O4087" s="245"/>
      <c r="P4087" s="245"/>
      <c r="Q4087" s="245"/>
      <c r="R4087" s="245"/>
      <c r="S4087" s="245"/>
      <c r="T4087" s="246"/>
      <c r="AT4087" s="247" t="s">
        <v>203</v>
      </c>
      <c r="AU4087" s="247" t="s">
        <v>80</v>
      </c>
      <c r="AV4087" s="16" t="s">
        <v>212</v>
      </c>
      <c r="AW4087" s="16" t="s">
        <v>32</v>
      </c>
      <c r="AX4087" s="16" t="s">
        <v>70</v>
      </c>
      <c r="AY4087" s="247" t="s">
        <v>193</v>
      </c>
    </row>
    <row r="4088" spans="1:65" s="15" customFormat="1" ht="11.25">
      <c r="B4088" s="217"/>
      <c r="C4088" s="218"/>
      <c r="D4088" s="195" t="s">
        <v>203</v>
      </c>
      <c r="E4088" s="219" t="s">
        <v>19</v>
      </c>
      <c r="F4088" s="220" t="s">
        <v>945</v>
      </c>
      <c r="G4088" s="218"/>
      <c r="H4088" s="219" t="s">
        <v>19</v>
      </c>
      <c r="I4088" s="221"/>
      <c r="J4088" s="218"/>
      <c r="K4088" s="218"/>
      <c r="L4088" s="222"/>
      <c r="M4088" s="223"/>
      <c r="N4088" s="224"/>
      <c r="O4088" s="224"/>
      <c r="P4088" s="224"/>
      <c r="Q4088" s="224"/>
      <c r="R4088" s="224"/>
      <c r="S4088" s="224"/>
      <c r="T4088" s="225"/>
      <c r="AT4088" s="226" t="s">
        <v>203</v>
      </c>
      <c r="AU4088" s="226" t="s">
        <v>80</v>
      </c>
      <c r="AV4088" s="15" t="s">
        <v>78</v>
      </c>
      <c r="AW4088" s="15" t="s">
        <v>32</v>
      </c>
      <c r="AX4088" s="15" t="s">
        <v>70</v>
      </c>
      <c r="AY4088" s="226" t="s">
        <v>193</v>
      </c>
    </row>
    <row r="4089" spans="1:65" s="13" customFormat="1" ht="11.25">
      <c r="B4089" s="193"/>
      <c r="C4089" s="194"/>
      <c r="D4089" s="195" t="s">
        <v>203</v>
      </c>
      <c r="E4089" s="196" t="s">
        <v>19</v>
      </c>
      <c r="F4089" s="197" t="s">
        <v>7934</v>
      </c>
      <c r="G4089" s="194"/>
      <c r="H4089" s="198">
        <v>234</v>
      </c>
      <c r="I4089" s="199"/>
      <c r="J4089" s="194"/>
      <c r="K4089" s="194"/>
      <c r="L4089" s="200"/>
      <c r="M4089" s="201"/>
      <c r="N4089" s="202"/>
      <c r="O4089" s="202"/>
      <c r="P4089" s="202"/>
      <c r="Q4089" s="202"/>
      <c r="R4089" s="202"/>
      <c r="S4089" s="202"/>
      <c r="T4089" s="203"/>
      <c r="AT4089" s="204" t="s">
        <v>203</v>
      </c>
      <c r="AU4089" s="204" t="s">
        <v>80</v>
      </c>
      <c r="AV4089" s="13" t="s">
        <v>80</v>
      </c>
      <c r="AW4089" s="13" t="s">
        <v>32</v>
      </c>
      <c r="AX4089" s="13" t="s">
        <v>70</v>
      </c>
      <c r="AY4089" s="204" t="s">
        <v>193</v>
      </c>
    </row>
    <row r="4090" spans="1:65" s="16" customFormat="1" ht="11.25">
      <c r="B4090" s="237"/>
      <c r="C4090" s="238"/>
      <c r="D4090" s="195" t="s">
        <v>203</v>
      </c>
      <c r="E4090" s="239" t="s">
        <v>19</v>
      </c>
      <c r="F4090" s="240" t="s">
        <v>568</v>
      </c>
      <c r="G4090" s="238"/>
      <c r="H4090" s="241">
        <v>234</v>
      </c>
      <c r="I4090" s="242"/>
      <c r="J4090" s="238"/>
      <c r="K4090" s="238"/>
      <c r="L4090" s="243"/>
      <c r="M4090" s="244"/>
      <c r="N4090" s="245"/>
      <c r="O4090" s="245"/>
      <c r="P4090" s="245"/>
      <c r="Q4090" s="245"/>
      <c r="R4090" s="245"/>
      <c r="S4090" s="245"/>
      <c r="T4090" s="246"/>
      <c r="AT4090" s="247" t="s">
        <v>203</v>
      </c>
      <c r="AU4090" s="247" t="s">
        <v>80</v>
      </c>
      <c r="AV4090" s="16" t="s">
        <v>212</v>
      </c>
      <c r="AW4090" s="16" t="s">
        <v>32</v>
      </c>
      <c r="AX4090" s="16" t="s">
        <v>70</v>
      </c>
      <c r="AY4090" s="247" t="s">
        <v>193</v>
      </c>
    </row>
    <row r="4091" spans="1:65" s="15" customFormat="1" ht="11.25">
      <c r="B4091" s="217"/>
      <c r="C4091" s="218"/>
      <c r="D4091" s="195" t="s">
        <v>203</v>
      </c>
      <c r="E4091" s="219" t="s">
        <v>19</v>
      </c>
      <c r="F4091" s="220" t="s">
        <v>971</v>
      </c>
      <c r="G4091" s="218"/>
      <c r="H4091" s="219" t="s">
        <v>19</v>
      </c>
      <c r="I4091" s="221"/>
      <c r="J4091" s="218"/>
      <c r="K4091" s="218"/>
      <c r="L4091" s="222"/>
      <c r="M4091" s="223"/>
      <c r="N4091" s="224"/>
      <c r="O4091" s="224"/>
      <c r="P4091" s="224"/>
      <c r="Q4091" s="224"/>
      <c r="R4091" s="224"/>
      <c r="S4091" s="224"/>
      <c r="T4091" s="225"/>
      <c r="AT4091" s="226" t="s">
        <v>203</v>
      </c>
      <c r="AU4091" s="226" t="s">
        <v>80</v>
      </c>
      <c r="AV4091" s="15" t="s">
        <v>78</v>
      </c>
      <c r="AW4091" s="15" t="s">
        <v>32</v>
      </c>
      <c r="AX4091" s="15" t="s">
        <v>70</v>
      </c>
      <c r="AY4091" s="226" t="s">
        <v>193</v>
      </c>
    </row>
    <row r="4092" spans="1:65" s="13" customFormat="1" ht="11.25">
      <c r="B4092" s="193"/>
      <c r="C4092" s="194"/>
      <c r="D4092" s="195" t="s">
        <v>203</v>
      </c>
      <c r="E4092" s="196" t="s">
        <v>19</v>
      </c>
      <c r="F4092" s="197" t="s">
        <v>7935</v>
      </c>
      <c r="G4092" s="194"/>
      <c r="H4092" s="198">
        <v>225</v>
      </c>
      <c r="I4092" s="199"/>
      <c r="J4092" s="194"/>
      <c r="K4092" s="194"/>
      <c r="L4092" s="200"/>
      <c r="M4092" s="201"/>
      <c r="N4092" s="202"/>
      <c r="O4092" s="202"/>
      <c r="P4092" s="202"/>
      <c r="Q4092" s="202"/>
      <c r="R4092" s="202"/>
      <c r="S4092" s="202"/>
      <c r="T4092" s="203"/>
      <c r="AT4092" s="204" t="s">
        <v>203</v>
      </c>
      <c r="AU4092" s="204" t="s">
        <v>80</v>
      </c>
      <c r="AV4092" s="13" t="s">
        <v>80</v>
      </c>
      <c r="AW4092" s="13" t="s">
        <v>32</v>
      </c>
      <c r="AX4092" s="13" t="s">
        <v>70</v>
      </c>
      <c r="AY4092" s="204" t="s">
        <v>193</v>
      </c>
    </row>
    <row r="4093" spans="1:65" s="16" customFormat="1" ht="11.25">
      <c r="B4093" s="237"/>
      <c r="C4093" s="238"/>
      <c r="D4093" s="195" t="s">
        <v>203</v>
      </c>
      <c r="E4093" s="239" t="s">
        <v>19</v>
      </c>
      <c r="F4093" s="240" t="s">
        <v>568</v>
      </c>
      <c r="G4093" s="238"/>
      <c r="H4093" s="241">
        <v>225</v>
      </c>
      <c r="I4093" s="242"/>
      <c r="J4093" s="238"/>
      <c r="K4093" s="238"/>
      <c r="L4093" s="243"/>
      <c r="M4093" s="244"/>
      <c r="N4093" s="245"/>
      <c r="O4093" s="245"/>
      <c r="P4093" s="245"/>
      <c r="Q4093" s="245"/>
      <c r="R4093" s="245"/>
      <c r="S4093" s="245"/>
      <c r="T4093" s="246"/>
      <c r="AT4093" s="247" t="s">
        <v>203</v>
      </c>
      <c r="AU4093" s="247" t="s">
        <v>80</v>
      </c>
      <c r="AV4093" s="16" t="s">
        <v>212</v>
      </c>
      <c r="AW4093" s="16" t="s">
        <v>32</v>
      </c>
      <c r="AX4093" s="16" t="s">
        <v>70</v>
      </c>
      <c r="AY4093" s="247" t="s">
        <v>193</v>
      </c>
    </row>
    <row r="4094" spans="1:65" s="14" customFormat="1" ht="11.25">
      <c r="B4094" s="205"/>
      <c r="C4094" s="206"/>
      <c r="D4094" s="195" t="s">
        <v>203</v>
      </c>
      <c r="E4094" s="207" t="s">
        <v>19</v>
      </c>
      <c r="F4094" s="208" t="s">
        <v>205</v>
      </c>
      <c r="G4094" s="206"/>
      <c r="H4094" s="209">
        <v>765</v>
      </c>
      <c r="I4094" s="210"/>
      <c r="J4094" s="206"/>
      <c r="K4094" s="206"/>
      <c r="L4094" s="211"/>
      <c r="M4094" s="212"/>
      <c r="N4094" s="213"/>
      <c r="O4094" s="213"/>
      <c r="P4094" s="213"/>
      <c r="Q4094" s="213"/>
      <c r="R4094" s="213"/>
      <c r="S4094" s="213"/>
      <c r="T4094" s="214"/>
      <c r="AT4094" s="215" t="s">
        <v>203</v>
      </c>
      <c r="AU4094" s="215" t="s">
        <v>80</v>
      </c>
      <c r="AV4094" s="14" t="s">
        <v>200</v>
      </c>
      <c r="AW4094" s="14" t="s">
        <v>32</v>
      </c>
      <c r="AX4094" s="14" t="s">
        <v>78</v>
      </c>
      <c r="AY4094" s="215" t="s">
        <v>193</v>
      </c>
    </row>
    <row r="4095" spans="1:65" s="2" customFormat="1" ht="24.2" customHeight="1">
      <c r="A4095" s="36"/>
      <c r="B4095" s="37"/>
      <c r="C4095" s="175" t="s">
        <v>7936</v>
      </c>
      <c r="D4095" s="175" t="s">
        <v>195</v>
      </c>
      <c r="E4095" s="176" t="s">
        <v>7937</v>
      </c>
      <c r="F4095" s="177" t="s">
        <v>7938</v>
      </c>
      <c r="G4095" s="178" t="s">
        <v>215</v>
      </c>
      <c r="H4095" s="179">
        <v>150</v>
      </c>
      <c r="I4095" s="180"/>
      <c r="J4095" s="181">
        <f>ROUND(I4095*H4095,2)</f>
        <v>0</v>
      </c>
      <c r="K4095" s="177" t="s">
        <v>199</v>
      </c>
      <c r="L4095" s="41"/>
      <c r="M4095" s="182" t="s">
        <v>19</v>
      </c>
      <c r="N4095" s="183" t="s">
        <v>41</v>
      </c>
      <c r="O4095" s="66"/>
      <c r="P4095" s="184">
        <f>O4095*H4095</f>
        <v>0</v>
      </c>
      <c r="Q4095" s="184">
        <v>2.0000000000000001E-4</v>
      </c>
      <c r="R4095" s="184">
        <f>Q4095*H4095</f>
        <v>3.0000000000000002E-2</v>
      </c>
      <c r="S4095" s="184">
        <v>0</v>
      </c>
      <c r="T4095" s="185">
        <f>S4095*H4095</f>
        <v>0</v>
      </c>
      <c r="U4095" s="36"/>
      <c r="V4095" s="36"/>
      <c r="W4095" s="36"/>
      <c r="X4095" s="36"/>
      <c r="Y4095" s="36"/>
      <c r="Z4095" s="36"/>
      <c r="AA4095" s="36"/>
      <c r="AB4095" s="36"/>
      <c r="AC4095" s="36"/>
      <c r="AD4095" s="36"/>
      <c r="AE4095" s="36"/>
      <c r="AR4095" s="186" t="s">
        <v>216</v>
      </c>
      <c r="AT4095" s="186" t="s">
        <v>195</v>
      </c>
      <c r="AU4095" s="186" t="s">
        <v>80</v>
      </c>
      <c r="AY4095" s="19" t="s">
        <v>193</v>
      </c>
      <c r="BE4095" s="187">
        <f>IF(N4095="základní",J4095,0)</f>
        <v>0</v>
      </c>
      <c r="BF4095" s="187">
        <f>IF(N4095="snížená",J4095,0)</f>
        <v>0</v>
      </c>
      <c r="BG4095" s="187">
        <f>IF(N4095="zákl. přenesená",J4095,0)</f>
        <v>0</v>
      </c>
      <c r="BH4095" s="187">
        <f>IF(N4095="sníž. přenesená",J4095,0)</f>
        <v>0</v>
      </c>
      <c r="BI4095" s="187">
        <f>IF(N4095="nulová",J4095,0)</f>
        <v>0</v>
      </c>
      <c r="BJ4095" s="19" t="s">
        <v>78</v>
      </c>
      <c r="BK4095" s="187">
        <f>ROUND(I4095*H4095,2)</f>
        <v>0</v>
      </c>
      <c r="BL4095" s="19" t="s">
        <v>216</v>
      </c>
      <c r="BM4095" s="186" t="s">
        <v>7939</v>
      </c>
    </row>
    <row r="4096" spans="1:65" s="2" customFormat="1" ht="11.25">
      <c r="A4096" s="36"/>
      <c r="B4096" s="37"/>
      <c r="C4096" s="38"/>
      <c r="D4096" s="188" t="s">
        <v>201</v>
      </c>
      <c r="E4096" s="38"/>
      <c r="F4096" s="189" t="s">
        <v>7940</v>
      </c>
      <c r="G4096" s="38"/>
      <c r="H4096" s="38"/>
      <c r="I4096" s="190"/>
      <c r="J4096" s="38"/>
      <c r="K4096" s="38"/>
      <c r="L4096" s="41"/>
      <c r="M4096" s="191"/>
      <c r="N4096" s="192"/>
      <c r="O4096" s="66"/>
      <c r="P4096" s="66"/>
      <c r="Q4096" s="66"/>
      <c r="R4096" s="66"/>
      <c r="S4096" s="66"/>
      <c r="T4096" s="67"/>
      <c r="U4096" s="36"/>
      <c r="V4096" s="36"/>
      <c r="W4096" s="36"/>
      <c r="X4096" s="36"/>
      <c r="Y4096" s="36"/>
      <c r="Z4096" s="36"/>
      <c r="AA4096" s="36"/>
      <c r="AB4096" s="36"/>
      <c r="AC4096" s="36"/>
      <c r="AD4096" s="36"/>
      <c r="AE4096" s="36"/>
      <c r="AT4096" s="19" t="s">
        <v>201</v>
      </c>
      <c r="AU4096" s="19" t="s">
        <v>80</v>
      </c>
    </row>
    <row r="4097" spans="1:65" s="15" customFormat="1" ht="11.25">
      <c r="B4097" s="217"/>
      <c r="C4097" s="218"/>
      <c r="D4097" s="195" t="s">
        <v>203</v>
      </c>
      <c r="E4097" s="219" t="s">
        <v>19</v>
      </c>
      <c r="F4097" s="220" t="s">
        <v>353</v>
      </c>
      <c r="G4097" s="218"/>
      <c r="H4097" s="219" t="s">
        <v>19</v>
      </c>
      <c r="I4097" s="221"/>
      <c r="J4097" s="218"/>
      <c r="K4097" s="218"/>
      <c r="L4097" s="222"/>
      <c r="M4097" s="223"/>
      <c r="N4097" s="224"/>
      <c r="O4097" s="224"/>
      <c r="P4097" s="224"/>
      <c r="Q4097" s="224"/>
      <c r="R4097" s="224"/>
      <c r="S4097" s="224"/>
      <c r="T4097" s="225"/>
      <c r="AT4097" s="226" t="s">
        <v>203</v>
      </c>
      <c r="AU4097" s="226" t="s">
        <v>80</v>
      </c>
      <c r="AV4097" s="15" t="s">
        <v>78</v>
      </c>
      <c r="AW4097" s="15" t="s">
        <v>32</v>
      </c>
      <c r="AX4097" s="15" t="s">
        <v>70</v>
      </c>
      <c r="AY4097" s="226" t="s">
        <v>193</v>
      </c>
    </row>
    <row r="4098" spans="1:65" s="13" customFormat="1" ht="11.25">
      <c r="B4098" s="193"/>
      <c r="C4098" s="194"/>
      <c r="D4098" s="195" t="s">
        <v>203</v>
      </c>
      <c r="E4098" s="196" t="s">
        <v>19</v>
      </c>
      <c r="F4098" s="197" t="s">
        <v>7941</v>
      </c>
      <c r="G4098" s="194"/>
      <c r="H4098" s="198">
        <v>26</v>
      </c>
      <c r="I4098" s="199"/>
      <c r="J4098" s="194"/>
      <c r="K4098" s="194"/>
      <c r="L4098" s="200"/>
      <c r="M4098" s="201"/>
      <c r="N4098" s="202"/>
      <c r="O4098" s="202"/>
      <c r="P4098" s="202"/>
      <c r="Q4098" s="202"/>
      <c r="R4098" s="202"/>
      <c r="S4098" s="202"/>
      <c r="T4098" s="203"/>
      <c r="AT4098" s="204" t="s">
        <v>203</v>
      </c>
      <c r="AU4098" s="204" t="s">
        <v>80</v>
      </c>
      <c r="AV4098" s="13" t="s">
        <v>80</v>
      </c>
      <c r="AW4098" s="13" t="s">
        <v>32</v>
      </c>
      <c r="AX4098" s="13" t="s">
        <v>70</v>
      </c>
      <c r="AY4098" s="204" t="s">
        <v>193</v>
      </c>
    </row>
    <row r="4099" spans="1:65" s="16" customFormat="1" ht="11.25">
      <c r="B4099" s="237"/>
      <c r="C4099" s="238"/>
      <c r="D4099" s="195" t="s">
        <v>203</v>
      </c>
      <c r="E4099" s="239" t="s">
        <v>19</v>
      </c>
      <c r="F4099" s="240" t="s">
        <v>568</v>
      </c>
      <c r="G4099" s="238"/>
      <c r="H4099" s="241">
        <v>26</v>
      </c>
      <c r="I4099" s="242"/>
      <c r="J4099" s="238"/>
      <c r="K4099" s="238"/>
      <c r="L4099" s="243"/>
      <c r="M4099" s="244"/>
      <c r="N4099" s="245"/>
      <c r="O4099" s="245"/>
      <c r="P4099" s="245"/>
      <c r="Q4099" s="245"/>
      <c r="R4099" s="245"/>
      <c r="S4099" s="245"/>
      <c r="T4099" s="246"/>
      <c r="AT4099" s="247" t="s">
        <v>203</v>
      </c>
      <c r="AU4099" s="247" t="s">
        <v>80</v>
      </c>
      <c r="AV4099" s="16" t="s">
        <v>212</v>
      </c>
      <c r="AW4099" s="16" t="s">
        <v>32</v>
      </c>
      <c r="AX4099" s="16" t="s">
        <v>70</v>
      </c>
      <c r="AY4099" s="247" t="s">
        <v>193</v>
      </c>
    </row>
    <row r="4100" spans="1:65" s="15" customFormat="1" ht="11.25">
      <c r="B4100" s="217"/>
      <c r="C4100" s="218"/>
      <c r="D4100" s="195" t="s">
        <v>203</v>
      </c>
      <c r="E4100" s="219" t="s">
        <v>19</v>
      </c>
      <c r="F4100" s="220" t="s">
        <v>335</v>
      </c>
      <c r="G4100" s="218"/>
      <c r="H4100" s="219" t="s">
        <v>19</v>
      </c>
      <c r="I4100" s="221"/>
      <c r="J4100" s="218"/>
      <c r="K4100" s="218"/>
      <c r="L4100" s="222"/>
      <c r="M4100" s="223"/>
      <c r="N4100" s="224"/>
      <c r="O4100" s="224"/>
      <c r="P4100" s="224"/>
      <c r="Q4100" s="224"/>
      <c r="R4100" s="224"/>
      <c r="S4100" s="224"/>
      <c r="T4100" s="225"/>
      <c r="AT4100" s="226" t="s">
        <v>203</v>
      </c>
      <c r="AU4100" s="226" t="s">
        <v>80</v>
      </c>
      <c r="AV4100" s="15" t="s">
        <v>78</v>
      </c>
      <c r="AW4100" s="15" t="s">
        <v>32</v>
      </c>
      <c r="AX4100" s="15" t="s">
        <v>70</v>
      </c>
      <c r="AY4100" s="226" t="s">
        <v>193</v>
      </c>
    </row>
    <row r="4101" spans="1:65" s="13" customFormat="1" ht="11.25">
      <c r="B4101" s="193"/>
      <c r="C4101" s="194"/>
      <c r="D4101" s="195" t="s">
        <v>203</v>
      </c>
      <c r="E4101" s="196" t="s">
        <v>19</v>
      </c>
      <c r="F4101" s="197" t="s">
        <v>7942</v>
      </c>
      <c r="G4101" s="194"/>
      <c r="H4101" s="198">
        <v>34</v>
      </c>
      <c r="I4101" s="199"/>
      <c r="J4101" s="194"/>
      <c r="K4101" s="194"/>
      <c r="L4101" s="200"/>
      <c r="M4101" s="201"/>
      <c r="N4101" s="202"/>
      <c r="O4101" s="202"/>
      <c r="P4101" s="202"/>
      <c r="Q4101" s="202"/>
      <c r="R4101" s="202"/>
      <c r="S4101" s="202"/>
      <c r="T4101" s="203"/>
      <c r="AT4101" s="204" t="s">
        <v>203</v>
      </c>
      <c r="AU4101" s="204" t="s">
        <v>80</v>
      </c>
      <c r="AV4101" s="13" t="s">
        <v>80</v>
      </c>
      <c r="AW4101" s="13" t="s">
        <v>32</v>
      </c>
      <c r="AX4101" s="13" t="s">
        <v>70</v>
      </c>
      <c r="AY4101" s="204" t="s">
        <v>193</v>
      </c>
    </row>
    <row r="4102" spans="1:65" s="16" customFormat="1" ht="11.25">
      <c r="B4102" s="237"/>
      <c r="C4102" s="238"/>
      <c r="D4102" s="195" t="s">
        <v>203</v>
      </c>
      <c r="E4102" s="239" t="s">
        <v>19</v>
      </c>
      <c r="F4102" s="240" t="s">
        <v>568</v>
      </c>
      <c r="G4102" s="238"/>
      <c r="H4102" s="241">
        <v>34</v>
      </c>
      <c r="I4102" s="242"/>
      <c r="J4102" s="238"/>
      <c r="K4102" s="238"/>
      <c r="L4102" s="243"/>
      <c r="M4102" s="244"/>
      <c r="N4102" s="245"/>
      <c r="O4102" s="245"/>
      <c r="P4102" s="245"/>
      <c r="Q4102" s="245"/>
      <c r="R4102" s="245"/>
      <c r="S4102" s="245"/>
      <c r="T4102" s="246"/>
      <c r="AT4102" s="247" t="s">
        <v>203</v>
      </c>
      <c r="AU4102" s="247" t="s">
        <v>80</v>
      </c>
      <c r="AV4102" s="16" t="s">
        <v>212</v>
      </c>
      <c r="AW4102" s="16" t="s">
        <v>32</v>
      </c>
      <c r="AX4102" s="16" t="s">
        <v>70</v>
      </c>
      <c r="AY4102" s="247" t="s">
        <v>193</v>
      </c>
    </row>
    <row r="4103" spans="1:65" s="15" customFormat="1" ht="11.25">
      <c r="B4103" s="217"/>
      <c r="C4103" s="218"/>
      <c r="D4103" s="195" t="s">
        <v>203</v>
      </c>
      <c r="E4103" s="219" t="s">
        <v>19</v>
      </c>
      <c r="F4103" s="220" t="s">
        <v>945</v>
      </c>
      <c r="G4103" s="218"/>
      <c r="H4103" s="219" t="s">
        <v>19</v>
      </c>
      <c r="I4103" s="221"/>
      <c r="J4103" s="218"/>
      <c r="K4103" s="218"/>
      <c r="L4103" s="222"/>
      <c r="M4103" s="223"/>
      <c r="N4103" s="224"/>
      <c r="O4103" s="224"/>
      <c r="P4103" s="224"/>
      <c r="Q4103" s="224"/>
      <c r="R4103" s="224"/>
      <c r="S4103" s="224"/>
      <c r="T4103" s="225"/>
      <c r="AT4103" s="226" t="s">
        <v>203</v>
      </c>
      <c r="AU4103" s="226" t="s">
        <v>80</v>
      </c>
      <c r="AV4103" s="15" t="s">
        <v>78</v>
      </c>
      <c r="AW4103" s="15" t="s">
        <v>32</v>
      </c>
      <c r="AX4103" s="15" t="s">
        <v>70</v>
      </c>
      <c r="AY4103" s="226" t="s">
        <v>193</v>
      </c>
    </row>
    <row r="4104" spans="1:65" s="13" customFormat="1" ht="11.25">
      <c r="B4104" s="193"/>
      <c r="C4104" s="194"/>
      <c r="D4104" s="195" t="s">
        <v>203</v>
      </c>
      <c r="E4104" s="196" t="s">
        <v>19</v>
      </c>
      <c r="F4104" s="197" t="s">
        <v>7943</v>
      </c>
      <c r="G4104" s="194"/>
      <c r="H4104" s="198">
        <v>45</v>
      </c>
      <c r="I4104" s="199"/>
      <c r="J4104" s="194"/>
      <c r="K4104" s="194"/>
      <c r="L4104" s="200"/>
      <c r="M4104" s="201"/>
      <c r="N4104" s="202"/>
      <c r="O4104" s="202"/>
      <c r="P4104" s="202"/>
      <c r="Q4104" s="202"/>
      <c r="R4104" s="202"/>
      <c r="S4104" s="202"/>
      <c r="T4104" s="203"/>
      <c r="AT4104" s="204" t="s">
        <v>203</v>
      </c>
      <c r="AU4104" s="204" t="s">
        <v>80</v>
      </c>
      <c r="AV4104" s="13" t="s">
        <v>80</v>
      </c>
      <c r="AW4104" s="13" t="s">
        <v>32</v>
      </c>
      <c r="AX4104" s="13" t="s">
        <v>70</v>
      </c>
      <c r="AY4104" s="204" t="s">
        <v>193</v>
      </c>
    </row>
    <row r="4105" spans="1:65" s="16" customFormat="1" ht="11.25">
      <c r="B4105" s="237"/>
      <c r="C4105" s="238"/>
      <c r="D4105" s="195" t="s">
        <v>203</v>
      </c>
      <c r="E4105" s="239" t="s">
        <v>19</v>
      </c>
      <c r="F4105" s="240" t="s">
        <v>568</v>
      </c>
      <c r="G4105" s="238"/>
      <c r="H4105" s="241">
        <v>45</v>
      </c>
      <c r="I4105" s="242"/>
      <c r="J4105" s="238"/>
      <c r="K4105" s="238"/>
      <c r="L4105" s="243"/>
      <c r="M4105" s="244"/>
      <c r="N4105" s="245"/>
      <c r="O4105" s="245"/>
      <c r="P4105" s="245"/>
      <c r="Q4105" s="245"/>
      <c r="R4105" s="245"/>
      <c r="S4105" s="245"/>
      <c r="T4105" s="246"/>
      <c r="AT4105" s="247" t="s">
        <v>203</v>
      </c>
      <c r="AU4105" s="247" t="s">
        <v>80</v>
      </c>
      <c r="AV4105" s="16" t="s">
        <v>212</v>
      </c>
      <c r="AW4105" s="16" t="s">
        <v>32</v>
      </c>
      <c r="AX4105" s="16" t="s">
        <v>70</v>
      </c>
      <c r="AY4105" s="247" t="s">
        <v>193</v>
      </c>
    </row>
    <row r="4106" spans="1:65" s="15" customFormat="1" ht="11.25">
      <c r="B4106" s="217"/>
      <c r="C4106" s="218"/>
      <c r="D4106" s="195" t="s">
        <v>203</v>
      </c>
      <c r="E4106" s="219" t="s">
        <v>19</v>
      </c>
      <c r="F4106" s="220" t="s">
        <v>971</v>
      </c>
      <c r="G4106" s="218"/>
      <c r="H4106" s="219" t="s">
        <v>19</v>
      </c>
      <c r="I4106" s="221"/>
      <c r="J4106" s="218"/>
      <c r="K4106" s="218"/>
      <c r="L4106" s="222"/>
      <c r="M4106" s="223"/>
      <c r="N4106" s="224"/>
      <c r="O4106" s="224"/>
      <c r="P4106" s="224"/>
      <c r="Q4106" s="224"/>
      <c r="R4106" s="224"/>
      <c r="S4106" s="224"/>
      <c r="T4106" s="225"/>
      <c r="AT4106" s="226" t="s">
        <v>203</v>
      </c>
      <c r="AU4106" s="226" t="s">
        <v>80</v>
      </c>
      <c r="AV4106" s="15" t="s">
        <v>78</v>
      </c>
      <c r="AW4106" s="15" t="s">
        <v>32</v>
      </c>
      <c r="AX4106" s="15" t="s">
        <v>70</v>
      </c>
      <c r="AY4106" s="226" t="s">
        <v>193</v>
      </c>
    </row>
    <row r="4107" spans="1:65" s="13" customFormat="1" ht="11.25">
      <c r="B4107" s="193"/>
      <c r="C4107" s="194"/>
      <c r="D4107" s="195" t="s">
        <v>203</v>
      </c>
      <c r="E4107" s="196" t="s">
        <v>19</v>
      </c>
      <c r="F4107" s="197" t="s">
        <v>7943</v>
      </c>
      <c r="G4107" s="194"/>
      <c r="H4107" s="198">
        <v>45</v>
      </c>
      <c r="I4107" s="199"/>
      <c r="J4107" s="194"/>
      <c r="K4107" s="194"/>
      <c r="L4107" s="200"/>
      <c r="M4107" s="201"/>
      <c r="N4107" s="202"/>
      <c r="O4107" s="202"/>
      <c r="P4107" s="202"/>
      <c r="Q4107" s="202"/>
      <c r="R4107" s="202"/>
      <c r="S4107" s="202"/>
      <c r="T4107" s="203"/>
      <c r="AT4107" s="204" t="s">
        <v>203</v>
      </c>
      <c r="AU4107" s="204" t="s">
        <v>80</v>
      </c>
      <c r="AV4107" s="13" t="s">
        <v>80</v>
      </c>
      <c r="AW4107" s="13" t="s">
        <v>32</v>
      </c>
      <c r="AX4107" s="13" t="s">
        <v>70</v>
      </c>
      <c r="AY4107" s="204" t="s">
        <v>193</v>
      </c>
    </row>
    <row r="4108" spans="1:65" s="16" customFormat="1" ht="11.25">
      <c r="B4108" s="237"/>
      <c r="C4108" s="238"/>
      <c r="D4108" s="195" t="s">
        <v>203</v>
      </c>
      <c r="E4108" s="239" t="s">
        <v>19</v>
      </c>
      <c r="F4108" s="240" t="s">
        <v>568</v>
      </c>
      <c r="G4108" s="238"/>
      <c r="H4108" s="241">
        <v>45</v>
      </c>
      <c r="I4108" s="242"/>
      <c r="J4108" s="238"/>
      <c r="K4108" s="238"/>
      <c r="L4108" s="243"/>
      <c r="M4108" s="244"/>
      <c r="N4108" s="245"/>
      <c r="O4108" s="245"/>
      <c r="P4108" s="245"/>
      <c r="Q4108" s="245"/>
      <c r="R4108" s="245"/>
      <c r="S4108" s="245"/>
      <c r="T4108" s="246"/>
      <c r="AT4108" s="247" t="s">
        <v>203</v>
      </c>
      <c r="AU4108" s="247" t="s">
        <v>80</v>
      </c>
      <c r="AV4108" s="16" t="s">
        <v>212</v>
      </c>
      <c r="AW4108" s="16" t="s">
        <v>32</v>
      </c>
      <c r="AX4108" s="16" t="s">
        <v>70</v>
      </c>
      <c r="AY4108" s="247" t="s">
        <v>193</v>
      </c>
    </row>
    <row r="4109" spans="1:65" s="14" customFormat="1" ht="11.25">
      <c r="B4109" s="205"/>
      <c r="C4109" s="206"/>
      <c r="D4109" s="195" t="s">
        <v>203</v>
      </c>
      <c r="E4109" s="207" t="s">
        <v>19</v>
      </c>
      <c r="F4109" s="208" t="s">
        <v>205</v>
      </c>
      <c r="G4109" s="206"/>
      <c r="H4109" s="209">
        <v>150</v>
      </c>
      <c r="I4109" s="210"/>
      <c r="J4109" s="206"/>
      <c r="K4109" s="206"/>
      <c r="L4109" s="211"/>
      <c r="M4109" s="212"/>
      <c r="N4109" s="213"/>
      <c r="O4109" s="213"/>
      <c r="P4109" s="213"/>
      <c r="Q4109" s="213"/>
      <c r="R4109" s="213"/>
      <c r="S4109" s="213"/>
      <c r="T4109" s="214"/>
      <c r="AT4109" s="215" t="s">
        <v>203</v>
      </c>
      <c r="AU4109" s="215" t="s">
        <v>80</v>
      </c>
      <c r="AV4109" s="14" t="s">
        <v>200</v>
      </c>
      <c r="AW4109" s="14" t="s">
        <v>32</v>
      </c>
      <c r="AX4109" s="14" t="s">
        <v>78</v>
      </c>
      <c r="AY4109" s="215" t="s">
        <v>193</v>
      </c>
    </row>
    <row r="4110" spans="1:65" s="2" customFormat="1" ht="24.2" customHeight="1">
      <c r="A4110" s="36"/>
      <c r="B4110" s="37"/>
      <c r="C4110" s="175" t="s">
        <v>7944</v>
      </c>
      <c r="D4110" s="175" t="s">
        <v>195</v>
      </c>
      <c r="E4110" s="176" t="s">
        <v>7945</v>
      </c>
      <c r="F4110" s="177" t="s">
        <v>7946</v>
      </c>
      <c r="G4110" s="178" t="s">
        <v>215</v>
      </c>
      <c r="H4110" s="179">
        <v>224</v>
      </c>
      <c r="I4110" s="180"/>
      <c r="J4110" s="181">
        <f>ROUND(I4110*H4110,2)</f>
        <v>0</v>
      </c>
      <c r="K4110" s="177" t="s">
        <v>199</v>
      </c>
      <c r="L4110" s="41"/>
      <c r="M4110" s="182" t="s">
        <v>19</v>
      </c>
      <c r="N4110" s="183" t="s">
        <v>41</v>
      </c>
      <c r="O4110" s="66"/>
      <c r="P4110" s="184">
        <f>O4110*H4110</f>
        <v>0</v>
      </c>
      <c r="Q4110" s="184">
        <v>2.1000000000000001E-4</v>
      </c>
      <c r="R4110" s="184">
        <f>Q4110*H4110</f>
        <v>4.7039999999999998E-2</v>
      </c>
      <c r="S4110" s="184">
        <v>0</v>
      </c>
      <c r="T4110" s="185">
        <f>S4110*H4110</f>
        <v>0</v>
      </c>
      <c r="U4110" s="36"/>
      <c r="V4110" s="36"/>
      <c r="W4110" s="36"/>
      <c r="X4110" s="36"/>
      <c r="Y4110" s="36"/>
      <c r="Z4110" s="36"/>
      <c r="AA4110" s="36"/>
      <c r="AB4110" s="36"/>
      <c r="AC4110" s="36"/>
      <c r="AD4110" s="36"/>
      <c r="AE4110" s="36"/>
      <c r="AR4110" s="186" t="s">
        <v>216</v>
      </c>
      <c r="AT4110" s="186" t="s">
        <v>195</v>
      </c>
      <c r="AU4110" s="186" t="s">
        <v>80</v>
      </c>
      <c r="AY4110" s="19" t="s">
        <v>193</v>
      </c>
      <c r="BE4110" s="187">
        <f>IF(N4110="základní",J4110,0)</f>
        <v>0</v>
      </c>
      <c r="BF4110" s="187">
        <f>IF(N4110="snížená",J4110,0)</f>
        <v>0</v>
      </c>
      <c r="BG4110" s="187">
        <f>IF(N4110="zákl. přenesená",J4110,0)</f>
        <v>0</v>
      </c>
      <c r="BH4110" s="187">
        <f>IF(N4110="sníž. přenesená",J4110,0)</f>
        <v>0</v>
      </c>
      <c r="BI4110" s="187">
        <f>IF(N4110="nulová",J4110,0)</f>
        <v>0</v>
      </c>
      <c r="BJ4110" s="19" t="s">
        <v>78</v>
      </c>
      <c r="BK4110" s="187">
        <f>ROUND(I4110*H4110,2)</f>
        <v>0</v>
      </c>
      <c r="BL4110" s="19" t="s">
        <v>216</v>
      </c>
      <c r="BM4110" s="186" t="s">
        <v>7947</v>
      </c>
    </row>
    <row r="4111" spans="1:65" s="2" customFormat="1" ht="11.25">
      <c r="A4111" s="36"/>
      <c r="B4111" s="37"/>
      <c r="C4111" s="38"/>
      <c r="D4111" s="188" t="s">
        <v>201</v>
      </c>
      <c r="E4111" s="38"/>
      <c r="F4111" s="189" t="s">
        <v>7948</v>
      </c>
      <c r="G4111" s="38"/>
      <c r="H4111" s="38"/>
      <c r="I4111" s="190"/>
      <c r="J4111" s="38"/>
      <c r="K4111" s="38"/>
      <c r="L4111" s="41"/>
      <c r="M4111" s="191"/>
      <c r="N4111" s="192"/>
      <c r="O4111" s="66"/>
      <c r="P4111" s="66"/>
      <c r="Q4111" s="66"/>
      <c r="R4111" s="66"/>
      <c r="S4111" s="66"/>
      <c r="T4111" s="67"/>
      <c r="U4111" s="36"/>
      <c r="V4111" s="36"/>
      <c r="W4111" s="36"/>
      <c r="X4111" s="36"/>
      <c r="Y4111" s="36"/>
      <c r="Z4111" s="36"/>
      <c r="AA4111" s="36"/>
      <c r="AB4111" s="36"/>
      <c r="AC4111" s="36"/>
      <c r="AD4111" s="36"/>
      <c r="AE4111" s="36"/>
      <c r="AT4111" s="19" t="s">
        <v>201</v>
      </c>
      <c r="AU4111" s="19" t="s">
        <v>80</v>
      </c>
    </row>
    <row r="4112" spans="1:65" s="13" customFormat="1" ht="11.25">
      <c r="B4112" s="193"/>
      <c r="C4112" s="194"/>
      <c r="D4112" s="195" t="s">
        <v>203</v>
      </c>
      <c r="E4112" s="196" t="s">
        <v>19</v>
      </c>
      <c r="F4112" s="197" t="s">
        <v>7949</v>
      </c>
      <c r="G4112" s="194"/>
      <c r="H4112" s="198">
        <v>224</v>
      </c>
      <c r="I4112" s="199"/>
      <c r="J4112" s="194"/>
      <c r="K4112" s="194"/>
      <c r="L4112" s="200"/>
      <c r="M4112" s="201"/>
      <c r="N4112" s="202"/>
      <c r="O4112" s="202"/>
      <c r="P4112" s="202"/>
      <c r="Q4112" s="202"/>
      <c r="R4112" s="202"/>
      <c r="S4112" s="202"/>
      <c r="T4112" s="203"/>
      <c r="AT4112" s="204" t="s">
        <v>203</v>
      </c>
      <c r="AU4112" s="204" t="s">
        <v>80</v>
      </c>
      <c r="AV4112" s="13" t="s">
        <v>80</v>
      </c>
      <c r="AW4112" s="13" t="s">
        <v>32</v>
      </c>
      <c r="AX4112" s="13" t="s">
        <v>70</v>
      </c>
      <c r="AY4112" s="204" t="s">
        <v>193</v>
      </c>
    </row>
    <row r="4113" spans="1:65" s="14" customFormat="1" ht="11.25">
      <c r="B4113" s="205"/>
      <c r="C4113" s="206"/>
      <c r="D4113" s="195" t="s">
        <v>203</v>
      </c>
      <c r="E4113" s="207" t="s">
        <v>19</v>
      </c>
      <c r="F4113" s="208" t="s">
        <v>205</v>
      </c>
      <c r="G4113" s="206"/>
      <c r="H4113" s="209">
        <v>224</v>
      </c>
      <c r="I4113" s="210"/>
      <c r="J4113" s="206"/>
      <c r="K4113" s="206"/>
      <c r="L4113" s="211"/>
      <c r="M4113" s="212"/>
      <c r="N4113" s="213"/>
      <c r="O4113" s="213"/>
      <c r="P4113" s="213"/>
      <c r="Q4113" s="213"/>
      <c r="R4113" s="213"/>
      <c r="S4113" s="213"/>
      <c r="T4113" s="214"/>
      <c r="AT4113" s="215" t="s">
        <v>203</v>
      </c>
      <c r="AU4113" s="215" t="s">
        <v>80</v>
      </c>
      <c r="AV4113" s="14" t="s">
        <v>200</v>
      </c>
      <c r="AW4113" s="14" t="s">
        <v>32</v>
      </c>
      <c r="AX4113" s="14" t="s">
        <v>78</v>
      </c>
      <c r="AY4113" s="215" t="s">
        <v>193</v>
      </c>
    </row>
    <row r="4114" spans="1:65" s="2" customFormat="1" ht="24.2" customHeight="1">
      <c r="A4114" s="36"/>
      <c r="B4114" s="37"/>
      <c r="C4114" s="175" t="s">
        <v>7950</v>
      </c>
      <c r="D4114" s="175" t="s">
        <v>195</v>
      </c>
      <c r="E4114" s="176" t="s">
        <v>7951</v>
      </c>
      <c r="F4114" s="177" t="s">
        <v>7952</v>
      </c>
      <c r="G4114" s="178" t="s">
        <v>273</v>
      </c>
      <c r="H4114" s="179">
        <v>1588.7</v>
      </c>
      <c r="I4114" s="180"/>
      <c r="J4114" s="181">
        <f>ROUND(I4114*H4114,2)</f>
        <v>0</v>
      </c>
      <c r="K4114" s="177" t="s">
        <v>199</v>
      </c>
      <c r="L4114" s="41"/>
      <c r="M4114" s="182" t="s">
        <v>19</v>
      </c>
      <c r="N4114" s="183" t="s">
        <v>41</v>
      </c>
      <c r="O4114" s="66"/>
      <c r="P4114" s="184">
        <f>O4114*H4114</f>
        <v>0</v>
      </c>
      <c r="Q4114" s="184">
        <v>3.2000000000000003E-4</v>
      </c>
      <c r="R4114" s="184">
        <f>Q4114*H4114</f>
        <v>0.50838400000000006</v>
      </c>
      <c r="S4114" s="184">
        <v>0</v>
      </c>
      <c r="T4114" s="185">
        <f>S4114*H4114</f>
        <v>0</v>
      </c>
      <c r="U4114" s="36"/>
      <c r="V4114" s="36"/>
      <c r="W4114" s="36"/>
      <c r="X4114" s="36"/>
      <c r="Y4114" s="36"/>
      <c r="Z4114" s="36"/>
      <c r="AA4114" s="36"/>
      <c r="AB4114" s="36"/>
      <c r="AC4114" s="36"/>
      <c r="AD4114" s="36"/>
      <c r="AE4114" s="36"/>
      <c r="AR4114" s="186" t="s">
        <v>216</v>
      </c>
      <c r="AT4114" s="186" t="s">
        <v>195</v>
      </c>
      <c r="AU4114" s="186" t="s">
        <v>80</v>
      </c>
      <c r="AY4114" s="19" t="s">
        <v>193</v>
      </c>
      <c r="BE4114" s="187">
        <f>IF(N4114="základní",J4114,0)</f>
        <v>0</v>
      </c>
      <c r="BF4114" s="187">
        <f>IF(N4114="snížená",J4114,0)</f>
        <v>0</v>
      </c>
      <c r="BG4114" s="187">
        <f>IF(N4114="zákl. přenesená",J4114,0)</f>
        <v>0</v>
      </c>
      <c r="BH4114" s="187">
        <f>IF(N4114="sníž. přenesená",J4114,0)</f>
        <v>0</v>
      </c>
      <c r="BI4114" s="187">
        <f>IF(N4114="nulová",J4114,0)</f>
        <v>0</v>
      </c>
      <c r="BJ4114" s="19" t="s">
        <v>78</v>
      </c>
      <c r="BK4114" s="187">
        <f>ROUND(I4114*H4114,2)</f>
        <v>0</v>
      </c>
      <c r="BL4114" s="19" t="s">
        <v>216</v>
      </c>
      <c r="BM4114" s="186" t="s">
        <v>7953</v>
      </c>
    </row>
    <row r="4115" spans="1:65" s="2" customFormat="1" ht="11.25">
      <c r="A4115" s="36"/>
      <c r="B4115" s="37"/>
      <c r="C4115" s="38"/>
      <c r="D4115" s="188" t="s">
        <v>201</v>
      </c>
      <c r="E4115" s="38"/>
      <c r="F4115" s="189" t="s">
        <v>7954</v>
      </c>
      <c r="G4115" s="38"/>
      <c r="H4115" s="38"/>
      <c r="I4115" s="190"/>
      <c r="J4115" s="38"/>
      <c r="K4115" s="38"/>
      <c r="L4115" s="41"/>
      <c r="M4115" s="191"/>
      <c r="N4115" s="192"/>
      <c r="O4115" s="66"/>
      <c r="P4115" s="66"/>
      <c r="Q4115" s="66"/>
      <c r="R4115" s="66"/>
      <c r="S4115" s="66"/>
      <c r="T4115" s="67"/>
      <c r="U4115" s="36"/>
      <c r="V4115" s="36"/>
      <c r="W4115" s="36"/>
      <c r="X4115" s="36"/>
      <c r="Y4115" s="36"/>
      <c r="Z4115" s="36"/>
      <c r="AA4115" s="36"/>
      <c r="AB4115" s="36"/>
      <c r="AC4115" s="36"/>
      <c r="AD4115" s="36"/>
      <c r="AE4115" s="36"/>
      <c r="AT4115" s="19" t="s">
        <v>201</v>
      </c>
      <c r="AU4115" s="19" t="s">
        <v>80</v>
      </c>
    </row>
    <row r="4116" spans="1:65" s="15" customFormat="1" ht="11.25">
      <c r="B4116" s="217"/>
      <c r="C4116" s="218"/>
      <c r="D4116" s="195" t="s">
        <v>203</v>
      </c>
      <c r="E4116" s="219" t="s">
        <v>19</v>
      </c>
      <c r="F4116" s="220" t="s">
        <v>353</v>
      </c>
      <c r="G4116" s="218"/>
      <c r="H4116" s="219" t="s">
        <v>19</v>
      </c>
      <c r="I4116" s="221"/>
      <c r="J4116" s="218"/>
      <c r="K4116" s="218"/>
      <c r="L4116" s="222"/>
      <c r="M4116" s="223"/>
      <c r="N4116" s="224"/>
      <c r="O4116" s="224"/>
      <c r="P4116" s="224"/>
      <c r="Q4116" s="224"/>
      <c r="R4116" s="224"/>
      <c r="S4116" s="224"/>
      <c r="T4116" s="225"/>
      <c r="AT4116" s="226" t="s">
        <v>203</v>
      </c>
      <c r="AU4116" s="226" t="s">
        <v>80</v>
      </c>
      <c r="AV4116" s="15" t="s">
        <v>78</v>
      </c>
      <c r="AW4116" s="15" t="s">
        <v>32</v>
      </c>
      <c r="AX4116" s="15" t="s">
        <v>70</v>
      </c>
      <c r="AY4116" s="226" t="s">
        <v>193</v>
      </c>
    </row>
    <row r="4117" spans="1:65" s="13" customFormat="1" ht="11.25">
      <c r="B4117" s="193"/>
      <c r="C4117" s="194"/>
      <c r="D4117" s="195" t="s">
        <v>203</v>
      </c>
      <c r="E4117" s="196" t="s">
        <v>19</v>
      </c>
      <c r="F4117" s="197" t="s">
        <v>7955</v>
      </c>
      <c r="G4117" s="194"/>
      <c r="H4117" s="198">
        <v>8.6999999999999993</v>
      </c>
      <c r="I4117" s="199"/>
      <c r="J4117" s="194"/>
      <c r="K4117" s="194"/>
      <c r="L4117" s="200"/>
      <c r="M4117" s="201"/>
      <c r="N4117" s="202"/>
      <c r="O4117" s="202"/>
      <c r="P4117" s="202"/>
      <c r="Q4117" s="202"/>
      <c r="R4117" s="202"/>
      <c r="S4117" s="202"/>
      <c r="T4117" s="203"/>
      <c r="AT4117" s="204" t="s">
        <v>203</v>
      </c>
      <c r="AU4117" s="204" t="s">
        <v>80</v>
      </c>
      <c r="AV4117" s="13" t="s">
        <v>80</v>
      </c>
      <c r="AW4117" s="13" t="s">
        <v>32</v>
      </c>
      <c r="AX4117" s="13" t="s">
        <v>70</v>
      </c>
      <c r="AY4117" s="204" t="s">
        <v>193</v>
      </c>
    </row>
    <row r="4118" spans="1:65" s="13" customFormat="1" ht="11.25">
      <c r="B4118" s="193"/>
      <c r="C4118" s="194"/>
      <c r="D4118" s="195" t="s">
        <v>203</v>
      </c>
      <c r="E4118" s="196" t="s">
        <v>19</v>
      </c>
      <c r="F4118" s="197" t="s">
        <v>7956</v>
      </c>
      <c r="G4118" s="194"/>
      <c r="H4118" s="198">
        <v>8.6999999999999993</v>
      </c>
      <c r="I4118" s="199"/>
      <c r="J4118" s="194"/>
      <c r="K4118" s="194"/>
      <c r="L4118" s="200"/>
      <c r="M4118" s="201"/>
      <c r="N4118" s="202"/>
      <c r="O4118" s="202"/>
      <c r="P4118" s="202"/>
      <c r="Q4118" s="202"/>
      <c r="R4118" s="202"/>
      <c r="S4118" s="202"/>
      <c r="T4118" s="203"/>
      <c r="AT4118" s="204" t="s">
        <v>203</v>
      </c>
      <c r="AU4118" s="204" t="s">
        <v>80</v>
      </c>
      <c r="AV4118" s="13" t="s">
        <v>80</v>
      </c>
      <c r="AW4118" s="13" t="s">
        <v>32</v>
      </c>
      <c r="AX4118" s="13" t="s">
        <v>70</v>
      </c>
      <c r="AY4118" s="204" t="s">
        <v>193</v>
      </c>
    </row>
    <row r="4119" spans="1:65" s="13" customFormat="1" ht="11.25">
      <c r="B4119" s="193"/>
      <c r="C4119" s="194"/>
      <c r="D4119" s="195" t="s">
        <v>203</v>
      </c>
      <c r="E4119" s="196" t="s">
        <v>19</v>
      </c>
      <c r="F4119" s="197" t="s">
        <v>7957</v>
      </c>
      <c r="G4119" s="194"/>
      <c r="H4119" s="198">
        <v>4.8</v>
      </c>
      <c r="I4119" s="199"/>
      <c r="J4119" s="194"/>
      <c r="K4119" s="194"/>
      <c r="L4119" s="200"/>
      <c r="M4119" s="201"/>
      <c r="N4119" s="202"/>
      <c r="O4119" s="202"/>
      <c r="P4119" s="202"/>
      <c r="Q4119" s="202"/>
      <c r="R4119" s="202"/>
      <c r="S4119" s="202"/>
      <c r="T4119" s="203"/>
      <c r="AT4119" s="204" t="s">
        <v>203</v>
      </c>
      <c r="AU4119" s="204" t="s">
        <v>80</v>
      </c>
      <c r="AV4119" s="13" t="s">
        <v>80</v>
      </c>
      <c r="AW4119" s="13" t="s">
        <v>32</v>
      </c>
      <c r="AX4119" s="13" t="s">
        <v>70</v>
      </c>
      <c r="AY4119" s="204" t="s">
        <v>193</v>
      </c>
    </row>
    <row r="4120" spans="1:65" s="13" customFormat="1" ht="11.25">
      <c r="B4120" s="193"/>
      <c r="C4120" s="194"/>
      <c r="D4120" s="195" t="s">
        <v>203</v>
      </c>
      <c r="E4120" s="196" t="s">
        <v>19</v>
      </c>
      <c r="F4120" s="197" t="s">
        <v>7958</v>
      </c>
      <c r="G4120" s="194"/>
      <c r="H4120" s="198">
        <v>13.4</v>
      </c>
      <c r="I4120" s="199"/>
      <c r="J4120" s="194"/>
      <c r="K4120" s="194"/>
      <c r="L4120" s="200"/>
      <c r="M4120" s="201"/>
      <c r="N4120" s="202"/>
      <c r="O4120" s="202"/>
      <c r="P4120" s="202"/>
      <c r="Q4120" s="202"/>
      <c r="R4120" s="202"/>
      <c r="S4120" s="202"/>
      <c r="T4120" s="203"/>
      <c r="AT4120" s="204" t="s">
        <v>203</v>
      </c>
      <c r="AU4120" s="204" t="s">
        <v>80</v>
      </c>
      <c r="AV4120" s="13" t="s">
        <v>80</v>
      </c>
      <c r="AW4120" s="13" t="s">
        <v>32</v>
      </c>
      <c r="AX4120" s="13" t="s">
        <v>70</v>
      </c>
      <c r="AY4120" s="204" t="s">
        <v>193</v>
      </c>
    </row>
    <row r="4121" spans="1:65" s="13" customFormat="1" ht="11.25">
      <c r="B4121" s="193"/>
      <c r="C4121" s="194"/>
      <c r="D4121" s="195" t="s">
        <v>203</v>
      </c>
      <c r="E4121" s="196" t="s">
        <v>19</v>
      </c>
      <c r="F4121" s="197" t="s">
        <v>7959</v>
      </c>
      <c r="G4121" s="194"/>
      <c r="H4121" s="198">
        <v>4.7</v>
      </c>
      <c r="I4121" s="199"/>
      <c r="J4121" s="194"/>
      <c r="K4121" s="194"/>
      <c r="L4121" s="200"/>
      <c r="M4121" s="201"/>
      <c r="N4121" s="202"/>
      <c r="O4121" s="202"/>
      <c r="P4121" s="202"/>
      <c r="Q4121" s="202"/>
      <c r="R4121" s="202"/>
      <c r="S4121" s="202"/>
      <c r="T4121" s="203"/>
      <c r="AT4121" s="204" t="s">
        <v>203</v>
      </c>
      <c r="AU4121" s="204" t="s">
        <v>80</v>
      </c>
      <c r="AV4121" s="13" t="s">
        <v>80</v>
      </c>
      <c r="AW4121" s="13" t="s">
        <v>32</v>
      </c>
      <c r="AX4121" s="13" t="s">
        <v>70</v>
      </c>
      <c r="AY4121" s="204" t="s">
        <v>193</v>
      </c>
    </row>
    <row r="4122" spans="1:65" s="13" customFormat="1" ht="33.75">
      <c r="B4122" s="193"/>
      <c r="C4122" s="194"/>
      <c r="D4122" s="195" t="s">
        <v>203</v>
      </c>
      <c r="E4122" s="196" t="s">
        <v>19</v>
      </c>
      <c r="F4122" s="197" t="s">
        <v>7960</v>
      </c>
      <c r="G4122" s="194"/>
      <c r="H4122" s="198">
        <v>67.599999999999994</v>
      </c>
      <c r="I4122" s="199"/>
      <c r="J4122" s="194"/>
      <c r="K4122" s="194"/>
      <c r="L4122" s="200"/>
      <c r="M4122" s="201"/>
      <c r="N4122" s="202"/>
      <c r="O4122" s="202"/>
      <c r="P4122" s="202"/>
      <c r="Q4122" s="202"/>
      <c r="R4122" s="202"/>
      <c r="S4122" s="202"/>
      <c r="T4122" s="203"/>
      <c r="AT4122" s="204" t="s">
        <v>203</v>
      </c>
      <c r="AU4122" s="204" t="s">
        <v>80</v>
      </c>
      <c r="AV4122" s="13" t="s">
        <v>80</v>
      </c>
      <c r="AW4122" s="13" t="s">
        <v>32</v>
      </c>
      <c r="AX4122" s="13" t="s">
        <v>70</v>
      </c>
      <c r="AY4122" s="204" t="s">
        <v>193</v>
      </c>
    </row>
    <row r="4123" spans="1:65" s="13" customFormat="1" ht="11.25">
      <c r="B4123" s="193"/>
      <c r="C4123" s="194"/>
      <c r="D4123" s="195" t="s">
        <v>203</v>
      </c>
      <c r="E4123" s="196" t="s">
        <v>19</v>
      </c>
      <c r="F4123" s="197" t="s">
        <v>7961</v>
      </c>
      <c r="G4123" s="194"/>
      <c r="H4123" s="198">
        <v>48.4</v>
      </c>
      <c r="I4123" s="199"/>
      <c r="J4123" s="194"/>
      <c r="K4123" s="194"/>
      <c r="L4123" s="200"/>
      <c r="M4123" s="201"/>
      <c r="N4123" s="202"/>
      <c r="O4123" s="202"/>
      <c r="P4123" s="202"/>
      <c r="Q4123" s="202"/>
      <c r="R4123" s="202"/>
      <c r="S4123" s="202"/>
      <c r="T4123" s="203"/>
      <c r="AT4123" s="204" t="s">
        <v>203</v>
      </c>
      <c r="AU4123" s="204" t="s">
        <v>80</v>
      </c>
      <c r="AV4123" s="13" t="s">
        <v>80</v>
      </c>
      <c r="AW4123" s="13" t="s">
        <v>32</v>
      </c>
      <c r="AX4123" s="13" t="s">
        <v>70</v>
      </c>
      <c r="AY4123" s="204" t="s">
        <v>193</v>
      </c>
    </row>
    <row r="4124" spans="1:65" s="13" customFormat="1" ht="11.25">
      <c r="B4124" s="193"/>
      <c r="C4124" s="194"/>
      <c r="D4124" s="195" t="s">
        <v>203</v>
      </c>
      <c r="E4124" s="196" t="s">
        <v>19</v>
      </c>
      <c r="F4124" s="197" t="s">
        <v>7962</v>
      </c>
      <c r="G4124" s="194"/>
      <c r="H4124" s="198">
        <v>24.8</v>
      </c>
      <c r="I4124" s="199"/>
      <c r="J4124" s="194"/>
      <c r="K4124" s="194"/>
      <c r="L4124" s="200"/>
      <c r="M4124" s="201"/>
      <c r="N4124" s="202"/>
      <c r="O4124" s="202"/>
      <c r="P4124" s="202"/>
      <c r="Q4124" s="202"/>
      <c r="R4124" s="202"/>
      <c r="S4124" s="202"/>
      <c r="T4124" s="203"/>
      <c r="AT4124" s="204" t="s">
        <v>203</v>
      </c>
      <c r="AU4124" s="204" t="s">
        <v>80</v>
      </c>
      <c r="AV4124" s="13" t="s">
        <v>80</v>
      </c>
      <c r="AW4124" s="13" t="s">
        <v>32</v>
      </c>
      <c r="AX4124" s="13" t="s">
        <v>70</v>
      </c>
      <c r="AY4124" s="204" t="s">
        <v>193</v>
      </c>
    </row>
    <row r="4125" spans="1:65" s="13" customFormat="1" ht="11.25">
      <c r="B4125" s="193"/>
      <c r="C4125" s="194"/>
      <c r="D4125" s="195" t="s">
        <v>203</v>
      </c>
      <c r="E4125" s="196" t="s">
        <v>19</v>
      </c>
      <c r="F4125" s="197" t="s">
        <v>7963</v>
      </c>
      <c r="G4125" s="194"/>
      <c r="H4125" s="198">
        <v>27.2</v>
      </c>
      <c r="I4125" s="199"/>
      <c r="J4125" s="194"/>
      <c r="K4125" s="194"/>
      <c r="L4125" s="200"/>
      <c r="M4125" s="201"/>
      <c r="N4125" s="202"/>
      <c r="O4125" s="202"/>
      <c r="P4125" s="202"/>
      <c r="Q4125" s="202"/>
      <c r="R4125" s="202"/>
      <c r="S4125" s="202"/>
      <c r="T4125" s="203"/>
      <c r="AT4125" s="204" t="s">
        <v>203</v>
      </c>
      <c r="AU4125" s="204" t="s">
        <v>80</v>
      </c>
      <c r="AV4125" s="13" t="s">
        <v>80</v>
      </c>
      <c r="AW4125" s="13" t="s">
        <v>32</v>
      </c>
      <c r="AX4125" s="13" t="s">
        <v>70</v>
      </c>
      <c r="AY4125" s="204" t="s">
        <v>193</v>
      </c>
    </row>
    <row r="4126" spans="1:65" s="13" customFormat="1" ht="11.25">
      <c r="B4126" s="193"/>
      <c r="C4126" s="194"/>
      <c r="D4126" s="195" t="s">
        <v>203</v>
      </c>
      <c r="E4126" s="196" t="s">
        <v>19</v>
      </c>
      <c r="F4126" s="197" t="s">
        <v>7964</v>
      </c>
      <c r="G4126" s="194"/>
      <c r="H4126" s="198">
        <v>24.2</v>
      </c>
      <c r="I4126" s="199"/>
      <c r="J4126" s="194"/>
      <c r="K4126" s="194"/>
      <c r="L4126" s="200"/>
      <c r="M4126" s="201"/>
      <c r="N4126" s="202"/>
      <c r="O4126" s="202"/>
      <c r="P4126" s="202"/>
      <c r="Q4126" s="202"/>
      <c r="R4126" s="202"/>
      <c r="S4126" s="202"/>
      <c r="T4126" s="203"/>
      <c r="AT4126" s="204" t="s">
        <v>203</v>
      </c>
      <c r="AU4126" s="204" t="s">
        <v>80</v>
      </c>
      <c r="AV4126" s="13" t="s">
        <v>80</v>
      </c>
      <c r="AW4126" s="13" t="s">
        <v>32</v>
      </c>
      <c r="AX4126" s="13" t="s">
        <v>70</v>
      </c>
      <c r="AY4126" s="204" t="s">
        <v>193</v>
      </c>
    </row>
    <row r="4127" spans="1:65" s="13" customFormat="1" ht="11.25">
      <c r="B4127" s="193"/>
      <c r="C4127" s="194"/>
      <c r="D4127" s="195" t="s">
        <v>203</v>
      </c>
      <c r="E4127" s="196" t="s">
        <v>19</v>
      </c>
      <c r="F4127" s="197" t="s">
        <v>7965</v>
      </c>
      <c r="G4127" s="194"/>
      <c r="H4127" s="198">
        <v>30.2</v>
      </c>
      <c r="I4127" s="199"/>
      <c r="J4127" s="194"/>
      <c r="K4127" s="194"/>
      <c r="L4127" s="200"/>
      <c r="M4127" s="201"/>
      <c r="N4127" s="202"/>
      <c r="O4127" s="202"/>
      <c r="P4127" s="202"/>
      <c r="Q4127" s="202"/>
      <c r="R4127" s="202"/>
      <c r="S4127" s="202"/>
      <c r="T4127" s="203"/>
      <c r="AT4127" s="204" t="s">
        <v>203</v>
      </c>
      <c r="AU4127" s="204" t="s">
        <v>80</v>
      </c>
      <c r="AV4127" s="13" t="s">
        <v>80</v>
      </c>
      <c r="AW4127" s="13" t="s">
        <v>32</v>
      </c>
      <c r="AX4127" s="13" t="s">
        <v>70</v>
      </c>
      <c r="AY4127" s="204" t="s">
        <v>193</v>
      </c>
    </row>
    <row r="4128" spans="1:65" s="16" customFormat="1" ht="11.25">
      <c r="B4128" s="237"/>
      <c r="C4128" s="238"/>
      <c r="D4128" s="195" t="s">
        <v>203</v>
      </c>
      <c r="E4128" s="239" t="s">
        <v>19</v>
      </c>
      <c r="F4128" s="240" t="s">
        <v>568</v>
      </c>
      <c r="G4128" s="238"/>
      <c r="H4128" s="241">
        <v>262.7</v>
      </c>
      <c r="I4128" s="242"/>
      <c r="J4128" s="238"/>
      <c r="K4128" s="238"/>
      <c r="L4128" s="243"/>
      <c r="M4128" s="244"/>
      <c r="N4128" s="245"/>
      <c r="O4128" s="245"/>
      <c r="P4128" s="245"/>
      <c r="Q4128" s="245"/>
      <c r="R4128" s="245"/>
      <c r="S4128" s="245"/>
      <c r="T4128" s="246"/>
      <c r="AT4128" s="247" t="s">
        <v>203</v>
      </c>
      <c r="AU4128" s="247" t="s">
        <v>80</v>
      </c>
      <c r="AV4128" s="16" t="s">
        <v>212</v>
      </c>
      <c r="AW4128" s="16" t="s">
        <v>32</v>
      </c>
      <c r="AX4128" s="16" t="s">
        <v>70</v>
      </c>
      <c r="AY4128" s="247" t="s">
        <v>193</v>
      </c>
    </row>
    <row r="4129" spans="2:51" s="15" customFormat="1" ht="11.25">
      <c r="B4129" s="217"/>
      <c r="C4129" s="218"/>
      <c r="D4129" s="195" t="s">
        <v>203</v>
      </c>
      <c r="E4129" s="219" t="s">
        <v>19</v>
      </c>
      <c r="F4129" s="220" t="s">
        <v>335</v>
      </c>
      <c r="G4129" s="218"/>
      <c r="H4129" s="219" t="s">
        <v>19</v>
      </c>
      <c r="I4129" s="221"/>
      <c r="J4129" s="218"/>
      <c r="K4129" s="218"/>
      <c r="L4129" s="222"/>
      <c r="M4129" s="223"/>
      <c r="N4129" s="224"/>
      <c r="O4129" s="224"/>
      <c r="P4129" s="224"/>
      <c r="Q4129" s="224"/>
      <c r="R4129" s="224"/>
      <c r="S4129" s="224"/>
      <c r="T4129" s="225"/>
      <c r="AT4129" s="226" t="s">
        <v>203</v>
      </c>
      <c r="AU4129" s="226" t="s">
        <v>80</v>
      </c>
      <c r="AV4129" s="15" t="s">
        <v>78</v>
      </c>
      <c r="AW4129" s="15" t="s">
        <v>32</v>
      </c>
      <c r="AX4129" s="15" t="s">
        <v>70</v>
      </c>
      <c r="AY4129" s="226" t="s">
        <v>193</v>
      </c>
    </row>
    <row r="4130" spans="2:51" s="13" customFormat="1" ht="11.25">
      <c r="B4130" s="193"/>
      <c r="C4130" s="194"/>
      <c r="D4130" s="195" t="s">
        <v>203</v>
      </c>
      <c r="E4130" s="196" t="s">
        <v>19</v>
      </c>
      <c r="F4130" s="197" t="s">
        <v>7966</v>
      </c>
      <c r="G4130" s="194"/>
      <c r="H4130" s="198">
        <v>20.2</v>
      </c>
      <c r="I4130" s="199"/>
      <c r="J4130" s="194"/>
      <c r="K4130" s="194"/>
      <c r="L4130" s="200"/>
      <c r="M4130" s="201"/>
      <c r="N4130" s="202"/>
      <c r="O4130" s="202"/>
      <c r="P4130" s="202"/>
      <c r="Q4130" s="202"/>
      <c r="R4130" s="202"/>
      <c r="S4130" s="202"/>
      <c r="T4130" s="203"/>
      <c r="AT4130" s="204" t="s">
        <v>203</v>
      </c>
      <c r="AU4130" s="204" t="s">
        <v>80</v>
      </c>
      <c r="AV4130" s="13" t="s">
        <v>80</v>
      </c>
      <c r="AW4130" s="13" t="s">
        <v>32</v>
      </c>
      <c r="AX4130" s="13" t="s">
        <v>70</v>
      </c>
      <c r="AY4130" s="204" t="s">
        <v>193</v>
      </c>
    </row>
    <row r="4131" spans="2:51" s="13" customFormat="1" ht="11.25">
      <c r="B4131" s="193"/>
      <c r="C4131" s="194"/>
      <c r="D4131" s="195" t="s">
        <v>203</v>
      </c>
      <c r="E4131" s="196" t="s">
        <v>19</v>
      </c>
      <c r="F4131" s="197" t="s">
        <v>7967</v>
      </c>
      <c r="G4131" s="194"/>
      <c r="H4131" s="198">
        <v>20.6</v>
      </c>
      <c r="I4131" s="199"/>
      <c r="J4131" s="194"/>
      <c r="K4131" s="194"/>
      <c r="L4131" s="200"/>
      <c r="M4131" s="201"/>
      <c r="N4131" s="202"/>
      <c r="O4131" s="202"/>
      <c r="P4131" s="202"/>
      <c r="Q4131" s="202"/>
      <c r="R4131" s="202"/>
      <c r="S4131" s="202"/>
      <c r="T4131" s="203"/>
      <c r="AT4131" s="204" t="s">
        <v>203</v>
      </c>
      <c r="AU4131" s="204" t="s">
        <v>80</v>
      </c>
      <c r="AV4131" s="13" t="s">
        <v>80</v>
      </c>
      <c r="AW4131" s="13" t="s">
        <v>32</v>
      </c>
      <c r="AX4131" s="13" t="s">
        <v>70</v>
      </c>
      <c r="AY4131" s="204" t="s">
        <v>193</v>
      </c>
    </row>
    <row r="4132" spans="2:51" s="13" customFormat="1" ht="11.25">
      <c r="B4132" s="193"/>
      <c r="C4132" s="194"/>
      <c r="D4132" s="195" t="s">
        <v>203</v>
      </c>
      <c r="E4132" s="196" t="s">
        <v>19</v>
      </c>
      <c r="F4132" s="197" t="s">
        <v>7968</v>
      </c>
      <c r="G4132" s="194"/>
      <c r="H4132" s="198">
        <v>7.2</v>
      </c>
      <c r="I4132" s="199"/>
      <c r="J4132" s="194"/>
      <c r="K4132" s="194"/>
      <c r="L4132" s="200"/>
      <c r="M4132" s="201"/>
      <c r="N4132" s="202"/>
      <c r="O4132" s="202"/>
      <c r="P4132" s="202"/>
      <c r="Q4132" s="202"/>
      <c r="R4132" s="202"/>
      <c r="S4132" s="202"/>
      <c r="T4132" s="203"/>
      <c r="AT4132" s="204" t="s">
        <v>203</v>
      </c>
      <c r="AU4132" s="204" t="s">
        <v>80</v>
      </c>
      <c r="AV4132" s="13" t="s">
        <v>80</v>
      </c>
      <c r="AW4132" s="13" t="s">
        <v>32</v>
      </c>
      <c r="AX4132" s="13" t="s">
        <v>70</v>
      </c>
      <c r="AY4132" s="204" t="s">
        <v>193</v>
      </c>
    </row>
    <row r="4133" spans="2:51" s="13" customFormat="1" ht="11.25">
      <c r="B4133" s="193"/>
      <c r="C4133" s="194"/>
      <c r="D4133" s="195" t="s">
        <v>203</v>
      </c>
      <c r="E4133" s="196" t="s">
        <v>19</v>
      </c>
      <c r="F4133" s="197" t="s">
        <v>7969</v>
      </c>
      <c r="G4133" s="194"/>
      <c r="H4133" s="198">
        <v>22</v>
      </c>
      <c r="I4133" s="199"/>
      <c r="J4133" s="194"/>
      <c r="K4133" s="194"/>
      <c r="L4133" s="200"/>
      <c r="M4133" s="201"/>
      <c r="N4133" s="202"/>
      <c r="O4133" s="202"/>
      <c r="P4133" s="202"/>
      <c r="Q4133" s="202"/>
      <c r="R4133" s="202"/>
      <c r="S4133" s="202"/>
      <c r="T4133" s="203"/>
      <c r="AT4133" s="204" t="s">
        <v>203</v>
      </c>
      <c r="AU4133" s="204" t="s">
        <v>80</v>
      </c>
      <c r="AV4133" s="13" t="s">
        <v>80</v>
      </c>
      <c r="AW4133" s="13" t="s">
        <v>32</v>
      </c>
      <c r="AX4133" s="13" t="s">
        <v>70</v>
      </c>
      <c r="AY4133" s="204" t="s">
        <v>193</v>
      </c>
    </row>
    <row r="4134" spans="2:51" s="13" customFormat="1" ht="11.25">
      <c r="B4134" s="193"/>
      <c r="C4134" s="194"/>
      <c r="D4134" s="195" t="s">
        <v>203</v>
      </c>
      <c r="E4134" s="196" t="s">
        <v>19</v>
      </c>
      <c r="F4134" s="197" t="s">
        <v>7970</v>
      </c>
      <c r="G4134" s="194"/>
      <c r="H4134" s="198">
        <v>9.6999999999999993</v>
      </c>
      <c r="I4134" s="199"/>
      <c r="J4134" s="194"/>
      <c r="K4134" s="194"/>
      <c r="L4134" s="200"/>
      <c r="M4134" s="201"/>
      <c r="N4134" s="202"/>
      <c r="O4134" s="202"/>
      <c r="P4134" s="202"/>
      <c r="Q4134" s="202"/>
      <c r="R4134" s="202"/>
      <c r="S4134" s="202"/>
      <c r="T4134" s="203"/>
      <c r="AT4134" s="204" t="s">
        <v>203</v>
      </c>
      <c r="AU4134" s="204" t="s">
        <v>80</v>
      </c>
      <c r="AV4134" s="13" t="s">
        <v>80</v>
      </c>
      <c r="AW4134" s="13" t="s">
        <v>32</v>
      </c>
      <c r="AX4134" s="13" t="s">
        <v>70</v>
      </c>
      <c r="AY4134" s="204" t="s">
        <v>193</v>
      </c>
    </row>
    <row r="4135" spans="2:51" s="13" customFormat="1" ht="11.25">
      <c r="B4135" s="193"/>
      <c r="C4135" s="194"/>
      <c r="D4135" s="195" t="s">
        <v>203</v>
      </c>
      <c r="E4135" s="196" t="s">
        <v>19</v>
      </c>
      <c r="F4135" s="197" t="s">
        <v>7971</v>
      </c>
      <c r="G4135" s="194"/>
      <c r="H4135" s="198">
        <v>12.1</v>
      </c>
      <c r="I4135" s="199"/>
      <c r="J4135" s="194"/>
      <c r="K4135" s="194"/>
      <c r="L4135" s="200"/>
      <c r="M4135" s="201"/>
      <c r="N4135" s="202"/>
      <c r="O4135" s="202"/>
      <c r="P4135" s="202"/>
      <c r="Q4135" s="202"/>
      <c r="R4135" s="202"/>
      <c r="S4135" s="202"/>
      <c r="T4135" s="203"/>
      <c r="AT4135" s="204" t="s">
        <v>203</v>
      </c>
      <c r="AU4135" s="204" t="s">
        <v>80</v>
      </c>
      <c r="AV4135" s="13" t="s">
        <v>80</v>
      </c>
      <c r="AW4135" s="13" t="s">
        <v>32</v>
      </c>
      <c r="AX4135" s="13" t="s">
        <v>70</v>
      </c>
      <c r="AY4135" s="204" t="s">
        <v>193</v>
      </c>
    </row>
    <row r="4136" spans="2:51" s="13" customFormat="1" ht="11.25">
      <c r="B4136" s="193"/>
      <c r="C4136" s="194"/>
      <c r="D4136" s="195" t="s">
        <v>203</v>
      </c>
      <c r="E4136" s="196" t="s">
        <v>19</v>
      </c>
      <c r="F4136" s="197" t="s">
        <v>7972</v>
      </c>
      <c r="G4136" s="194"/>
      <c r="H4136" s="198">
        <v>10.6</v>
      </c>
      <c r="I4136" s="199"/>
      <c r="J4136" s="194"/>
      <c r="K4136" s="194"/>
      <c r="L4136" s="200"/>
      <c r="M4136" s="201"/>
      <c r="N4136" s="202"/>
      <c r="O4136" s="202"/>
      <c r="P4136" s="202"/>
      <c r="Q4136" s="202"/>
      <c r="R4136" s="202"/>
      <c r="S4136" s="202"/>
      <c r="T4136" s="203"/>
      <c r="AT4136" s="204" t="s">
        <v>203</v>
      </c>
      <c r="AU4136" s="204" t="s">
        <v>80</v>
      </c>
      <c r="AV4136" s="13" t="s">
        <v>80</v>
      </c>
      <c r="AW4136" s="13" t="s">
        <v>32</v>
      </c>
      <c r="AX4136" s="13" t="s">
        <v>70</v>
      </c>
      <c r="AY4136" s="204" t="s">
        <v>193</v>
      </c>
    </row>
    <row r="4137" spans="2:51" s="13" customFormat="1" ht="11.25">
      <c r="B4137" s="193"/>
      <c r="C4137" s="194"/>
      <c r="D4137" s="195" t="s">
        <v>203</v>
      </c>
      <c r="E4137" s="196" t="s">
        <v>19</v>
      </c>
      <c r="F4137" s="197" t="s">
        <v>7973</v>
      </c>
      <c r="G4137" s="194"/>
      <c r="H4137" s="198">
        <v>7.9</v>
      </c>
      <c r="I4137" s="199"/>
      <c r="J4137" s="194"/>
      <c r="K4137" s="194"/>
      <c r="L4137" s="200"/>
      <c r="M4137" s="201"/>
      <c r="N4137" s="202"/>
      <c r="O4137" s="202"/>
      <c r="P4137" s="202"/>
      <c r="Q4137" s="202"/>
      <c r="R4137" s="202"/>
      <c r="S4137" s="202"/>
      <c r="T4137" s="203"/>
      <c r="AT4137" s="204" t="s">
        <v>203</v>
      </c>
      <c r="AU4137" s="204" t="s">
        <v>80</v>
      </c>
      <c r="AV4137" s="13" t="s">
        <v>80</v>
      </c>
      <c r="AW4137" s="13" t="s">
        <v>32</v>
      </c>
      <c r="AX4137" s="13" t="s">
        <v>70</v>
      </c>
      <c r="AY4137" s="204" t="s">
        <v>193</v>
      </c>
    </row>
    <row r="4138" spans="2:51" s="13" customFormat="1" ht="11.25">
      <c r="B4138" s="193"/>
      <c r="C4138" s="194"/>
      <c r="D4138" s="195" t="s">
        <v>203</v>
      </c>
      <c r="E4138" s="196" t="s">
        <v>19</v>
      </c>
      <c r="F4138" s="197" t="s">
        <v>7974</v>
      </c>
      <c r="G4138" s="194"/>
      <c r="H4138" s="198">
        <v>5</v>
      </c>
      <c r="I4138" s="199"/>
      <c r="J4138" s="194"/>
      <c r="K4138" s="194"/>
      <c r="L4138" s="200"/>
      <c r="M4138" s="201"/>
      <c r="N4138" s="202"/>
      <c r="O4138" s="202"/>
      <c r="P4138" s="202"/>
      <c r="Q4138" s="202"/>
      <c r="R4138" s="202"/>
      <c r="S4138" s="202"/>
      <c r="T4138" s="203"/>
      <c r="AT4138" s="204" t="s">
        <v>203</v>
      </c>
      <c r="AU4138" s="204" t="s">
        <v>80</v>
      </c>
      <c r="AV4138" s="13" t="s">
        <v>80</v>
      </c>
      <c r="AW4138" s="13" t="s">
        <v>32</v>
      </c>
      <c r="AX4138" s="13" t="s">
        <v>70</v>
      </c>
      <c r="AY4138" s="204" t="s">
        <v>193</v>
      </c>
    </row>
    <row r="4139" spans="2:51" s="13" customFormat="1" ht="11.25">
      <c r="B4139" s="193"/>
      <c r="C4139" s="194"/>
      <c r="D4139" s="195" t="s">
        <v>203</v>
      </c>
      <c r="E4139" s="196" t="s">
        <v>19</v>
      </c>
      <c r="F4139" s="197" t="s">
        <v>7975</v>
      </c>
      <c r="G4139" s="194"/>
      <c r="H4139" s="198">
        <v>278.2</v>
      </c>
      <c r="I4139" s="199"/>
      <c r="J4139" s="194"/>
      <c r="K4139" s="194"/>
      <c r="L4139" s="200"/>
      <c r="M4139" s="201"/>
      <c r="N4139" s="202"/>
      <c r="O4139" s="202"/>
      <c r="P4139" s="202"/>
      <c r="Q4139" s="202"/>
      <c r="R4139" s="202"/>
      <c r="S4139" s="202"/>
      <c r="T4139" s="203"/>
      <c r="AT4139" s="204" t="s">
        <v>203</v>
      </c>
      <c r="AU4139" s="204" t="s">
        <v>80</v>
      </c>
      <c r="AV4139" s="13" t="s">
        <v>80</v>
      </c>
      <c r="AW4139" s="13" t="s">
        <v>32</v>
      </c>
      <c r="AX4139" s="13" t="s">
        <v>70</v>
      </c>
      <c r="AY4139" s="204" t="s">
        <v>193</v>
      </c>
    </row>
    <row r="4140" spans="2:51" s="16" customFormat="1" ht="11.25">
      <c r="B4140" s="237"/>
      <c r="C4140" s="238"/>
      <c r="D4140" s="195" t="s">
        <v>203</v>
      </c>
      <c r="E4140" s="239" t="s">
        <v>19</v>
      </c>
      <c r="F4140" s="240" t="s">
        <v>568</v>
      </c>
      <c r="G4140" s="238"/>
      <c r="H4140" s="241">
        <v>393.5</v>
      </c>
      <c r="I4140" s="242"/>
      <c r="J4140" s="238"/>
      <c r="K4140" s="238"/>
      <c r="L4140" s="243"/>
      <c r="M4140" s="244"/>
      <c r="N4140" s="245"/>
      <c r="O4140" s="245"/>
      <c r="P4140" s="245"/>
      <c r="Q4140" s="245"/>
      <c r="R4140" s="245"/>
      <c r="S4140" s="245"/>
      <c r="T4140" s="246"/>
      <c r="AT4140" s="247" t="s">
        <v>203</v>
      </c>
      <c r="AU4140" s="247" t="s">
        <v>80</v>
      </c>
      <c r="AV4140" s="16" t="s">
        <v>212</v>
      </c>
      <c r="AW4140" s="16" t="s">
        <v>32</v>
      </c>
      <c r="AX4140" s="16" t="s">
        <v>70</v>
      </c>
      <c r="AY4140" s="247" t="s">
        <v>193</v>
      </c>
    </row>
    <row r="4141" spans="2:51" s="15" customFormat="1" ht="11.25">
      <c r="B4141" s="217"/>
      <c r="C4141" s="218"/>
      <c r="D4141" s="195" t="s">
        <v>203</v>
      </c>
      <c r="E4141" s="219" t="s">
        <v>19</v>
      </c>
      <c r="F4141" s="220" t="s">
        <v>945</v>
      </c>
      <c r="G4141" s="218"/>
      <c r="H4141" s="219" t="s">
        <v>19</v>
      </c>
      <c r="I4141" s="221"/>
      <c r="J4141" s="218"/>
      <c r="K4141" s="218"/>
      <c r="L4141" s="222"/>
      <c r="M4141" s="223"/>
      <c r="N4141" s="224"/>
      <c r="O4141" s="224"/>
      <c r="P4141" s="224"/>
      <c r="Q4141" s="224"/>
      <c r="R4141" s="224"/>
      <c r="S4141" s="224"/>
      <c r="T4141" s="225"/>
      <c r="AT4141" s="226" t="s">
        <v>203</v>
      </c>
      <c r="AU4141" s="226" t="s">
        <v>80</v>
      </c>
      <c r="AV4141" s="15" t="s">
        <v>78</v>
      </c>
      <c r="AW4141" s="15" t="s">
        <v>32</v>
      </c>
      <c r="AX4141" s="15" t="s">
        <v>70</v>
      </c>
      <c r="AY4141" s="226" t="s">
        <v>193</v>
      </c>
    </row>
    <row r="4142" spans="2:51" s="13" customFormat="1" ht="11.25">
      <c r="B4142" s="193"/>
      <c r="C4142" s="194"/>
      <c r="D4142" s="195" t="s">
        <v>203</v>
      </c>
      <c r="E4142" s="196" t="s">
        <v>19</v>
      </c>
      <c r="F4142" s="197" t="s">
        <v>7976</v>
      </c>
      <c r="G4142" s="194"/>
      <c r="H4142" s="198">
        <v>20.2</v>
      </c>
      <c r="I4142" s="199"/>
      <c r="J4142" s="194"/>
      <c r="K4142" s="194"/>
      <c r="L4142" s="200"/>
      <c r="M4142" s="201"/>
      <c r="N4142" s="202"/>
      <c r="O4142" s="202"/>
      <c r="P4142" s="202"/>
      <c r="Q4142" s="202"/>
      <c r="R4142" s="202"/>
      <c r="S4142" s="202"/>
      <c r="T4142" s="203"/>
      <c r="AT4142" s="204" t="s">
        <v>203</v>
      </c>
      <c r="AU4142" s="204" t="s">
        <v>80</v>
      </c>
      <c r="AV4142" s="13" t="s">
        <v>80</v>
      </c>
      <c r="AW4142" s="13" t="s">
        <v>32</v>
      </c>
      <c r="AX4142" s="13" t="s">
        <v>70</v>
      </c>
      <c r="AY4142" s="204" t="s">
        <v>193</v>
      </c>
    </row>
    <row r="4143" spans="2:51" s="13" customFormat="1" ht="11.25">
      <c r="B4143" s="193"/>
      <c r="C4143" s="194"/>
      <c r="D4143" s="195" t="s">
        <v>203</v>
      </c>
      <c r="E4143" s="196" t="s">
        <v>19</v>
      </c>
      <c r="F4143" s="197" t="s">
        <v>7977</v>
      </c>
      <c r="G4143" s="194"/>
      <c r="H4143" s="198">
        <v>20.8</v>
      </c>
      <c r="I4143" s="199"/>
      <c r="J4143" s="194"/>
      <c r="K4143" s="194"/>
      <c r="L4143" s="200"/>
      <c r="M4143" s="201"/>
      <c r="N4143" s="202"/>
      <c r="O4143" s="202"/>
      <c r="P4143" s="202"/>
      <c r="Q4143" s="202"/>
      <c r="R4143" s="202"/>
      <c r="S4143" s="202"/>
      <c r="T4143" s="203"/>
      <c r="AT4143" s="204" t="s">
        <v>203</v>
      </c>
      <c r="AU4143" s="204" t="s">
        <v>80</v>
      </c>
      <c r="AV4143" s="13" t="s">
        <v>80</v>
      </c>
      <c r="AW4143" s="13" t="s">
        <v>32</v>
      </c>
      <c r="AX4143" s="13" t="s">
        <v>70</v>
      </c>
      <c r="AY4143" s="204" t="s">
        <v>193</v>
      </c>
    </row>
    <row r="4144" spans="2:51" s="13" customFormat="1" ht="11.25">
      <c r="B4144" s="193"/>
      <c r="C4144" s="194"/>
      <c r="D4144" s="195" t="s">
        <v>203</v>
      </c>
      <c r="E4144" s="196" t="s">
        <v>19</v>
      </c>
      <c r="F4144" s="197" t="s">
        <v>7978</v>
      </c>
      <c r="G4144" s="194"/>
      <c r="H4144" s="198">
        <v>7.2</v>
      </c>
      <c r="I4144" s="199"/>
      <c r="J4144" s="194"/>
      <c r="K4144" s="194"/>
      <c r="L4144" s="200"/>
      <c r="M4144" s="201"/>
      <c r="N4144" s="202"/>
      <c r="O4144" s="202"/>
      <c r="P4144" s="202"/>
      <c r="Q4144" s="202"/>
      <c r="R4144" s="202"/>
      <c r="S4144" s="202"/>
      <c r="T4144" s="203"/>
      <c r="AT4144" s="204" t="s">
        <v>203</v>
      </c>
      <c r="AU4144" s="204" t="s">
        <v>80</v>
      </c>
      <c r="AV4144" s="13" t="s">
        <v>80</v>
      </c>
      <c r="AW4144" s="13" t="s">
        <v>32</v>
      </c>
      <c r="AX4144" s="13" t="s">
        <v>70</v>
      </c>
      <c r="AY4144" s="204" t="s">
        <v>193</v>
      </c>
    </row>
    <row r="4145" spans="1:65" s="13" customFormat="1" ht="11.25">
      <c r="B4145" s="193"/>
      <c r="C4145" s="194"/>
      <c r="D4145" s="195" t="s">
        <v>203</v>
      </c>
      <c r="E4145" s="196" t="s">
        <v>19</v>
      </c>
      <c r="F4145" s="197" t="s">
        <v>7979</v>
      </c>
      <c r="G4145" s="194"/>
      <c r="H4145" s="198">
        <v>18.3</v>
      </c>
      <c r="I4145" s="199"/>
      <c r="J4145" s="194"/>
      <c r="K4145" s="194"/>
      <c r="L4145" s="200"/>
      <c r="M4145" s="201"/>
      <c r="N4145" s="202"/>
      <c r="O4145" s="202"/>
      <c r="P4145" s="202"/>
      <c r="Q4145" s="202"/>
      <c r="R4145" s="202"/>
      <c r="S4145" s="202"/>
      <c r="T4145" s="203"/>
      <c r="AT4145" s="204" t="s">
        <v>203</v>
      </c>
      <c r="AU4145" s="204" t="s">
        <v>80</v>
      </c>
      <c r="AV4145" s="13" t="s">
        <v>80</v>
      </c>
      <c r="AW4145" s="13" t="s">
        <v>32</v>
      </c>
      <c r="AX4145" s="13" t="s">
        <v>70</v>
      </c>
      <c r="AY4145" s="204" t="s">
        <v>193</v>
      </c>
    </row>
    <row r="4146" spans="1:65" s="13" customFormat="1" ht="11.25">
      <c r="B4146" s="193"/>
      <c r="C4146" s="194"/>
      <c r="D4146" s="195" t="s">
        <v>203</v>
      </c>
      <c r="E4146" s="196" t="s">
        <v>19</v>
      </c>
      <c r="F4146" s="197" t="s">
        <v>7980</v>
      </c>
      <c r="G4146" s="194"/>
      <c r="H4146" s="198">
        <v>20.8</v>
      </c>
      <c r="I4146" s="199"/>
      <c r="J4146" s="194"/>
      <c r="K4146" s="194"/>
      <c r="L4146" s="200"/>
      <c r="M4146" s="201"/>
      <c r="N4146" s="202"/>
      <c r="O4146" s="202"/>
      <c r="P4146" s="202"/>
      <c r="Q4146" s="202"/>
      <c r="R4146" s="202"/>
      <c r="S4146" s="202"/>
      <c r="T4146" s="203"/>
      <c r="AT4146" s="204" t="s">
        <v>203</v>
      </c>
      <c r="AU4146" s="204" t="s">
        <v>80</v>
      </c>
      <c r="AV4146" s="13" t="s">
        <v>80</v>
      </c>
      <c r="AW4146" s="13" t="s">
        <v>32</v>
      </c>
      <c r="AX4146" s="13" t="s">
        <v>70</v>
      </c>
      <c r="AY4146" s="204" t="s">
        <v>193</v>
      </c>
    </row>
    <row r="4147" spans="1:65" s="13" customFormat="1" ht="11.25">
      <c r="B4147" s="193"/>
      <c r="C4147" s="194"/>
      <c r="D4147" s="195" t="s">
        <v>203</v>
      </c>
      <c r="E4147" s="196" t="s">
        <v>19</v>
      </c>
      <c r="F4147" s="197" t="s">
        <v>7981</v>
      </c>
      <c r="G4147" s="194"/>
      <c r="H4147" s="198">
        <v>8.6999999999999993</v>
      </c>
      <c r="I4147" s="199"/>
      <c r="J4147" s="194"/>
      <c r="K4147" s="194"/>
      <c r="L4147" s="200"/>
      <c r="M4147" s="201"/>
      <c r="N4147" s="202"/>
      <c r="O4147" s="202"/>
      <c r="P4147" s="202"/>
      <c r="Q4147" s="202"/>
      <c r="R4147" s="202"/>
      <c r="S4147" s="202"/>
      <c r="T4147" s="203"/>
      <c r="AT4147" s="204" t="s">
        <v>203</v>
      </c>
      <c r="AU4147" s="204" t="s">
        <v>80</v>
      </c>
      <c r="AV4147" s="13" t="s">
        <v>80</v>
      </c>
      <c r="AW4147" s="13" t="s">
        <v>32</v>
      </c>
      <c r="AX4147" s="13" t="s">
        <v>70</v>
      </c>
      <c r="AY4147" s="204" t="s">
        <v>193</v>
      </c>
    </row>
    <row r="4148" spans="1:65" s="13" customFormat="1" ht="11.25">
      <c r="B4148" s="193"/>
      <c r="C4148" s="194"/>
      <c r="D4148" s="195" t="s">
        <v>203</v>
      </c>
      <c r="E4148" s="196" t="s">
        <v>19</v>
      </c>
      <c r="F4148" s="197" t="s">
        <v>7982</v>
      </c>
      <c r="G4148" s="194"/>
      <c r="H4148" s="198">
        <v>4.4000000000000004</v>
      </c>
      <c r="I4148" s="199"/>
      <c r="J4148" s="194"/>
      <c r="K4148" s="194"/>
      <c r="L4148" s="200"/>
      <c r="M4148" s="201"/>
      <c r="N4148" s="202"/>
      <c r="O4148" s="202"/>
      <c r="P4148" s="202"/>
      <c r="Q4148" s="202"/>
      <c r="R4148" s="202"/>
      <c r="S4148" s="202"/>
      <c r="T4148" s="203"/>
      <c r="AT4148" s="204" t="s">
        <v>203</v>
      </c>
      <c r="AU4148" s="204" t="s">
        <v>80</v>
      </c>
      <c r="AV4148" s="13" t="s">
        <v>80</v>
      </c>
      <c r="AW4148" s="13" t="s">
        <v>32</v>
      </c>
      <c r="AX4148" s="13" t="s">
        <v>70</v>
      </c>
      <c r="AY4148" s="204" t="s">
        <v>193</v>
      </c>
    </row>
    <row r="4149" spans="1:65" s="13" customFormat="1" ht="11.25">
      <c r="B4149" s="193"/>
      <c r="C4149" s="194"/>
      <c r="D4149" s="195" t="s">
        <v>203</v>
      </c>
      <c r="E4149" s="196" t="s">
        <v>19</v>
      </c>
      <c r="F4149" s="197" t="s">
        <v>7983</v>
      </c>
      <c r="G4149" s="194"/>
      <c r="H4149" s="198">
        <v>363.8</v>
      </c>
      <c r="I4149" s="199"/>
      <c r="J4149" s="194"/>
      <c r="K4149" s="194"/>
      <c r="L4149" s="200"/>
      <c r="M4149" s="201"/>
      <c r="N4149" s="202"/>
      <c r="O4149" s="202"/>
      <c r="P4149" s="202"/>
      <c r="Q4149" s="202"/>
      <c r="R4149" s="202"/>
      <c r="S4149" s="202"/>
      <c r="T4149" s="203"/>
      <c r="AT4149" s="204" t="s">
        <v>203</v>
      </c>
      <c r="AU4149" s="204" t="s">
        <v>80</v>
      </c>
      <c r="AV4149" s="13" t="s">
        <v>80</v>
      </c>
      <c r="AW4149" s="13" t="s">
        <v>32</v>
      </c>
      <c r="AX4149" s="13" t="s">
        <v>70</v>
      </c>
      <c r="AY4149" s="204" t="s">
        <v>193</v>
      </c>
    </row>
    <row r="4150" spans="1:65" s="16" customFormat="1" ht="11.25">
      <c r="B4150" s="237"/>
      <c r="C4150" s="238"/>
      <c r="D4150" s="195" t="s">
        <v>203</v>
      </c>
      <c r="E4150" s="239" t="s">
        <v>19</v>
      </c>
      <c r="F4150" s="240" t="s">
        <v>568</v>
      </c>
      <c r="G4150" s="238"/>
      <c r="H4150" s="241">
        <v>464.2</v>
      </c>
      <c r="I4150" s="242"/>
      <c r="J4150" s="238"/>
      <c r="K4150" s="238"/>
      <c r="L4150" s="243"/>
      <c r="M4150" s="244"/>
      <c r="N4150" s="245"/>
      <c r="O4150" s="245"/>
      <c r="P4150" s="245"/>
      <c r="Q4150" s="245"/>
      <c r="R4150" s="245"/>
      <c r="S4150" s="245"/>
      <c r="T4150" s="246"/>
      <c r="AT4150" s="247" t="s">
        <v>203</v>
      </c>
      <c r="AU4150" s="247" t="s">
        <v>80</v>
      </c>
      <c r="AV4150" s="16" t="s">
        <v>212</v>
      </c>
      <c r="AW4150" s="16" t="s">
        <v>32</v>
      </c>
      <c r="AX4150" s="16" t="s">
        <v>70</v>
      </c>
      <c r="AY4150" s="247" t="s">
        <v>193</v>
      </c>
    </row>
    <row r="4151" spans="1:65" s="15" customFormat="1" ht="11.25">
      <c r="B4151" s="217"/>
      <c r="C4151" s="218"/>
      <c r="D4151" s="195" t="s">
        <v>203</v>
      </c>
      <c r="E4151" s="219" t="s">
        <v>19</v>
      </c>
      <c r="F4151" s="220" t="s">
        <v>971</v>
      </c>
      <c r="G4151" s="218"/>
      <c r="H4151" s="219" t="s">
        <v>19</v>
      </c>
      <c r="I4151" s="221"/>
      <c r="J4151" s="218"/>
      <c r="K4151" s="218"/>
      <c r="L4151" s="222"/>
      <c r="M4151" s="223"/>
      <c r="N4151" s="224"/>
      <c r="O4151" s="224"/>
      <c r="P4151" s="224"/>
      <c r="Q4151" s="224"/>
      <c r="R4151" s="224"/>
      <c r="S4151" s="224"/>
      <c r="T4151" s="225"/>
      <c r="AT4151" s="226" t="s">
        <v>203</v>
      </c>
      <c r="AU4151" s="226" t="s">
        <v>80</v>
      </c>
      <c r="AV4151" s="15" t="s">
        <v>78</v>
      </c>
      <c r="AW4151" s="15" t="s">
        <v>32</v>
      </c>
      <c r="AX4151" s="15" t="s">
        <v>70</v>
      </c>
      <c r="AY4151" s="226" t="s">
        <v>193</v>
      </c>
    </row>
    <row r="4152" spans="1:65" s="13" customFormat="1" ht="11.25">
      <c r="B4152" s="193"/>
      <c r="C4152" s="194"/>
      <c r="D4152" s="195" t="s">
        <v>203</v>
      </c>
      <c r="E4152" s="196" t="s">
        <v>19</v>
      </c>
      <c r="F4152" s="197" t="s">
        <v>7984</v>
      </c>
      <c r="G4152" s="194"/>
      <c r="H4152" s="198">
        <v>104.5</v>
      </c>
      <c r="I4152" s="199"/>
      <c r="J4152" s="194"/>
      <c r="K4152" s="194"/>
      <c r="L4152" s="200"/>
      <c r="M4152" s="201"/>
      <c r="N4152" s="202"/>
      <c r="O4152" s="202"/>
      <c r="P4152" s="202"/>
      <c r="Q4152" s="202"/>
      <c r="R4152" s="202"/>
      <c r="S4152" s="202"/>
      <c r="T4152" s="203"/>
      <c r="AT4152" s="204" t="s">
        <v>203</v>
      </c>
      <c r="AU4152" s="204" t="s">
        <v>80</v>
      </c>
      <c r="AV4152" s="13" t="s">
        <v>80</v>
      </c>
      <c r="AW4152" s="13" t="s">
        <v>32</v>
      </c>
      <c r="AX4152" s="13" t="s">
        <v>70</v>
      </c>
      <c r="AY4152" s="204" t="s">
        <v>193</v>
      </c>
    </row>
    <row r="4153" spans="1:65" s="13" customFormat="1" ht="11.25">
      <c r="B4153" s="193"/>
      <c r="C4153" s="194"/>
      <c r="D4153" s="195" t="s">
        <v>203</v>
      </c>
      <c r="E4153" s="196" t="s">
        <v>19</v>
      </c>
      <c r="F4153" s="197" t="s">
        <v>7983</v>
      </c>
      <c r="G4153" s="194"/>
      <c r="H4153" s="198">
        <v>363.8</v>
      </c>
      <c r="I4153" s="199"/>
      <c r="J4153" s="194"/>
      <c r="K4153" s="194"/>
      <c r="L4153" s="200"/>
      <c r="M4153" s="201"/>
      <c r="N4153" s="202"/>
      <c r="O4153" s="202"/>
      <c r="P4153" s="202"/>
      <c r="Q4153" s="202"/>
      <c r="R4153" s="202"/>
      <c r="S4153" s="202"/>
      <c r="T4153" s="203"/>
      <c r="AT4153" s="204" t="s">
        <v>203</v>
      </c>
      <c r="AU4153" s="204" t="s">
        <v>80</v>
      </c>
      <c r="AV4153" s="13" t="s">
        <v>80</v>
      </c>
      <c r="AW4153" s="13" t="s">
        <v>32</v>
      </c>
      <c r="AX4153" s="13" t="s">
        <v>70</v>
      </c>
      <c r="AY4153" s="204" t="s">
        <v>193</v>
      </c>
    </row>
    <row r="4154" spans="1:65" s="16" customFormat="1" ht="11.25">
      <c r="B4154" s="237"/>
      <c r="C4154" s="238"/>
      <c r="D4154" s="195" t="s">
        <v>203</v>
      </c>
      <c r="E4154" s="239" t="s">
        <v>19</v>
      </c>
      <c r="F4154" s="240" t="s">
        <v>568</v>
      </c>
      <c r="G4154" s="238"/>
      <c r="H4154" s="241">
        <v>468.3</v>
      </c>
      <c r="I4154" s="242"/>
      <c r="J4154" s="238"/>
      <c r="K4154" s="238"/>
      <c r="L4154" s="243"/>
      <c r="M4154" s="244"/>
      <c r="N4154" s="245"/>
      <c r="O4154" s="245"/>
      <c r="P4154" s="245"/>
      <c r="Q4154" s="245"/>
      <c r="R4154" s="245"/>
      <c r="S4154" s="245"/>
      <c r="T4154" s="246"/>
      <c r="AT4154" s="247" t="s">
        <v>203</v>
      </c>
      <c r="AU4154" s="247" t="s">
        <v>80</v>
      </c>
      <c r="AV4154" s="16" t="s">
        <v>212</v>
      </c>
      <c r="AW4154" s="16" t="s">
        <v>32</v>
      </c>
      <c r="AX4154" s="16" t="s">
        <v>70</v>
      </c>
      <c r="AY4154" s="247" t="s">
        <v>193</v>
      </c>
    </row>
    <row r="4155" spans="1:65" s="14" customFormat="1" ht="11.25">
      <c r="B4155" s="205"/>
      <c r="C4155" s="206"/>
      <c r="D4155" s="195" t="s">
        <v>203</v>
      </c>
      <c r="E4155" s="207" t="s">
        <v>19</v>
      </c>
      <c r="F4155" s="208" t="s">
        <v>205</v>
      </c>
      <c r="G4155" s="206"/>
      <c r="H4155" s="209">
        <v>1588.7</v>
      </c>
      <c r="I4155" s="210"/>
      <c r="J4155" s="206"/>
      <c r="K4155" s="206"/>
      <c r="L4155" s="211"/>
      <c r="M4155" s="212"/>
      <c r="N4155" s="213"/>
      <c r="O4155" s="213"/>
      <c r="P4155" s="213"/>
      <c r="Q4155" s="213"/>
      <c r="R4155" s="213"/>
      <c r="S4155" s="213"/>
      <c r="T4155" s="214"/>
      <c r="AT4155" s="215" t="s">
        <v>203</v>
      </c>
      <c r="AU4155" s="215" t="s">
        <v>80</v>
      </c>
      <c r="AV4155" s="14" t="s">
        <v>200</v>
      </c>
      <c r="AW4155" s="14" t="s">
        <v>32</v>
      </c>
      <c r="AX4155" s="14" t="s">
        <v>78</v>
      </c>
      <c r="AY4155" s="215" t="s">
        <v>193</v>
      </c>
    </row>
    <row r="4156" spans="1:65" s="2" customFormat="1" ht="37.9" customHeight="1">
      <c r="A4156" s="36"/>
      <c r="B4156" s="37"/>
      <c r="C4156" s="175" t="s">
        <v>7985</v>
      </c>
      <c r="D4156" s="175" t="s">
        <v>195</v>
      </c>
      <c r="E4156" s="176" t="s">
        <v>7986</v>
      </c>
      <c r="F4156" s="177" t="s">
        <v>7987</v>
      </c>
      <c r="G4156" s="178" t="s">
        <v>198</v>
      </c>
      <c r="H4156" s="179">
        <v>3644.9</v>
      </c>
      <c r="I4156" s="180"/>
      <c r="J4156" s="181">
        <f>ROUND(I4156*H4156,2)</f>
        <v>0</v>
      </c>
      <c r="K4156" s="177" t="s">
        <v>199</v>
      </c>
      <c r="L4156" s="41"/>
      <c r="M4156" s="182" t="s">
        <v>19</v>
      </c>
      <c r="N4156" s="183" t="s">
        <v>41</v>
      </c>
      <c r="O4156" s="66"/>
      <c r="P4156" s="184">
        <f>O4156*H4156</f>
        <v>0</v>
      </c>
      <c r="Q4156" s="184">
        <v>6.0499999999999998E-3</v>
      </c>
      <c r="R4156" s="184">
        <f>Q4156*H4156</f>
        <v>22.051645000000001</v>
      </c>
      <c r="S4156" s="184">
        <v>0</v>
      </c>
      <c r="T4156" s="185">
        <f>S4156*H4156</f>
        <v>0</v>
      </c>
      <c r="U4156" s="36"/>
      <c r="V4156" s="36"/>
      <c r="W4156" s="36"/>
      <c r="X4156" s="36"/>
      <c r="Y4156" s="36"/>
      <c r="Z4156" s="36"/>
      <c r="AA4156" s="36"/>
      <c r="AB4156" s="36"/>
      <c r="AC4156" s="36"/>
      <c r="AD4156" s="36"/>
      <c r="AE4156" s="36"/>
      <c r="AR4156" s="186" t="s">
        <v>216</v>
      </c>
      <c r="AT4156" s="186" t="s">
        <v>195</v>
      </c>
      <c r="AU4156" s="186" t="s">
        <v>80</v>
      </c>
      <c r="AY4156" s="19" t="s">
        <v>193</v>
      </c>
      <c r="BE4156" s="187">
        <f>IF(N4156="základní",J4156,0)</f>
        <v>0</v>
      </c>
      <c r="BF4156" s="187">
        <f>IF(N4156="snížená",J4156,0)</f>
        <v>0</v>
      </c>
      <c r="BG4156" s="187">
        <f>IF(N4156="zákl. přenesená",J4156,0)</f>
        <v>0</v>
      </c>
      <c r="BH4156" s="187">
        <f>IF(N4156="sníž. přenesená",J4156,0)</f>
        <v>0</v>
      </c>
      <c r="BI4156" s="187">
        <f>IF(N4156="nulová",J4156,0)</f>
        <v>0</v>
      </c>
      <c r="BJ4156" s="19" t="s">
        <v>78</v>
      </c>
      <c r="BK4156" s="187">
        <f>ROUND(I4156*H4156,2)</f>
        <v>0</v>
      </c>
      <c r="BL4156" s="19" t="s">
        <v>216</v>
      </c>
      <c r="BM4156" s="186" t="s">
        <v>7988</v>
      </c>
    </row>
    <row r="4157" spans="1:65" s="2" customFormat="1" ht="11.25">
      <c r="A4157" s="36"/>
      <c r="B4157" s="37"/>
      <c r="C4157" s="38"/>
      <c r="D4157" s="188" t="s">
        <v>201</v>
      </c>
      <c r="E4157" s="38"/>
      <c r="F4157" s="189" t="s">
        <v>7989</v>
      </c>
      <c r="G4157" s="38"/>
      <c r="H4157" s="38"/>
      <c r="I4157" s="190"/>
      <c r="J4157" s="38"/>
      <c r="K4157" s="38"/>
      <c r="L4157" s="41"/>
      <c r="M4157" s="191"/>
      <c r="N4157" s="192"/>
      <c r="O4157" s="66"/>
      <c r="P4157" s="66"/>
      <c r="Q4157" s="66"/>
      <c r="R4157" s="66"/>
      <c r="S4157" s="66"/>
      <c r="T4157" s="67"/>
      <c r="U4157" s="36"/>
      <c r="V4157" s="36"/>
      <c r="W4157" s="36"/>
      <c r="X4157" s="36"/>
      <c r="Y4157" s="36"/>
      <c r="Z4157" s="36"/>
      <c r="AA4157" s="36"/>
      <c r="AB4157" s="36"/>
      <c r="AC4157" s="36"/>
      <c r="AD4157" s="36"/>
      <c r="AE4157" s="36"/>
      <c r="AT4157" s="19" t="s">
        <v>201</v>
      </c>
      <c r="AU4157" s="19" t="s">
        <v>80</v>
      </c>
    </row>
    <row r="4158" spans="1:65" s="15" customFormat="1" ht="11.25">
      <c r="B4158" s="217"/>
      <c r="C4158" s="218"/>
      <c r="D4158" s="195" t="s">
        <v>203</v>
      </c>
      <c r="E4158" s="219" t="s">
        <v>19</v>
      </c>
      <c r="F4158" s="220" t="s">
        <v>353</v>
      </c>
      <c r="G4158" s="218"/>
      <c r="H4158" s="219" t="s">
        <v>19</v>
      </c>
      <c r="I4158" s="221"/>
      <c r="J4158" s="218"/>
      <c r="K4158" s="218"/>
      <c r="L4158" s="222"/>
      <c r="M4158" s="223"/>
      <c r="N4158" s="224"/>
      <c r="O4158" s="224"/>
      <c r="P4158" s="224"/>
      <c r="Q4158" s="224"/>
      <c r="R4158" s="224"/>
      <c r="S4158" s="224"/>
      <c r="T4158" s="225"/>
      <c r="AT4158" s="226" t="s">
        <v>203</v>
      </c>
      <c r="AU4158" s="226" t="s">
        <v>80</v>
      </c>
      <c r="AV4158" s="15" t="s">
        <v>78</v>
      </c>
      <c r="AW4158" s="15" t="s">
        <v>32</v>
      </c>
      <c r="AX4158" s="15" t="s">
        <v>70</v>
      </c>
      <c r="AY4158" s="226" t="s">
        <v>193</v>
      </c>
    </row>
    <row r="4159" spans="1:65" s="13" customFormat="1" ht="11.25">
      <c r="B4159" s="193"/>
      <c r="C4159" s="194"/>
      <c r="D4159" s="195" t="s">
        <v>203</v>
      </c>
      <c r="E4159" s="196" t="s">
        <v>19</v>
      </c>
      <c r="F4159" s="197" t="s">
        <v>1604</v>
      </c>
      <c r="G4159" s="194"/>
      <c r="H4159" s="198">
        <v>17.399999999999999</v>
      </c>
      <c r="I4159" s="199"/>
      <c r="J4159" s="194"/>
      <c r="K4159" s="194"/>
      <c r="L4159" s="200"/>
      <c r="M4159" s="201"/>
      <c r="N4159" s="202"/>
      <c r="O4159" s="202"/>
      <c r="P4159" s="202"/>
      <c r="Q4159" s="202"/>
      <c r="R4159" s="202"/>
      <c r="S4159" s="202"/>
      <c r="T4159" s="203"/>
      <c r="AT4159" s="204" t="s">
        <v>203</v>
      </c>
      <c r="AU4159" s="204" t="s">
        <v>80</v>
      </c>
      <c r="AV4159" s="13" t="s">
        <v>80</v>
      </c>
      <c r="AW4159" s="13" t="s">
        <v>32</v>
      </c>
      <c r="AX4159" s="13" t="s">
        <v>70</v>
      </c>
      <c r="AY4159" s="204" t="s">
        <v>193</v>
      </c>
    </row>
    <row r="4160" spans="1:65" s="13" customFormat="1" ht="11.25">
      <c r="B4160" s="193"/>
      <c r="C4160" s="194"/>
      <c r="D4160" s="195" t="s">
        <v>203</v>
      </c>
      <c r="E4160" s="196" t="s">
        <v>19</v>
      </c>
      <c r="F4160" s="197" t="s">
        <v>1605</v>
      </c>
      <c r="G4160" s="194"/>
      <c r="H4160" s="198">
        <v>17.399999999999999</v>
      </c>
      <c r="I4160" s="199"/>
      <c r="J4160" s="194"/>
      <c r="K4160" s="194"/>
      <c r="L4160" s="200"/>
      <c r="M4160" s="201"/>
      <c r="N4160" s="202"/>
      <c r="O4160" s="202"/>
      <c r="P4160" s="202"/>
      <c r="Q4160" s="202"/>
      <c r="R4160" s="202"/>
      <c r="S4160" s="202"/>
      <c r="T4160" s="203"/>
      <c r="AT4160" s="204" t="s">
        <v>203</v>
      </c>
      <c r="AU4160" s="204" t="s">
        <v>80</v>
      </c>
      <c r="AV4160" s="13" t="s">
        <v>80</v>
      </c>
      <c r="AW4160" s="13" t="s">
        <v>32</v>
      </c>
      <c r="AX4160" s="13" t="s">
        <v>70</v>
      </c>
      <c r="AY4160" s="204" t="s">
        <v>193</v>
      </c>
    </row>
    <row r="4161" spans="2:51" s="13" customFormat="1" ht="11.25">
      <c r="B4161" s="193"/>
      <c r="C4161" s="194"/>
      <c r="D4161" s="195" t="s">
        <v>203</v>
      </c>
      <c r="E4161" s="196" t="s">
        <v>19</v>
      </c>
      <c r="F4161" s="197" t="s">
        <v>1606</v>
      </c>
      <c r="G4161" s="194"/>
      <c r="H4161" s="198">
        <v>9.6</v>
      </c>
      <c r="I4161" s="199"/>
      <c r="J4161" s="194"/>
      <c r="K4161" s="194"/>
      <c r="L4161" s="200"/>
      <c r="M4161" s="201"/>
      <c r="N4161" s="202"/>
      <c r="O4161" s="202"/>
      <c r="P4161" s="202"/>
      <c r="Q4161" s="202"/>
      <c r="R4161" s="202"/>
      <c r="S4161" s="202"/>
      <c r="T4161" s="203"/>
      <c r="AT4161" s="204" t="s">
        <v>203</v>
      </c>
      <c r="AU4161" s="204" t="s">
        <v>80</v>
      </c>
      <c r="AV4161" s="13" t="s">
        <v>80</v>
      </c>
      <c r="AW4161" s="13" t="s">
        <v>32</v>
      </c>
      <c r="AX4161" s="13" t="s">
        <v>70</v>
      </c>
      <c r="AY4161" s="204" t="s">
        <v>193</v>
      </c>
    </row>
    <row r="4162" spans="2:51" s="13" customFormat="1" ht="11.25">
      <c r="B4162" s="193"/>
      <c r="C4162" s="194"/>
      <c r="D4162" s="195" t="s">
        <v>203</v>
      </c>
      <c r="E4162" s="196" t="s">
        <v>19</v>
      </c>
      <c r="F4162" s="197" t="s">
        <v>7876</v>
      </c>
      <c r="G4162" s="194"/>
      <c r="H4162" s="198">
        <v>3.18</v>
      </c>
      <c r="I4162" s="199"/>
      <c r="J4162" s="194"/>
      <c r="K4162" s="194"/>
      <c r="L4162" s="200"/>
      <c r="M4162" s="201"/>
      <c r="N4162" s="202"/>
      <c r="O4162" s="202"/>
      <c r="P4162" s="202"/>
      <c r="Q4162" s="202"/>
      <c r="R4162" s="202"/>
      <c r="S4162" s="202"/>
      <c r="T4162" s="203"/>
      <c r="AT4162" s="204" t="s">
        <v>203</v>
      </c>
      <c r="AU4162" s="204" t="s">
        <v>80</v>
      </c>
      <c r="AV4162" s="13" t="s">
        <v>80</v>
      </c>
      <c r="AW4162" s="13" t="s">
        <v>32</v>
      </c>
      <c r="AX4162" s="13" t="s">
        <v>70</v>
      </c>
      <c r="AY4162" s="204" t="s">
        <v>193</v>
      </c>
    </row>
    <row r="4163" spans="2:51" s="13" customFormat="1" ht="11.25">
      <c r="B4163" s="193"/>
      <c r="C4163" s="194"/>
      <c r="D4163" s="195" t="s">
        <v>203</v>
      </c>
      <c r="E4163" s="196" t="s">
        <v>19</v>
      </c>
      <c r="F4163" s="197" t="s">
        <v>1608</v>
      </c>
      <c r="G4163" s="194"/>
      <c r="H4163" s="198">
        <v>26.8</v>
      </c>
      <c r="I4163" s="199"/>
      <c r="J4163" s="194"/>
      <c r="K4163" s="194"/>
      <c r="L4163" s="200"/>
      <c r="M4163" s="201"/>
      <c r="N4163" s="202"/>
      <c r="O4163" s="202"/>
      <c r="P4163" s="202"/>
      <c r="Q4163" s="202"/>
      <c r="R4163" s="202"/>
      <c r="S4163" s="202"/>
      <c r="T4163" s="203"/>
      <c r="AT4163" s="204" t="s">
        <v>203</v>
      </c>
      <c r="AU4163" s="204" t="s">
        <v>80</v>
      </c>
      <c r="AV4163" s="13" t="s">
        <v>80</v>
      </c>
      <c r="AW4163" s="13" t="s">
        <v>32</v>
      </c>
      <c r="AX4163" s="13" t="s">
        <v>70</v>
      </c>
      <c r="AY4163" s="204" t="s">
        <v>193</v>
      </c>
    </row>
    <row r="4164" spans="2:51" s="13" customFormat="1" ht="11.25">
      <c r="B4164" s="193"/>
      <c r="C4164" s="194"/>
      <c r="D4164" s="195" t="s">
        <v>203</v>
      </c>
      <c r="E4164" s="196" t="s">
        <v>19</v>
      </c>
      <c r="F4164" s="197" t="s">
        <v>1609</v>
      </c>
      <c r="G4164" s="194"/>
      <c r="H4164" s="198">
        <v>9.4</v>
      </c>
      <c r="I4164" s="199"/>
      <c r="J4164" s="194"/>
      <c r="K4164" s="194"/>
      <c r="L4164" s="200"/>
      <c r="M4164" s="201"/>
      <c r="N4164" s="202"/>
      <c r="O4164" s="202"/>
      <c r="P4164" s="202"/>
      <c r="Q4164" s="202"/>
      <c r="R4164" s="202"/>
      <c r="S4164" s="202"/>
      <c r="T4164" s="203"/>
      <c r="AT4164" s="204" t="s">
        <v>203</v>
      </c>
      <c r="AU4164" s="204" t="s">
        <v>80</v>
      </c>
      <c r="AV4164" s="13" t="s">
        <v>80</v>
      </c>
      <c r="AW4164" s="13" t="s">
        <v>32</v>
      </c>
      <c r="AX4164" s="13" t="s">
        <v>70</v>
      </c>
      <c r="AY4164" s="204" t="s">
        <v>193</v>
      </c>
    </row>
    <row r="4165" spans="2:51" s="13" customFormat="1" ht="33.75">
      <c r="B4165" s="193"/>
      <c r="C4165" s="194"/>
      <c r="D4165" s="195" t="s">
        <v>203</v>
      </c>
      <c r="E4165" s="196" t="s">
        <v>19</v>
      </c>
      <c r="F4165" s="197" t="s">
        <v>7877</v>
      </c>
      <c r="G4165" s="194"/>
      <c r="H4165" s="198">
        <v>135.19999999999999</v>
      </c>
      <c r="I4165" s="199"/>
      <c r="J4165" s="194"/>
      <c r="K4165" s="194"/>
      <c r="L4165" s="200"/>
      <c r="M4165" s="201"/>
      <c r="N4165" s="202"/>
      <c r="O4165" s="202"/>
      <c r="P4165" s="202"/>
      <c r="Q4165" s="202"/>
      <c r="R4165" s="202"/>
      <c r="S4165" s="202"/>
      <c r="T4165" s="203"/>
      <c r="AT4165" s="204" t="s">
        <v>203</v>
      </c>
      <c r="AU4165" s="204" t="s">
        <v>80</v>
      </c>
      <c r="AV4165" s="13" t="s">
        <v>80</v>
      </c>
      <c r="AW4165" s="13" t="s">
        <v>32</v>
      </c>
      <c r="AX4165" s="13" t="s">
        <v>70</v>
      </c>
      <c r="AY4165" s="204" t="s">
        <v>193</v>
      </c>
    </row>
    <row r="4166" spans="2:51" s="13" customFormat="1" ht="11.25">
      <c r="B4166" s="193"/>
      <c r="C4166" s="194"/>
      <c r="D4166" s="195" t="s">
        <v>203</v>
      </c>
      <c r="E4166" s="196" t="s">
        <v>19</v>
      </c>
      <c r="F4166" s="197" t="s">
        <v>1611</v>
      </c>
      <c r="G4166" s="194"/>
      <c r="H4166" s="198">
        <v>96.8</v>
      </c>
      <c r="I4166" s="199"/>
      <c r="J4166" s="194"/>
      <c r="K4166" s="194"/>
      <c r="L4166" s="200"/>
      <c r="M4166" s="201"/>
      <c r="N4166" s="202"/>
      <c r="O4166" s="202"/>
      <c r="P4166" s="202"/>
      <c r="Q4166" s="202"/>
      <c r="R4166" s="202"/>
      <c r="S4166" s="202"/>
      <c r="T4166" s="203"/>
      <c r="AT4166" s="204" t="s">
        <v>203</v>
      </c>
      <c r="AU4166" s="204" t="s">
        <v>80</v>
      </c>
      <c r="AV4166" s="13" t="s">
        <v>80</v>
      </c>
      <c r="AW4166" s="13" t="s">
        <v>32</v>
      </c>
      <c r="AX4166" s="13" t="s">
        <v>70</v>
      </c>
      <c r="AY4166" s="204" t="s">
        <v>193</v>
      </c>
    </row>
    <row r="4167" spans="2:51" s="13" customFormat="1" ht="11.25">
      <c r="B4167" s="193"/>
      <c r="C4167" s="194"/>
      <c r="D4167" s="195" t="s">
        <v>203</v>
      </c>
      <c r="E4167" s="196" t="s">
        <v>19</v>
      </c>
      <c r="F4167" s="197" t="s">
        <v>7878</v>
      </c>
      <c r="G4167" s="194"/>
      <c r="H4167" s="198">
        <v>49.6</v>
      </c>
      <c r="I4167" s="199"/>
      <c r="J4167" s="194"/>
      <c r="K4167" s="194"/>
      <c r="L4167" s="200"/>
      <c r="M4167" s="201"/>
      <c r="N4167" s="202"/>
      <c r="O4167" s="202"/>
      <c r="P4167" s="202"/>
      <c r="Q4167" s="202"/>
      <c r="R4167" s="202"/>
      <c r="S4167" s="202"/>
      <c r="T4167" s="203"/>
      <c r="AT4167" s="204" t="s">
        <v>203</v>
      </c>
      <c r="AU4167" s="204" t="s">
        <v>80</v>
      </c>
      <c r="AV4167" s="13" t="s">
        <v>80</v>
      </c>
      <c r="AW4167" s="13" t="s">
        <v>32</v>
      </c>
      <c r="AX4167" s="13" t="s">
        <v>70</v>
      </c>
      <c r="AY4167" s="204" t="s">
        <v>193</v>
      </c>
    </row>
    <row r="4168" spans="2:51" s="13" customFormat="1" ht="11.25">
      <c r="B4168" s="193"/>
      <c r="C4168" s="194"/>
      <c r="D4168" s="195" t="s">
        <v>203</v>
      </c>
      <c r="E4168" s="196" t="s">
        <v>19</v>
      </c>
      <c r="F4168" s="197" t="s">
        <v>1613</v>
      </c>
      <c r="G4168" s="194"/>
      <c r="H4168" s="198">
        <v>54.4</v>
      </c>
      <c r="I4168" s="199"/>
      <c r="J4168" s="194"/>
      <c r="K4168" s="194"/>
      <c r="L4168" s="200"/>
      <c r="M4168" s="201"/>
      <c r="N4168" s="202"/>
      <c r="O4168" s="202"/>
      <c r="P4168" s="202"/>
      <c r="Q4168" s="202"/>
      <c r="R4168" s="202"/>
      <c r="S4168" s="202"/>
      <c r="T4168" s="203"/>
      <c r="AT4168" s="204" t="s">
        <v>203</v>
      </c>
      <c r="AU4168" s="204" t="s">
        <v>80</v>
      </c>
      <c r="AV4168" s="13" t="s">
        <v>80</v>
      </c>
      <c r="AW4168" s="13" t="s">
        <v>32</v>
      </c>
      <c r="AX4168" s="13" t="s">
        <v>70</v>
      </c>
      <c r="AY4168" s="204" t="s">
        <v>193</v>
      </c>
    </row>
    <row r="4169" spans="2:51" s="13" customFormat="1" ht="11.25">
      <c r="B4169" s="193"/>
      <c r="C4169" s="194"/>
      <c r="D4169" s="195" t="s">
        <v>203</v>
      </c>
      <c r="E4169" s="196" t="s">
        <v>19</v>
      </c>
      <c r="F4169" s="197" t="s">
        <v>1614</v>
      </c>
      <c r="G4169" s="194"/>
      <c r="H4169" s="198">
        <v>48.4</v>
      </c>
      <c r="I4169" s="199"/>
      <c r="J4169" s="194"/>
      <c r="K4169" s="194"/>
      <c r="L4169" s="200"/>
      <c r="M4169" s="201"/>
      <c r="N4169" s="202"/>
      <c r="O4169" s="202"/>
      <c r="P4169" s="202"/>
      <c r="Q4169" s="202"/>
      <c r="R4169" s="202"/>
      <c r="S4169" s="202"/>
      <c r="T4169" s="203"/>
      <c r="AT4169" s="204" t="s">
        <v>203</v>
      </c>
      <c r="AU4169" s="204" t="s">
        <v>80</v>
      </c>
      <c r="AV4169" s="13" t="s">
        <v>80</v>
      </c>
      <c r="AW4169" s="13" t="s">
        <v>32</v>
      </c>
      <c r="AX4169" s="13" t="s">
        <v>70</v>
      </c>
      <c r="AY4169" s="204" t="s">
        <v>193</v>
      </c>
    </row>
    <row r="4170" spans="2:51" s="13" customFormat="1" ht="11.25">
      <c r="B4170" s="193"/>
      <c r="C4170" s="194"/>
      <c r="D4170" s="195" t="s">
        <v>203</v>
      </c>
      <c r="E4170" s="196" t="s">
        <v>19</v>
      </c>
      <c r="F4170" s="197" t="s">
        <v>1615</v>
      </c>
      <c r="G4170" s="194"/>
      <c r="H4170" s="198">
        <v>60.4</v>
      </c>
      <c r="I4170" s="199"/>
      <c r="J4170" s="194"/>
      <c r="K4170" s="194"/>
      <c r="L4170" s="200"/>
      <c r="M4170" s="201"/>
      <c r="N4170" s="202"/>
      <c r="O4170" s="202"/>
      <c r="P4170" s="202"/>
      <c r="Q4170" s="202"/>
      <c r="R4170" s="202"/>
      <c r="S4170" s="202"/>
      <c r="T4170" s="203"/>
      <c r="AT4170" s="204" t="s">
        <v>203</v>
      </c>
      <c r="AU4170" s="204" t="s">
        <v>80</v>
      </c>
      <c r="AV4170" s="13" t="s">
        <v>80</v>
      </c>
      <c r="AW4170" s="13" t="s">
        <v>32</v>
      </c>
      <c r="AX4170" s="13" t="s">
        <v>70</v>
      </c>
      <c r="AY4170" s="204" t="s">
        <v>193</v>
      </c>
    </row>
    <row r="4171" spans="2:51" s="16" customFormat="1" ht="11.25">
      <c r="B4171" s="237"/>
      <c r="C4171" s="238"/>
      <c r="D4171" s="195" t="s">
        <v>203</v>
      </c>
      <c r="E4171" s="239" t="s">
        <v>19</v>
      </c>
      <c r="F4171" s="240" t="s">
        <v>568</v>
      </c>
      <c r="G4171" s="238"/>
      <c r="H4171" s="241">
        <v>528.58000000000004</v>
      </c>
      <c r="I4171" s="242"/>
      <c r="J4171" s="238"/>
      <c r="K4171" s="238"/>
      <c r="L4171" s="243"/>
      <c r="M4171" s="244"/>
      <c r="N4171" s="245"/>
      <c r="O4171" s="245"/>
      <c r="P4171" s="245"/>
      <c r="Q4171" s="245"/>
      <c r="R4171" s="245"/>
      <c r="S4171" s="245"/>
      <c r="T4171" s="246"/>
      <c r="AT4171" s="247" t="s">
        <v>203</v>
      </c>
      <c r="AU4171" s="247" t="s">
        <v>80</v>
      </c>
      <c r="AV4171" s="16" t="s">
        <v>212</v>
      </c>
      <c r="AW4171" s="16" t="s">
        <v>32</v>
      </c>
      <c r="AX4171" s="16" t="s">
        <v>70</v>
      </c>
      <c r="AY4171" s="247" t="s">
        <v>193</v>
      </c>
    </row>
    <row r="4172" spans="2:51" s="15" customFormat="1" ht="11.25">
      <c r="B4172" s="217"/>
      <c r="C4172" s="218"/>
      <c r="D4172" s="195" t="s">
        <v>203</v>
      </c>
      <c r="E4172" s="219" t="s">
        <v>19</v>
      </c>
      <c r="F4172" s="220" t="s">
        <v>335</v>
      </c>
      <c r="G4172" s="218"/>
      <c r="H4172" s="219" t="s">
        <v>19</v>
      </c>
      <c r="I4172" s="221"/>
      <c r="J4172" s="218"/>
      <c r="K4172" s="218"/>
      <c r="L4172" s="222"/>
      <c r="M4172" s="223"/>
      <c r="N4172" s="224"/>
      <c r="O4172" s="224"/>
      <c r="P4172" s="224"/>
      <c r="Q4172" s="224"/>
      <c r="R4172" s="224"/>
      <c r="S4172" s="224"/>
      <c r="T4172" s="225"/>
      <c r="AT4172" s="226" t="s">
        <v>203</v>
      </c>
      <c r="AU4172" s="226" t="s">
        <v>80</v>
      </c>
      <c r="AV4172" s="15" t="s">
        <v>78</v>
      </c>
      <c r="AW4172" s="15" t="s">
        <v>32</v>
      </c>
      <c r="AX4172" s="15" t="s">
        <v>70</v>
      </c>
      <c r="AY4172" s="226" t="s">
        <v>193</v>
      </c>
    </row>
    <row r="4173" spans="2:51" s="13" customFormat="1" ht="22.5">
      <c r="B4173" s="193"/>
      <c r="C4173" s="194"/>
      <c r="D4173" s="195" t="s">
        <v>203</v>
      </c>
      <c r="E4173" s="196" t="s">
        <v>19</v>
      </c>
      <c r="F4173" s="197" t="s">
        <v>1616</v>
      </c>
      <c r="G4173" s="194"/>
      <c r="H4173" s="198">
        <v>40.4</v>
      </c>
      <c r="I4173" s="199"/>
      <c r="J4173" s="194"/>
      <c r="K4173" s="194"/>
      <c r="L4173" s="200"/>
      <c r="M4173" s="201"/>
      <c r="N4173" s="202"/>
      <c r="O4173" s="202"/>
      <c r="P4173" s="202"/>
      <c r="Q4173" s="202"/>
      <c r="R4173" s="202"/>
      <c r="S4173" s="202"/>
      <c r="T4173" s="203"/>
      <c r="AT4173" s="204" t="s">
        <v>203</v>
      </c>
      <c r="AU4173" s="204" t="s">
        <v>80</v>
      </c>
      <c r="AV4173" s="13" t="s">
        <v>80</v>
      </c>
      <c r="AW4173" s="13" t="s">
        <v>32</v>
      </c>
      <c r="AX4173" s="13" t="s">
        <v>70</v>
      </c>
      <c r="AY4173" s="204" t="s">
        <v>193</v>
      </c>
    </row>
    <row r="4174" spans="2:51" s="13" customFormat="1" ht="22.5">
      <c r="B4174" s="193"/>
      <c r="C4174" s="194"/>
      <c r="D4174" s="195" t="s">
        <v>203</v>
      </c>
      <c r="E4174" s="196" t="s">
        <v>19</v>
      </c>
      <c r="F4174" s="197" t="s">
        <v>1617</v>
      </c>
      <c r="G4174" s="194"/>
      <c r="H4174" s="198">
        <v>41.2</v>
      </c>
      <c r="I4174" s="199"/>
      <c r="J4174" s="194"/>
      <c r="K4174" s="194"/>
      <c r="L4174" s="200"/>
      <c r="M4174" s="201"/>
      <c r="N4174" s="202"/>
      <c r="O4174" s="202"/>
      <c r="P4174" s="202"/>
      <c r="Q4174" s="202"/>
      <c r="R4174" s="202"/>
      <c r="S4174" s="202"/>
      <c r="T4174" s="203"/>
      <c r="AT4174" s="204" t="s">
        <v>203</v>
      </c>
      <c r="AU4174" s="204" t="s">
        <v>80</v>
      </c>
      <c r="AV4174" s="13" t="s">
        <v>80</v>
      </c>
      <c r="AW4174" s="13" t="s">
        <v>32</v>
      </c>
      <c r="AX4174" s="13" t="s">
        <v>70</v>
      </c>
      <c r="AY4174" s="204" t="s">
        <v>193</v>
      </c>
    </row>
    <row r="4175" spans="2:51" s="13" customFormat="1" ht="11.25">
      <c r="B4175" s="193"/>
      <c r="C4175" s="194"/>
      <c r="D4175" s="195" t="s">
        <v>203</v>
      </c>
      <c r="E4175" s="196" t="s">
        <v>19</v>
      </c>
      <c r="F4175" s="197" t="s">
        <v>1618</v>
      </c>
      <c r="G4175" s="194"/>
      <c r="H4175" s="198">
        <v>14.4</v>
      </c>
      <c r="I4175" s="199"/>
      <c r="J4175" s="194"/>
      <c r="K4175" s="194"/>
      <c r="L4175" s="200"/>
      <c r="M4175" s="201"/>
      <c r="N4175" s="202"/>
      <c r="O4175" s="202"/>
      <c r="P4175" s="202"/>
      <c r="Q4175" s="202"/>
      <c r="R4175" s="202"/>
      <c r="S4175" s="202"/>
      <c r="T4175" s="203"/>
      <c r="AT4175" s="204" t="s">
        <v>203</v>
      </c>
      <c r="AU4175" s="204" t="s">
        <v>80</v>
      </c>
      <c r="AV4175" s="13" t="s">
        <v>80</v>
      </c>
      <c r="AW4175" s="13" t="s">
        <v>32</v>
      </c>
      <c r="AX4175" s="13" t="s">
        <v>70</v>
      </c>
      <c r="AY4175" s="204" t="s">
        <v>193</v>
      </c>
    </row>
    <row r="4176" spans="2:51" s="13" customFormat="1" ht="22.5">
      <c r="B4176" s="193"/>
      <c r="C4176" s="194"/>
      <c r="D4176" s="195" t="s">
        <v>203</v>
      </c>
      <c r="E4176" s="196" t="s">
        <v>19</v>
      </c>
      <c r="F4176" s="197" t="s">
        <v>1619</v>
      </c>
      <c r="G4176" s="194"/>
      <c r="H4176" s="198">
        <v>36.4</v>
      </c>
      <c r="I4176" s="199"/>
      <c r="J4176" s="194"/>
      <c r="K4176" s="194"/>
      <c r="L4176" s="200"/>
      <c r="M4176" s="201"/>
      <c r="N4176" s="202"/>
      <c r="O4176" s="202"/>
      <c r="P4176" s="202"/>
      <c r="Q4176" s="202"/>
      <c r="R4176" s="202"/>
      <c r="S4176" s="202"/>
      <c r="T4176" s="203"/>
      <c r="AT4176" s="204" t="s">
        <v>203</v>
      </c>
      <c r="AU4176" s="204" t="s">
        <v>80</v>
      </c>
      <c r="AV4176" s="13" t="s">
        <v>80</v>
      </c>
      <c r="AW4176" s="13" t="s">
        <v>32</v>
      </c>
      <c r="AX4176" s="13" t="s">
        <v>70</v>
      </c>
      <c r="AY4176" s="204" t="s">
        <v>193</v>
      </c>
    </row>
    <row r="4177" spans="2:51" s="13" customFormat="1" ht="11.25">
      <c r="B4177" s="193"/>
      <c r="C4177" s="194"/>
      <c r="D4177" s="195" t="s">
        <v>203</v>
      </c>
      <c r="E4177" s="196" t="s">
        <v>19</v>
      </c>
      <c r="F4177" s="197" t="s">
        <v>7879</v>
      </c>
      <c r="G4177" s="194"/>
      <c r="H4177" s="198">
        <v>3.98</v>
      </c>
      <c r="I4177" s="199"/>
      <c r="J4177" s="194"/>
      <c r="K4177" s="194"/>
      <c r="L4177" s="200"/>
      <c r="M4177" s="201"/>
      <c r="N4177" s="202"/>
      <c r="O4177" s="202"/>
      <c r="P4177" s="202"/>
      <c r="Q4177" s="202"/>
      <c r="R4177" s="202"/>
      <c r="S4177" s="202"/>
      <c r="T4177" s="203"/>
      <c r="AT4177" s="204" t="s">
        <v>203</v>
      </c>
      <c r="AU4177" s="204" t="s">
        <v>80</v>
      </c>
      <c r="AV4177" s="13" t="s">
        <v>80</v>
      </c>
      <c r="AW4177" s="13" t="s">
        <v>32</v>
      </c>
      <c r="AX4177" s="13" t="s">
        <v>70</v>
      </c>
      <c r="AY4177" s="204" t="s">
        <v>193</v>
      </c>
    </row>
    <row r="4178" spans="2:51" s="13" customFormat="1" ht="11.25">
      <c r="B4178" s="193"/>
      <c r="C4178" s="194"/>
      <c r="D4178" s="195" t="s">
        <v>203</v>
      </c>
      <c r="E4178" s="196" t="s">
        <v>19</v>
      </c>
      <c r="F4178" s="197" t="s">
        <v>1621</v>
      </c>
      <c r="G4178" s="194"/>
      <c r="H4178" s="198">
        <v>2.4</v>
      </c>
      <c r="I4178" s="199"/>
      <c r="J4178" s="194"/>
      <c r="K4178" s="194"/>
      <c r="L4178" s="200"/>
      <c r="M4178" s="201"/>
      <c r="N4178" s="202"/>
      <c r="O4178" s="202"/>
      <c r="P4178" s="202"/>
      <c r="Q4178" s="202"/>
      <c r="R4178" s="202"/>
      <c r="S4178" s="202"/>
      <c r="T4178" s="203"/>
      <c r="AT4178" s="204" t="s">
        <v>203</v>
      </c>
      <c r="AU4178" s="204" t="s">
        <v>80</v>
      </c>
      <c r="AV4178" s="13" t="s">
        <v>80</v>
      </c>
      <c r="AW4178" s="13" t="s">
        <v>32</v>
      </c>
      <c r="AX4178" s="13" t="s">
        <v>70</v>
      </c>
      <c r="AY4178" s="204" t="s">
        <v>193</v>
      </c>
    </row>
    <row r="4179" spans="2:51" s="13" customFormat="1" ht="11.25">
      <c r="B4179" s="193"/>
      <c r="C4179" s="194"/>
      <c r="D4179" s="195" t="s">
        <v>203</v>
      </c>
      <c r="E4179" s="196" t="s">
        <v>19</v>
      </c>
      <c r="F4179" s="197" t="s">
        <v>1622</v>
      </c>
      <c r="G4179" s="194"/>
      <c r="H4179" s="198">
        <v>3.75</v>
      </c>
      <c r="I4179" s="199"/>
      <c r="J4179" s="194"/>
      <c r="K4179" s="194"/>
      <c r="L4179" s="200"/>
      <c r="M4179" s="201"/>
      <c r="N4179" s="202"/>
      <c r="O4179" s="202"/>
      <c r="P4179" s="202"/>
      <c r="Q4179" s="202"/>
      <c r="R4179" s="202"/>
      <c r="S4179" s="202"/>
      <c r="T4179" s="203"/>
      <c r="AT4179" s="204" t="s">
        <v>203</v>
      </c>
      <c r="AU4179" s="204" t="s">
        <v>80</v>
      </c>
      <c r="AV4179" s="13" t="s">
        <v>80</v>
      </c>
      <c r="AW4179" s="13" t="s">
        <v>32</v>
      </c>
      <c r="AX4179" s="13" t="s">
        <v>70</v>
      </c>
      <c r="AY4179" s="204" t="s">
        <v>193</v>
      </c>
    </row>
    <row r="4180" spans="2:51" s="13" customFormat="1" ht="11.25">
      <c r="B4180" s="193"/>
      <c r="C4180" s="194"/>
      <c r="D4180" s="195" t="s">
        <v>203</v>
      </c>
      <c r="E4180" s="196" t="s">
        <v>19</v>
      </c>
      <c r="F4180" s="197" t="s">
        <v>7880</v>
      </c>
      <c r="G4180" s="194"/>
      <c r="H4180" s="198">
        <v>2.25</v>
      </c>
      <c r="I4180" s="199"/>
      <c r="J4180" s="194"/>
      <c r="K4180" s="194"/>
      <c r="L4180" s="200"/>
      <c r="M4180" s="201"/>
      <c r="N4180" s="202"/>
      <c r="O4180" s="202"/>
      <c r="P4180" s="202"/>
      <c r="Q4180" s="202"/>
      <c r="R4180" s="202"/>
      <c r="S4180" s="202"/>
      <c r="T4180" s="203"/>
      <c r="AT4180" s="204" t="s">
        <v>203</v>
      </c>
      <c r="AU4180" s="204" t="s">
        <v>80</v>
      </c>
      <c r="AV4180" s="13" t="s">
        <v>80</v>
      </c>
      <c r="AW4180" s="13" t="s">
        <v>32</v>
      </c>
      <c r="AX4180" s="13" t="s">
        <v>70</v>
      </c>
      <c r="AY4180" s="204" t="s">
        <v>193</v>
      </c>
    </row>
    <row r="4181" spans="2:51" s="13" customFormat="1" ht="11.25">
      <c r="B4181" s="193"/>
      <c r="C4181" s="194"/>
      <c r="D4181" s="195" t="s">
        <v>203</v>
      </c>
      <c r="E4181" s="196" t="s">
        <v>19</v>
      </c>
      <c r="F4181" s="197" t="s">
        <v>1624</v>
      </c>
      <c r="G4181" s="194"/>
      <c r="H4181" s="198">
        <v>5.0999999999999996</v>
      </c>
      <c r="I4181" s="199"/>
      <c r="J4181" s="194"/>
      <c r="K4181" s="194"/>
      <c r="L4181" s="200"/>
      <c r="M4181" s="201"/>
      <c r="N4181" s="202"/>
      <c r="O4181" s="202"/>
      <c r="P4181" s="202"/>
      <c r="Q4181" s="202"/>
      <c r="R4181" s="202"/>
      <c r="S4181" s="202"/>
      <c r="T4181" s="203"/>
      <c r="AT4181" s="204" t="s">
        <v>203</v>
      </c>
      <c r="AU4181" s="204" t="s">
        <v>80</v>
      </c>
      <c r="AV4181" s="13" t="s">
        <v>80</v>
      </c>
      <c r="AW4181" s="13" t="s">
        <v>32</v>
      </c>
      <c r="AX4181" s="13" t="s">
        <v>70</v>
      </c>
      <c r="AY4181" s="204" t="s">
        <v>193</v>
      </c>
    </row>
    <row r="4182" spans="2:51" s="13" customFormat="1" ht="11.25">
      <c r="B4182" s="193"/>
      <c r="C4182" s="194"/>
      <c r="D4182" s="195" t="s">
        <v>203</v>
      </c>
      <c r="E4182" s="196" t="s">
        <v>19</v>
      </c>
      <c r="F4182" s="197" t="s">
        <v>1625</v>
      </c>
      <c r="G4182" s="194"/>
      <c r="H4182" s="198">
        <v>6.3</v>
      </c>
      <c r="I4182" s="199"/>
      <c r="J4182" s="194"/>
      <c r="K4182" s="194"/>
      <c r="L4182" s="200"/>
      <c r="M4182" s="201"/>
      <c r="N4182" s="202"/>
      <c r="O4182" s="202"/>
      <c r="P4182" s="202"/>
      <c r="Q4182" s="202"/>
      <c r="R4182" s="202"/>
      <c r="S4182" s="202"/>
      <c r="T4182" s="203"/>
      <c r="AT4182" s="204" t="s">
        <v>203</v>
      </c>
      <c r="AU4182" s="204" t="s">
        <v>80</v>
      </c>
      <c r="AV4182" s="13" t="s">
        <v>80</v>
      </c>
      <c r="AW4182" s="13" t="s">
        <v>32</v>
      </c>
      <c r="AX4182" s="13" t="s">
        <v>70</v>
      </c>
      <c r="AY4182" s="204" t="s">
        <v>193</v>
      </c>
    </row>
    <row r="4183" spans="2:51" s="13" customFormat="1" ht="11.25">
      <c r="B4183" s="193"/>
      <c r="C4183" s="194"/>
      <c r="D4183" s="195" t="s">
        <v>203</v>
      </c>
      <c r="E4183" s="196" t="s">
        <v>19</v>
      </c>
      <c r="F4183" s="197" t="s">
        <v>1626</v>
      </c>
      <c r="G4183" s="194"/>
      <c r="H4183" s="198">
        <v>22.8</v>
      </c>
      <c r="I4183" s="199"/>
      <c r="J4183" s="194"/>
      <c r="K4183" s="194"/>
      <c r="L4183" s="200"/>
      <c r="M4183" s="201"/>
      <c r="N4183" s="202"/>
      <c r="O4183" s="202"/>
      <c r="P4183" s="202"/>
      <c r="Q4183" s="202"/>
      <c r="R4183" s="202"/>
      <c r="S4183" s="202"/>
      <c r="T4183" s="203"/>
      <c r="AT4183" s="204" t="s">
        <v>203</v>
      </c>
      <c r="AU4183" s="204" t="s">
        <v>80</v>
      </c>
      <c r="AV4183" s="13" t="s">
        <v>80</v>
      </c>
      <c r="AW4183" s="13" t="s">
        <v>32</v>
      </c>
      <c r="AX4183" s="13" t="s">
        <v>70</v>
      </c>
      <c r="AY4183" s="204" t="s">
        <v>193</v>
      </c>
    </row>
    <row r="4184" spans="2:51" s="13" customFormat="1" ht="11.25">
      <c r="B4184" s="193"/>
      <c r="C4184" s="194"/>
      <c r="D4184" s="195" t="s">
        <v>203</v>
      </c>
      <c r="E4184" s="196" t="s">
        <v>19</v>
      </c>
      <c r="F4184" s="197" t="s">
        <v>1627</v>
      </c>
      <c r="G4184" s="194"/>
      <c r="H4184" s="198">
        <v>1.8</v>
      </c>
      <c r="I4184" s="199"/>
      <c r="J4184" s="194"/>
      <c r="K4184" s="194"/>
      <c r="L4184" s="200"/>
      <c r="M4184" s="201"/>
      <c r="N4184" s="202"/>
      <c r="O4184" s="202"/>
      <c r="P4184" s="202"/>
      <c r="Q4184" s="202"/>
      <c r="R4184" s="202"/>
      <c r="S4184" s="202"/>
      <c r="T4184" s="203"/>
      <c r="AT4184" s="204" t="s">
        <v>203</v>
      </c>
      <c r="AU4184" s="204" t="s">
        <v>80</v>
      </c>
      <c r="AV4184" s="13" t="s">
        <v>80</v>
      </c>
      <c r="AW4184" s="13" t="s">
        <v>32</v>
      </c>
      <c r="AX4184" s="13" t="s">
        <v>70</v>
      </c>
      <c r="AY4184" s="204" t="s">
        <v>193</v>
      </c>
    </row>
    <row r="4185" spans="2:51" s="13" customFormat="1" ht="11.25">
      <c r="B4185" s="193"/>
      <c r="C4185" s="194"/>
      <c r="D4185" s="195" t="s">
        <v>203</v>
      </c>
      <c r="E4185" s="196" t="s">
        <v>19</v>
      </c>
      <c r="F4185" s="197" t="s">
        <v>1628</v>
      </c>
      <c r="G4185" s="194"/>
      <c r="H4185" s="198">
        <v>1.8</v>
      </c>
      <c r="I4185" s="199"/>
      <c r="J4185" s="194"/>
      <c r="K4185" s="194"/>
      <c r="L4185" s="200"/>
      <c r="M4185" s="201"/>
      <c r="N4185" s="202"/>
      <c r="O4185" s="202"/>
      <c r="P4185" s="202"/>
      <c r="Q4185" s="202"/>
      <c r="R4185" s="202"/>
      <c r="S4185" s="202"/>
      <c r="T4185" s="203"/>
      <c r="AT4185" s="204" t="s">
        <v>203</v>
      </c>
      <c r="AU4185" s="204" t="s">
        <v>80</v>
      </c>
      <c r="AV4185" s="13" t="s">
        <v>80</v>
      </c>
      <c r="AW4185" s="13" t="s">
        <v>32</v>
      </c>
      <c r="AX4185" s="13" t="s">
        <v>70</v>
      </c>
      <c r="AY4185" s="204" t="s">
        <v>193</v>
      </c>
    </row>
    <row r="4186" spans="2:51" s="13" customFormat="1" ht="11.25">
      <c r="B4186" s="193"/>
      <c r="C4186" s="194"/>
      <c r="D4186" s="195" t="s">
        <v>203</v>
      </c>
      <c r="E4186" s="196" t="s">
        <v>19</v>
      </c>
      <c r="F4186" s="197" t="s">
        <v>7881</v>
      </c>
      <c r="G4186" s="194"/>
      <c r="H4186" s="198">
        <v>3.96</v>
      </c>
      <c r="I4186" s="199"/>
      <c r="J4186" s="194"/>
      <c r="K4186" s="194"/>
      <c r="L4186" s="200"/>
      <c r="M4186" s="201"/>
      <c r="N4186" s="202"/>
      <c r="O4186" s="202"/>
      <c r="P4186" s="202"/>
      <c r="Q4186" s="202"/>
      <c r="R4186" s="202"/>
      <c r="S4186" s="202"/>
      <c r="T4186" s="203"/>
      <c r="AT4186" s="204" t="s">
        <v>203</v>
      </c>
      <c r="AU4186" s="204" t="s">
        <v>80</v>
      </c>
      <c r="AV4186" s="13" t="s">
        <v>80</v>
      </c>
      <c r="AW4186" s="13" t="s">
        <v>32</v>
      </c>
      <c r="AX4186" s="13" t="s">
        <v>70</v>
      </c>
      <c r="AY4186" s="204" t="s">
        <v>193</v>
      </c>
    </row>
    <row r="4187" spans="2:51" s="13" customFormat="1" ht="11.25">
      <c r="B4187" s="193"/>
      <c r="C4187" s="194"/>
      <c r="D4187" s="195" t="s">
        <v>203</v>
      </c>
      <c r="E4187" s="196" t="s">
        <v>19</v>
      </c>
      <c r="F4187" s="197" t="s">
        <v>1630</v>
      </c>
      <c r="G4187" s="194"/>
      <c r="H4187" s="198">
        <v>19.399999999999999</v>
      </c>
      <c r="I4187" s="199"/>
      <c r="J4187" s="194"/>
      <c r="K4187" s="194"/>
      <c r="L4187" s="200"/>
      <c r="M4187" s="201"/>
      <c r="N4187" s="202"/>
      <c r="O4187" s="202"/>
      <c r="P4187" s="202"/>
      <c r="Q4187" s="202"/>
      <c r="R4187" s="202"/>
      <c r="S4187" s="202"/>
      <c r="T4187" s="203"/>
      <c r="AT4187" s="204" t="s">
        <v>203</v>
      </c>
      <c r="AU4187" s="204" t="s">
        <v>80</v>
      </c>
      <c r="AV4187" s="13" t="s">
        <v>80</v>
      </c>
      <c r="AW4187" s="13" t="s">
        <v>32</v>
      </c>
      <c r="AX4187" s="13" t="s">
        <v>70</v>
      </c>
      <c r="AY4187" s="204" t="s">
        <v>193</v>
      </c>
    </row>
    <row r="4188" spans="2:51" s="13" customFormat="1" ht="11.25">
      <c r="B4188" s="193"/>
      <c r="C4188" s="194"/>
      <c r="D4188" s="195" t="s">
        <v>203</v>
      </c>
      <c r="E4188" s="196" t="s">
        <v>19</v>
      </c>
      <c r="F4188" s="197" t="s">
        <v>1631</v>
      </c>
      <c r="G4188" s="194"/>
      <c r="H4188" s="198">
        <v>24.2</v>
      </c>
      <c r="I4188" s="199"/>
      <c r="J4188" s="194"/>
      <c r="K4188" s="194"/>
      <c r="L4188" s="200"/>
      <c r="M4188" s="201"/>
      <c r="N4188" s="202"/>
      <c r="O4188" s="202"/>
      <c r="P4188" s="202"/>
      <c r="Q4188" s="202"/>
      <c r="R4188" s="202"/>
      <c r="S4188" s="202"/>
      <c r="T4188" s="203"/>
      <c r="AT4188" s="204" t="s">
        <v>203</v>
      </c>
      <c r="AU4188" s="204" t="s">
        <v>80</v>
      </c>
      <c r="AV4188" s="13" t="s">
        <v>80</v>
      </c>
      <c r="AW4188" s="13" t="s">
        <v>32</v>
      </c>
      <c r="AX4188" s="13" t="s">
        <v>70</v>
      </c>
      <c r="AY4188" s="204" t="s">
        <v>193</v>
      </c>
    </row>
    <row r="4189" spans="2:51" s="13" customFormat="1" ht="11.25">
      <c r="B4189" s="193"/>
      <c r="C4189" s="194"/>
      <c r="D4189" s="195" t="s">
        <v>203</v>
      </c>
      <c r="E4189" s="196" t="s">
        <v>19</v>
      </c>
      <c r="F4189" s="197" t="s">
        <v>1632</v>
      </c>
      <c r="G4189" s="194"/>
      <c r="H4189" s="198">
        <v>21.2</v>
      </c>
      <c r="I4189" s="199"/>
      <c r="J4189" s="194"/>
      <c r="K4189" s="194"/>
      <c r="L4189" s="200"/>
      <c r="M4189" s="201"/>
      <c r="N4189" s="202"/>
      <c r="O4189" s="202"/>
      <c r="P4189" s="202"/>
      <c r="Q4189" s="202"/>
      <c r="R4189" s="202"/>
      <c r="S4189" s="202"/>
      <c r="T4189" s="203"/>
      <c r="AT4189" s="204" t="s">
        <v>203</v>
      </c>
      <c r="AU4189" s="204" t="s">
        <v>80</v>
      </c>
      <c r="AV4189" s="13" t="s">
        <v>80</v>
      </c>
      <c r="AW4189" s="13" t="s">
        <v>32</v>
      </c>
      <c r="AX4189" s="13" t="s">
        <v>70</v>
      </c>
      <c r="AY4189" s="204" t="s">
        <v>193</v>
      </c>
    </row>
    <row r="4190" spans="2:51" s="13" customFormat="1" ht="11.25">
      <c r="B4190" s="193"/>
      <c r="C4190" s="194"/>
      <c r="D4190" s="195" t="s">
        <v>203</v>
      </c>
      <c r="E4190" s="196" t="s">
        <v>19</v>
      </c>
      <c r="F4190" s="197" t="s">
        <v>1633</v>
      </c>
      <c r="G4190" s="194"/>
      <c r="H4190" s="198">
        <v>15.8</v>
      </c>
      <c r="I4190" s="199"/>
      <c r="J4190" s="194"/>
      <c r="K4190" s="194"/>
      <c r="L4190" s="200"/>
      <c r="M4190" s="201"/>
      <c r="N4190" s="202"/>
      <c r="O4190" s="202"/>
      <c r="P4190" s="202"/>
      <c r="Q4190" s="202"/>
      <c r="R4190" s="202"/>
      <c r="S4190" s="202"/>
      <c r="T4190" s="203"/>
      <c r="AT4190" s="204" t="s">
        <v>203</v>
      </c>
      <c r="AU4190" s="204" t="s">
        <v>80</v>
      </c>
      <c r="AV4190" s="13" t="s">
        <v>80</v>
      </c>
      <c r="AW4190" s="13" t="s">
        <v>32</v>
      </c>
      <c r="AX4190" s="13" t="s">
        <v>70</v>
      </c>
      <c r="AY4190" s="204" t="s">
        <v>193</v>
      </c>
    </row>
    <row r="4191" spans="2:51" s="13" customFormat="1" ht="11.25">
      <c r="B4191" s="193"/>
      <c r="C4191" s="194"/>
      <c r="D4191" s="195" t="s">
        <v>203</v>
      </c>
      <c r="E4191" s="196" t="s">
        <v>19</v>
      </c>
      <c r="F4191" s="197" t="s">
        <v>1634</v>
      </c>
      <c r="G4191" s="194"/>
      <c r="H4191" s="198">
        <v>10</v>
      </c>
      <c r="I4191" s="199"/>
      <c r="J4191" s="194"/>
      <c r="K4191" s="194"/>
      <c r="L4191" s="200"/>
      <c r="M4191" s="201"/>
      <c r="N4191" s="202"/>
      <c r="O4191" s="202"/>
      <c r="P4191" s="202"/>
      <c r="Q4191" s="202"/>
      <c r="R4191" s="202"/>
      <c r="S4191" s="202"/>
      <c r="T4191" s="203"/>
      <c r="AT4191" s="204" t="s">
        <v>203</v>
      </c>
      <c r="AU4191" s="204" t="s">
        <v>80</v>
      </c>
      <c r="AV4191" s="13" t="s">
        <v>80</v>
      </c>
      <c r="AW4191" s="13" t="s">
        <v>32</v>
      </c>
      <c r="AX4191" s="13" t="s">
        <v>70</v>
      </c>
      <c r="AY4191" s="204" t="s">
        <v>193</v>
      </c>
    </row>
    <row r="4192" spans="2:51" s="13" customFormat="1" ht="11.25">
      <c r="B4192" s="193"/>
      <c r="C4192" s="194"/>
      <c r="D4192" s="195" t="s">
        <v>203</v>
      </c>
      <c r="E4192" s="196" t="s">
        <v>19</v>
      </c>
      <c r="F4192" s="197" t="s">
        <v>7882</v>
      </c>
      <c r="G4192" s="194"/>
      <c r="H4192" s="198">
        <v>75.239999999999995</v>
      </c>
      <c r="I4192" s="199"/>
      <c r="J4192" s="194"/>
      <c r="K4192" s="194"/>
      <c r="L4192" s="200"/>
      <c r="M4192" s="201"/>
      <c r="N4192" s="202"/>
      <c r="O4192" s="202"/>
      <c r="P4192" s="202"/>
      <c r="Q4192" s="202"/>
      <c r="R4192" s="202"/>
      <c r="S4192" s="202"/>
      <c r="T4192" s="203"/>
      <c r="AT4192" s="204" t="s">
        <v>203</v>
      </c>
      <c r="AU4192" s="204" t="s">
        <v>80</v>
      </c>
      <c r="AV4192" s="13" t="s">
        <v>80</v>
      </c>
      <c r="AW4192" s="13" t="s">
        <v>32</v>
      </c>
      <c r="AX4192" s="13" t="s">
        <v>70</v>
      </c>
      <c r="AY4192" s="204" t="s">
        <v>193</v>
      </c>
    </row>
    <row r="4193" spans="2:51" s="13" customFormat="1" ht="11.25">
      <c r="B4193" s="193"/>
      <c r="C4193" s="194"/>
      <c r="D4193" s="195" t="s">
        <v>203</v>
      </c>
      <c r="E4193" s="196" t="s">
        <v>19</v>
      </c>
      <c r="F4193" s="197" t="s">
        <v>7883</v>
      </c>
      <c r="G4193" s="194"/>
      <c r="H4193" s="198">
        <v>15.84</v>
      </c>
      <c r="I4193" s="199"/>
      <c r="J4193" s="194"/>
      <c r="K4193" s="194"/>
      <c r="L4193" s="200"/>
      <c r="M4193" s="201"/>
      <c r="N4193" s="202"/>
      <c r="O4193" s="202"/>
      <c r="P4193" s="202"/>
      <c r="Q4193" s="202"/>
      <c r="R4193" s="202"/>
      <c r="S4193" s="202"/>
      <c r="T4193" s="203"/>
      <c r="AT4193" s="204" t="s">
        <v>203</v>
      </c>
      <c r="AU4193" s="204" t="s">
        <v>80</v>
      </c>
      <c r="AV4193" s="13" t="s">
        <v>80</v>
      </c>
      <c r="AW4193" s="13" t="s">
        <v>32</v>
      </c>
      <c r="AX4193" s="13" t="s">
        <v>70</v>
      </c>
      <c r="AY4193" s="204" t="s">
        <v>193</v>
      </c>
    </row>
    <row r="4194" spans="2:51" s="13" customFormat="1" ht="11.25">
      <c r="B4194" s="193"/>
      <c r="C4194" s="194"/>
      <c r="D4194" s="195" t="s">
        <v>203</v>
      </c>
      <c r="E4194" s="196" t="s">
        <v>19</v>
      </c>
      <c r="F4194" s="197" t="s">
        <v>1637</v>
      </c>
      <c r="G4194" s="194"/>
      <c r="H4194" s="198">
        <v>556.4</v>
      </c>
      <c r="I4194" s="199"/>
      <c r="J4194" s="194"/>
      <c r="K4194" s="194"/>
      <c r="L4194" s="200"/>
      <c r="M4194" s="201"/>
      <c r="N4194" s="202"/>
      <c r="O4194" s="202"/>
      <c r="P4194" s="202"/>
      <c r="Q4194" s="202"/>
      <c r="R4194" s="202"/>
      <c r="S4194" s="202"/>
      <c r="T4194" s="203"/>
      <c r="AT4194" s="204" t="s">
        <v>203</v>
      </c>
      <c r="AU4194" s="204" t="s">
        <v>80</v>
      </c>
      <c r="AV4194" s="13" t="s">
        <v>80</v>
      </c>
      <c r="AW4194" s="13" t="s">
        <v>32</v>
      </c>
      <c r="AX4194" s="13" t="s">
        <v>70</v>
      </c>
      <c r="AY4194" s="204" t="s">
        <v>193</v>
      </c>
    </row>
    <row r="4195" spans="2:51" s="16" customFormat="1" ht="11.25">
      <c r="B4195" s="237"/>
      <c r="C4195" s="238"/>
      <c r="D4195" s="195" t="s">
        <v>203</v>
      </c>
      <c r="E4195" s="239" t="s">
        <v>19</v>
      </c>
      <c r="F4195" s="240" t="s">
        <v>568</v>
      </c>
      <c r="G4195" s="238"/>
      <c r="H4195" s="241">
        <v>924.62</v>
      </c>
      <c r="I4195" s="242"/>
      <c r="J4195" s="238"/>
      <c r="K4195" s="238"/>
      <c r="L4195" s="243"/>
      <c r="M4195" s="244"/>
      <c r="N4195" s="245"/>
      <c r="O4195" s="245"/>
      <c r="P4195" s="245"/>
      <c r="Q4195" s="245"/>
      <c r="R4195" s="245"/>
      <c r="S4195" s="245"/>
      <c r="T4195" s="246"/>
      <c r="AT4195" s="247" t="s">
        <v>203</v>
      </c>
      <c r="AU4195" s="247" t="s">
        <v>80</v>
      </c>
      <c r="AV4195" s="16" t="s">
        <v>212</v>
      </c>
      <c r="AW4195" s="16" t="s">
        <v>32</v>
      </c>
      <c r="AX4195" s="16" t="s">
        <v>70</v>
      </c>
      <c r="AY4195" s="247" t="s">
        <v>193</v>
      </c>
    </row>
    <row r="4196" spans="2:51" s="15" customFormat="1" ht="11.25">
      <c r="B4196" s="217"/>
      <c r="C4196" s="218"/>
      <c r="D4196" s="195" t="s">
        <v>203</v>
      </c>
      <c r="E4196" s="219" t="s">
        <v>19</v>
      </c>
      <c r="F4196" s="220" t="s">
        <v>945</v>
      </c>
      <c r="G4196" s="218"/>
      <c r="H4196" s="219" t="s">
        <v>19</v>
      </c>
      <c r="I4196" s="221"/>
      <c r="J4196" s="218"/>
      <c r="K4196" s="218"/>
      <c r="L4196" s="222"/>
      <c r="M4196" s="223"/>
      <c r="N4196" s="224"/>
      <c r="O4196" s="224"/>
      <c r="P4196" s="224"/>
      <c r="Q4196" s="224"/>
      <c r="R4196" s="224"/>
      <c r="S4196" s="224"/>
      <c r="T4196" s="225"/>
      <c r="AT4196" s="226" t="s">
        <v>203</v>
      </c>
      <c r="AU4196" s="226" t="s">
        <v>80</v>
      </c>
      <c r="AV4196" s="15" t="s">
        <v>78</v>
      </c>
      <c r="AW4196" s="15" t="s">
        <v>32</v>
      </c>
      <c r="AX4196" s="15" t="s">
        <v>70</v>
      </c>
      <c r="AY4196" s="226" t="s">
        <v>193</v>
      </c>
    </row>
    <row r="4197" spans="2:51" s="13" customFormat="1" ht="22.5">
      <c r="B4197" s="193"/>
      <c r="C4197" s="194"/>
      <c r="D4197" s="195" t="s">
        <v>203</v>
      </c>
      <c r="E4197" s="196" t="s">
        <v>19</v>
      </c>
      <c r="F4197" s="197" t="s">
        <v>1638</v>
      </c>
      <c r="G4197" s="194"/>
      <c r="H4197" s="198">
        <v>40.4</v>
      </c>
      <c r="I4197" s="199"/>
      <c r="J4197" s="194"/>
      <c r="K4197" s="194"/>
      <c r="L4197" s="200"/>
      <c r="M4197" s="201"/>
      <c r="N4197" s="202"/>
      <c r="O4197" s="202"/>
      <c r="P4197" s="202"/>
      <c r="Q4197" s="202"/>
      <c r="R4197" s="202"/>
      <c r="S4197" s="202"/>
      <c r="T4197" s="203"/>
      <c r="AT4197" s="204" t="s">
        <v>203</v>
      </c>
      <c r="AU4197" s="204" t="s">
        <v>80</v>
      </c>
      <c r="AV4197" s="13" t="s">
        <v>80</v>
      </c>
      <c r="AW4197" s="13" t="s">
        <v>32</v>
      </c>
      <c r="AX4197" s="13" t="s">
        <v>70</v>
      </c>
      <c r="AY4197" s="204" t="s">
        <v>193</v>
      </c>
    </row>
    <row r="4198" spans="2:51" s="13" customFormat="1" ht="22.5">
      <c r="B4198" s="193"/>
      <c r="C4198" s="194"/>
      <c r="D4198" s="195" t="s">
        <v>203</v>
      </c>
      <c r="E4198" s="196" t="s">
        <v>19</v>
      </c>
      <c r="F4198" s="197" t="s">
        <v>1639</v>
      </c>
      <c r="G4198" s="194"/>
      <c r="H4198" s="198">
        <v>41.6</v>
      </c>
      <c r="I4198" s="199"/>
      <c r="J4198" s="194"/>
      <c r="K4198" s="194"/>
      <c r="L4198" s="200"/>
      <c r="M4198" s="201"/>
      <c r="N4198" s="202"/>
      <c r="O4198" s="202"/>
      <c r="P4198" s="202"/>
      <c r="Q4198" s="202"/>
      <c r="R4198" s="202"/>
      <c r="S4198" s="202"/>
      <c r="T4198" s="203"/>
      <c r="AT4198" s="204" t="s">
        <v>203</v>
      </c>
      <c r="AU4198" s="204" t="s">
        <v>80</v>
      </c>
      <c r="AV4198" s="13" t="s">
        <v>80</v>
      </c>
      <c r="AW4198" s="13" t="s">
        <v>32</v>
      </c>
      <c r="AX4198" s="13" t="s">
        <v>70</v>
      </c>
      <c r="AY4198" s="204" t="s">
        <v>193</v>
      </c>
    </row>
    <row r="4199" spans="2:51" s="13" customFormat="1" ht="11.25">
      <c r="B4199" s="193"/>
      <c r="C4199" s="194"/>
      <c r="D4199" s="195" t="s">
        <v>203</v>
      </c>
      <c r="E4199" s="196" t="s">
        <v>19</v>
      </c>
      <c r="F4199" s="197" t="s">
        <v>1640</v>
      </c>
      <c r="G4199" s="194"/>
      <c r="H4199" s="198">
        <v>14.4</v>
      </c>
      <c r="I4199" s="199"/>
      <c r="J4199" s="194"/>
      <c r="K4199" s="194"/>
      <c r="L4199" s="200"/>
      <c r="M4199" s="201"/>
      <c r="N4199" s="202"/>
      <c r="O4199" s="202"/>
      <c r="P4199" s="202"/>
      <c r="Q4199" s="202"/>
      <c r="R4199" s="202"/>
      <c r="S4199" s="202"/>
      <c r="T4199" s="203"/>
      <c r="AT4199" s="204" t="s">
        <v>203</v>
      </c>
      <c r="AU4199" s="204" t="s">
        <v>80</v>
      </c>
      <c r="AV4199" s="13" t="s">
        <v>80</v>
      </c>
      <c r="AW4199" s="13" t="s">
        <v>32</v>
      </c>
      <c r="AX4199" s="13" t="s">
        <v>70</v>
      </c>
      <c r="AY4199" s="204" t="s">
        <v>193</v>
      </c>
    </row>
    <row r="4200" spans="2:51" s="13" customFormat="1" ht="11.25">
      <c r="B4200" s="193"/>
      <c r="C4200" s="194"/>
      <c r="D4200" s="195" t="s">
        <v>203</v>
      </c>
      <c r="E4200" s="196" t="s">
        <v>19</v>
      </c>
      <c r="F4200" s="197" t="s">
        <v>7884</v>
      </c>
      <c r="G4200" s="194"/>
      <c r="H4200" s="198">
        <v>5.85</v>
      </c>
      <c r="I4200" s="199"/>
      <c r="J4200" s="194"/>
      <c r="K4200" s="194"/>
      <c r="L4200" s="200"/>
      <c r="M4200" s="201"/>
      <c r="N4200" s="202"/>
      <c r="O4200" s="202"/>
      <c r="P4200" s="202"/>
      <c r="Q4200" s="202"/>
      <c r="R4200" s="202"/>
      <c r="S4200" s="202"/>
      <c r="T4200" s="203"/>
      <c r="AT4200" s="204" t="s">
        <v>203</v>
      </c>
      <c r="AU4200" s="204" t="s">
        <v>80</v>
      </c>
      <c r="AV4200" s="13" t="s">
        <v>80</v>
      </c>
      <c r="AW4200" s="13" t="s">
        <v>32</v>
      </c>
      <c r="AX4200" s="13" t="s">
        <v>70</v>
      </c>
      <c r="AY4200" s="204" t="s">
        <v>193</v>
      </c>
    </row>
    <row r="4201" spans="2:51" s="13" customFormat="1" ht="11.25">
      <c r="B4201" s="193"/>
      <c r="C4201" s="194"/>
      <c r="D4201" s="195" t="s">
        <v>203</v>
      </c>
      <c r="E4201" s="196" t="s">
        <v>19</v>
      </c>
      <c r="F4201" s="197" t="s">
        <v>7885</v>
      </c>
      <c r="G4201" s="194"/>
      <c r="H4201" s="198">
        <v>3.6</v>
      </c>
      <c r="I4201" s="199"/>
      <c r="J4201" s="194"/>
      <c r="K4201" s="194"/>
      <c r="L4201" s="200"/>
      <c r="M4201" s="201"/>
      <c r="N4201" s="202"/>
      <c r="O4201" s="202"/>
      <c r="P4201" s="202"/>
      <c r="Q4201" s="202"/>
      <c r="R4201" s="202"/>
      <c r="S4201" s="202"/>
      <c r="T4201" s="203"/>
      <c r="AT4201" s="204" t="s">
        <v>203</v>
      </c>
      <c r="AU4201" s="204" t="s">
        <v>80</v>
      </c>
      <c r="AV4201" s="13" t="s">
        <v>80</v>
      </c>
      <c r="AW4201" s="13" t="s">
        <v>32</v>
      </c>
      <c r="AX4201" s="13" t="s">
        <v>70</v>
      </c>
      <c r="AY4201" s="204" t="s">
        <v>193</v>
      </c>
    </row>
    <row r="4202" spans="2:51" s="13" customFormat="1" ht="11.25">
      <c r="B4202" s="193"/>
      <c r="C4202" s="194"/>
      <c r="D4202" s="195" t="s">
        <v>203</v>
      </c>
      <c r="E4202" s="196" t="s">
        <v>19</v>
      </c>
      <c r="F4202" s="197" t="s">
        <v>1643</v>
      </c>
      <c r="G4202" s="194"/>
      <c r="H4202" s="198">
        <v>2.25</v>
      </c>
      <c r="I4202" s="199"/>
      <c r="J4202" s="194"/>
      <c r="K4202" s="194"/>
      <c r="L4202" s="200"/>
      <c r="M4202" s="201"/>
      <c r="N4202" s="202"/>
      <c r="O4202" s="202"/>
      <c r="P4202" s="202"/>
      <c r="Q4202" s="202"/>
      <c r="R4202" s="202"/>
      <c r="S4202" s="202"/>
      <c r="T4202" s="203"/>
      <c r="AT4202" s="204" t="s">
        <v>203</v>
      </c>
      <c r="AU4202" s="204" t="s">
        <v>80</v>
      </c>
      <c r="AV4202" s="13" t="s">
        <v>80</v>
      </c>
      <c r="AW4202" s="13" t="s">
        <v>32</v>
      </c>
      <c r="AX4202" s="13" t="s">
        <v>70</v>
      </c>
      <c r="AY4202" s="204" t="s">
        <v>193</v>
      </c>
    </row>
    <row r="4203" spans="2:51" s="13" customFormat="1" ht="11.25">
      <c r="B4203" s="193"/>
      <c r="C4203" s="194"/>
      <c r="D4203" s="195" t="s">
        <v>203</v>
      </c>
      <c r="E4203" s="196" t="s">
        <v>19</v>
      </c>
      <c r="F4203" s="197" t="s">
        <v>1644</v>
      </c>
      <c r="G4203" s="194"/>
      <c r="H4203" s="198">
        <v>2.7</v>
      </c>
      <c r="I4203" s="199"/>
      <c r="J4203" s="194"/>
      <c r="K4203" s="194"/>
      <c r="L4203" s="200"/>
      <c r="M4203" s="201"/>
      <c r="N4203" s="202"/>
      <c r="O4203" s="202"/>
      <c r="P4203" s="202"/>
      <c r="Q4203" s="202"/>
      <c r="R4203" s="202"/>
      <c r="S4203" s="202"/>
      <c r="T4203" s="203"/>
      <c r="AT4203" s="204" t="s">
        <v>203</v>
      </c>
      <c r="AU4203" s="204" t="s">
        <v>80</v>
      </c>
      <c r="AV4203" s="13" t="s">
        <v>80</v>
      </c>
      <c r="AW4203" s="13" t="s">
        <v>32</v>
      </c>
      <c r="AX4203" s="13" t="s">
        <v>70</v>
      </c>
      <c r="AY4203" s="204" t="s">
        <v>193</v>
      </c>
    </row>
    <row r="4204" spans="2:51" s="13" customFormat="1" ht="11.25">
      <c r="B4204" s="193"/>
      <c r="C4204" s="194"/>
      <c r="D4204" s="195" t="s">
        <v>203</v>
      </c>
      <c r="E4204" s="196" t="s">
        <v>19</v>
      </c>
      <c r="F4204" s="197" t="s">
        <v>1645</v>
      </c>
      <c r="G4204" s="194"/>
      <c r="H4204" s="198">
        <v>2.4</v>
      </c>
      <c r="I4204" s="199"/>
      <c r="J4204" s="194"/>
      <c r="K4204" s="194"/>
      <c r="L4204" s="200"/>
      <c r="M4204" s="201"/>
      <c r="N4204" s="202"/>
      <c r="O4204" s="202"/>
      <c r="P4204" s="202"/>
      <c r="Q4204" s="202"/>
      <c r="R4204" s="202"/>
      <c r="S4204" s="202"/>
      <c r="T4204" s="203"/>
      <c r="AT4204" s="204" t="s">
        <v>203</v>
      </c>
      <c r="AU4204" s="204" t="s">
        <v>80</v>
      </c>
      <c r="AV4204" s="13" t="s">
        <v>80</v>
      </c>
      <c r="AW4204" s="13" t="s">
        <v>32</v>
      </c>
      <c r="AX4204" s="13" t="s">
        <v>70</v>
      </c>
      <c r="AY4204" s="204" t="s">
        <v>193</v>
      </c>
    </row>
    <row r="4205" spans="2:51" s="13" customFormat="1" ht="11.25">
      <c r="B4205" s="193"/>
      <c r="C4205" s="194"/>
      <c r="D4205" s="195" t="s">
        <v>203</v>
      </c>
      <c r="E4205" s="196" t="s">
        <v>19</v>
      </c>
      <c r="F4205" s="197" t="s">
        <v>1646</v>
      </c>
      <c r="G4205" s="194"/>
      <c r="H4205" s="198">
        <v>3</v>
      </c>
      <c r="I4205" s="199"/>
      <c r="J4205" s="194"/>
      <c r="K4205" s="194"/>
      <c r="L4205" s="200"/>
      <c r="M4205" s="201"/>
      <c r="N4205" s="202"/>
      <c r="O4205" s="202"/>
      <c r="P4205" s="202"/>
      <c r="Q4205" s="202"/>
      <c r="R4205" s="202"/>
      <c r="S4205" s="202"/>
      <c r="T4205" s="203"/>
      <c r="AT4205" s="204" t="s">
        <v>203</v>
      </c>
      <c r="AU4205" s="204" t="s">
        <v>80</v>
      </c>
      <c r="AV4205" s="13" t="s">
        <v>80</v>
      </c>
      <c r="AW4205" s="13" t="s">
        <v>32</v>
      </c>
      <c r="AX4205" s="13" t="s">
        <v>70</v>
      </c>
      <c r="AY4205" s="204" t="s">
        <v>193</v>
      </c>
    </row>
    <row r="4206" spans="2:51" s="13" customFormat="1" ht="11.25">
      <c r="B4206" s="193"/>
      <c r="C4206" s="194"/>
      <c r="D4206" s="195" t="s">
        <v>203</v>
      </c>
      <c r="E4206" s="196" t="s">
        <v>19</v>
      </c>
      <c r="F4206" s="197" t="s">
        <v>7886</v>
      </c>
      <c r="G4206" s="194"/>
      <c r="H4206" s="198">
        <v>5.0999999999999996</v>
      </c>
      <c r="I4206" s="199"/>
      <c r="J4206" s="194"/>
      <c r="K4206" s="194"/>
      <c r="L4206" s="200"/>
      <c r="M4206" s="201"/>
      <c r="N4206" s="202"/>
      <c r="O4206" s="202"/>
      <c r="P4206" s="202"/>
      <c r="Q4206" s="202"/>
      <c r="R4206" s="202"/>
      <c r="S4206" s="202"/>
      <c r="T4206" s="203"/>
      <c r="AT4206" s="204" t="s">
        <v>203</v>
      </c>
      <c r="AU4206" s="204" t="s">
        <v>80</v>
      </c>
      <c r="AV4206" s="13" t="s">
        <v>80</v>
      </c>
      <c r="AW4206" s="13" t="s">
        <v>32</v>
      </c>
      <c r="AX4206" s="13" t="s">
        <v>70</v>
      </c>
      <c r="AY4206" s="204" t="s">
        <v>193</v>
      </c>
    </row>
    <row r="4207" spans="2:51" s="13" customFormat="1" ht="11.25">
      <c r="B4207" s="193"/>
      <c r="C4207" s="194"/>
      <c r="D4207" s="195" t="s">
        <v>203</v>
      </c>
      <c r="E4207" s="196" t="s">
        <v>19</v>
      </c>
      <c r="F4207" s="197" t="s">
        <v>1648</v>
      </c>
      <c r="G4207" s="194"/>
      <c r="H4207" s="198">
        <v>36.6</v>
      </c>
      <c r="I4207" s="199"/>
      <c r="J4207" s="194"/>
      <c r="K4207" s="194"/>
      <c r="L4207" s="200"/>
      <c r="M4207" s="201"/>
      <c r="N4207" s="202"/>
      <c r="O4207" s="202"/>
      <c r="P4207" s="202"/>
      <c r="Q4207" s="202"/>
      <c r="R4207" s="202"/>
      <c r="S4207" s="202"/>
      <c r="T4207" s="203"/>
      <c r="AT4207" s="204" t="s">
        <v>203</v>
      </c>
      <c r="AU4207" s="204" t="s">
        <v>80</v>
      </c>
      <c r="AV4207" s="13" t="s">
        <v>80</v>
      </c>
      <c r="AW4207" s="13" t="s">
        <v>32</v>
      </c>
      <c r="AX4207" s="13" t="s">
        <v>70</v>
      </c>
      <c r="AY4207" s="204" t="s">
        <v>193</v>
      </c>
    </row>
    <row r="4208" spans="2:51" s="13" customFormat="1" ht="11.25">
      <c r="B4208" s="193"/>
      <c r="C4208" s="194"/>
      <c r="D4208" s="195" t="s">
        <v>203</v>
      </c>
      <c r="E4208" s="196" t="s">
        <v>19</v>
      </c>
      <c r="F4208" s="197" t="s">
        <v>1649</v>
      </c>
      <c r="G4208" s="194"/>
      <c r="H4208" s="198">
        <v>41.6</v>
      </c>
      <c r="I4208" s="199"/>
      <c r="J4208" s="194"/>
      <c r="K4208" s="194"/>
      <c r="L4208" s="200"/>
      <c r="M4208" s="201"/>
      <c r="N4208" s="202"/>
      <c r="O4208" s="202"/>
      <c r="P4208" s="202"/>
      <c r="Q4208" s="202"/>
      <c r="R4208" s="202"/>
      <c r="S4208" s="202"/>
      <c r="T4208" s="203"/>
      <c r="AT4208" s="204" t="s">
        <v>203</v>
      </c>
      <c r="AU4208" s="204" t="s">
        <v>80</v>
      </c>
      <c r="AV4208" s="13" t="s">
        <v>80</v>
      </c>
      <c r="AW4208" s="13" t="s">
        <v>32</v>
      </c>
      <c r="AX4208" s="13" t="s">
        <v>70</v>
      </c>
      <c r="AY4208" s="204" t="s">
        <v>193</v>
      </c>
    </row>
    <row r="4209" spans="1:65" s="13" customFormat="1" ht="11.25">
      <c r="B4209" s="193"/>
      <c r="C4209" s="194"/>
      <c r="D4209" s="195" t="s">
        <v>203</v>
      </c>
      <c r="E4209" s="196" t="s">
        <v>19</v>
      </c>
      <c r="F4209" s="197" t="s">
        <v>1650</v>
      </c>
      <c r="G4209" s="194"/>
      <c r="H4209" s="198">
        <v>17.399999999999999</v>
      </c>
      <c r="I4209" s="199"/>
      <c r="J4209" s="194"/>
      <c r="K4209" s="194"/>
      <c r="L4209" s="200"/>
      <c r="M4209" s="201"/>
      <c r="N4209" s="202"/>
      <c r="O4209" s="202"/>
      <c r="P4209" s="202"/>
      <c r="Q4209" s="202"/>
      <c r="R4209" s="202"/>
      <c r="S4209" s="202"/>
      <c r="T4209" s="203"/>
      <c r="AT4209" s="204" t="s">
        <v>203</v>
      </c>
      <c r="AU4209" s="204" t="s">
        <v>80</v>
      </c>
      <c r="AV4209" s="13" t="s">
        <v>80</v>
      </c>
      <c r="AW4209" s="13" t="s">
        <v>32</v>
      </c>
      <c r="AX4209" s="13" t="s">
        <v>70</v>
      </c>
      <c r="AY4209" s="204" t="s">
        <v>193</v>
      </c>
    </row>
    <row r="4210" spans="1:65" s="13" customFormat="1" ht="11.25">
      <c r="B4210" s="193"/>
      <c r="C4210" s="194"/>
      <c r="D4210" s="195" t="s">
        <v>203</v>
      </c>
      <c r="E4210" s="196" t="s">
        <v>19</v>
      </c>
      <c r="F4210" s="197" t="s">
        <v>1651</v>
      </c>
      <c r="G4210" s="194"/>
      <c r="H4210" s="198">
        <v>8.8000000000000007</v>
      </c>
      <c r="I4210" s="199"/>
      <c r="J4210" s="194"/>
      <c r="K4210" s="194"/>
      <c r="L4210" s="200"/>
      <c r="M4210" s="201"/>
      <c r="N4210" s="202"/>
      <c r="O4210" s="202"/>
      <c r="P4210" s="202"/>
      <c r="Q4210" s="202"/>
      <c r="R4210" s="202"/>
      <c r="S4210" s="202"/>
      <c r="T4210" s="203"/>
      <c r="AT4210" s="204" t="s">
        <v>203</v>
      </c>
      <c r="AU4210" s="204" t="s">
        <v>80</v>
      </c>
      <c r="AV4210" s="13" t="s">
        <v>80</v>
      </c>
      <c r="AW4210" s="13" t="s">
        <v>32</v>
      </c>
      <c r="AX4210" s="13" t="s">
        <v>70</v>
      </c>
      <c r="AY4210" s="204" t="s">
        <v>193</v>
      </c>
    </row>
    <row r="4211" spans="1:65" s="13" customFormat="1" ht="11.25">
      <c r="B4211" s="193"/>
      <c r="C4211" s="194"/>
      <c r="D4211" s="195" t="s">
        <v>203</v>
      </c>
      <c r="E4211" s="196" t="s">
        <v>19</v>
      </c>
      <c r="F4211" s="197" t="s">
        <v>7887</v>
      </c>
      <c r="G4211" s="194"/>
      <c r="H4211" s="198">
        <v>4.5</v>
      </c>
      <c r="I4211" s="199"/>
      <c r="J4211" s="194"/>
      <c r="K4211" s="194"/>
      <c r="L4211" s="200"/>
      <c r="M4211" s="201"/>
      <c r="N4211" s="202"/>
      <c r="O4211" s="202"/>
      <c r="P4211" s="202"/>
      <c r="Q4211" s="202"/>
      <c r="R4211" s="202"/>
      <c r="S4211" s="202"/>
      <c r="T4211" s="203"/>
      <c r="AT4211" s="204" t="s">
        <v>203</v>
      </c>
      <c r="AU4211" s="204" t="s">
        <v>80</v>
      </c>
      <c r="AV4211" s="13" t="s">
        <v>80</v>
      </c>
      <c r="AW4211" s="13" t="s">
        <v>32</v>
      </c>
      <c r="AX4211" s="13" t="s">
        <v>70</v>
      </c>
      <c r="AY4211" s="204" t="s">
        <v>193</v>
      </c>
    </row>
    <row r="4212" spans="1:65" s="13" customFormat="1" ht="11.25">
      <c r="B4212" s="193"/>
      <c r="C4212" s="194"/>
      <c r="D4212" s="195" t="s">
        <v>203</v>
      </c>
      <c r="E4212" s="196" t="s">
        <v>19</v>
      </c>
      <c r="F4212" s="197" t="s">
        <v>7888</v>
      </c>
      <c r="G4212" s="194"/>
      <c r="H4212" s="198">
        <v>102.6</v>
      </c>
      <c r="I4212" s="199"/>
      <c r="J4212" s="194"/>
      <c r="K4212" s="194"/>
      <c r="L4212" s="200"/>
      <c r="M4212" s="201"/>
      <c r="N4212" s="202"/>
      <c r="O4212" s="202"/>
      <c r="P4212" s="202"/>
      <c r="Q4212" s="202"/>
      <c r="R4212" s="202"/>
      <c r="S4212" s="202"/>
      <c r="T4212" s="203"/>
      <c r="AT4212" s="204" t="s">
        <v>203</v>
      </c>
      <c r="AU4212" s="204" t="s">
        <v>80</v>
      </c>
      <c r="AV4212" s="13" t="s">
        <v>80</v>
      </c>
      <c r="AW4212" s="13" t="s">
        <v>32</v>
      </c>
      <c r="AX4212" s="13" t="s">
        <v>70</v>
      </c>
      <c r="AY4212" s="204" t="s">
        <v>193</v>
      </c>
    </row>
    <row r="4213" spans="1:65" s="13" customFormat="1" ht="11.25">
      <c r="B4213" s="193"/>
      <c r="C4213" s="194"/>
      <c r="D4213" s="195" t="s">
        <v>203</v>
      </c>
      <c r="E4213" s="196" t="s">
        <v>19</v>
      </c>
      <c r="F4213" s="197" t="s">
        <v>7883</v>
      </c>
      <c r="G4213" s="194"/>
      <c r="H4213" s="198">
        <v>15.84</v>
      </c>
      <c r="I4213" s="199"/>
      <c r="J4213" s="194"/>
      <c r="K4213" s="194"/>
      <c r="L4213" s="200"/>
      <c r="M4213" s="201"/>
      <c r="N4213" s="202"/>
      <c r="O4213" s="202"/>
      <c r="P4213" s="202"/>
      <c r="Q4213" s="202"/>
      <c r="R4213" s="202"/>
      <c r="S4213" s="202"/>
      <c r="T4213" s="203"/>
      <c r="AT4213" s="204" t="s">
        <v>203</v>
      </c>
      <c r="AU4213" s="204" t="s">
        <v>80</v>
      </c>
      <c r="AV4213" s="13" t="s">
        <v>80</v>
      </c>
      <c r="AW4213" s="13" t="s">
        <v>32</v>
      </c>
      <c r="AX4213" s="13" t="s">
        <v>70</v>
      </c>
      <c r="AY4213" s="204" t="s">
        <v>193</v>
      </c>
    </row>
    <row r="4214" spans="1:65" s="13" customFormat="1" ht="11.25">
      <c r="B4214" s="193"/>
      <c r="C4214" s="194"/>
      <c r="D4214" s="195" t="s">
        <v>203</v>
      </c>
      <c r="E4214" s="196" t="s">
        <v>19</v>
      </c>
      <c r="F4214" s="197" t="s">
        <v>7889</v>
      </c>
      <c r="G4214" s="194"/>
      <c r="H4214" s="198">
        <v>727.6</v>
      </c>
      <c r="I4214" s="199"/>
      <c r="J4214" s="194"/>
      <c r="K4214" s="194"/>
      <c r="L4214" s="200"/>
      <c r="M4214" s="201"/>
      <c r="N4214" s="202"/>
      <c r="O4214" s="202"/>
      <c r="P4214" s="202"/>
      <c r="Q4214" s="202"/>
      <c r="R4214" s="202"/>
      <c r="S4214" s="202"/>
      <c r="T4214" s="203"/>
      <c r="AT4214" s="204" t="s">
        <v>203</v>
      </c>
      <c r="AU4214" s="204" t="s">
        <v>80</v>
      </c>
      <c r="AV4214" s="13" t="s">
        <v>80</v>
      </c>
      <c r="AW4214" s="13" t="s">
        <v>32</v>
      </c>
      <c r="AX4214" s="13" t="s">
        <v>70</v>
      </c>
      <c r="AY4214" s="204" t="s">
        <v>193</v>
      </c>
    </row>
    <row r="4215" spans="1:65" s="16" customFormat="1" ht="11.25">
      <c r="B4215" s="237"/>
      <c r="C4215" s="238"/>
      <c r="D4215" s="195" t="s">
        <v>203</v>
      </c>
      <c r="E4215" s="239" t="s">
        <v>19</v>
      </c>
      <c r="F4215" s="240" t="s">
        <v>568</v>
      </c>
      <c r="G4215" s="238"/>
      <c r="H4215" s="241">
        <v>1076.24</v>
      </c>
      <c r="I4215" s="242"/>
      <c r="J4215" s="238"/>
      <c r="K4215" s="238"/>
      <c r="L4215" s="243"/>
      <c r="M4215" s="244"/>
      <c r="N4215" s="245"/>
      <c r="O4215" s="245"/>
      <c r="P4215" s="245"/>
      <c r="Q4215" s="245"/>
      <c r="R4215" s="245"/>
      <c r="S4215" s="245"/>
      <c r="T4215" s="246"/>
      <c r="AT4215" s="247" t="s">
        <v>203</v>
      </c>
      <c r="AU4215" s="247" t="s">
        <v>80</v>
      </c>
      <c r="AV4215" s="16" t="s">
        <v>212</v>
      </c>
      <c r="AW4215" s="16" t="s">
        <v>32</v>
      </c>
      <c r="AX4215" s="16" t="s">
        <v>70</v>
      </c>
      <c r="AY4215" s="247" t="s">
        <v>193</v>
      </c>
    </row>
    <row r="4216" spans="1:65" s="15" customFormat="1" ht="11.25">
      <c r="B4216" s="217"/>
      <c r="C4216" s="218"/>
      <c r="D4216" s="195" t="s">
        <v>203</v>
      </c>
      <c r="E4216" s="219" t="s">
        <v>19</v>
      </c>
      <c r="F4216" s="220" t="s">
        <v>971</v>
      </c>
      <c r="G4216" s="218"/>
      <c r="H4216" s="219" t="s">
        <v>19</v>
      </c>
      <c r="I4216" s="221"/>
      <c r="J4216" s="218"/>
      <c r="K4216" s="218"/>
      <c r="L4216" s="222"/>
      <c r="M4216" s="223"/>
      <c r="N4216" s="224"/>
      <c r="O4216" s="224"/>
      <c r="P4216" s="224"/>
      <c r="Q4216" s="224"/>
      <c r="R4216" s="224"/>
      <c r="S4216" s="224"/>
      <c r="T4216" s="225"/>
      <c r="AT4216" s="226" t="s">
        <v>203</v>
      </c>
      <c r="AU4216" s="226" t="s">
        <v>80</v>
      </c>
      <c r="AV4216" s="15" t="s">
        <v>78</v>
      </c>
      <c r="AW4216" s="15" t="s">
        <v>32</v>
      </c>
      <c r="AX4216" s="15" t="s">
        <v>70</v>
      </c>
      <c r="AY4216" s="226" t="s">
        <v>193</v>
      </c>
    </row>
    <row r="4217" spans="1:65" s="13" customFormat="1" ht="22.5">
      <c r="B4217" s="193"/>
      <c r="C4217" s="194"/>
      <c r="D4217" s="195" t="s">
        <v>203</v>
      </c>
      <c r="E4217" s="196" t="s">
        <v>19</v>
      </c>
      <c r="F4217" s="197" t="s">
        <v>7890</v>
      </c>
      <c r="G4217" s="194"/>
      <c r="H4217" s="198">
        <v>40.619999999999997</v>
      </c>
      <c r="I4217" s="199"/>
      <c r="J4217" s="194"/>
      <c r="K4217" s="194"/>
      <c r="L4217" s="200"/>
      <c r="M4217" s="201"/>
      <c r="N4217" s="202"/>
      <c r="O4217" s="202"/>
      <c r="P4217" s="202"/>
      <c r="Q4217" s="202"/>
      <c r="R4217" s="202"/>
      <c r="S4217" s="202"/>
      <c r="T4217" s="203"/>
      <c r="AT4217" s="204" t="s">
        <v>203</v>
      </c>
      <c r="AU4217" s="204" t="s">
        <v>80</v>
      </c>
      <c r="AV4217" s="13" t="s">
        <v>80</v>
      </c>
      <c r="AW4217" s="13" t="s">
        <v>32</v>
      </c>
      <c r="AX4217" s="13" t="s">
        <v>70</v>
      </c>
      <c r="AY4217" s="204" t="s">
        <v>193</v>
      </c>
    </row>
    <row r="4218" spans="1:65" s="13" customFormat="1" ht="11.25">
      <c r="B4218" s="193"/>
      <c r="C4218" s="194"/>
      <c r="D4218" s="195" t="s">
        <v>203</v>
      </c>
      <c r="E4218" s="196" t="s">
        <v>19</v>
      </c>
      <c r="F4218" s="197" t="s">
        <v>7891</v>
      </c>
      <c r="G4218" s="194"/>
      <c r="H4218" s="198">
        <v>228.8</v>
      </c>
      <c r="I4218" s="199"/>
      <c r="J4218" s="194"/>
      <c r="K4218" s="194"/>
      <c r="L4218" s="200"/>
      <c r="M4218" s="201"/>
      <c r="N4218" s="202"/>
      <c r="O4218" s="202"/>
      <c r="P4218" s="202"/>
      <c r="Q4218" s="202"/>
      <c r="R4218" s="202"/>
      <c r="S4218" s="202"/>
      <c r="T4218" s="203"/>
      <c r="AT4218" s="204" t="s">
        <v>203</v>
      </c>
      <c r="AU4218" s="204" t="s">
        <v>80</v>
      </c>
      <c r="AV4218" s="13" t="s">
        <v>80</v>
      </c>
      <c r="AW4218" s="13" t="s">
        <v>32</v>
      </c>
      <c r="AX4218" s="13" t="s">
        <v>70</v>
      </c>
      <c r="AY4218" s="204" t="s">
        <v>193</v>
      </c>
    </row>
    <row r="4219" spans="1:65" s="13" customFormat="1" ht="11.25">
      <c r="B4219" s="193"/>
      <c r="C4219" s="194"/>
      <c r="D4219" s="195" t="s">
        <v>203</v>
      </c>
      <c r="E4219" s="196" t="s">
        <v>19</v>
      </c>
      <c r="F4219" s="197" t="s">
        <v>7888</v>
      </c>
      <c r="G4219" s="194"/>
      <c r="H4219" s="198">
        <v>102.6</v>
      </c>
      <c r="I4219" s="199"/>
      <c r="J4219" s="194"/>
      <c r="K4219" s="194"/>
      <c r="L4219" s="200"/>
      <c r="M4219" s="201"/>
      <c r="N4219" s="202"/>
      <c r="O4219" s="202"/>
      <c r="P4219" s="202"/>
      <c r="Q4219" s="202"/>
      <c r="R4219" s="202"/>
      <c r="S4219" s="202"/>
      <c r="T4219" s="203"/>
      <c r="AT4219" s="204" t="s">
        <v>203</v>
      </c>
      <c r="AU4219" s="204" t="s">
        <v>80</v>
      </c>
      <c r="AV4219" s="13" t="s">
        <v>80</v>
      </c>
      <c r="AW4219" s="13" t="s">
        <v>32</v>
      </c>
      <c r="AX4219" s="13" t="s">
        <v>70</v>
      </c>
      <c r="AY4219" s="204" t="s">
        <v>193</v>
      </c>
    </row>
    <row r="4220" spans="1:65" s="13" customFormat="1" ht="11.25">
      <c r="B4220" s="193"/>
      <c r="C4220" s="194"/>
      <c r="D4220" s="195" t="s">
        <v>203</v>
      </c>
      <c r="E4220" s="196" t="s">
        <v>19</v>
      </c>
      <c r="F4220" s="197" t="s">
        <v>7883</v>
      </c>
      <c r="G4220" s="194"/>
      <c r="H4220" s="198">
        <v>15.84</v>
      </c>
      <c r="I4220" s="199"/>
      <c r="J4220" s="194"/>
      <c r="K4220" s="194"/>
      <c r="L4220" s="200"/>
      <c r="M4220" s="201"/>
      <c r="N4220" s="202"/>
      <c r="O4220" s="202"/>
      <c r="P4220" s="202"/>
      <c r="Q4220" s="202"/>
      <c r="R4220" s="202"/>
      <c r="S4220" s="202"/>
      <c r="T4220" s="203"/>
      <c r="AT4220" s="204" t="s">
        <v>203</v>
      </c>
      <c r="AU4220" s="204" t="s">
        <v>80</v>
      </c>
      <c r="AV4220" s="13" t="s">
        <v>80</v>
      </c>
      <c r="AW4220" s="13" t="s">
        <v>32</v>
      </c>
      <c r="AX4220" s="13" t="s">
        <v>70</v>
      </c>
      <c r="AY4220" s="204" t="s">
        <v>193</v>
      </c>
    </row>
    <row r="4221" spans="1:65" s="13" customFormat="1" ht="11.25">
      <c r="B4221" s="193"/>
      <c r="C4221" s="194"/>
      <c r="D4221" s="195" t="s">
        <v>203</v>
      </c>
      <c r="E4221" s="196" t="s">
        <v>19</v>
      </c>
      <c r="F4221" s="197" t="s">
        <v>7889</v>
      </c>
      <c r="G4221" s="194"/>
      <c r="H4221" s="198">
        <v>727.6</v>
      </c>
      <c r="I4221" s="199"/>
      <c r="J4221" s="194"/>
      <c r="K4221" s="194"/>
      <c r="L4221" s="200"/>
      <c r="M4221" s="201"/>
      <c r="N4221" s="202"/>
      <c r="O4221" s="202"/>
      <c r="P4221" s="202"/>
      <c r="Q4221" s="202"/>
      <c r="R4221" s="202"/>
      <c r="S4221" s="202"/>
      <c r="T4221" s="203"/>
      <c r="AT4221" s="204" t="s">
        <v>203</v>
      </c>
      <c r="AU4221" s="204" t="s">
        <v>80</v>
      </c>
      <c r="AV4221" s="13" t="s">
        <v>80</v>
      </c>
      <c r="AW4221" s="13" t="s">
        <v>32</v>
      </c>
      <c r="AX4221" s="13" t="s">
        <v>70</v>
      </c>
      <c r="AY4221" s="204" t="s">
        <v>193</v>
      </c>
    </row>
    <row r="4222" spans="1:65" s="16" customFormat="1" ht="11.25">
      <c r="B4222" s="237"/>
      <c r="C4222" s="238"/>
      <c r="D4222" s="195" t="s">
        <v>203</v>
      </c>
      <c r="E4222" s="239" t="s">
        <v>19</v>
      </c>
      <c r="F4222" s="240" t="s">
        <v>568</v>
      </c>
      <c r="G4222" s="238"/>
      <c r="H4222" s="241">
        <v>1115.46</v>
      </c>
      <c r="I4222" s="242"/>
      <c r="J4222" s="238"/>
      <c r="K4222" s="238"/>
      <c r="L4222" s="243"/>
      <c r="M4222" s="244"/>
      <c r="N4222" s="245"/>
      <c r="O4222" s="245"/>
      <c r="P4222" s="245"/>
      <c r="Q4222" s="245"/>
      <c r="R4222" s="245"/>
      <c r="S4222" s="245"/>
      <c r="T4222" s="246"/>
      <c r="AT4222" s="247" t="s">
        <v>203</v>
      </c>
      <c r="AU4222" s="247" t="s">
        <v>80</v>
      </c>
      <c r="AV4222" s="16" t="s">
        <v>212</v>
      </c>
      <c r="AW4222" s="16" t="s">
        <v>32</v>
      </c>
      <c r="AX4222" s="16" t="s">
        <v>70</v>
      </c>
      <c r="AY4222" s="247" t="s">
        <v>193</v>
      </c>
    </row>
    <row r="4223" spans="1:65" s="14" customFormat="1" ht="11.25">
      <c r="B4223" s="205"/>
      <c r="C4223" s="206"/>
      <c r="D4223" s="195" t="s">
        <v>203</v>
      </c>
      <c r="E4223" s="207" t="s">
        <v>19</v>
      </c>
      <c r="F4223" s="208" t="s">
        <v>205</v>
      </c>
      <c r="G4223" s="206"/>
      <c r="H4223" s="209">
        <v>3644.9</v>
      </c>
      <c r="I4223" s="210"/>
      <c r="J4223" s="206"/>
      <c r="K4223" s="206"/>
      <c r="L4223" s="211"/>
      <c r="M4223" s="212"/>
      <c r="N4223" s="213"/>
      <c r="O4223" s="213"/>
      <c r="P4223" s="213"/>
      <c r="Q4223" s="213"/>
      <c r="R4223" s="213"/>
      <c r="S4223" s="213"/>
      <c r="T4223" s="214"/>
      <c r="AT4223" s="215" t="s">
        <v>203</v>
      </c>
      <c r="AU4223" s="215" t="s">
        <v>80</v>
      </c>
      <c r="AV4223" s="14" t="s">
        <v>200</v>
      </c>
      <c r="AW4223" s="14" t="s">
        <v>32</v>
      </c>
      <c r="AX4223" s="14" t="s">
        <v>78</v>
      </c>
      <c r="AY4223" s="215" t="s">
        <v>193</v>
      </c>
    </row>
    <row r="4224" spans="1:65" s="2" customFormat="1" ht="16.5" customHeight="1">
      <c r="A4224" s="36"/>
      <c r="B4224" s="37"/>
      <c r="C4224" s="227" t="s">
        <v>7990</v>
      </c>
      <c r="D4224" s="227" t="s">
        <v>443</v>
      </c>
      <c r="E4224" s="228" t="s">
        <v>7991</v>
      </c>
      <c r="F4224" s="229" t="s">
        <v>7992</v>
      </c>
      <c r="G4224" s="230" t="s">
        <v>198</v>
      </c>
      <c r="H4224" s="231">
        <v>4009.39</v>
      </c>
      <c r="I4224" s="232"/>
      <c r="J4224" s="233">
        <f>ROUND(I4224*H4224,2)</f>
        <v>0</v>
      </c>
      <c r="K4224" s="229" t="s">
        <v>199</v>
      </c>
      <c r="L4224" s="234"/>
      <c r="M4224" s="235" t="s">
        <v>19</v>
      </c>
      <c r="N4224" s="236" t="s">
        <v>41</v>
      </c>
      <c r="O4224" s="66"/>
      <c r="P4224" s="184">
        <f>O4224*H4224</f>
        <v>0</v>
      </c>
      <c r="Q4224" s="184">
        <v>1.29E-2</v>
      </c>
      <c r="R4224" s="184">
        <f>Q4224*H4224</f>
        <v>51.721131</v>
      </c>
      <c r="S4224" s="184">
        <v>0</v>
      </c>
      <c r="T4224" s="185">
        <f>S4224*H4224</f>
        <v>0</v>
      </c>
      <c r="U4224" s="36"/>
      <c r="V4224" s="36"/>
      <c r="W4224" s="36"/>
      <c r="X4224" s="36"/>
      <c r="Y4224" s="36"/>
      <c r="Z4224" s="36"/>
      <c r="AA4224" s="36"/>
      <c r="AB4224" s="36"/>
      <c r="AC4224" s="36"/>
      <c r="AD4224" s="36"/>
      <c r="AE4224" s="36"/>
      <c r="AR4224" s="186" t="s">
        <v>257</v>
      </c>
      <c r="AT4224" s="186" t="s">
        <v>443</v>
      </c>
      <c r="AU4224" s="186" t="s">
        <v>80</v>
      </c>
      <c r="AY4224" s="19" t="s">
        <v>193</v>
      </c>
      <c r="BE4224" s="187">
        <f>IF(N4224="základní",J4224,0)</f>
        <v>0</v>
      </c>
      <c r="BF4224" s="187">
        <f>IF(N4224="snížená",J4224,0)</f>
        <v>0</v>
      </c>
      <c r="BG4224" s="187">
        <f>IF(N4224="zákl. přenesená",J4224,0)</f>
        <v>0</v>
      </c>
      <c r="BH4224" s="187">
        <f>IF(N4224="sníž. přenesená",J4224,0)</f>
        <v>0</v>
      </c>
      <c r="BI4224" s="187">
        <f>IF(N4224="nulová",J4224,0)</f>
        <v>0</v>
      </c>
      <c r="BJ4224" s="19" t="s">
        <v>78</v>
      </c>
      <c r="BK4224" s="187">
        <f>ROUND(I4224*H4224,2)</f>
        <v>0</v>
      </c>
      <c r="BL4224" s="19" t="s">
        <v>216</v>
      </c>
      <c r="BM4224" s="186" t="s">
        <v>7993</v>
      </c>
    </row>
    <row r="4225" spans="1:65" s="13" customFormat="1" ht="11.25">
      <c r="B4225" s="193"/>
      <c r="C4225" s="194"/>
      <c r="D4225" s="195" t="s">
        <v>203</v>
      </c>
      <c r="E4225" s="196" t="s">
        <v>19</v>
      </c>
      <c r="F4225" s="197" t="s">
        <v>7994</v>
      </c>
      <c r="G4225" s="194"/>
      <c r="H4225" s="198">
        <v>4009.39</v>
      </c>
      <c r="I4225" s="199"/>
      <c r="J4225" s="194"/>
      <c r="K4225" s="194"/>
      <c r="L4225" s="200"/>
      <c r="M4225" s="201"/>
      <c r="N4225" s="202"/>
      <c r="O4225" s="202"/>
      <c r="P4225" s="202"/>
      <c r="Q4225" s="202"/>
      <c r="R4225" s="202"/>
      <c r="S4225" s="202"/>
      <c r="T4225" s="203"/>
      <c r="AT4225" s="204" t="s">
        <v>203</v>
      </c>
      <c r="AU4225" s="204" t="s">
        <v>80</v>
      </c>
      <c r="AV4225" s="13" t="s">
        <v>80</v>
      </c>
      <c r="AW4225" s="13" t="s">
        <v>32</v>
      </c>
      <c r="AX4225" s="13" t="s">
        <v>70</v>
      </c>
      <c r="AY4225" s="204" t="s">
        <v>193</v>
      </c>
    </row>
    <row r="4226" spans="1:65" s="14" customFormat="1" ht="11.25">
      <c r="B4226" s="205"/>
      <c r="C4226" s="206"/>
      <c r="D4226" s="195" t="s">
        <v>203</v>
      </c>
      <c r="E4226" s="207" t="s">
        <v>19</v>
      </c>
      <c r="F4226" s="208" t="s">
        <v>205</v>
      </c>
      <c r="G4226" s="206"/>
      <c r="H4226" s="209">
        <v>4009.39</v>
      </c>
      <c r="I4226" s="210"/>
      <c r="J4226" s="206"/>
      <c r="K4226" s="206"/>
      <c r="L4226" s="211"/>
      <c r="M4226" s="212"/>
      <c r="N4226" s="213"/>
      <c r="O4226" s="213"/>
      <c r="P4226" s="213"/>
      <c r="Q4226" s="213"/>
      <c r="R4226" s="213"/>
      <c r="S4226" s="213"/>
      <c r="T4226" s="214"/>
      <c r="AT4226" s="215" t="s">
        <v>203</v>
      </c>
      <c r="AU4226" s="215" t="s">
        <v>80</v>
      </c>
      <c r="AV4226" s="14" t="s">
        <v>200</v>
      </c>
      <c r="AW4226" s="14" t="s">
        <v>32</v>
      </c>
      <c r="AX4226" s="14" t="s">
        <v>78</v>
      </c>
      <c r="AY4226" s="215" t="s">
        <v>193</v>
      </c>
    </row>
    <row r="4227" spans="1:65" s="2" customFormat="1" ht="33" customHeight="1">
      <c r="A4227" s="36"/>
      <c r="B4227" s="37"/>
      <c r="C4227" s="175" t="s">
        <v>7995</v>
      </c>
      <c r="D4227" s="175" t="s">
        <v>195</v>
      </c>
      <c r="E4227" s="176" t="s">
        <v>7996</v>
      </c>
      <c r="F4227" s="177" t="s">
        <v>7997</v>
      </c>
      <c r="G4227" s="178" t="s">
        <v>198</v>
      </c>
      <c r="H4227" s="179">
        <v>303.2</v>
      </c>
      <c r="I4227" s="180"/>
      <c r="J4227" s="181">
        <f>ROUND(I4227*H4227,2)</f>
        <v>0</v>
      </c>
      <c r="K4227" s="177" t="s">
        <v>199</v>
      </c>
      <c r="L4227" s="41"/>
      <c r="M4227" s="182" t="s">
        <v>19</v>
      </c>
      <c r="N4227" s="183" t="s">
        <v>41</v>
      </c>
      <c r="O4227" s="66"/>
      <c r="P4227" s="184">
        <f>O4227*H4227</f>
        <v>0</v>
      </c>
      <c r="Q4227" s="184">
        <v>0</v>
      </c>
      <c r="R4227" s="184">
        <f>Q4227*H4227</f>
        <v>0</v>
      </c>
      <c r="S4227" s="184">
        <v>0</v>
      </c>
      <c r="T4227" s="185">
        <f>S4227*H4227</f>
        <v>0</v>
      </c>
      <c r="U4227" s="36"/>
      <c r="V4227" s="36"/>
      <c r="W4227" s="36"/>
      <c r="X4227" s="36"/>
      <c r="Y4227" s="36"/>
      <c r="Z4227" s="36"/>
      <c r="AA4227" s="36"/>
      <c r="AB4227" s="36"/>
      <c r="AC4227" s="36"/>
      <c r="AD4227" s="36"/>
      <c r="AE4227" s="36"/>
      <c r="AR4227" s="186" t="s">
        <v>216</v>
      </c>
      <c r="AT4227" s="186" t="s">
        <v>195</v>
      </c>
      <c r="AU4227" s="186" t="s">
        <v>80</v>
      </c>
      <c r="AY4227" s="19" t="s">
        <v>193</v>
      </c>
      <c r="BE4227" s="187">
        <f>IF(N4227="základní",J4227,0)</f>
        <v>0</v>
      </c>
      <c r="BF4227" s="187">
        <f>IF(N4227="snížená",J4227,0)</f>
        <v>0</v>
      </c>
      <c r="BG4227" s="187">
        <f>IF(N4227="zákl. přenesená",J4227,0)</f>
        <v>0</v>
      </c>
      <c r="BH4227" s="187">
        <f>IF(N4227="sníž. přenesená",J4227,0)</f>
        <v>0</v>
      </c>
      <c r="BI4227" s="187">
        <f>IF(N4227="nulová",J4227,0)</f>
        <v>0</v>
      </c>
      <c r="BJ4227" s="19" t="s">
        <v>78</v>
      </c>
      <c r="BK4227" s="187">
        <f>ROUND(I4227*H4227,2)</f>
        <v>0</v>
      </c>
      <c r="BL4227" s="19" t="s">
        <v>216</v>
      </c>
      <c r="BM4227" s="186" t="s">
        <v>7998</v>
      </c>
    </row>
    <row r="4228" spans="1:65" s="2" customFormat="1" ht="11.25">
      <c r="A4228" s="36"/>
      <c r="B4228" s="37"/>
      <c r="C4228" s="38"/>
      <c r="D4228" s="188" t="s">
        <v>201</v>
      </c>
      <c r="E4228" s="38"/>
      <c r="F4228" s="189" t="s">
        <v>7999</v>
      </c>
      <c r="G4228" s="38"/>
      <c r="H4228" s="38"/>
      <c r="I4228" s="190"/>
      <c r="J4228" s="38"/>
      <c r="K4228" s="38"/>
      <c r="L4228" s="41"/>
      <c r="M4228" s="191"/>
      <c r="N4228" s="192"/>
      <c r="O4228" s="66"/>
      <c r="P4228" s="66"/>
      <c r="Q4228" s="66"/>
      <c r="R4228" s="66"/>
      <c r="S4228" s="66"/>
      <c r="T4228" s="67"/>
      <c r="U4228" s="36"/>
      <c r="V4228" s="36"/>
      <c r="W4228" s="36"/>
      <c r="X4228" s="36"/>
      <c r="Y4228" s="36"/>
      <c r="Z4228" s="36"/>
      <c r="AA4228" s="36"/>
      <c r="AB4228" s="36"/>
      <c r="AC4228" s="36"/>
      <c r="AD4228" s="36"/>
      <c r="AE4228" s="36"/>
      <c r="AT4228" s="19" t="s">
        <v>201</v>
      </c>
      <c r="AU4228" s="19" t="s">
        <v>80</v>
      </c>
    </row>
    <row r="4229" spans="1:65" s="15" customFormat="1" ht="11.25">
      <c r="B4229" s="217"/>
      <c r="C4229" s="218"/>
      <c r="D4229" s="195" t="s">
        <v>203</v>
      </c>
      <c r="E4229" s="219" t="s">
        <v>19</v>
      </c>
      <c r="F4229" s="220" t="s">
        <v>353</v>
      </c>
      <c r="G4229" s="218"/>
      <c r="H4229" s="219" t="s">
        <v>19</v>
      </c>
      <c r="I4229" s="221"/>
      <c r="J4229" s="218"/>
      <c r="K4229" s="218"/>
      <c r="L4229" s="222"/>
      <c r="M4229" s="223"/>
      <c r="N4229" s="224"/>
      <c r="O4229" s="224"/>
      <c r="P4229" s="224"/>
      <c r="Q4229" s="224"/>
      <c r="R4229" s="224"/>
      <c r="S4229" s="224"/>
      <c r="T4229" s="225"/>
      <c r="AT4229" s="226" t="s">
        <v>203</v>
      </c>
      <c r="AU4229" s="226" t="s">
        <v>80</v>
      </c>
      <c r="AV4229" s="15" t="s">
        <v>78</v>
      </c>
      <c r="AW4229" s="15" t="s">
        <v>32</v>
      </c>
      <c r="AX4229" s="15" t="s">
        <v>70</v>
      </c>
      <c r="AY4229" s="226" t="s">
        <v>193</v>
      </c>
    </row>
    <row r="4230" spans="1:65" s="13" customFormat="1" ht="11.25">
      <c r="B4230" s="193"/>
      <c r="C4230" s="194"/>
      <c r="D4230" s="195" t="s">
        <v>203</v>
      </c>
      <c r="E4230" s="196" t="s">
        <v>19</v>
      </c>
      <c r="F4230" s="197" t="s">
        <v>1606</v>
      </c>
      <c r="G4230" s="194"/>
      <c r="H4230" s="198">
        <v>9.6</v>
      </c>
      <c r="I4230" s="199"/>
      <c r="J4230" s="194"/>
      <c r="K4230" s="194"/>
      <c r="L4230" s="200"/>
      <c r="M4230" s="201"/>
      <c r="N4230" s="202"/>
      <c r="O4230" s="202"/>
      <c r="P4230" s="202"/>
      <c r="Q4230" s="202"/>
      <c r="R4230" s="202"/>
      <c r="S4230" s="202"/>
      <c r="T4230" s="203"/>
      <c r="AT4230" s="204" t="s">
        <v>203</v>
      </c>
      <c r="AU4230" s="204" t="s">
        <v>80</v>
      </c>
      <c r="AV4230" s="13" t="s">
        <v>80</v>
      </c>
      <c r="AW4230" s="13" t="s">
        <v>32</v>
      </c>
      <c r="AX4230" s="13" t="s">
        <v>70</v>
      </c>
      <c r="AY4230" s="204" t="s">
        <v>193</v>
      </c>
    </row>
    <row r="4231" spans="1:65" s="13" customFormat="1" ht="11.25">
      <c r="B4231" s="193"/>
      <c r="C4231" s="194"/>
      <c r="D4231" s="195" t="s">
        <v>203</v>
      </c>
      <c r="E4231" s="196" t="s">
        <v>19</v>
      </c>
      <c r="F4231" s="197" t="s">
        <v>1607</v>
      </c>
      <c r="G4231" s="194"/>
      <c r="H4231" s="198">
        <v>2.2200000000000002</v>
      </c>
      <c r="I4231" s="199"/>
      <c r="J4231" s="194"/>
      <c r="K4231" s="194"/>
      <c r="L4231" s="200"/>
      <c r="M4231" s="201"/>
      <c r="N4231" s="202"/>
      <c r="O4231" s="202"/>
      <c r="P4231" s="202"/>
      <c r="Q4231" s="202"/>
      <c r="R4231" s="202"/>
      <c r="S4231" s="202"/>
      <c r="T4231" s="203"/>
      <c r="AT4231" s="204" t="s">
        <v>203</v>
      </c>
      <c r="AU4231" s="204" t="s">
        <v>80</v>
      </c>
      <c r="AV4231" s="13" t="s">
        <v>80</v>
      </c>
      <c r="AW4231" s="13" t="s">
        <v>32</v>
      </c>
      <c r="AX4231" s="13" t="s">
        <v>70</v>
      </c>
      <c r="AY4231" s="204" t="s">
        <v>193</v>
      </c>
    </row>
    <row r="4232" spans="1:65" s="13" customFormat="1" ht="11.25">
      <c r="B4232" s="193"/>
      <c r="C4232" s="194"/>
      <c r="D4232" s="195" t="s">
        <v>203</v>
      </c>
      <c r="E4232" s="196" t="s">
        <v>19</v>
      </c>
      <c r="F4232" s="197" t="s">
        <v>1609</v>
      </c>
      <c r="G4232" s="194"/>
      <c r="H4232" s="198">
        <v>9.4</v>
      </c>
      <c r="I4232" s="199"/>
      <c r="J4232" s="194"/>
      <c r="K4232" s="194"/>
      <c r="L4232" s="200"/>
      <c r="M4232" s="201"/>
      <c r="N4232" s="202"/>
      <c r="O4232" s="202"/>
      <c r="P4232" s="202"/>
      <c r="Q4232" s="202"/>
      <c r="R4232" s="202"/>
      <c r="S4232" s="202"/>
      <c r="T4232" s="203"/>
      <c r="AT4232" s="204" t="s">
        <v>203</v>
      </c>
      <c r="AU4232" s="204" t="s">
        <v>80</v>
      </c>
      <c r="AV4232" s="13" t="s">
        <v>80</v>
      </c>
      <c r="AW4232" s="13" t="s">
        <v>32</v>
      </c>
      <c r="AX4232" s="13" t="s">
        <v>70</v>
      </c>
      <c r="AY4232" s="204" t="s">
        <v>193</v>
      </c>
    </row>
    <row r="4233" spans="1:65" s="16" customFormat="1" ht="11.25">
      <c r="B4233" s="237"/>
      <c r="C4233" s="238"/>
      <c r="D4233" s="195" t="s">
        <v>203</v>
      </c>
      <c r="E4233" s="239" t="s">
        <v>19</v>
      </c>
      <c r="F4233" s="240" t="s">
        <v>568</v>
      </c>
      <c r="G4233" s="238"/>
      <c r="H4233" s="241">
        <v>21.22</v>
      </c>
      <c r="I4233" s="242"/>
      <c r="J4233" s="238"/>
      <c r="K4233" s="238"/>
      <c r="L4233" s="243"/>
      <c r="M4233" s="244"/>
      <c r="N4233" s="245"/>
      <c r="O4233" s="245"/>
      <c r="P4233" s="245"/>
      <c r="Q4233" s="245"/>
      <c r="R4233" s="245"/>
      <c r="S4233" s="245"/>
      <c r="T4233" s="246"/>
      <c r="AT4233" s="247" t="s">
        <v>203</v>
      </c>
      <c r="AU4233" s="247" t="s">
        <v>80</v>
      </c>
      <c r="AV4233" s="16" t="s">
        <v>212</v>
      </c>
      <c r="AW4233" s="16" t="s">
        <v>32</v>
      </c>
      <c r="AX4233" s="16" t="s">
        <v>70</v>
      </c>
      <c r="AY4233" s="247" t="s">
        <v>193</v>
      </c>
    </row>
    <row r="4234" spans="1:65" s="15" customFormat="1" ht="11.25">
      <c r="B4234" s="217"/>
      <c r="C4234" s="218"/>
      <c r="D4234" s="195" t="s">
        <v>203</v>
      </c>
      <c r="E4234" s="219" t="s">
        <v>19</v>
      </c>
      <c r="F4234" s="220" t="s">
        <v>335</v>
      </c>
      <c r="G4234" s="218"/>
      <c r="H4234" s="219" t="s">
        <v>19</v>
      </c>
      <c r="I4234" s="221"/>
      <c r="J4234" s="218"/>
      <c r="K4234" s="218"/>
      <c r="L4234" s="222"/>
      <c r="M4234" s="223"/>
      <c r="N4234" s="224"/>
      <c r="O4234" s="224"/>
      <c r="P4234" s="224"/>
      <c r="Q4234" s="224"/>
      <c r="R4234" s="224"/>
      <c r="S4234" s="224"/>
      <c r="T4234" s="225"/>
      <c r="AT4234" s="226" t="s">
        <v>203</v>
      </c>
      <c r="AU4234" s="226" t="s">
        <v>80</v>
      </c>
      <c r="AV4234" s="15" t="s">
        <v>78</v>
      </c>
      <c r="AW4234" s="15" t="s">
        <v>32</v>
      </c>
      <c r="AX4234" s="15" t="s">
        <v>70</v>
      </c>
      <c r="AY4234" s="226" t="s">
        <v>193</v>
      </c>
    </row>
    <row r="4235" spans="1:65" s="13" customFormat="1" ht="11.25">
      <c r="B4235" s="193"/>
      <c r="C4235" s="194"/>
      <c r="D4235" s="195" t="s">
        <v>203</v>
      </c>
      <c r="E4235" s="196" t="s">
        <v>19</v>
      </c>
      <c r="F4235" s="197" t="s">
        <v>8000</v>
      </c>
      <c r="G4235" s="194"/>
      <c r="H4235" s="198">
        <v>2.7</v>
      </c>
      <c r="I4235" s="199"/>
      <c r="J4235" s="194"/>
      <c r="K4235" s="194"/>
      <c r="L4235" s="200"/>
      <c r="M4235" s="201"/>
      <c r="N4235" s="202"/>
      <c r="O4235" s="202"/>
      <c r="P4235" s="202"/>
      <c r="Q4235" s="202"/>
      <c r="R4235" s="202"/>
      <c r="S4235" s="202"/>
      <c r="T4235" s="203"/>
      <c r="AT4235" s="204" t="s">
        <v>203</v>
      </c>
      <c r="AU4235" s="204" t="s">
        <v>80</v>
      </c>
      <c r="AV4235" s="13" t="s">
        <v>80</v>
      </c>
      <c r="AW4235" s="13" t="s">
        <v>32</v>
      </c>
      <c r="AX4235" s="13" t="s">
        <v>70</v>
      </c>
      <c r="AY4235" s="204" t="s">
        <v>193</v>
      </c>
    </row>
    <row r="4236" spans="1:65" s="13" customFormat="1" ht="11.25">
      <c r="B4236" s="193"/>
      <c r="C4236" s="194"/>
      <c r="D4236" s="195" t="s">
        <v>203</v>
      </c>
      <c r="E4236" s="196" t="s">
        <v>19</v>
      </c>
      <c r="F4236" s="197" t="s">
        <v>1621</v>
      </c>
      <c r="G4236" s="194"/>
      <c r="H4236" s="198">
        <v>2.4</v>
      </c>
      <c r="I4236" s="199"/>
      <c r="J4236" s="194"/>
      <c r="K4236" s="194"/>
      <c r="L4236" s="200"/>
      <c r="M4236" s="201"/>
      <c r="N4236" s="202"/>
      <c r="O4236" s="202"/>
      <c r="P4236" s="202"/>
      <c r="Q4236" s="202"/>
      <c r="R4236" s="202"/>
      <c r="S4236" s="202"/>
      <c r="T4236" s="203"/>
      <c r="AT4236" s="204" t="s">
        <v>203</v>
      </c>
      <c r="AU4236" s="204" t="s">
        <v>80</v>
      </c>
      <c r="AV4236" s="13" t="s">
        <v>80</v>
      </c>
      <c r="AW4236" s="13" t="s">
        <v>32</v>
      </c>
      <c r="AX4236" s="13" t="s">
        <v>70</v>
      </c>
      <c r="AY4236" s="204" t="s">
        <v>193</v>
      </c>
    </row>
    <row r="4237" spans="1:65" s="13" customFormat="1" ht="11.25">
      <c r="B4237" s="193"/>
      <c r="C4237" s="194"/>
      <c r="D4237" s="195" t="s">
        <v>203</v>
      </c>
      <c r="E4237" s="196" t="s">
        <v>19</v>
      </c>
      <c r="F4237" s="197" t="s">
        <v>1622</v>
      </c>
      <c r="G4237" s="194"/>
      <c r="H4237" s="198">
        <v>3.75</v>
      </c>
      <c r="I4237" s="199"/>
      <c r="J4237" s="194"/>
      <c r="K4237" s="194"/>
      <c r="L4237" s="200"/>
      <c r="M4237" s="201"/>
      <c r="N4237" s="202"/>
      <c r="O4237" s="202"/>
      <c r="P4237" s="202"/>
      <c r="Q4237" s="202"/>
      <c r="R4237" s="202"/>
      <c r="S4237" s="202"/>
      <c r="T4237" s="203"/>
      <c r="AT4237" s="204" t="s">
        <v>203</v>
      </c>
      <c r="AU4237" s="204" t="s">
        <v>80</v>
      </c>
      <c r="AV4237" s="13" t="s">
        <v>80</v>
      </c>
      <c r="AW4237" s="13" t="s">
        <v>32</v>
      </c>
      <c r="AX4237" s="13" t="s">
        <v>70</v>
      </c>
      <c r="AY4237" s="204" t="s">
        <v>193</v>
      </c>
    </row>
    <row r="4238" spans="1:65" s="13" customFormat="1" ht="11.25">
      <c r="B4238" s="193"/>
      <c r="C4238" s="194"/>
      <c r="D4238" s="195" t="s">
        <v>203</v>
      </c>
      <c r="E4238" s="196" t="s">
        <v>19</v>
      </c>
      <c r="F4238" s="197" t="s">
        <v>7880</v>
      </c>
      <c r="G4238" s="194"/>
      <c r="H4238" s="198">
        <v>2.25</v>
      </c>
      <c r="I4238" s="199"/>
      <c r="J4238" s="194"/>
      <c r="K4238" s="194"/>
      <c r="L4238" s="200"/>
      <c r="M4238" s="201"/>
      <c r="N4238" s="202"/>
      <c r="O4238" s="202"/>
      <c r="P4238" s="202"/>
      <c r="Q4238" s="202"/>
      <c r="R4238" s="202"/>
      <c r="S4238" s="202"/>
      <c r="T4238" s="203"/>
      <c r="AT4238" s="204" t="s">
        <v>203</v>
      </c>
      <c r="AU4238" s="204" t="s">
        <v>80</v>
      </c>
      <c r="AV4238" s="13" t="s">
        <v>80</v>
      </c>
      <c r="AW4238" s="13" t="s">
        <v>32</v>
      </c>
      <c r="AX4238" s="13" t="s">
        <v>70</v>
      </c>
      <c r="AY4238" s="204" t="s">
        <v>193</v>
      </c>
    </row>
    <row r="4239" spans="1:65" s="13" customFormat="1" ht="11.25">
      <c r="B4239" s="193"/>
      <c r="C4239" s="194"/>
      <c r="D4239" s="195" t="s">
        <v>203</v>
      </c>
      <c r="E4239" s="196" t="s">
        <v>19</v>
      </c>
      <c r="F4239" s="197" t="s">
        <v>1624</v>
      </c>
      <c r="G4239" s="194"/>
      <c r="H4239" s="198">
        <v>5.0999999999999996</v>
      </c>
      <c r="I4239" s="199"/>
      <c r="J4239" s="194"/>
      <c r="K4239" s="194"/>
      <c r="L4239" s="200"/>
      <c r="M4239" s="201"/>
      <c r="N4239" s="202"/>
      <c r="O4239" s="202"/>
      <c r="P4239" s="202"/>
      <c r="Q4239" s="202"/>
      <c r="R4239" s="202"/>
      <c r="S4239" s="202"/>
      <c r="T4239" s="203"/>
      <c r="AT4239" s="204" t="s">
        <v>203</v>
      </c>
      <c r="AU4239" s="204" t="s">
        <v>80</v>
      </c>
      <c r="AV4239" s="13" t="s">
        <v>80</v>
      </c>
      <c r="AW4239" s="13" t="s">
        <v>32</v>
      </c>
      <c r="AX4239" s="13" t="s">
        <v>70</v>
      </c>
      <c r="AY4239" s="204" t="s">
        <v>193</v>
      </c>
    </row>
    <row r="4240" spans="1:65" s="13" customFormat="1" ht="11.25">
      <c r="B4240" s="193"/>
      <c r="C4240" s="194"/>
      <c r="D4240" s="195" t="s">
        <v>203</v>
      </c>
      <c r="E4240" s="196" t="s">
        <v>19</v>
      </c>
      <c r="F4240" s="197" t="s">
        <v>1625</v>
      </c>
      <c r="G4240" s="194"/>
      <c r="H4240" s="198">
        <v>6.3</v>
      </c>
      <c r="I4240" s="199"/>
      <c r="J4240" s="194"/>
      <c r="K4240" s="194"/>
      <c r="L4240" s="200"/>
      <c r="M4240" s="201"/>
      <c r="N4240" s="202"/>
      <c r="O4240" s="202"/>
      <c r="P4240" s="202"/>
      <c r="Q4240" s="202"/>
      <c r="R4240" s="202"/>
      <c r="S4240" s="202"/>
      <c r="T4240" s="203"/>
      <c r="AT4240" s="204" t="s">
        <v>203</v>
      </c>
      <c r="AU4240" s="204" t="s">
        <v>80</v>
      </c>
      <c r="AV4240" s="13" t="s">
        <v>80</v>
      </c>
      <c r="AW4240" s="13" t="s">
        <v>32</v>
      </c>
      <c r="AX4240" s="13" t="s">
        <v>70</v>
      </c>
      <c r="AY4240" s="204" t="s">
        <v>193</v>
      </c>
    </row>
    <row r="4241" spans="2:51" s="13" customFormat="1" ht="11.25">
      <c r="B4241" s="193"/>
      <c r="C4241" s="194"/>
      <c r="D4241" s="195" t="s">
        <v>203</v>
      </c>
      <c r="E4241" s="196" t="s">
        <v>19</v>
      </c>
      <c r="F4241" s="197" t="s">
        <v>1627</v>
      </c>
      <c r="G4241" s="194"/>
      <c r="H4241" s="198">
        <v>1.8</v>
      </c>
      <c r="I4241" s="199"/>
      <c r="J4241" s="194"/>
      <c r="K4241" s="194"/>
      <c r="L4241" s="200"/>
      <c r="M4241" s="201"/>
      <c r="N4241" s="202"/>
      <c r="O4241" s="202"/>
      <c r="P4241" s="202"/>
      <c r="Q4241" s="202"/>
      <c r="R4241" s="202"/>
      <c r="S4241" s="202"/>
      <c r="T4241" s="203"/>
      <c r="AT4241" s="204" t="s">
        <v>203</v>
      </c>
      <c r="AU4241" s="204" t="s">
        <v>80</v>
      </c>
      <c r="AV4241" s="13" t="s">
        <v>80</v>
      </c>
      <c r="AW4241" s="13" t="s">
        <v>32</v>
      </c>
      <c r="AX4241" s="13" t="s">
        <v>70</v>
      </c>
      <c r="AY4241" s="204" t="s">
        <v>193</v>
      </c>
    </row>
    <row r="4242" spans="2:51" s="13" customFormat="1" ht="11.25">
      <c r="B4242" s="193"/>
      <c r="C4242" s="194"/>
      <c r="D4242" s="195" t="s">
        <v>203</v>
      </c>
      <c r="E4242" s="196" t="s">
        <v>19</v>
      </c>
      <c r="F4242" s="197" t="s">
        <v>1628</v>
      </c>
      <c r="G4242" s="194"/>
      <c r="H4242" s="198">
        <v>1.8</v>
      </c>
      <c r="I4242" s="199"/>
      <c r="J4242" s="194"/>
      <c r="K4242" s="194"/>
      <c r="L4242" s="200"/>
      <c r="M4242" s="201"/>
      <c r="N4242" s="202"/>
      <c r="O4242" s="202"/>
      <c r="P4242" s="202"/>
      <c r="Q4242" s="202"/>
      <c r="R4242" s="202"/>
      <c r="S4242" s="202"/>
      <c r="T4242" s="203"/>
      <c r="AT4242" s="204" t="s">
        <v>203</v>
      </c>
      <c r="AU4242" s="204" t="s">
        <v>80</v>
      </c>
      <c r="AV4242" s="13" t="s">
        <v>80</v>
      </c>
      <c r="AW4242" s="13" t="s">
        <v>32</v>
      </c>
      <c r="AX4242" s="13" t="s">
        <v>70</v>
      </c>
      <c r="AY4242" s="204" t="s">
        <v>193</v>
      </c>
    </row>
    <row r="4243" spans="2:51" s="13" customFormat="1" ht="11.25">
      <c r="B4243" s="193"/>
      <c r="C4243" s="194"/>
      <c r="D4243" s="195" t="s">
        <v>203</v>
      </c>
      <c r="E4243" s="196" t="s">
        <v>19</v>
      </c>
      <c r="F4243" s="197" t="s">
        <v>1629</v>
      </c>
      <c r="G4243" s="194"/>
      <c r="H4243" s="198">
        <v>3</v>
      </c>
      <c r="I4243" s="199"/>
      <c r="J4243" s="194"/>
      <c r="K4243" s="194"/>
      <c r="L4243" s="200"/>
      <c r="M4243" s="201"/>
      <c r="N4243" s="202"/>
      <c r="O4243" s="202"/>
      <c r="P4243" s="202"/>
      <c r="Q4243" s="202"/>
      <c r="R4243" s="202"/>
      <c r="S4243" s="202"/>
      <c r="T4243" s="203"/>
      <c r="AT4243" s="204" t="s">
        <v>203</v>
      </c>
      <c r="AU4243" s="204" t="s">
        <v>80</v>
      </c>
      <c r="AV4243" s="13" t="s">
        <v>80</v>
      </c>
      <c r="AW4243" s="13" t="s">
        <v>32</v>
      </c>
      <c r="AX4243" s="13" t="s">
        <v>70</v>
      </c>
      <c r="AY4243" s="204" t="s">
        <v>193</v>
      </c>
    </row>
    <row r="4244" spans="2:51" s="13" customFormat="1" ht="11.25">
      <c r="B4244" s="193"/>
      <c r="C4244" s="194"/>
      <c r="D4244" s="195" t="s">
        <v>203</v>
      </c>
      <c r="E4244" s="196" t="s">
        <v>19</v>
      </c>
      <c r="F4244" s="197" t="s">
        <v>1635</v>
      </c>
      <c r="G4244" s="194"/>
      <c r="H4244" s="198">
        <v>43.56</v>
      </c>
      <c r="I4244" s="199"/>
      <c r="J4244" s="194"/>
      <c r="K4244" s="194"/>
      <c r="L4244" s="200"/>
      <c r="M4244" s="201"/>
      <c r="N4244" s="202"/>
      <c r="O4244" s="202"/>
      <c r="P4244" s="202"/>
      <c r="Q4244" s="202"/>
      <c r="R4244" s="202"/>
      <c r="S4244" s="202"/>
      <c r="T4244" s="203"/>
      <c r="AT4244" s="204" t="s">
        <v>203</v>
      </c>
      <c r="AU4244" s="204" t="s">
        <v>80</v>
      </c>
      <c r="AV4244" s="13" t="s">
        <v>80</v>
      </c>
      <c r="AW4244" s="13" t="s">
        <v>32</v>
      </c>
      <c r="AX4244" s="13" t="s">
        <v>70</v>
      </c>
      <c r="AY4244" s="204" t="s">
        <v>193</v>
      </c>
    </row>
    <row r="4245" spans="2:51" s="13" customFormat="1" ht="11.25">
      <c r="B4245" s="193"/>
      <c r="C4245" s="194"/>
      <c r="D4245" s="195" t="s">
        <v>203</v>
      </c>
      <c r="E4245" s="196" t="s">
        <v>19</v>
      </c>
      <c r="F4245" s="197" t="s">
        <v>1636</v>
      </c>
      <c r="G4245" s="194"/>
      <c r="H4245" s="198">
        <v>10.08</v>
      </c>
      <c r="I4245" s="199"/>
      <c r="J4245" s="194"/>
      <c r="K4245" s="194"/>
      <c r="L4245" s="200"/>
      <c r="M4245" s="201"/>
      <c r="N4245" s="202"/>
      <c r="O4245" s="202"/>
      <c r="P4245" s="202"/>
      <c r="Q4245" s="202"/>
      <c r="R4245" s="202"/>
      <c r="S4245" s="202"/>
      <c r="T4245" s="203"/>
      <c r="AT4245" s="204" t="s">
        <v>203</v>
      </c>
      <c r="AU4245" s="204" t="s">
        <v>80</v>
      </c>
      <c r="AV4245" s="13" t="s">
        <v>80</v>
      </c>
      <c r="AW4245" s="13" t="s">
        <v>32</v>
      </c>
      <c r="AX4245" s="13" t="s">
        <v>70</v>
      </c>
      <c r="AY4245" s="204" t="s">
        <v>193</v>
      </c>
    </row>
    <row r="4246" spans="2:51" s="16" customFormat="1" ht="11.25">
      <c r="B4246" s="237"/>
      <c r="C4246" s="238"/>
      <c r="D4246" s="195" t="s">
        <v>203</v>
      </c>
      <c r="E4246" s="239" t="s">
        <v>19</v>
      </c>
      <c r="F4246" s="240" t="s">
        <v>568</v>
      </c>
      <c r="G4246" s="238"/>
      <c r="H4246" s="241">
        <v>82.74</v>
      </c>
      <c r="I4246" s="242"/>
      <c r="J4246" s="238"/>
      <c r="K4246" s="238"/>
      <c r="L4246" s="243"/>
      <c r="M4246" s="244"/>
      <c r="N4246" s="245"/>
      <c r="O4246" s="245"/>
      <c r="P4246" s="245"/>
      <c r="Q4246" s="245"/>
      <c r="R4246" s="245"/>
      <c r="S4246" s="245"/>
      <c r="T4246" s="246"/>
      <c r="AT4246" s="247" t="s">
        <v>203</v>
      </c>
      <c r="AU4246" s="247" t="s">
        <v>80</v>
      </c>
      <c r="AV4246" s="16" t="s">
        <v>212</v>
      </c>
      <c r="AW4246" s="16" t="s">
        <v>32</v>
      </c>
      <c r="AX4246" s="16" t="s">
        <v>70</v>
      </c>
      <c r="AY4246" s="247" t="s">
        <v>193</v>
      </c>
    </row>
    <row r="4247" spans="2:51" s="15" customFormat="1" ht="11.25">
      <c r="B4247" s="217"/>
      <c r="C4247" s="218"/>
      <c r="D4247" s="195" t="s">
        <v>203</v>
      </c>
      <c r="E4247" s="219" t="s">
        <v>19</v>
      </c>
      <c r="F4247" s="220" t="s">
        <v>945</v>
      </c>
      <c r="G4247" s="218"/>
      <c r="H4247" s="219" t="s">
        <v>19</v>
      </c>
      <c r="I4247" s="221"/>
      <c r="J4247" s="218"/>
      <c r="K4247" s="218"/>
      <c r="L4247" s="222"/>
      <c r="M4247" s="223"/>
      <c r="N4247" s="224"/>
      <c r="O4247" s="224"/>
      <c r="P4247" s="224"/>
      <c r="Q4247" s="224"/>
      <c r="R4247" s="224"/>
      <c r="S4247" s="224"/>
      <c r="T4247" s="225"/>
      <c r="AT4247" s="226" t="s">
        <v>203</v>
      </c>
      <c r="AU4247" s="226" t="s">
        <v>80</v>
      </c>
      <c r="AV4247" s="15" t="s">
        <v>78</v>
      </c>
      <c r="AW4247" s="15" t="s">
        <v>32</v>
      </c>
      <c r="AX4247" s="15" t="s">
        <v>70</v>
      </c>
      <c r="AY4247" s="226" t="s">
        <v>193</v>
      </c>
    </row>
    <row r="4248" spans="2:51" s="13" customFormat="1" ht="11.25">
      <c r="B4248" s="193"/>
      <c r="C4248" s="194"/>
      <c r="D4248" s="195" t="s">
        <v>203</v>
      </c>
      <c r="E4248" s="196" t="s">
        <v>19</v>
      </c>
      <c r="F4248" s="197" t="s">
        <v>7884</v>
      </c>
      <c r="G4248" s="194"/>
      <c r="H4248" s="198">
        <v>5.85</v>
      </c>
      <c r="I4248" s="199"/>
      <c r="J4248" s="194"/>
      <c r="K4248" s="194"/>
      <c r="L4248" s="200"/>
      <c r="M4248" s="201"/>
      <c r="N4248" s="202"/>
      <c r="O4248" s="202"/>
      <c r="P4248" s="202"/>
      <c r="Q4248" s="202"/>
      <c r="R4248" s="202"/>
      <c r="S4248" s="202"/>
      <c r="T4248" s="203"/>
      <c r="AT4248" s="204" t="s">
        <v>203</v>
      </c>
      <c r="AU4248" s="204" t="s">
        <v>80</v>
      </c>
      <c r="AV4248" s="13" t="s">
        <v>80</v>
      </c>
      <c r="AW4248" s="13" t="s">
        <v>32</v>
      </c>
      <c r="AX4248" s="13" t="s">
        <v>70</v>
      </c>
      <c r="AY4248" s="204" t="s">
        <v>193</v>
      </c>
    </row>
    <row r="4249" spans="2:51" s="13" customFormat="1" ht="11.25">
      <c r="B4249" s="193"/>
      <c r="C4249" s="194"/>
      <c r="D4249" s="195" t="s">
        <v>203</v>
      </c>
      <c r="E4249" s="196" t="s">
        <v>19</v>
      </c>
      <c r="F4249" s="197" t="s">
        <v>7885</v>
      </c>
      <c r="G4249" s="194"/>
      <c r="H4249" s="198">
        <v>3.6</v>
      </c>
      <c r="I4249" s="199"/>
      <c r="J4249" s="194"/>
      <c r="K4249" s="194"/>
      <c r="L4249" s="200"/>
      <c r="M4249" s="201"/>
      <c r="N4249" s="202"/>
      <c r="O4249" s="202"/>
      <c r="P4249" s="202"/>
      <c r="Q4249" s="202"/>
      <c r="R4249" s="202"/>
      <c r="S4249" s="202"/>
      <c r="T4249" s="203"/>
      <c r="AT4249" s="204" t="s">
        <v>203</v>
      </c>
      <c r="AU4249" s="204" t="s">
        <v>80</v>
      </c>
      <c r="AV4249" s="13" t="s">
        <v>80</v>
      </c>
      <c r="AW4249" s="13" t="s">
        <v>32</v>
      </c>
      <c r="AX4249" s="13" t="s">
        <v>70</v>
      </c>
      <c r="AY4249" s="204" t="s">
        <v>193</v>
      </c>
    </row>
    <row r="4250" spans="2:51" s="13" customFormat="1" ht="11.25">
      <c r="B4250" s="193"/>
      <c r="C4250" s="194"/>
      <c r="D4250" s="195" t="s">
        <v>203</v>
      </c>
      <c r="E4250" s="196" t="s">
        <v>19</v>
      </c>
      <c r="F4250" s="197" t="s">
        <v>1643</v>
      </c>
      <c r="G4250" s="194"/>
      <c r="H4250" s="198">
        <v>2.25</v>
      </c>
      <c r="I4250" s="199"/>
      <c r="J4250" s="194"/>
      <c r="K4250" s="194"/>
      <c r="L4250" s="200"/>
      <c r="M4250" s="201"/>
      <c r="N4250" s="202"/>
      <c r="O4250" s="202"/>
      <c r="P4250" s="202"/>
      <c r="Q4250" s="202"/>
      <c r="R4250" s="202"/>
      <c r="S4250" s="202"/>
      <c r="T4250" s="203"/>
      <c r="AT4250" s="204" t="s">
        <v>203</v>
      </c>
      <c r="AU4250" s="204" t="s">
        <v>80</v>
      </c>
      <c r="AV4250" s="13" t="s">
        <v>80</v>
      </c>
      <c r="AW4250" s="13" t="s">
        <v>32</v>
      </c>
      <c r="AX4250" s="13" t="s">
        <v>70</v>
      </c>
      <c r="AY4250" s="204" t="s">
        <v>193</v>
      </c>
    </row>
    <row r="4251" spans="2:51" s="13" customFormat="1" ht="11.25">
      <c r="B4251" s="193"/>
      <c r="C4251" s="194"/>
      <c r="D4251" s="195" t="s">
        <v>203</v>
      </c>
      <c r="E4251" s="196" t="s">
        <v>19</v>
      </c>
      <c r="F4251" s="197" t="s">
        <v>1644</v>
      </c>
      <c r="G4251" s="194"/>
      <c r="H4251" s="198">
        <v>2.7</v>
      </c>
      <c r="I4251" s="199"/>
      <c r="J4251" s="194"/>
      <c r="K4251" s="194"/>
      <c r="L4251" s="200"/>
      <c r="M4251" s="201"/>
      <c r="N4251" s="202"/>
      <c r="O4251" s="202"/>
      <c r="P4251" s="202"/>
      <c r="Q4251" s="202"/>
      <c r="R4251" s="202"/>
      <c r="S4251" s="202"/>
      <c r="T4251" s="203"/>
      <c r="AT4251" s="204" t="s">
        <v>203</v>
      </c>
      <c r="AU4251" s="204" t="s">
        <v>80</v>
      </c>
      <c r="AV4251" s="13" t="s">
        <v>80</v>
      </c>
      <c r="AW4251" s="13" t="s">
        <v>32</v>
      </c>
      <c r="AX4251" s="13" t="s">
        <v>70</v>
      </c>
      <c r="AY4251" s="204" t="s">
        <v>193</v>
      </c>
    </row>
    <row r="4252" spans="2:51" s="13" customFormat="1" ht="11.25">
      <c r="B4252" s="193"/>
      <c r="C4252" s="194"/>
      <c r="D4252" s="195" t="s">
        <v>203</v>
      </c>
      <c r="E4252" s="196" t="s">
        <v>19</v>
      </c>
      <c r="F4252" s="197" t="s">
        <v>1645</v>
      </c>
      <c r="G4252" s="194"/>
      <c r="H4252" s="198">
        <v>2.4</v>
      </c>
      <c r="I4252" s="199"/>
      <c r="J4252" s="194"/>
      <c r="K4252" s="194"/>
      <c r="L4252" s="200"/>
      <c r="M4252" s="201"/>
      <c r="N4252" s="202"/>
      <c r="O4252" s="202"/>
      <c r="P4252" s="202"/>
      <c r="Q4252" s="202"/>
      <c r="R4252" s="202"/>
      <c r="S4252" s="202"/>
      <c r="T4252" s="203"/>
      <c r="AT4252" s="204" t="s">
        <v>203</v>
      </c>
      <c r="AU4252" s="204" t="s">
        <v>80</v>
      </c>
      <c r="AV4252" s="13" t="s">
        <v>80</v>
      </c>
      <c r="AW4252" s="13" t="s">
        <v>32</v>
      </c>
      <c r="AX4252" s="13" t="s">
        <v>70</v>
      </c>
      <c r="AY4252" s="204" t="s">
        <v>193</v>
      </c>
    </row>
    <row r="4253" spans="2:51" s="13" customFormat="1" ht="11.25">
      <c r="B4253" s="193"/>
      <c r="C4253" s="194"/>
      <c r="D4253" s="195" t="s">
        <v>203</v>
      </c>
      <c r="E4253" s="196" t="s">
        <v>19</v>
      </c>
      <c r="F4253" s="197" t="s">
        <v>1646</v>
      </c>
      <c r="G4253" s="194"/>
      <c r="H4253" s="198">
        <v>3</v>
      </c>
      <c r="I4253" s="199"/>
      <c r="J4253" s="194"/>
      <c r="K4253" s="194"/>
      <c r="L4253" s="200"/>
      <c r="M4253" s="201"/>
      <c r="N4253" s="202"/>
      <c r="O4253" s="202"/>
      <c r="P4253" s="202"/>
      <c r="Q4253" s="202"/>
      <c r="R4253" s="202"/>
      <c r="S4253" s="202"/>
      <c r="T4253" s="203"/>
      <c r="AT4253" s="204" t="s">
        <v>203</v>
      </c>
      <c r="AU4253" s="204" t="s">
        <v>80</v>
      </c>
      <c r="AV4253" s="13" t="s">
        <v>80</v>
      </c>
      <c r="AW4253" s="13" t="s">
        <v>32</v>
      </c>
      <c r="AX4253" s="13" t="s">
        <v>70</v>
      </c>
      <c r="AY4253" s="204" t="s">
        <v>193</v>
      </c>
    </row>
    <row r="4254" spans="2:51" s="13" customFormat="1" ht="11.25">
      <c r="B4254" s="193"/>
      <c r="C4254" s="194"/>
      <c r="D4254" s="195" t="s">
        <v>203</v>
      </c>
      <c r="E4254" s="196" t="s">
        <v>19</v>
      </c>
      <c r="F4254" s="197" t="s">
        <v>7886</v>
      </c>
      <c r="G4254" s="194"/>
      <c r="H4254" s="198">
        <v>5.0999999999999996</v>
      </c>
      <c r="I4254" s="199"/>
      <c r="J4254" s="194"/>
      <c r="K4254" s="194"/>
      <c r="L4254" s="200"/>
      <c r="M4254" s="201"/>
      <c r="N4254" s="202"/>
      <c r="O4254" s="202"/>
      <c r="P4254" s="202"/>
      <c r="Q4254" s="202"/>
      <c r="R4254" s="202"/>
      <c r="S4254" s="202"/>
      <c r="T4254" s="203"/>
      <c r="AT4254" s="204" t="s">
        <v>203</v>
      </c>
      <c r="AU4254" s="204" t="s">
        <v>80</v>
      </c>
      <c r="AV4254" s="13" t="s">
        <v>80</v>
      </c>
      <c r="AW4254" s="13" t="s">
        <v>32</v>
      </c>
      <c r="AX4254" s="13" t="s">
        <v>70</v>
      </c>
      <c r="AY4254" s="204" t="s">
        <v>193</v>
      </c>
    </row>
    <row r="4255" spans="2:51" s="13" customFormat="1" ht="11.25">
      <c r="B4255" s="193"/>
      <c r="C4255" s="194"/>
      <c r="D4255" s="195" t="s">
        <v>203</v>
      </c>
      <c r="E4255" s="196" t="s">
        <v>19</v>
      </c>
      <c r="F4255" s="197" t="s">
        <v>1651</v>
      </c>
      <c r="G4255" s="194"/>
      <c r="H4255" s="198">
        <v>8.8000000000000007</v>
      </c>
      <c r="I4255" s="199"/>
      <c r="J4255" s="194"/>
      <c r="K4255" s="194"/>
      <c r="L4255" s="200"/>
      <c r="M4255" s="201"/>
      <c r="N4255" s="202"/>
      <c r="O4255" s="202"/>
      <c r="P4255" s="202"/>
      <c r="Q4255" s="202"/>
      <c r="R4255" s="202"/>
      <c r="S4255" s="202"/>
      <c r="T4255" s="203"/>
      <c r="AT4255" s="204" t="s">
        <v>203</v>
      </c>
      <c r="AU4255" s="204" t="s">
        <v>80</v>
      </c>
      <c r="AV4255" s="13" t="s">
        <v>80</v>
      </c>
      <c r="AW4255" s="13" t="s">
        <v>32</v>
      </c>
      <c r="AX4255" s="13" t="s">
        <v>70</v>
      </c>
      <c r="AY4255" s="204" t="s">
        <v>193</v>
      </c>
    </row>
    <row r="4256" spans="2:51" s="13" customFormat="1" ht="11.25">
      <c r="B4256" s="193"/>
      <c r="C4256" s="194"/>
      <c r="D4256" s="195" t="s">
        <v>203</v>
      </c>
      <c r="E4256" s="196" t="s">
        <v>19</v>
      </c>
      <c r="F4256" s="197" t="s">
        <v>1652</v>
      </c>
      <c r="G4256" s="194"/>
      <c r="H4256" s="198">
        <v>1.8</v>
      </c>
      <c r="I4256" s="199"/>
      <c r="J4256" s="194"/>
      <c r="K4256" s="194"/>
      <c r="L4256" s="200"/>
      <c r="M4256" s="201"/>
      <c r="N4256" s="202"/>
      <c r="O4256" s="202"/>
      <c r="P4256" s="202"/>
      <c r="Q4256" s="202"/>
      <c r="R4256" s="202"/>
      <c r="S4256" s="202"/>
      <c r="T4256" s="203"/>
      <c r="AT4256" s="204" t="s">
        <v>203</v>
      </c>
      <c r="AU4256" s="204" t="s">
        <v>80</v>
      </c>
      <c r="AV4256" s="13" t="s">
        <v>80</v>
      </c>
      <c r="AW4256" s="13" t="s">
        <v>32</v>
      </c>
      <c r="AX4256" s="13" t="s">
        <v>70</v>
      </c>
      <c r="AY4256" s="204" t="s">
        <v>193</v>
      </c>
    </row>
    <row r="4257" spans="1:65" s="13" customFormat="1" ht="11.25">
      <c r="B4257" s="193"/>
      <c r="C4257" s="194"/>
      <c r="D4257" s="195" t="s">
        <v>203</v>
      </c>
      <c r="E4257" s="196" t="s">
        <v>19</v>
      </c>
      <c r="F4257" s="197" t="s">
        <v>8001</v>
      </c>
      <c r="G4257" s="194"/>
      <c r="H4257" s="198">
        <v>59.4</v>
      </c>
      <c r="I4257" s="199"/>
      <c r="J4257" s="194"/>
      <c r="K4257" s="194"/>
      <c r="L4257" s="200"/>
      <c r="M4257" s="201"/>
      <c r="N4257" s="202"/>
      <c r="O4257" s="202"/>
      <c r="P4257" s="202"/>
      <c r="Q4257" s="202"/>
      <c r="R4257" s="202"/>
      <c r="S4257" s="202"/>
      <c r="T4257" s="203"/>
      <c r="AT4257" s="204" t="s">
        <v>203</v>
      </c>
      <c r="AU4257" s="204" t="s">
        <v>80</v>
      </c>
      <c r="AV4257" s="13" t="s">
        <v>80</v>
      </c>
      <c r="AW4257" s="13" t="s">
        <v>32</v>
      </c>
      <c r="AX4257" s="13" t="s">
        <v>70</v>
      </c>
      <c r="AY4257" s="204" t="s">
        <v>193</v>
      </c>
    </row>
    <row r="4258" spans="1:65" s="13" customFormat="1" ht="11.25">
      <c r="B4258" s="193"/>
      <c r="C4258" s="194"/>
      <c r="D4258" s="195" t="s">
        <v>203</v>
      </c>
      <c r="E4258" s="196" t="s">
        <v>19</v>
      </c>
      <c r="F4258" s="197" t="s">
        <v>1636</v>
      </c>
      <c r="G4258" s="194"/>
      <c r="H4258" s="198">
        <v>10.08</v>
      </c>
      <c r="I4258" s="199"/>
      <c r="J4258" s="194"/>
      <c r="K4258" s="194"/>
      <c r="L4258" s="200"/>
      <c r="M4258" s="201"/>
      <c r="N4258" s="202"/>
      <c r="O4258" s="202"/>
      <c r="P4258" s="202"/>
      <c r="Q4258" s="202"/>
      <c r="R4258" s="202"/>
      <c r="S4258" s="202"/>
      <c r="T4258" s="203"/>
      <c r="AT4258" s="204" t="s">
        <v>203</v>
      </c>
      <c r="AU4258" s="204" t="s">
        <v>80</v>
      </c>
      <c r="AV4258" s="13" t="s">
        <v>80</v>
      </c>
      <c r="AW4258" s="13" t="s">
        <v>32</v>
      </c>
      <c r="AX4258" s="13" t="s">
        <v>70</v>
      </c>
      <c r="AY4258" s="204" t="s">
        <v>193</v>
      </c>
    </row>
    <row r="4259" spans="1:65" s="16" customFormat="1" ht="11.25">
      <c r="B4259" s="237"/>
      <c r="C4259" s="238"/>
      <c r="D4259" s="195" t="s">
        <v>203</v>
      </c>
      <c r="E4259" s="239" t="s">
        <v>19</v>
      </c>
      <c r="F4259" s="240" t="s">
        <v>568</v>
      </c>
      <c r="G4259" s="238"/>
      <c r="H4259" s="241">
        <v>104.98</v>
      </c>
      <c r="I4259" s="242"/>
      <c r="J4259" s="238"/>
      <c r="K4259" s="238"/>
      <c r="L4259" s="243"/>
      <c r="M4259" s="244"/>
      <c r="N4259" s="245"/>
      <c r="O4259" s="245"/>
      <c r="P4259" s="245"/>
      <c r="Q4259" s="245"/>
      <c r="R4259" s="245"/>
      <c r="S4259" s="245"/>
      <c r="T4259" s="246"/>
      <c r="AT4259" s="247" t="s">
        <v>203</v>
      </c>
      <c r="AU4259" s="247" t="s">
        <v>80</v>
      </c>
      <c r="AV4259" s="16" t="s">
        <v>212</v>
      </c>
      <c r="AW4259" s="16" t="s">
        <v>32</v>
      </c>
      <c r="AX4259" s="16" t="s">
        <v>70</v>
      </c>
      <c r="AY4259" s="247" t="s">
        <v>193</v>
      </c>
    </row>
    <row r="4260" spans="1:65" s="15" customFormat="1" ht="11.25">
      <c r="B4260" s="217"/>
      <c r="C4260" s="218"/>
      <c r="D4260" s="195" t="s">
        <v>203</v>
      </c>
      <c r="E4260" s="219" t="s">
        <v>19</v>
      </c>
      <c r="F4260" s="220" t="s">
        <v>971</v>
      </c>
      <c r="G4260" s="218"/>
      <c r="H4260" s="219" t="s">
        <v>19</v>
      </c>
      <c r="I4260" s="221"/>
      <c r="J4260" s="218"/>
      <c r="K4260" s="218"/>
      <c r="L4260" s="222"/>
      <c r="M4260" s="223"/>
      <c r="N4260" s="224"/>
      <c r="O4260" s="224"/>
      <c r="P4260" s="224"/>
      <c r="Q4260" s="224"/>
      <c r="R4260" s="224"/>
      <c r="S4260" s="224"/>
      <c r="T4260" s="225"/>
      <c r="AT4260" s="226" t="s">
        <v>203</v>
      </c>
      <c r="AU4260" s="226" t="s">
        <v>80</v>
      </c>
      <c r="AV4260" s="15" t="s">
        <v>78</v>
      </c>
      <c r="AW4260" s="15" t="s">
        <v>32</v>
      </c>
      <c r="AX4260" s="15" t="s">
        <v>70</v>
      </c>
      <c r="AY4260" s="226" t="s">
        <v>193</v>
      </c>
    </row>
    <row r="4261" spans="1:65" s="13" customFormat="1" ht="11.25">
      <c r="B4261" s="193"/>
      <c r="C4261" s="194"/>
      <c r="D4261" s="195" t="s">
        <v>203</v>
      </c>
      <c r="E4261" s="196" t="s">
        <v>19</v>
      </c>
      <c r="F4261" s="197" t="s">
        <v>8002</v>
      </c>
      <c r="G4261" s="194"/>
      <c r="H4261" s="198">
        <v>24.78</v>
      </c>
      <c r="I4261" s="199"/>
      <c r="J4261" s="194"/>
      <c r="K4261" s="194"/>
      <c r="L4261" s="200"/>
      <c r="M4261" s="201"/>
      <c r="N4261" s="202"/>
      <c r="O4261" s="202"/>
      <c r="P4261" s="202"/>
      <c r="Q4261" s="202"/>
      <c r="R4261" s="202"/>
      <c r="S4261" s="202"/>
      <c r="T4261" s="203"/>
      <c r="AT4261" s="204" t="s">
        <v>203</v>
      </c>
      <c r="AU4261" s="204" t="s">
        <v>80</v>
      </c>
      <c r="AV4261" s="13" t="s">
        <v>80</v>
      </c>
      <c r="AW4261" s="13" t="s">
        <v>32</v>
      </c>
      <c r="AX4261" s="13" t="s">
        <v>70</v>
      </c>
      <c r="AY4261" s="204" t="s">
        <v>193</v>
      </c>
    </row>
    <row r="4262" spans="1:65" s="13" customFormat="1" ht="11.25">
      <c r="B4262" s="193"/>
      <c r="C4262" s="194"/>
      <c r="D4262" s="195" t="s">
        <v>203</v>
      </c>
      <c r="E4262" s="196" t="s">
        <v>19</v>
      </c>
      <c r="F4262" s="197" t="s">
        <v>8001</v>
      </c>
      <c r="G4262" s="194"/>
      <c r="H4262" s="198">
        <v>59.4</v>
      </c>
      <c r="I4262" s="199"/>
      <c r="J4262" s="194"/>
      <c r="K4262" s="194"/>
      <c r="L4262" s="200"/>
      <c r="M4262" s="201"/>
      <c r="N4262" s="202"/>
      <c r="O4262" s="202"/>
      <c r="P4262" s="202"/>
      <c r="Q4262" s="202"/>
      <c r="R4262" s="202"/>
      <c r="S4262" s="202"/>
      <c r="T4262" s="203"/>
      <c r="AT4262" s="204" t="s">
        <v>203</v>
      </c>
      <c r="AU4262" s="204" t="s">
        <v>80</v>
      </c>
      <c r="AV4262" s="13" t="s">
        <v>80</v>
      </c>
      <c r="AW4262" s="13" t="s">
        <v>32</v>
      </c>
      <c r="AX4262" s="13" t="s">
        <v>70</v>
      </c>
      <c r="AY4262" s="204" t="s">
        <v>193</v>
      </c>
    </row>
    <row r="4263" spans="1:65" s="13" customFormat="1" ht="11.25">
      <c r="B4263" s="193"/>
      <c r="C4263" s="194"/>
      <c r="D4263" s="195" t="s">
        <v>203</v>
      </c>
      <c r="E4263" s="196" t="s">
        <v>19</v>
      </c>
      <c r="F4263" s="197" t="s">
        <v>1636</v>
      </c>
      <c r="G4263" s="194"/>
      <c r="H4263" s="198">
        <v>10.08</v>
      </c>
      <c r="I4263" s="199"/>
      <c r="J4263" s="194"/>
      <c r="K4263" s="194"/>
      <c r="L4263" s="200"/>
      <c r="M4263" s="201"/>
      <c r="N4263" s="202"/>
      <c r="O4263" s="202"/>
      <c r="P4263" s="202"/>
      <c r="Q4263" s="202"/>
      <c r="R4263" s="202"/>
      <c r="S4263" s="202"/>
      <c r="T4263" s="203"/>
      <c r="AT4263" s="204" t="s">
        <v>203</v>
      </c>
      <c r="AU4263" s="204" t="s">
        <v>80</v>
      </c>
      <c r="AV4263" s="13" t="s">
        <v>80</v>
      </c>
      <c r="AW4263" s="13" t="s">
        <v>32</v>
      </c>
      <c r="AX4263" s="13" t="s">
        <v>70</v>
      </c>
      <c r="AY4263" s="204" t="s">
        <v>193</v>
      </c>
    </row>
    <row r="4264" spans="1:65" s="16" customFormat="1" ht="11.25">
      <c r="B4264" s="237"/>
      <c r="C4264" s="238"/>
      <c r="D4264" s="195" t="s">
        <v>203</v>
      </c>
      <c r="E4264" s="239" t="s">
        <v>19</v>
      </c>
      <c r="F4264" s="240" t="s">
        <v>568</v>
      </c>
      <c r="G4264" s="238"/>
      <c r="H4264" s="241">
        <v>94.26</v>
      </c>
      <c r="I4264" s="242"/>
      <c r="J4264" s="238"/>
      <c r="K4264" s="238"/>
      <c r="L4264" s="243"/>
      <c r="M4264" s="244"/>
      <c r="N4264" s="245"/>
      <c r="O4264" s="245"/>
      <c r="P4264" s="245"/>
      <c r="Q4264" s="245"/>
      <c r="R4264" s="245"/>
      <c r="S4264" s="245"/>
      <c r="T4264" s="246"/>
      <c r="AT4264" s="247" t="s">
        <v>203</v>
      </c>
      <c r="AU4264" s="247" t="s">
        <v>80</v>
      </c>
      <c r="AV4264" s="16" t="s">
        <v>212</v>
      </c>
      <c r="AW4264" s="16" t="s">
        <v>32</v>
      </c>
      <c r="AX4264" s="16" t="s">
        <v>70</v>
      </c>
      <c r="AY4264" s="247" t="s">
        <v>193</v>
      </c>
    </row>
    <row r="4265" spans="1:65" s="14" customFormat="1" ht="11.25">
      <c r="B4265" s="205"/>
      <c r="C4265" s="206"/>
      <c r="D4265" s="195" t="s">
        <v>203</v>
      </c>
      <c r="E4265" s="207" t="s">
        <v>19</v>
      </c>
      <c r="F4265" s="208" t="s">
        <v>205</v>
      </c>
      <c r="G4265" s="206"/>
      <c r="H4265" s="209">
        <v>303.2</v>
      </c>
      <c r="I4265" s="210"/>
      <c r="J4265" s="206"/>
      <c r="K4265" s="206"/>
      <c r="L4265" s="211"/>
      <c r="M4265" s="212"/>
      <c r="N4265" s="213"/>
      <c r="O4265" s="213"/>
      <c r="P4265" s="213"/>
      <c r="Q4265" s="213"/>
      <c r="R4265" s="213"/>
      <c r="S4265" s="213"/>
      <c r="T4265" s="214"/>
      <c r="AT4265" s="215" t="s">
        <v>203</v>
      </c>
      <c r="AU4265" s="215" t="s">
        <v>80</v>
      </c>
      <c r="AV4265" s="14" t="s">
        <v>200</v>
      </c>
      <c r="AW4265" s="14" t="s">
        <v>32</v>
      </c>
      <c r="AX4265" s="14" t="s">
        <v>78</v>
      </c>
      <c r="AY4265" s="215" t="s">
        <v>193</v>
      </c>
    </row>
    <row r="4266" spans="1:65" s="2" customFormat="1" ht="24.2" customHeight="1">
      <c r="A4266" s="36"/>
      <c r="B4266" s="37"/>
      <c r="C4266" s="175" t="s">
        <v>8003</v>
      </c>
      <c r="D4266" s="175" t="s">
        <v>195</v>
      </c>
      <c r="E4266" s="176" t="s">
        <v>8004</v>
      </c>
      <c r="F4266" s="177" t="s">
        <v>7696</v>
      </c>
      <c r="G4266" s="178" t="s">
        <v>273</v>
      </c>
      <c r="H4266" s="179">
        <v>2472.5</v>
      </c>
      <c r="I4266" s="180"/>
      <c r="J4266" s="181">
        <f>ROUND(I4266*H4266,2)</f>
        <v>0</v>
      </c>
      <c r="K4266" s="177" t="s">
        <v>199</v>
      </c>
      <c r="L4266" s="41"/>
      <c r="M4266" s="182" t="s">
        <v>19</v>
      </c>
      <c r="N4266" s="183" t="s">
        <v>41</v>
      </c>
      <c r="O4266" s="66"/>
      <c r="P4266" s="184">
        <f>O4266*H4266</f>
        <v>0</v>
      </c>
      <c r="Q4266" s="184">
        <v>5.5000000000000003E-4</v>
      </c>
      <c r="R4266" s="184">
        <f>Q4266*H4266</f>
        <v>1.3598750000000002</v>
      </c>
      <c r="S4266" s="184">
        <v>0</v>
      </c>
      <c r="T4266" s="185">
        <f>S4266*H4266</f>
        <v>0</v>
      </c>
      <c r="U4266" s="36"/>
      <c r="V4266" s="36"/>
      <c r="W4266" s="36"/>
      <c r="X4266" s="36"/>
      <c r="Y4266" s="36"/>
      <c r="Z4266" s="36"/>
      <c r="AA4266" s="36"/>
      <c r="AB4266" s="36"/>
      <c r="AC4266" s="36"/>
      <c r="AD4266" s="36"/>
      <c r="AE4266" s="36"/>
      <c r="AR4266" s="186" t="s">
        <v>216</v>
      </c>
      <c r="AT4266" s="186" t="s">
        <v>195</v>
      </c>
      <c r="AU4266" s="186" t="s">
        <v>80</v>
      </c>
      <c r="AY4266" s="19" t="s">
        <v>193</v>
      </c>
      <c r="BE4266" s="187">
        <f>IF(N4266="základní",J4266,0)</f>
        <v>0</v>
      </c>
      <c r="BF4266" s="187">
        <f>IF(N4266="snížená",J4266,0)</f>
        <v>0</v>
      </c>
      <c r="BG4266" s="187">
        <f>IF(N4266="zákl. přenesená",J4266,0)</f>
        <v>0</v>
      </c>
      <c r="BH4266" s="187">
        <f>IF(N4266="sníž. přenesená",J4266,0)</f>
        <v>0</v>
      </c>
      <c r="BI4266" s="187">
        <f>IF(N4266="nulová",J4266,0)</f>
        <v>0</v>
      </c>
      <c r="BJ4266" s="19" t="s">
        <v>78</v>
      </c>
      <c r="BK4266" s="187">
        <f>ROUND(I4266*H4266,2)</f>
        <v>0</v>
      </c>
      <c r="BL4266" s="19" t="s">
        <v>216</v>
      </c>
      <c r="BM4266" s="186" t="s">
        <v>8005</v>
      </c>
    </row>
    <row r="4267" spans="1:65" s="2" customFormat="1" ht="11.25">
      <c r="A4267" s="36"/>
      <c r="B4267" s="37"/>
      <c r="C4267" s="38"/>
      <c r="D4267" s="188" t="s">
        <v>201</v>
      </c>
      <c r="E4267" s="38"/>
      <c r="F4267" s="189" t="s">
        <v>8006</v>
      </c>
      <c r="G4267" s="38"/>
      <c r="H4267" s="38"/>
      <c r="I4267" s="190"/>
      <c r="J4267" s="38"/>
      <c r="K4267" s="38"/>
      <c r="L4267" s="41"/>
      <c r="M4267" s="191"/>
      <c r="N4267" s="192"/>
      <c r="O4267" s="66"/>
      <c r="P4267" s="66"/>
      <c r="Q4267" s="66"/>
      <c r="R4267" s="66"/>
      <c r="S4267" s="66"/>
      <c r="T4267" s="67"/>
      <c r="U4267" s="36"/>
      <c r="V4267" s="36"/>
      <c r="W4267" s="36"/>
      <c r="X4267" s="36"/>
      <c r="Y4267" s="36"/>
      <c r="Z4267" s="36"/>
      <c r="AA4267" s="36"/>
      <c r="AB4267" s="36"/>
      <c r="AC4267" s="36"/>
      <c r="AD4267" s="36"/>
      <c r="AE4267" s="36"/>
      <c r="AT4267" s="19" t="s">
        <v>201</v>
      </c>
      <c r="AU4267" s="19" t="s">
        <v>80</v>
      </c>
    </row>
    <row r="4268" spans="1:65" s="13" customFormat="1" ht="11.25">
      <c r="B4268" s="193"/>
      <c r="C4268" s="194"/>
      <c r="D4268" s="195" t="s">
        <v>203</v>
      </c>
      <c r="E4268" s="196" t="s">
        <v>19</v>
      </c>
      <c r="F4268" s="197" t="s">
        <v>8007</v>
      </c>
      <c r="G4268" s="194"/>
      <c r="H4268" s="198">
        <v>315.5</v>
      </c>
      <c r="I4268" s="199"/>
      <c r="J4268" s="194"/>
      <c r="K4268" s="194"/>
      <c r="L4268" s="200"/>
      <c r="M4268" s="201"/>
      <c r="N4268" s="202"/>
      <c r="O4268" s="202"/>
      <c r="P4268" s="202"/>
      <c r="Q4268" s="202"/>
      <c r="R4268" s="202"/>
      <c r="S4268" s="202"/>
      <c r="T4268" s="203"/>
      <c r="AT4268" s="204" t="s">
        <v>203</v>
      </c>
      <c r="AU4268" s="204" t="s">
        <v>80</v>
      </c>
      <c r="AV4268" s="13" t="s">
        <v>80</v>
      </c>
      <c r="AW4268" s="13" t="s">
        <v>32</v>
      </c>
      <c r="AX4268" s="13" t="s">
        <v>70</v>
      </c>
      <c r="AY4268" s="204" t="s">
        <v>193</v>
      </c>
    </row>
    <row r="4269" spans="1:65" s="13" customFormat="1" ht="11.25">
      <c r="B4269" s="193"/>
      <c r="C4269" s="194"/>
      <c r="D4269" s="195" t="s">
        <v>203</v>
      </c>
      <c r="E4269" s="196" t="s">
        <v>19</v>
      </c>
      <c r="F4269" s="197" t="s">
        <v>8008</v>
      </c>
      <c r="G4269" s="194"/>
      <c r="H4269" s="198">
        <v>2157</v>
      </c>
      <c r="I4269" s="199"/>
      <c r="J4269" s="194"/>
      <c r="K4269" s="194"/>
      <c r="L4269" s="200"/>
      <c r="M4269" s="201"/>
      <c r="N4269" s="202"/>
      <c r="O4269" s="202"/>
      <c r="P4269" s="202"/>
      <c r="Q4269" s="202"/>
      <c r="R4269" s="202"/>
      <c r="S4269" s="202"/>
      <c r="T4269" s="203"/>
      <c r="AT4269" s="204" t="s">
        <v>203</v>
      </c>
      <c r="AU4269" s="204" t="s">
        <v>80</v>
      </c>
      <c r="AV4269" s="13" t="s">
        <v>80</v>
      </c>
      <c r="AW4269" s="13" t="s">
        <v>32</v>
      </c>
      <c r="AX4269" s="13" t="s">
        <v>70</v>
      </c>
      <c r="AY4269" s="204" t="s">
        <v>193</v>
      </c>
    </row>
    <row r="4270" spans="1:65" s="14" customFormat="1" ht="11.25">
      <c r="B4270" s="205"/>
      <c r="C4270" s="206"/>
      <c r="D4270" s="195" t="s">
        <v>203</v>
      </c>
      <c r="E4270" s="207" t="s">
        <v>19</v>
      </c>
      <c r="F4270" s="208" t="s">
        <v>205</v>
      </c>
      <c r="G4270" s="206"/>
      <c r="H4270" s="209">
        <v>2472.5</v>
      </c>
      <c r="I4270" s="210"/>
      <c r="J4270" s="206"/>
      <c r="K4270" s="206"/>
      <c r="L4270" s="211"/>
      <c r="M4270" s="212"/>
      <c r="N4270" s="213"/>
      <c r="O4270" s="213"/>
      <c r="P4270" s="213"/>
      <c r="Q4270" s="213"/>
      <c r="R4270" s="213"/>
      <c r="S4270" s="213"/>
      <c r="T4270" s="214"/>
      <c r="AT4270" s="215" t="s">
        <v>203</v>
      </c>
      <c r="AU4270" s="215" t="s">
        <v>80</v>
      </c>
      <c r="AV4270" s="14" t="s">
        <v>200</v>
      </c>
      <c r="AW4270" s="14" t="s">
        <v>32</v>
      </c>
      <c r="AX4270" s="14" t="s">
        <v>78</v>
      </c>
      <c r="AY4270" s="215" t="s">
        <v>193</v>
      </c>
    </row>
    <row r="4271" spans="1:65" s="2" customFormat="1" ht="24.2" customHeight="1">
      <c r="A4271" s="36"/>
      <c r="B4271" s="37"/>
      <c r="C4271" s="175" t="s">
        <v>8009</v>
      </c>
      <c r="D4271" s="175" t="s">
        <v>195</v>
      </c>
      <c r="E4271" s="176" t="s">
        <v>8010</v>
      </c>
      <c r="F4271" s="177" t="s">
        <v>8011</v>
      </c>
      <c r="G4271" s="178" t="s">
        <v>273</v>
      </c>
      <c r="H4271" s="179">
        <v>2036.84</v>
      </c>
      <c r="I4271" s="180"/>
      <c r="J4271" s="181">
        <f>ROUND(I4271*H4271,2)</f>
        <v>0</v>
      </c>
      <c r="K4271" s="177" t="s">
        <v>199</v>
      </c>
      <c r="L4271" s="41"/>
      <c r="M4271" s="182" t="s">
        <v>19</v>
      </c>
      <c r="N4271" s="183" t="s">
        <v>41</v>
      </c>
      <c r="O4271" s="66"/>
      <c r="P4271" s="184">
        <f>O4271*H4271</f>
        <v>0</v>
      </c>
      <c r="Q4271" s="184">
        <v>3.0000000000000001E-5</v>
      </c>
      <c r="R4271" s="184">
        <f>Q4271*H4271</f>
        <v>6.1105199999999998E-2</v>
      </c>
      <c r="S4271" s="184">
        <v>0</v>
      </c>
      <c r="T4271" s="185">
        <f>S4271*H4271</f>
        <v>0</v>
      </c>
      <c r="U4271" s="36"/>
      <c r="V4271" s="36"/>
      <c r="W4271" s="36"/>
      <c r="X4271" s="36"/>
      <c r="Y4271" s="36"/>
      <c r="Z4271" s="36"/>
      <c r="AA4271" s="36"/>
      <c r="AB4271" s="36"/>
      <c r="AC4271" s="36"/>
      <c r="AD4271" s="36"/>
      <c r="AE4271" s="36"/>
      <c r="AR4271" s="186" t="s">
        <v>216</v>
      </c>
      <c r="AT4271" s="186" t="s">
        <v>195</v>
      </c>
      <c r="AU4271" s="186" t="s">
        <v>80</v>
      </c>
      <c r="AY4271" s="19" t="s">
        <v>193</v>
      </c>
      <c r="BE4271" s="187">
        <f>IF(N4271="základní",J4271,0)</f>
        <v>0</v>
      </c>
      <c r="BF4271" s="187">
        <f>IF(N4271="snížená",J4271,0)</f>
        <v>0</v>
      </c>
      <c r="BG4271" s="187">
        <f>IF(N4271="zákl. přenesená",J4271,0)</f>
        <v>0</v>
      </c>
      <c r="BH4271" s="187">
        <f>IF(N4271="sníž. přenesená",J4271,0)</f>
        <v>0</v>
      </c>
      <c r="BI4271" s="187">
        <f>IF(N4271="nulová",J4271,0)</f>
        <v>0</v>
      </c>
      <c r="BJ4271" s="19" t="s">
        <v>78</v>
      </c>
      <c r="BK4271" s="187">
        <f>ROUND(I4271*H4271,2)</f>
        <v>0</v>
      </c>
      <c r="BL4271" s="19" t="s">
        <v>216</v>
      </c>
      <c r="BM4271" s="186" t="s">
        <v>8012</v>
      </c>
    </row>
    <row r="4272" spans="1:65" s="2" customFormat="1" ht="11.25">
      <c r="A4272" s="36"/>
      <c r="B4272" s="37"/>
      <c r="C4272" s="38"/>
      <c r="D4272" s="188" t="s">
        <v>201</v>
      </c>
      <c r="E4272" s="38"/>
      <c r="F4272" s="189" t="s">
        <v>8013</v>
      </c>
      <c r="G4272" s="38"/>
      <c r="H4272" s="38"/>
      <c r="I4272" s="190"/>
      <c r="J4272" s="38"/>
      <c r="K4272" s="38"/>
      <c r="L4272" s="41"/>
      <c r="M4272" s="191"/>
      <c r="N4272" s="192"/>
      <c r="O4272" s="66"/>
      <c r="P4272" s="66"/>
      <c r="Q4272" s="66"/>
      <c r="R4272" s="66"/>
      <c r="S4272" s="66"/>
      <c r="T4272" s="67"/>
      <c r="U4272" s="36"/>
      <c r="V4272" s="36"/>
      <c r="W4272" s="36"/>
      <c r="X4272" s="36"/>
      <c r="Y4272" s="36"/>
      <c r="Z4272" s="36"/>
      <c r="AA4272" s="36"/>
      <c r="AB4272" s="36"/>
      <c r="AC4272" s="36"/>
      <c r="AD4272" s="36"/>
      <c r="AE4272" s="36"/>
      <c r="AT4272" s="19" t="s">
        <v>201</v>
      </c>
      <c r="AU4272" s="19" t="s">
        <v>80</v>
      </c>
    </row>
    <row r="4273" spans="2:51" s="15" customFormat="1" ht="11.25">
      <c r="B4273" s="217"/>
      <c r="C4273" s="218"/>
      <c r="D4273" s="195" t="s">
        <v>203</v>
      </c>
      <c r="E4273" s="219" t="s">
        <v>19</v>
      </c>
      <c r="F4273" s="220" t="s">
        <v>353</v>
      </c>
      <c r="G4273" s="218"/>
      <c r="H4273" s="219" t="s">
        <v>19</v>
      </c>
      <c r="I4273" s="221"/>
      <c r="J4273" s="218"/>
      <c r="K4273" s="218"/>
      <c r="L4273" s="222"/>
      <c r="M4273" s="223"/>
      <c r="N4273" s="224"/>
      <c r="O4273" s="224"/>
      <c r="P4273" s="224"/>
      <c r="Q4273" s="224"/>
      <c r="R4273" s="224"/>
      <c r="S4273" s="224"/>
      <c r="T4273" s="225"/>
      <c r="AT4273" s="226" t="s">
        <v>203</v>
      </c>
      <c r="AU4273" s="226" t="s">
        <v>80</v>
      </c>
      <c r="AV4273" s="15" t="s">
        <v>78</v>
      </c>
      <c r="AW4273" s="15" t="s">
        <v>32</v>
      </c>
      <c r="AX4273" s="15" t="s">
        <v>70</v>
      </c>
      <c r="AY4273" s="226" t="s">
        <v>193</v>
      </c>
    </row>
    <row r="4274" spans="2:51" s="13" customFormat="1" ht="11.25">
      <c r="B4274" s="193"/>
      <c r="C4274" s="194"/>
      <c r="D4274" s="195" t="s">
        <v>203</v>
      </c>
      <c r="E4274" s="196" t="s">
        <v>19</v>
      </c>
      <c r="F4274" s="197" t="s">
        <v>8014</v>
      </c>
      <c r="G4274" s="194"/>
      <c r="H4274" s="198">
        <v>11.1</v>
      </c>
      <c r="I4274" s="199"/>
      <c r="J4274" s="194"/>
      <c r="K4274" s="194"/>
      <c r="L4274" s="200"/>
      <c r="M4274" s="201"/>
      <c r="N4274" s="202"/>
      <c r="O4274" s="202"/>
      <c r="P4274" s="202"/>
      <c r="Q4274" s="202"/>
      <c r="R4274" s="202"/>
      <c r="S4274" s="202"/>
      <c r="T4274" s="203"/>
      <c r="AT4274" s="204" t="s">
        <v>203</v>
      </c>
      <c r="AU4274" s="204" t="s">
        <v>80</v>
      </c>
      <c r="AV4274" s="13" t="s">
        <v>80</v>
      </c>
      <c r="AW4274" s="13" t="s">
        <v>32</v>
      </c>
      <c r="AX4274" s="13" t="s">
        <v>70</v>
      </c>
      <c r="AY4274" s="204" t="s">
        <v>193</v>
      </c>
    </row>
    <row r="4275" spans="2:51" s="13" customFormat="1" ht="11.25">
      <c r="B4275" s="193"/>
      <c r="C4275" s="194"/>
      <c r="D4275" s="195" t="s">
        <v>203</v>
      </c>
      <c r="E4275" s="196" t="s">
        <v>19</v>
      </c>
      <c r="F4275" s="197" t="s">
        <v>8015</v>
      </c>
      <c r="G4275" s="194"/>
      <c r="H4275" s="198">
        <v>23.82</v>
      </c>
      <c r="I4275" s="199"/>
      <c r="J4275" s="194"/>
      <c r="K4275" s="194"/>
      <c r="L4275" s="200"/>
      <c r="M4275" s="201"/>
      <c r="N4275" s="202"/>
      <c r="O4275" s="202"/>
      <c r="P4275" s="202"/>
      <c r="Q4275" s="202"/>
      <c r="R4275" s="202"/>
      <c r="S4275" s="202"/>
      <c r="T4275" s="203"/>
      <c r="AT4275" s="204" t="s">
        <v>203</v>
      </c>
      <c r="AU4275" s="204" t="s">
        <v>80</v>
      </c>
      <c r="AV4275" s="13" t="s">
        <v>80</v>
      </c>
      <c r="AW4275" s="13" t="s">
        <v>32</v>
      </c>
      <c r="AX4275" s="13" t="s">
        <v>70</v>
      </c>
      <c r="AY4275" s="204" t="s">
        <v>193</v>
      </c>
    </row>
    <row r="4276" spans="2:51" s="13" customFormat="1" ht="11.25">
      <c r="B4276" s="193"/>
      <c r="C4276" s="194"/>
      <c r="D4276" s="195" t="s">
        <v>203</v>
      </c>
      <c r="E4276" s="196" t="s">
        <v>19</v>
      </c>
      <c r="F4276" s="197" t="s">
        <v>8016</v>
      </c>
      <c r="G4276" s="194"/>
      <c r="H4276" s="198">
        <v>5.92</v>
      </c>
      <c r="I4276" s="199"/>
      <c r="J4276" s="194"/>
      <c r="K4276" s="194"/>
      <c r="L4276" s="200"/>
      <c r="M4276" s="201"/>
      <c r="N4276" s="202"/>
      <c r="O4276" s="202"/>
      <c r="P4276" s="202"/>
      <c r="Q4276" s="202"/>
      <c r="R4276" s="202"/>
      <c r="S4276" s="202"/>
      <c r="T4276" s="203"/>
      <c r="AT4276" s="204" t="s">
        <v>203</v>
      </c>
      <c r="AU4276" s="204" t="s">
        <v>80</v>
      </c>
      <c r="AV4276" s="13" t="s">
        <v>80</v>
      </c>
      <c r="AW4276" s="13" t="s">
        <v>32</v>
      </c>
      <c r="AX4276" s="13" t="s">
        <v>70</v>
      </c>
      <c r="AY4276" s="204" t="s">
        <v>193</v>
      </c>
    </row>
    <row r="4277" spans="2:51" s="13" customFormat="1" ht="11.25">
      <c r="B4277" s="193"/>
      <c r="C4277" s="194"/>
      <c r="D4277" s="195" t="s">
        <v>203</v>
      </c>
      <c r="E4277" s="196" t="s">
        <v>19</v>
      </c>
      <c r="F4277" s="197" t="s">
        <v>8017</v>
      </c>
      <c r="G4277" s="194"/>
      <c r="H4277" s="198">
        <v>19.2</v>
      </c>
      <c r="I4277" s="199"/>
      <c r="J4277" s="194"/>
      <c r="K4277" s="194"/>
      <c r="L4277" s="200"/>
      <c r="M4277" s="201"/>
      <c r="N4277" s="202"/>
      <c r="O4277" s="202"/>
      <c r="P4277" s="202"/>
      <c r="Q4277" s="202"/>
      <c r="R4277" s="202"/>
      <c r="S4277" s="202"/>
      <c r="T4277" s="203"/>
      <c r="AT4277" s="204" t="s">
        <v>203</v>
      </c>
      <c r="AU4277" s="204" t="s">
        <v>80</v>
      </c>
      <c r="AV4277" s="13" t="s">
        <v>80</v>
      </c>
      <c r="AW4277" s="13" t="s">
        <v>32</v>
      </c>
      <c r="AX4277" s="13" t="s">
        <v>70</v>
      </c>
      <c r="AY4277" s="204" t="s">
        <v>193</v>
      </c>
    </row>
    <row r="4278" spans="2:51" s="13" customFormat="1" ht="11.25">
      <c r="B4278" s="193"/>
      <c r="C4278" s="194"/>
      <c r="D4278" s="195" t="s">
        <v>203</v>
      </c>
      <c r="E4278" s="196" t="s">
        <v>19</v>
      </c>
      <c r="F4278" s="197" t="s">
        <v>8018</v>
      </c>
      <c r="G4278" s="194"/>
      <c r="H4278" s="198">
        <v>6.7</v>
      </c>
      <c r="I4278" s="199"/>
      <c r="J4278" s="194"/>
      <c r="K4278" s="194"/>
      <c r="L4278" s="200"/>
      <c r="M4278" s="201"/>
      <c r="N4278" s="202"/>
      <c r="O4278" s="202"/>
      <c r="P4278" s="202"/>
      <c r="Q4278" s="202"/>
      <c r="R4278" s="202"/>
      <c r="S4278" s="202"/>
      <c r="T4278" s="203"/>
      <c r="AT4278" s="204" t="s">
        <v>203</v>
      </c>
      <c r="AU4278" s="204" t="s">
        <v>80</v>
      </c>
      <c r="AV4278" s="13" t="s">
        <v>80</v>
      </c>
      <c r="AW4278" s="13" t="s">
        <v>32</v>
      </c>
      <c r="AX4278" s="13" t="s">
        <v>70</v>
      </c>
      <c r="AY4278" s="204" t="s">
        <v>193</v>
      </c>
    </row>
    <row r="4279" spans="2:51" s="13" customFormat="1" ht="33.75">
      <c r="B4279" s="193"/>
      <c r="C4279" s="194"/>
      <c r="D4279" s="195" t="s">
        <v>203</v>
      </c>
      <c r="E4279" s="196" t="s">
        <v>19</v>
      </c>
      <c r="F4279" s="197" t="s">
        <v>8019</v>
      </c>
      <c r="G4279" s="194"/>
      <c r="H4279" s="198">
        <v>92</v>
      </c>
      <c r="I4279" s="199"/>
      <c r="J4279" s="194"/>
      <c r="K4279" s="194"/>
      <c r="L4279" s="200"/>
      <c r="M4279" s="201"/>
      <c r="N4279" s="202"/>
      <c r="O4279" s="202"/>
      <c r="P4279" s="202"/>
      <c r="Q4279" s="202"/>
      <c r="R4279" s="202"/>
      <c r="S4279" s="202"/>
      <c r="T4279" s="203"/>
      <c r="AT4279" s="204" t="s">
        <v>203</v>
      </c>
      <c r="AU4279" s="204" t="s">
        <v>80</v>
      </c>
      <c r="AV4279" s="13" t="s">
        <v>80</v>
      </c>
      <c r="AW4279" s="13" t="s">
        <v>32</v>
      </c>
      <c r="AX4279" s="13" t="s">
        <v>70</v>
      </c>
      <c r="AY4279" s="204" t="s">
        <v>193</v>
      </c>
    </row>
    <row r="4280" spans="2:51" s="13" customFormat="1" ht="11.25">
      <c r="B4280" s="193"/>
      <c r="C4280" s="194"/>
      <c r="D4280" s="195" t="s">
        <v>203</v>
      </c>
      <c r="E4280" s="196" t="s">
        <v>19</v>
      </c>
      <c r="F4280" s="197" t="s">
        <v>8020</v>
      </c>
      <c r="G4280" s="194"/>
      <c r="H4280" s="198">
        <v>52</v>
      </c>
      <c r="I4280" s="199"/>
      <c r="J4280" s="194"/>
      <c r="K4280" s="194"/>
      <c r="L4280" s="200"/>
      <c r="M4280" s="201"/>
      <c r="N4280" s="202"/>
      <c r="O4280" s="202"/>
      <c r="P4280" s="202"/>
      <c r="Q4280" s="202"/>
      <c r="R4280" s="202"/>
      <c r="S4280" s="202"/>
      <c r="T4280" s="203"/>
      <c r="AT4280" s="204" t="s">
        <v>203</v>
      </c>
      <c r="AU4280" s="204" t="s">
        <v>80</v>
      </c>
      <c r="AV4280" s="13" t="s">
        <v>80</v>
      </c>
      <c r="AW4280" s="13" t="s">
        <v>32</v>
      </c>
      <c r="AX4280" s="13" t="s">
        <v>70</v>
      </c>
      <c r="AY4280" s="204" t="s">
        <v>193</v>
      </c>
    </row>
    <row r="4281" spans="2:51" s="13" customFormat="1" ht="11.25">
      <c r="B4281" s="193"/>
      <c r="C4281" s="194"/>
      <c r="D4281" s="195" t="s">
        <v>203</v>
      </c>
      <c r="E4281" s="196" t="s">
        <v>19</v>
      </c>
      <c r="F4281" s="197" t="s">
        <v>8021</v>
      </c>
      <c r="G4281" s="194"/>
      <c r="H4281" s="198">
        <v>27.2</v>
      </c>
      <c r="I4281" s="199"/>
      <c r="J4281" s="194"/>
      <c r="K4281" s="194"/>
      <c r="L4281" s="200"/>
      <c r="M4281" s="201"/>
      <c r="N4281" s="202"/>
      <c r="O4281" s="202"/>
      <c r="P4281" s="202"/>
      <c r="Q4281" s="202"/>
      <c r="R4281" s="202"/>
      <c r="S4281" s="202"/>
      <c r="T4281" s="203"/>
      <c r="AT4281" s="204" t="s">
        <v>203</v>
      </c>
      <c r="AU4281" s="204" t="s">
        <v>80</v>
      </c>
      <c r="AV4281" s="13" t="s">
        <v>80</v>
      </c>
      <c r="AW4281" s="13" t="s">
        <v>32</v>
      </c>
      <c r="AX4281" s="13" t="s">
        <v>70</v>
      </c>
      <c r="AY4281" s="204" t="s">
        <v>193</v>
      </c>
    </row>
    <row r="4282" spans="2:51" s="13" customFormat="1" ht="11.25">
      <c r="B4282" s="193"/>
      <c r="C4282" s="194"/>
      <c r="D4282" s="195" t="s">
        <v>203</v>
      </c>
      <c r="E4282" s="196" t="s">
        <v>19</v>
      </c>
      <c r="F4282" s="197" t="s">
        <v>8022</v>
      </c>
      <c r="G4282" s="194"/>
      <c r="H4282" s="198">
        <v>28.4</v>
      </c>
      <c r="I4282" s="199"/>
      <c r="J4282" s="194"/>
      <c r="K4282" s="194"/>
      <c r="L4282" s="200"/>
      <c r="M4282" s="201"/>
      <c r="N4282" s="202"/>
      <c r="O4282" s="202"/>
      <c r="P4282" s="202"/>
      <c r="Q4282" s="202"/>
      <c r="R4282" s="202"/>
      <c r="S4282" s="202"/>
      <c r="T4282" s="203"/>
      <c r="AT4282" s="204" t="s">
        <v>203</v>
      </c>
      <c r="AU4282" s="204" t="s">
        <v>80</v>
      </c>
      <c r="AV4282" s="13" t="s">
        <v>80</v>
      </c>
      <c r="AW4282" s="13" t="s">
        <v>32</v>
      </c>
      <c r="AX4282" s="13" t="s">
        <v>70</v>
      </c>
      <c r="AY4282" s="204" t="s">
        <v>193</v>
      </c>
    </row>
    <row r="4283" spans="2:51" s="13" customFormat="1" ht="11.25">
      <c r="B4283" s="193"/>
      <c r="C4283" s="194"/>
      <c r="D4283" s="195" t="s">
        <v>203</v>
      </c>
      <c r="E4283" s="196" t="s">
        <v>19</v>
      </c>
      <c r="F4283" s="197" t="s">
        <v>8023</v>
      </c>
      <c r="G4283" s="194"/>
      <c r="H4283" s="198">
        <v>25.4</v>
      </c>
      <c r="I4283" s="199"/>
      <c r="J4283" s="194"/>
      <c r="K4283" s="194"/>
      <c r="L4283" s="200"/>
      <c r="M4283" s="201"/>
      <c r="N4283" s="202"/>
      <c r="O4283" s="202"/>
      <c r="P4283" s="202"/>
      <c r="Q4283" s="202"/>
      <c r="R4283" s="202"/>
      <c r="S4283" s="202"/>
      <c r="T4283" s="203"/>
      <c r="AT4283" s="204" t="s">
        <v>203</v>
      </c>
      <c r="AU4283" s="204" t="s">
        <v>80</v>
      </c>
      <c r="AV4283" s="13" t="s">
        <v>80</v>
      </c>
      <c r="AW4283" s="13" t="s">
        <v>32</v>
      </c>
      <c r="AX4283" s="13" t="s">
        <v>70</v>
      </c>
      <c r="AY4283" s="204" t="s">
        <v>193</v>
      </c>
    </row>
    <row r="4284" spans="2:51" s="13" customFormat="1" ht="11.25">
      <c r="B4284" s="193"/>
      <c r="C4284" s="194"/>
      <c r="D4284" s="195" t="s">
        <v>203</v>
      </c>
      <c r="E4284" s="196" t="s">
        <v>19</v>
      </c>
      <c r="F4284" s="197" t="s">
        <v>8024</v>
      </c>
      <c r="G4284" s="194"/>
      <c r="H4284" s="198">
        <v>32</v>
      </c>
      <c r="I4284" s="199"/>
      <c r="J4284" s="194"/>
      <c r="K4284" s="194"/>
      <c r="L4284" s="200"/>
      <c r="M4284" s="201"/>
      <c r="N4284" s="202"/>
      <c r="O4284" s="202"/>
      <c r="P4284" s="202"/>
      <c r="Q4284" s="202"/>
      <c r="R4284" s="202"/>
      <c r="S4284" s="202"/>
      <c r="T4284" s="203"/>
      <c r="AT4284" s="204" t="s">
        <v>203</v>
      </c>
      <c r="AU4284" s="204" t="s">
        <v>80</v>
      </c>
      <c r="AV4284" s="13" t="s">
        <v>80</v>
      </c>
      <c r="AW4284" s="13" t="s">
        <v>32</v>
      </c>
      <c r="AX4284" s="13" t="s">
        <v>70</v>
      </c>
      <c r="AY4284" s="204" t="s">
        <v>193</v>
      </c>
    </row>
    <row r="4285" spans="2:51" s="16" customFormat="1" ht="11.25">
      <c r="B4285" s="237"/>
      <c r="C4285" s="238"/>
      <c r="D4285" s="195" t="s">
        <v>203</v>
      </c>
      <c r="E4285" s="239" t="s">
        <v>19</v>
      </c>
      <c r="F4285" s="240" t="s">
        <v>568</v>
      </c>
      <c r="G4285" s="238"/>
      <c r="H4285" s="241">
        <v>323.74</v>
      </c>
      <c r="I4285" s="242"/>
      <c r="J4285" s="238"/>
      <c r="K4285" s="238"/>
      <c r="L4285" s="243"/>
      <c r="M4285" s="244"/>
      <c r="N4285" s="245"/>
      <c r="O4285" s="245"/>
      <c r="P4285" s="245"/>
      <c r="Q4285" s="245"/>
      <c r="R4285" s="245"/>
      <c r="S4285" s="245"/>
      <c r="T4285" s="246"/>
      <c r="AT4285" s="247" t="s">
        <v>203</v>
      </c>
      <c r="AU4285" s="247" t="s">
        <v>80</v>
      </c>
      <c r="AV4285" s="16" t="s">
        <v>212</v>
      </c>
      <c r="AW4285" s="16" t="s">
        <v>32</v>
      </c>
      <c r="AX4285" s="16" t="s">
        <v>70</v>
      </c>
      <c r="AY4285" s="247" t="s">
        <v>193</v>
      </c>
    </row>
    <row r="4286" spans="2:51" s="15" customFormat="1" ht="11.25">
      <c r="B4286" s="217"/>
      <c r="C4286" s="218"/>
      <c r="D4286" s="195" t="s">
        <v>203</v>
      </c>
      <c r="E4286" s="219" t="s">
        <v>19</v>
      </c>
      <c r="F4286" s="220" t="s">
        <v>335</v>
      </c>
      <c r="G4286" s="218"/>
      <c r="H4286" s="219" t="s">
        <v>19</v>
      </c>
      <c r="I4286" s="221"/>
      <c r="J4286" s="218"/>
      <c r="K4286" s="218"/>
      <c r="L4286" s="222"/>
      <c r="M4286" s="223"/>
      <c r="N4286" s="224"/>
      <c r="O4286" s="224"/>
      <c r="P4286" s="224"/>
      <c r="Q4286" s="224"/>
      <c r="R4286" s="224"/>
      <c r="S4286" s="224"/>
      <c r="T4286" s="225"/>
      <c r="AT4286" s="226" t="s">
        <v>203</v>
      </c>
      <c r="AU4286" s="226" t="s">
        <v>80</v>
      </c>
      <c r="AV4286" s="15" t="s">
        <v>78</v>
      </c>
      <c r="AW4286" s="15" t="s">
        <v>32</v>
      </c>
      <c r="AX4286" s="15" t="s">
        <v>70</v>
      </c>
      <c r="AY4286" s="226" t="s">
        <v>193</v>
      </c>
    </row>
    <row r="4287" spans="2:51" s="13" customFormat="1" ht="22.5">
      <c r="B4287" s="193"/>
      <c r="C4287" s="194"/>
      <c r="D4287" s="195" t="s">
        <v>203</v>
      </c>
      <c r="E4287" s="196" t="s">
        <v>19</v>
      </c>
      <c r="F4287" s="197" t="s">
        <v>8025</v>
      </c>
      <c r="G4287" s="194"/>
      <c r="H4287" s="198">
        <v>24.4</v>
      </c>
      <c r="I4287" s="199"/>
      <c r="J4287" s="194"/>
      <c r="K4287" s="194"/>
      <c r="L4287" s="200"/>
      <c r="M4287" s="201"/>
      <c r="N4287" s="202"/>
      <c r="O4287" s="202"/>
      <c r="P4287" s="202"/>
      <c r="Q4287" s="202"/>
      <c r="R4287" s="202"/>
      <c r="S4287" s="202"/>
      <c r="T4287" s="203"/>
      <c r="AT4287" s="204" t="s">
        <v>203</v>
      </c>
      <c r="AU4287" s="204" t="s">
        <v>80</v>
      </c>
      <c r="AV4287" s="13" t="s">
        <v>80</v>
      </c>
      <c r="AW4287" s="13" t="s">
        <v>32</v>
      </c>
      <c r="AX4287" s="13" t="s">
        <v>70</v>
      </c>
      <c r="AY4287" s="204" t="s">
        <v>193</v>
      </c>
    </row>
    <row r="4288" spans="2:51" s="13" customFormat="1" ht="22.5">
      <c r="B4288" s="193"/>
      <c r="C4288" s="194"/>
      <c r="D4288" s="195" t="s">
        <v>203</v>
      </c>
      <c r="E4288" s="196" t="s">
        <v>19</v>
      </c>
      <c r="F4288" s="197" t="s">
        <v>8026</v>
      </c>
      <c r="G4288" s="194"/>
      <c r="H4288" s="198">
        <v>24.8</v>
      </c>
      <c r="I4288" s="199"/>
      <c r="J4288" s="194"/>
      <c r="K4288" s="194"/>
      <c r="L4288" s="200"/>
      <c r="M4288" s="201"/>
      <c r="N4288" s="202"/>
      <c r="O4288" s="202"/>
      <c r="P4288" s="202"/>
      <c r="Q4288" s="202"/>
      <c r="R4288" s="202"/>
      <c r="S4288" s="202"/>
      <c r="T4288" s="203"/>
      <c r="AT4288" s="204" t="s">
        <v>203</v>
      </c>
      <c r="AU4288" s="204" t="s">
        <v>80</v>
      </c>
      <c r="AV4288" s="13" t="s">
        <v>80</v>
      </c>
      <c r="AW4288" s="13" t="s">
        <v>32</v>
      </c>
      <c r="AX4288" s="13" t="s">
        <v>70</v>
      </c>
      <c r="AY4288" s="204" t="s">
        <v>193</v>
      </c>
    </row>
    <row r="4289" spans="2:51" s="13" customFormat="1" ht="11.25">
      <c r="B4289" s="193"/>
      <c r="C4289" s="194"/>
      <c r="D4289" s="195" t="s">
        <v>203</v>
      </c>
      <c r="E4289" s="196" t="s">
        <v>19</v>
      </c>
      <c r="F4289" s="197" t="s">
        <v>8027</v>
      </c>
      <c r="G4289" s="194"/>
      <c r="H4289" s="198">
        <v>8.4</v>
      </c>
      <c r="I4289" s="199"/>
      <c r="J4289" s="194"/>
      <c r="K4289" s="194"/>
      <c r="L4289" s="200"/>
      <c r="M4289" s="201"/>
      <c r="N4289" s="202"/>
      <c r="O4289" s="202"/>
      <c r="P4289" s="202"/>
      <c r="Q4289" s="202"/>
      <c r="R4289" s="202"/>
      <c r="S4289" s="202"/>
      <c r="T4289" s="203"/>
      <c r="AT4289" s="204" t="s">
        <v>203</v>
      </c>
      <c r="AU4289" s="204" t="s">
        <v>80</v>
      </c>
      <c r="AV4289" s="13" t="s">
        <v>80</v>
      </c>
      <c r="AW4289" s="13" t="s">
        <v>32</v>
      </c>
      <c r="AX4289" s="13" t="s">
        <v>70</v>
      </c>
      <c r="AY4289" s="204" t="s">
        <v>193</v>
      </c>
    </row>
    <row r="4290" spans="2:51" s="13" customFormat="1" ht="11.25">
      <c r="B4290" s="193"/>
      <c r="C4290" s="194"/>
      <c r="D4290" s="195" t="s">
        <v>203</v>
      </c>
      <c r="E4290" s="196" t="s">
        <v>19</v>
      </c>
      <c r="F4290" s="197" t="s">
        <v>8028</v>
      </c>
      <c r="G4290" s="194"/>
      <c r="H4290" s="198">
        <v>23.5</v>
      </c>
      <c r="I4290" s="199"/>
      <c r="J4290" s="194"/>
      <c r="K4290" s="194"/>
      <c r="L4290" s="200"/>
      <c r="M4290" s="201"/>
      <c r="N4290" s="202"/>
      <c r="O4290" s="202"/>
      <c r="P4290" s="202"/>
      <c r="Q4290" s="202"/>
      <c r="R4290" s="202"/>
      <c r="S4290" s="202"/>
      <c r="T4290" s="203"/>
      <c r="AT4290" s="204" t="s">
        <v>203</v>
      </c>
      <c r="AU4290" s="204" t="s">
        <v>80</v>
      </c>
      <c r="AV4290" s="13" t="s">
        <v>80</v>
      </c>
      <c r="AW4290" s="13" t="s">
        <v>32</v>
      </c>
      <c r="AX4290" s="13" t="s">
        <v>70</v>
      </c>
      <c r="AY4290" s="204" t="s">
        <v>193</v>
      </c>
    </row>
    <row r="4291" spans="2:51" s="13" customFormat="1" ht="11.25">
      <c r="B4291" s="193"/>
      <c r="C4291" s="194"/>
      <c r="D4291" s="195" t="s">
        <v>203</v>
      </c>
      <c r="E4291" s="196" t="s">
        <v>19</v>
      </c>
      <c r="F4291" s="197" t="s">
        <v>8029</v>
      </c>
      <c r="G4291" s="194"/>
      <c r="H4291" s="198">
        <v>12.1</v>
      </c>
      <c r="I4291" s="199"/>
      <c r="J4291" s="194"/>
      <c r="K4291" s="194"/>
      <c r="L4291" s="200"/>
      <c r="M4291" s="201"/>
      <c r="N4291" s="202"/>
      <c r="O4291" s="202"/>
      <c r="P4291" s="202"/>
      <c r="Q4291" s="202"/>
      <c r="R4291" s="202"/>
      <c r="S4291" s="202"/>
      <c r="T4291" s="203"/>
      <c r="AT4291" s="204" t="s">
        <v>203</v>
      </c>
      <c r="AU4291" s="204" t="s">
        <v>80</v>
      </c>
      <c r="AV4291" s="13" t="s">
        <v>80</v>
      </c>
      <c r="AW4291" s="13" t="s">
        <v>32</v>
      </c>
      <c r="AX4291" s="13" t="s">
        <v>70</v>
      </c>
      <c r="AY4291" s="204" t="s">
        <v>193</v>
      </c>
    </row>
    <row r="4292" spans="2:51" s="13" customFormat="1" ht="11.25">
      <c r="B4292" s="193"/>
      <c r="C4292" s="194"/>
      <c r="D4292" s="195" t="s">
        <v>203</v>
      </c>
      <c r="E4292" s="196" t="s">
        <v>19</v>
      </c>
      <c r="F4292" s="197" t="s">
        <v>8030</v>
      </c>
      <c r="G4292" s="194"/>
      <c r="H4292" s="198">
        <v>16</v>
      </c>
      <c r="I4292" s="199"/>
      <c r="J4292" s="194"/>
      <c r="K4292" s="194"/>
      <c r="L4292" s="200"/>
      <c r="M4292" s="201"/>
      <c r="N4292" s="202"/>
      <c r="O4292" s="202"/>
      <c r="P4292" s="202"/>
      <c r="Q4292" s="202"/>
      <c r="R4292" s="202"/>
      <c r="S4292" s="202"/>
      <c r="T4292" s="203"/>
      <c r="AT4292" s="204" t="s">
        <v>203</v>
      </c>
      <c r="AU4292" s="204" t="s">
        <v>80</v>
      </c>
      <c r="AV4292" s="13" t="s">
        <v>80</v>
      </c>
      <c r="AW4292" s="13" t="s">
        <v>32</v>
      </c>
      <c r="AX4292" s="13" t="s">
        <v>70</v>
      </c>
      <c r="AY4292" s="204" t="s">
        <v>193</v>
      </c>
    </row>
    <row r="4293" spans="2:51" s="13" customFormat="1" ht="11.25">
      <c r="B4293" s="193"/>
      <c r="C4293" s="194"/>
      <c r="D4293" s="195" t="s">
        <v>203</v>
      </c>
      <c r="E4293" s="196" t="s">
        <v>19</v>
      </c>
      <c r="F4293" s="197" t="s">
        <v>8031</v>
      </c>
      <c r="G4293" s="194"/>
      <c r="H4293" s="198">
        <v>12.4</v>
      </c>
      <c r="I4293" s="199"/>
      <c r="J4293" s="194"/>
      <c r="K4293" s="194"/>
      <c r="L4293" s="200"/>
      <c r="M4293" s="201"/>
      <c r="N4293" s="202"/>
      <c r="O4293" s="202"/>
      <c r="P4293" s="202"/>
      <c r="Q4293" s="202"/>
      <c r="R4293" s="202"/>
      <c r="S4293" s="202"/>
      <c r="T4293" s="203"/>
      <c r="AT4293" s="204" t="s">
        <v>203</v>
      </c>
      <c r="AU4293" s="204" t="s">
        <v>80</v>
      </c>
      <c r="AV4293" s="13" t="s">
        <v>80</v>
      </c>
      <c r="AW4293" s="13" t="s">
        <v>32</v>
      </c>
      <c r="AX4293" s="13" t="s">
        <v>70</v>
      </c>
      <c r="AY4293" s="204" t="s">
        <v>193</v>
      </c>
    </row>
    <row r="4294" spans="2:51" s="13" customFormat="1" ht="11.25">
      <c r="B4294" s="193"/>
      <c r="C4294" s="194"/>
      <c r="D4294" s="195" t="s">
        <v>203</v>
      </c>
      <c r="E4294" s="196" t="s">
        <v>19</v>
      </c>
      <c r="F4294" s="197" t="s">
        <v>8032</v>
      </c>
      <c r="G4294" s="194"/>
      <c r="H4294" s="198">
        <v>10.3</v>
      </c>
      <c r="I4294" s="199"/>
      <c r="J4294" s="194"/>
      <c r="K4294" s="194"/>
      <c r="L4294" s="200"/>
      <c r="M4294" s="201"/>
      <c r="N4294" s="202"/>
      <c r="O4294" s="202"/>
      <c r="P4294" s="202"/>
      <c r="Q4294" s="202"/>
      <c r="R4294" s="202"/>
      <c r="S4294" s="202"/>
      <c r="T4294" s="203"/>
      <c r="AT4294" s="204" t="s">
        <v>203</v>
      </c>
      <c r="AU4294" s="204" t="s">
        <v>80</v>
      </c>
      <c r="AV4294" s="13" t="s">
        <v>80</v>
      </c>
      <c r="AW4294" s="13" t="s">
        <v>32</v>
      </c>
      <c r="AX4294" s="13" t="s">
        <v>70</v>
      </c>
      <c r="AY4294" s="204" t="s">
        <v>193</v>
      </c>
    </row>
    <row r="4295" spans="2:51" s="13" customFormat="1" ht="11.25">
      <c r="B4295" s="193"/>
      <c r="C4295" s="194"/>
      <c r="D4295" s="195" t="s">
        <v>203</v>
      </c>
      <c r="E4295" s="196" t="s">
        <v>19</v>
      </c>
      <c r="F4295" s="197" t="s">
        <v>8033</v>
      </c>
      <c r="G4295" s="194"/>
      <c r="H4295" s="198">
        <v>6.5</v>
      </c>
      <c r="I4295" s="199"/>
      <c r="J4295" s="194"/>
      <c r="K4295" s="194"/>
      <c r="L4295" s="200"/>
      <c r="M4295" s="201"/>
      <c r="N4295" s="202"/>
      <c r="O4295" s="202"/>
      <c r="P4295" s="202"/>
      <c r="Q4295" s="202"/>
      <c r="R4295" s="202"/>
      <c r="S4295" s="202"/>
      <c r="T4295" s="203"/>
      <c r="AT4295" s="204" t="s">
        <v>203</v>
      </c>
      <c r="AU4295" s="204" t="s">
        <v>80</v>
      </c>
      <c r="AV4295" s="13" t="s">
        <v>80</v>
      </c>
      <c r="AW4295" s="13" t="s">
        <v>32</v>
      </c>
      <c r="AX4295" s="13" t="s">
        <v>70</v>
      </c>
      <c r="AY4295" s="204" t="s">
        <v>193</v>
      </c>
    </row>
    <row r="4296" spans="2:51" s="13" customFormat="1" ht="11.25">
      <c r="B4296" s="193"/>
      <c r="C4296" s="194"/>
      <c r="D4296" s="195" t="s">
        <v>203</v>
      </c>
      <c r="E4296" s="196" t="s">
        <v>19</v>
      </c>
      <c r="F4296" s="197" t="s">
        <v>8034</v>
      </c>
      <c r="G4296" s="194"/>
      <c r="H4296" s="198">
        <v>361.4</v>
      </c>
      <c r="I4296" s="199"/>
      <c r="J4296" s="194"/>
      <c r="K4296" s="194"/>
      <c r="L4296" s="200"/>
      <c r="M4296" s="201"/>
      <c r="N4296" s="202"/>
      <c r="O4296" s="202"/>
      <c r="P4296" s="202"/>
      <c r="Q4296" s="202"/>
      <c r="R4296" s="202"/>
      <c r="S4296" s="202"/>
      <c r="T4296" s="203"/>
      <c r="AT4296" s="204" t="s">
        <v>203</v>
      </c>
      <c r="AU4296" s="204" t="s">
        <v>80</v>
      </c>
      <c r="AV4296" s="13" t="s">
        <v>80</v>
      </c>
      <c r="AW4296" s="13" t="s">
        <v>32</v>
      </c>
      <c r="AX4296" s="13" t="s">
        <v>70</v>
      </c>
      <c r="AY4296" s="204" t="s">
        <v>193</v>
      </c>
    </row>
    <row r="4297" spans="2:51" s="16" customFormat="1" ht="11.25">
      <c r="B4297" s="237"/>
      <c r="C4297" s="238"/>
      <c r="D4297" s="195" t="s">
        <v>203</v>
      </c>
      <c r="E4297" s="239" t="s">
        <v>19</v>
      </c>
      <c r="F4297" s="240" t="s">
        <v>568</v>
      </c>
      <c r="G4297" s="238"/>
      <c r="H4297" s="241">
        <v>499.8</v>
      </c>
      <c r="I4297" s="242"/>
      <c r="J4297" s="238"/>
      <c r="K4297" s="238"/>
      <c r="L4297" s="243"/>
      <c r="M4297" s="244"/>
      <c r="N4297" s="245"/>
      <c r="O4297" s="245"/>
      <c r="P4297" s="245"/>
      <c r="Q4297" s="245"/>
      <c r="R4297" s="245"/>
      <c r="S4297" s="245"/>
      <c r="T4297" s="246"/>
      <c r="AT4297" s="247" t="s">
        <v>203</v>
      </c>
      <c r="AU4297" s="247" t="s">
        <v>80</v>
      </c>
      <c r="AV4297" s="16" t="s">
        <v>212</v>
      </c>
      <c r="AW4297" s="16" t="s">
        <v>32</v>
      </c>
      <c r="AX4297" s="16" t="s">
        <v>70</v>
      </c>
      <c r="AY4297" s="247" t="s">
        <v>193</v>
      </c>
    </row>
    <row r="4298" spans="2:51" s="15" customFormat="1" ht="11.25">
      <c r="B4298" s="217"/>
      <c r="C4298" s="218"/>
      <c r="D4298" s="195" t="s">
        <v>203</v>
      </c>
      <c r="E4298" s="219" t="s">
        <v>19</v>
      </c>
      <c r="F4298" s="220" t="s">
        <v>945</v>
      </c>
      <c r="G4298" s="218"/>
      <c r="H4298" s="219" t="s">
        <v>19</v>
      </c>
      <c r="I4298" s="221"/>
      <c r="J4298" s="218"/>
      <c r="K4298" s="218"/>
      <c r="L4298" s="222"/>
      <c r="M4298" s="223"/>
      <c r="N4298" s="224"/>
      <c r="O4298" s="224"/>
      <c r="P4298" s="224"/>
      <c r="Q4298" s="224"/>
      <c r="R4298" s="224"/>
      <c r="S4298" s="224"/>
      <c r="T4298" s="225"/>
      <c r="AT4298" s="226" t="s">
        <v>203</v>
      </c>
      <c r="AU4298" s="226" t="s">
        <v>80</v>
      </c>
      <c r="AV4298" s="15" t="s">
        <v>78</v>
      </c>
      <c r="AW4298" s="15" t="s">
        <v>32</v>
      </c>
      <c r="AX4298" s="15" t="s">
        <v>70</v>
      </c>
      <c r="AY4298" s="226" t="s">
        <v>193</v>
      </c>
    </row>
    <row r="4299" spans="2:51" s="13" customFormat="1" ht="22.5">
      <c r="B4299" s="193"/>
      <c r="C4299" s="194"/>
      <c r="D4299" s="195" t="s">
        <v>203</v>
      </c>
      <c r="E4299" s="196" t="s">
        <v>19</v>
      </c>
      <c r="F4299" s="197" t="s">
        <v>8035</v>
      </c>
      <c r="G4299" s="194"/>
      <c r="H4299" s="198">
        <v>24.4</v>
      </c>
      <c r="I4299" s="199"/>
      <c r="J4299" s="194"/>
      <c r="K4299" s="194"/>
      <c r="L4299" s="200"/>
      <c r="M4299" s="201"/>
      <c r="N4299" s="202"/>
      <c r="O4299" s="202"/>
      <c r="P4299" s="202"/>
      <c r="Q4299" s="202"/>
      <c r="R4299" s="202"/>
      <c r="S4299" s="202"/>
      <c r="T4299" s="203"/>
      <c r="AT4299" s="204" t="s">
        <v>203</v>
      </c>
      <c r="AU4299" s="204" t="s">
        <v>80</v>
      </c>
      <c r="AV4299" s="13" t="s">
        <v>80</v>
      </c>
      <c r="AW4299" s="13" t="s">
        <v>32</v>
      </c>
      <c r="AX4299" s="13" t="s">
        <v>70</v>
      </c>
      <c r="AY4299" s="204" t="s">
        <v>193</v>
      </c>
    </row>
    <row r="4300" spans="2:51" s="13" customFormat="1" ht="22.5">
      <c r="B4300" s="193"/>
      <c r="C4300" s="194"/>
      <c r="D4300" s="195" t="s">
        <v>203</v>
      </c>
      <c r="E4300" s="196" t="s">
        <v>19</v>
      </c>
      <c r="F4300" s="197" t="s">
        <v>8036</v>
      </c>
      <c r="G4300" s="194"/>
      <c r="H4300" s="198">
        <v>25</v>
      </c>
      <c r="I4300" s="199"/>
      <c r="J4300" s="194"/>
      <c r="K4300" s="194"/>
      <c r="L4300" s="200"/>
      <c r="M4300" s="201"/>
      <c r="N4300" s="202"/>
      <c r="O4300" s="202"/>
      <c r="P4300" s="202"/>
      <c r="Q4300" s="202"/>
      <c r="R4300" s="202"/>
      <c r="S4300" s="202"/>
      <c r="T4300" s="203"/>
      <c r="AT4300" s="204" t="s">
        <v>203</v>
      </c>
      <c r="AU4300" s="204" t="s">
        <v>80</v>
      </c>
      <c r="AV4300" s="13" t="s">
        <v>80</v>
      </c>
      <c r="AW4300" s="13" t="s">
        <v>32</v>
      </c>
      <c r="AX4300" s="13" t="s">
        <v>70</v>
      </c>
      <c r="AY4300" s="204" t="s">
        <v>193</v>
      </c>
    </row>
    <row r="4301" spans="2:51" s="13" customFormat="1" ht="11.25">
      <c r="B4301" s="193"/>
      <c r="C4301" s="194"/>
      <c r="D4301" s="195" t="s">
        <v>203</v>
      </c>
      <c r="E4301" s="196" t="s">
        <v>19</v>
      </c>
      <c r="F4301" s="197" t="s">
        <v>8037</v>
      </c>
      <c r="G4301" s="194"/>
      <c r="H4301" s="198">
        <v>8.4</v>
      </c>
      <c r="I4301" s="199"/>
      <c r="J4301" s="194"/>
      <c r="K4301" s="194"/>
      <c r="L4301" s="200"/>
      <c r="M4301" s="201"/>
      <c r="N4301" s="202"/>
      <c r="O4301" s="202"/>
      <c r="P4301" s="202"/>
      <c r="Q4301" s="202"/>
      <c r="R4301" s="202"/>
      <c r="S4301" s="202"/>
      <c r="T4301" s="203"/>
      <c r="AT4301" s="204" t="s">
        <v>203</v>
      </c>
      <c r="AU4301" s="204" t="s">
        <v>80</v>
      </c>
      <c r="AV4301" s="13" t="s">
        <v>80</v>
      </c>
      <c r="AW4301" s="13" t="s">
        <v>32</v>
      </c>
      <c r="AX4301" s="13" t="s">
        <v>70</v>
      </c>
      <c r="AY4301" s="204" t="s">
        <v>193</v>
      </c>
    </row>
    <row r="4302" spans="2:51" s="13" customFormat="1" ht="11.25">
      <c r="B4302" s="193"/>
      <c r="C4302" s="194"/>
      <c r="D4302" s="195" t="s">
        <v>203</v>
      </c>
      <c r="E4302" s="196" t="s">
        <v>19</v>
      </c>
      <c r="F4302" s="197" t="s">
        <v>8038</v>
      </c>
      <c r="G4302" s="194"/>
      <c r="H4302" s="198">
        <v>21.5</v>
      </c>
      <c r="I4302" s="199"/>
      <c r="J4302" s="194"/>
      <c r="K4302" s="194"/>
      <c r="L4302" s="200"/>
      <c r="M4302" s="201"/>
      <c r="N4302" s="202"/>
      <c r="O4302" s="202"/>
      <c r="P4302" s="202"/>
      <c r="Q4302" s="202"/>
      <c r="R4302" s="202"/>
      <c r="S4302" s="202"/>
      <c r="T4302" s="203"/>
      <c r="AT4302" s="204" t="s">
        <v>203</v>
      </c>
      <c r="AU4302" s="204" t="s">
        <v>80</v>
      </c>
      <c r="AV4302" s="13" t="s">
        <v>80</v>
      </c>
      <c r="AW4302" s="13" t="s">
        <v>32</v>
      </c>
      <c r="AX4302" s="13" t="s">
        <v>70</v>
      </c>
      <c r="AY4302" s="204" t="s">
        <v>193</v>
      </c>
    </row>
    <row r="4303" spans="2:51" s="13" customFormat="1" ht="11.25">
      <c r="B4303" s="193"/>
      <c r="C4303" s="194"/>
      <c r="D4303" s="195" t="s">
        <v>203</v>
      </c>
      <c r="E4303" s="196" t="s">
        <v>19</v>
      </c>
      <c r="F4303" s="197" t="s">
        <v>8039</v>
      </c>
      <c r="G4303" s="194"/>
      <c r="H4303" s="198">
        <v>31.8</v>
      </c>
      <c r="I4303" s="199"/>
      <c r="J4303" s="194"/>
      <c r="K4303" s="194"/>
      <c r="L4303" s="200"/>
      <c r="M4303" s="201"/>
      <c r="N4303" s="202"/>
      <c r="O4303" s="202"/>
      <c r="P4303" s="202"/>
      <c r="Q4303" s="202"/>
      <c r="R4303" s="202"/>
      <c r="S4303" s="202"/>
      <c r="T4303" s="203"/>
      <c r="AT4303" s="204" t="s">
        <v>203</v>
      </c>
      <c r="AU4303" s="204" t="s">
        <v>80</v>
      </c>
      <c r="AV4303" s="13" t="s">
        <v>80</v>
      </c>
      <c r="AW4303" s="13" t="s">
        <v>32</v>
      </c>
      <c r="AX4303" s="13" t="s">
        <v>70</v>
      </c>
      <c r="AY4303" s="204" t="s">
        <v>193</v>
      </c>
    </row>
    <row r="4304" spans="2:51" s="13" customFormat="1" ht="11.25">
      <c r="B4304" s="193"/>
      <c r="C4304" s="194"/>
      <c r="D4304" s="195" t="s">
        <v>203</v>
      </c>
      <c r="E4304" s="196" t="s">
        <v>19</v>
      </c>
      <c r="F4304" s="197" t="s">
        <v>8040</v>
      </c>
      <c r="G4304" s="194"/>
      <c r="H4304" s="198">
        <v>11.7</v>
      </c>
      <c r="I4304" s="199"/>
      <c r="J4304" s="194"/>
      <c r="K4304" s="194"/>
      <c r="L4304" s="200"/>
      <c r="M4304" s="201"/>
      <c r="N4304" s="202"/>
      <c r="O4304" s="202"/>
      <c r="P4304" s="202"/>
      <c r="Q4304" s="202"/>
      <c r="R4304" s="202"/>
      <c r="S4304" s="202"/>
      <c r="T4304" s="203"/>
      <c r="AT4304" s="204" t="s">
        <v>203</v>
      </c>
      <c r="AU4304" s="204" t="s">
        <v>80</v>
      </c>
      <c r="AV4304" s="13" t="s">
        <v>80</v>
      </c>
      <c r="AW4304" s="13" t="s">
        <v>32</v>
      </c>
      <c r="AX4304" s="13" t="s">
        <v>70</v>
      </c>
      <c r="AY4304" s="204" t="s">
        <v>193</v>
      </c>
    </row>
    <row r="4305" spans="1:65" s="13" customFormat="1" ht="11.25">
      <c r="B4305" s="193"/>
      <c r="C4305" s="194"/>
      <c r="D4305" s="195" t="s">
        <v>203</v>
      </c>
      <c r="E4305" s="196" t="s">
        <v>19</v>
      </c>
      <c r="F4305" s="197" t="s">
        <v>8041</v>
      </c>
      <c r="G4305" s="194"/>
      <c r="H4305" s="198">
        <v>5.6</v>
      </c>
      <c r="I4305" s="199"/>
      <c r="J4305" s="194"/>
      <c r="K4305" s="194"/>
      <c r="L4305" s="200"/>
      <c r="M4305" s="201"/>
      <c r="N4305" s="202"/>
      <c r="O4305" s="202"/>
      <c r="P4305" s="202"/>
      <c r="Q4305" s="202"/>
      <c r="R4305" s="202"/>
      <c r="S4305" s="202"/>
      <c r="T4305" s="203"/>
      <c r="AT4305" s="204" t="s">
        <v>203</v>
      </c>
      <c r="AU4305" s="204" t="s">
        <v>80</v>
      </c>
      <c r="AV4305" s="13" t="s">
        <v>80</v>
      </c>
      <c r="AW4305" s="13" t="s">
        <v>32</v>
      </c>
      <c r="AX4305" s="13" t="s">
        <v>70</v>
      </c>
      <c r="AY4305" s="204" t="s">
        <v>193</v>
      </c>
    </row>
    <row r="4306" spans="1:65" s="13" customFormat="1" ht="11.25">
      <c r="B4306" s="193"/>
      <c r="C4306" s="194"/>
      <c r="D4306" s="195" t="s">
        <v>203</v>
      </c>
      <c r="E4306" s="196" t="s">
        <v>19</v>
      </c>
      <c r="F4306" s="197" t="s">
        <v>8042</v>
      </c>
      <c r="G4306" s="194"/>
      <c r="H4306" s="198">
        <v>472.6</v>
      </c>
      <c r="I4306" s="199"/>
      <c r="J4306" s="194"/>
      <c r="K4306" s="194"/>
      <c r="L4306" s="200"/>
      <c r="M4306" s="201"/>
      <c r="N4306" s="202"/>
      <c r="O4306" s="202"/>
      <c r="P4306" s="202"/>
      <c r="Q4306" s="202"/>
      <c r="R4306" s="202"/>
      <c r="S4306" s="202"/>
      <c r="T4306" s="203"/>
      <c r="AT4306" s="204" t="s">
        <v>203</v>
      </c>
      <c r="AU4306" s="204" t="s">
        <v>80</v>
      </c>
      <c r="AV4306" s="13" t="s">
        <v>80</v>
      </c>
      <c r="AW4306" s="13" t="s">
        <v>32</v>
      </c>
      <c r="AX4306" s="13" t="s">
        <v>70</v>
      </c>
      <c r="AY4306" s="204" t="s">
        <v>193</v>
      </c>
    </row>
    <row r="4307" spans="1:65" s="16" customFormat="1" ht="11.25">
      <c r="B4307" s="237"/>
      <c r="C4307" s="238"/>
      <c r="D4307" s="195" t="s">
        <v>203</v>
      </c>
      <c r="E4307" s="239" t="s">
        <v>19</v>
      </c>
      <c r="F4307" s="240" t="s">
        <v>568</v>
      </c>
      <c r="G4307" s="238"/>
      <c r="H4307" s="241">
        <v>601</v>
      </c>
      <c r="I4307" s="242"/>
      <c r="J4307" s="238"/>
      <c r="K4307" s="238"/>
      <c r="L4307" s="243"/>
      <c r="M4307" s="244"/>
      <c r="N4307" s="245"/>
      <c r="O4307" s="245"/>
      <c r="P4307" s="245"/>
      <c r="Q4307" s="245"/>
      <c r="R4307" s="245"/>
      <c r="S4307" s="245"/>
      <c r="T4307" s="246"/>
      <c r="AT4307" s="247" t="s">
        <v>203</v>
      </c>
      <c r="AU4307" s="247" t="s">
        <v>80</v>
      </c>
      <c r="AV4307" s="16" t="s">
        <v>212</v>
      </c>
      <c r="AW4307" s="16" t="s">
        <v>32</v>
      </c>
      <c r="AX4307" s="16" t="s">
        <v>70</v>
      </c>
      <c r="AY4307" s="247" t="s">
        <v>193</v>
      </c>
    </row>
    <row r="4308" spans="1:65" s="15" customFormat="1" ht="11.25">
      <c r="B4308" s="217"/>
      <c r="C4308" s="218"/>
      <c r="D4308" s="195" t="s">
        <v>203</v>
      </c>
      <c r="E4308" s="219" t="s">
        <v>19</v>
      </c>
      <c r="F4308" s="220" t="s">
        <v>971</v>
      </c>
      <c r="G4308" s="218"/>
      <c r="H4308" s="219" t="s">
        <v>19</v>
      </c>
      <c r="I4308" s="221"/>
      <c r="J4308" s="218"/>
      <c r="K4308" s="218"/>
      <c r="L4308" s="222"/>
      <c r="M4308" s="223"/>
      <c r="N4308" s="224"/>
      <c r="O4308" s="224"/>
      <c r="P4308" s="224"/>
      <c r="Q4308" s="224"/>
      <c r="R4308" s="224"/>
      <c r="S4308" s="224"/>
      <c r="T4308" s="225"/>
      <c r="AT4308" s="226" t="s">
        <v>203</v>
      </c>
      <c r="AU4308" s="226" t="s">
        <v>80</v>
      </c>
      <c r="AV4308" s="15" t="s">
        <v>78</v>
      </c>
      <c r="AW4308" s="15" t="s">
        <v>32</v>
      </c>
      <c r="AX4308" s="15" t="s">
        <v>70</v>
      </c>
      <c r="AY4308" s="226" t="s">
        <v>193</v>
      </c>
    </row>
    <row r="4309" spans="1:65" s="13" customFormat="1" ht="11.25">
      <c r="B4309" s="193"/>
      <c r="C4309" s="194"/>
      <c r="D4309" s="195" t="s">
        <v>203</v>
      </c>
      <c r="E4309" s="196" t="s">
        <v>19</v>
      </c>
      <c r="F4309" s="197" t="s">
        <v>8043</v>
      </c>
      <c r="G4309" s="194"/>
      <c r="H4309" s="198">
        <v>139.69999999999999</v>
      </c>
      <c r="I4309" s="199"/>
      <c r="J4309" s="194"/>
      <c r="K4309" s="194"/>
      <c r="L4309" s="200"/>
      <c r="M4309" s="201"/>
      <c r="N4309" s="202"/>
      <c r="O4309" s="202"/>
      <c r="P4309" s="202"/>
      <c r="Q4309" s="202"/>
      <c r="R4309" s="202"/>
      <c r="S4309" s="202"/>
      <c r="T4309" s="203"/>
      <c r="AT4309" s="204" t="s">
        <v>203</v>
      </c>
      <c r="AU4309" s="204" t="s">
        <v>80</v>
      </c>
      <c r="AV4309" s="13" t="s">
        <v>80</v>
      </c>
      <c r="AW4309" s="13" t="s">
        <v>32</v>
      </c>
      <c r="AX4309" s="13" t="s">
        <v>70</v>
      </c>
      <c r="AY4309" s="204" t="s">
        <v>193</v>
      </c>
    </row>
    <row r="4310" spans="1:65" s="13" customFormat="1" ht="11.25">
      <c r="B4310" s="193"/>
      <c r="C4310" s="194"/>
      <c r="D4310" s="195" t="s">
        <v>203</v>
      </c>
      <c r="E4310" s="196" t="s">
        <v>19</v>
      </c>
      <c r="F4310" s="197" t="s">
        <v>8042</v>
      </c>
      <c r="G4310" s="194"/>
      <c r="H4310" s="198">
        <v>472.6</v>
      </c>
      <c r="I4310" s="199"/>
      <c r="J4310" s="194"/>
      <c r="K4310" s="194"/>
      <c r="L4310" s="200"/>
      <c r="M4310" s="201"/>
      <c r="N4310" s="202"/>
      <c r="O4310" s="202"/>
      <c r="P4310" s="202"/>
      <c r="Q4310" s="202"/>
      <c r="R4310" s="202"/>
      <c r="S4310" s="202"/>
      <c r="T4310" s="203"/>
      <c r="AT4310" s="204" t="s">
        <v>203</v>
      </c>
      <c r="AU4310" s="204" t="s">
        <v>80</v>
      </c>
      <c r="AV4310" s="13" t="s">
        <v>80</v>
      </c>
      <c r="AW4310" s="13" t="s">
        <v>32</v>
      </c>
      <c r="AX4310" s="13" t="s">
        <v>70</v>
      </c>
      <c r="AY4310" s="204" t="s">
        <v>193</v>
      </c>
    </row>
    <row r="4311" spans="1:65" s="16" customFormat="1" ht="11.25">
      <c r="B4311" s="237"/>
      <c r="C4311" s="238"/>
      <c r="D4311" s="195" t="s">
        <v>203</v>
      </c>
      <c r="E4311" s="239" t="s">
        <v>19</v>
      </c>
      <c r="F4311" s="240" t="s">
        <v>568</v>
      </c>
      <c r="G4311" s="238"/>
      <c r="H4311" s="241">
        <v>612.29999999999995</v>
      </c>
      <c r="I4311" s="242"/>
      <c r="J4311" s="238"/>
      <c r="K4311" s="238"/>
      <c r="L4311" s="243"/>
      <c r="M4311" s="244"/>
      <c r="N4311" s="245"/>
      <c r="O4311" s="245"/>
      <c r="P4311" s="245"/>
      <c r="Q4311" s="245"/>
      <c r="R4311" s="245"/>
      <c r="S4311" s="245"/>
      <c r="T4311" s="246"/>
      <c r="AT4311" s="247" t="s">
        <v>203</v>
      </c>
      <c r="AU4311" s="247" t="s">
        <v>80</v>
      </c>
      <c r="AV4311" s="16" t="s">
        <v>212</v>
      </c>
      <c r="AW4311" s="16" t="s">
        <v>32</v>
      </c>
      <c r="AX4311" s="16" t="s">
        <v>70</v>
      </c>
      <c r="AY4311" s="247" t="s">
        <v>193</v>
      </c>
    </row>
    <row r="4312" spans="1:65" s="14" customFormat="1" ht="11.25">
      <c r="B4312" s="205"/>
      <c r="C4312" s="206"/>
      <c r="D4312" s="195" t="s">
        <v>203</v>
      </c>
      <c r="E4312" s="207" t="s">
        <v>19</v>
      </c>
      <c r="F4312" s="208" t="s">
        <v>205</v>
      </c>
      <c r="G4312" s="206"/>
      <c r="H4312" s="209">
        <v>2036.84</v>
      </c>
      <c r="I4312" s="210"/>
      <c r="J4312" s="206"/>
      <c r="K4312" s="206"/>
      <c r="L4312" s="211"/>
      <c r="M4312" s="212"/>
      <c r="N4312" s="213"/>
      <c r="O4312" s="213"/>
      <c r="P4312" s="213"/>
      <c r="Q4312" s="213"/>
      <c r="R4312" s="213"/>
      <c r="S4312" s="213"/>
      <c r="T4312" s="214"/>
      <c r="AT4312" s="215" t="s">
        <v>203</v>
      </c>
      <c r="AU4312" s="215" t="s">
        <v>80</v>
      </c>
      <c r="AV4312" s="14" t="s">
        <v>200</v>
      </c>
      <c r="AW4312" s="14" t="s">
        <v>32</v>
      </c>
      <c r="AX4312" s="14" t="s">
        <v>78</v>
      </c>
      <c r="AY4312" s="215" t="s">
        <v>193</v>
      </c>
    </row>
    <row r="4313" spans="1:65" s="2" customFormat="1" ht="33" customHeight="1">
      <c r="A4313" s="36"/>
      <c r="B4313" s="37"/>
      <c r="C4313" s="175" t="s">
        <v>8044</v>
      </c>
      <c r="D4313" s="175" t="s">
        <v>195</v>
      </c>
      <c r="E4313" s="176" t="s">
        <v>8045</v>
      </c>
      <c r="F4313" s="177" t="s">
        <v>8046</v>
      </c>
      <c r="G4313" s="178" t="s">
        <v>273</v>
      </c>
      <c r="H4313" s="179">
        <v>5.4</v>
      </c>
      <c r="I4313" s="180"/>
      <c r="J4313" s="181">
        <f>ROUND(I4313*H4313,2)</f>
        <v>0</v>
      </c>
      <c r="K4313" s="177" t="s">
        <v>199</v>
      </c>
      <c r="L4313" s="41"/>
      <c r="M4313" s="182" t="s">
        <v>19</v>
      </c>
      <c r="N4313" s="183" t="s">
        <v>41</v>
      </c>
      <c r="O4313" s="66"/>
      <c r="P4313" s="184">
        <f>O4313*H4313</f>
        <v>0</v>
      </c>
      <c r="Q4313" s="184">
        <v>9.5E-4</v>
      </c>
      <c r="R4313" s="184">
        <f>Q4313*H4313</f>
        <v>5.13E-3</v>
      </c>
      <c r="S4313" s="184">
        <v>0</v>
      </c>
      <c r="T4313" s="185">
        <f>S4313*H4313</f>
        <v>0</v>
      </c>
      <c r="U4313" s="36"/>
      <c r="V4313" s="36"/>
      <c r="W4313" s="36"/>
      <c r="X4313" s="36"/>
      <c r="Y4313" s="36"/>
      <c r="Z4313" s="36"/>
      <c r="AA4313" s="36"/>
      <c r="AB4313" s="36"/>
      <c r="AC4313" s="36"/>
      <c r="AD4313" s="36"/>
      <c r="AE4313" s="36"/>
      <c r="AR4313" s="186" t="s">
        <v>216</v>
      </c>
      <c r="AT4313" s="186" t="s">
        <v>195</v>
      </c>
      <c r="AU4313" s="186" t="s">
        <v>80</v>
      </c>
      <c r="AY4313" s="19" t="s">
        <v>193</v>
      </c>
      <c r="BE4313" s="187">
        <f>IF(N4313="základní",J4313,0)</f>
        <v>0</v>
      </c>
      <c r="BF4313" s="187">
        <f>IF(N4313="snížená",J4313,0)</f>
        <v>0</v>
      </c>
      <c r="BG4313" s="187">
        <f>IF(N4313="zákl. přenesená",J4313,0)</f>
        <v>0</v>
      </c>
      <c r="BH4313" s="187">
        <f>IF(N4313="sníž. přenesená",J4313,0)</f>
        <v>0</v>
      </c>
      <c r="BI4313" s="187">
        <f>IF(N4313="nulová",J4313,0)</f>
        <v>0</v>
      </c>
      <c r="BJ4313" s="19" t="s">
        <v>78</v>
      </c>
      <c r="BK4313" s="187">
        <f>ROUND(I4313*H4313,2)</f>
        <v>0</v>
      </c>
      <c r="BL4313" s="19" t="s">
        <v>216</v>
      </c>
      <c r="BM4313" s="186" t="s">
        <v>8047</v>
      </c>
    </row>
    <row r="4314" spans="1:65" s="2" customFormat="1" ht="11.25">
      <c r="A4314" s="36"/>
      <c r="B4314" s="37"/>
      <c r="C4314" s="38"/>
      <c r="D4314" s="188" t="s">
        <v>201</v>
      </c>
      <c r="E4314" s="38"/>
      <c r="F4314" s="189" t="s">
        <v>8048</v>
      </c>
      <c r="G4314" s="38"/>
      <c r="H4314" s="38"/>
      <c r="I4314" s="190"/>
      <c r="J4314" s="38"/>
      <c r="K4314" s="38"/>
      <c r="L4314" s="41"/>
      <c r="M4314" s="191"/>
      <c r="N4314" s="192"/>
      <c r="O4314" s="66"/>
      <c r="P4314" s="66"/>
      <c r="Q4314" s="66"/>
      <c r="R4314" s="66"/>
      <c r="S4314" s="66"/>
      <c r="T4314" s="67"/>
      <c r="U4314" s="36"/>
      <c r="V4314" s="36"/>
      <c r="W4314" s="36"/>
      <c r="X4314" s="36"/>
      <c r="Y4314" s="36"/>
      <c r="Z4314" s="36"/>
      <c r="AA4314" s="36"/>
      <c r="AB4314" s="36"/>
      <c r="AC4314" s="36"/>
      <c r="AD4314" s="36"/>
      <c r="AE4314" s="36"/>
      <c r="AT4314" s="19" t="s">
        <v>201</v>
      </c>
      <c r="AU4314" s="19" t="s">
        <v>80</v>
      </c>
    </row>
    <row r="4315" spans="1:65" s="13" customFormat="1" ht="11.25">
      <c r="B4315" s="193"/>
      <c r="C4315" s="194"/>
      <c r="D4315" s="195" t="s">
        <v>203</v>
      </c>
      <c r="E4315" s="196" t="s">
        <v>19</v>
      </c>
      <c r="F4315" s="197" t="s">
        <v>8049</v>
      </c>
      <c r="G4315" s="194"/>
      <c r="H4315" s="198">
        <v>5.4</v>
      </c>
      <c r="I4315" s="199"/>
      <c r="J4315" s="194"/>
      <c r="K4315" s="194"/>
      <c r="L4315" s="200"/>
      <c r="M4315" s="201"/>
      <c r="N4315" s="202"/>
      <c r="O4315" s="202"/>
      <c r="P4315" s="202"/>
      <c r="Q4315" s="202"/>
      <c r="R4315" s="202"/>
      <c r="S4315" s="202"/>
      <c r="T4315" s="203"/>
      <c r="AT4315" s="204" t="s">
        <v>203</v>
      </c>
      <c r="AU4315" s="204" t="s">
        <v>80</v>
      </c>
      <c r="AV4315" s="13" t="s">
        <v>80</v>
      </c>
      <c r="AW4315" s="13" t="s">
        <v>32</v>
      </c>
      <c r="AX4315" s="13" t="s">
        <v>70</v>
      </c>
      <c r="AY4315" s="204" t="s">
        <v>193</v>
      </c>
    </row>
    <row r="4316" spans="1:65" s="14" customFormat="1" ht="11.25">
      <c r="B4316" s="205"/>
      <c r="C4316" s="206"/>
      <c r="D4316" s="195" t="s">
        <v>203</v>
      </c>
      <c r="E4316" s="207" t="s">
        <v>19</v>
      </c>
      <c r="F4316" s="208" t="s">
        <v>205</v>
      </c>
      <c r="G4316" s="206"/>
      <c r="H4316" s="209">
        <v>5.4</v>
      </c>
      <c r="I4316" s="210"/>
      <c r="J4316" s="206"/>
      <c r="K4316" s="206"/>
      <c r="L4316" s="211"/>
      <c r="M4316" s="212"/>
      <c r="N4316" s="213"/>
      <c r="O4316" s="213"/>
      <c r="P4316" s="213"/>
      <c r="Q4316" s="213"/>
      <c r="R4316" s="213"/>
      <c r="S4316" s="213"/>
      <c r="T4316" s="214"/>
      <c r="AT4316" s="215" t="s">
        <v>203</v>
      </c>
      <c r="AU4316" s="215" t="s">
        <v>80</v>
      </c>
      <c r="AV4316" s="14" t="s">
        <v>200</v>
      </c>
      <c r="AW4316" s="14" t="s">
        <v>32</v>
      </c>
      <c r="AX4316" s="14" t="s">
        <v>78</v>
      </c>
      <c r="AY4316" s="215" t="s">
        <v>193</v>
      </c>
    </row>
    <row r="4317" spans="1:65" s="2" customFormat="1" ht="37.9" customHeight="1">
      <c r="A4317" s="36"/>
      <c r="B4317" s="37"/>
      <c r="C4317" s="175" t="s">
        <v>8050</v>
      </c>
      <c r="D4317" s="175" t="s">
        <v>195</v>
      </c>
      <c r="E4317" s="176" t="s">
        <v>8051</v>
      </c>
      <c r="F4317" s="177" t="s">
        <v>8052</v>
      </c>
      <c r="G4317" s="178" t="s">
        <v>273</v>
      </c>
      <c r="H4317" s="179">
        <v>7.7</v>
      </c>
      <c r="I4317" s="180"/>
      <c r="J4317" s="181">
        <f>ROUND(I4317*H4317,2)</f>
        <v>0</v>
      </c>
      <c r="K4317" s="177" t="s">
        <v>199</v>
      </c>
      <c r="L4317" s="41"/>
      <c r="M4317" s="182" t="s">
        <v>19</v>
      </c>
      <c r="N4317" s="183" t="s">
        <v>41</v>
      </c>
      <c r="O4317" s="66"/>
      <c r="P4317" s="184">
        <f>O4317*H4317</f>
        <v>0</v>
      </c>
      <c r="Q4317" s="184">
        <v>9.7999999999999997E-4</v>
      </c>
      <c r="R4317" s="184">
        <f>Q4317*H4317</f>
        <v>7.5459999999999998E-3</v>
      </c>
      <c r="S4317" s="184">
        <v>0</v>
      </c>
      <c r="T4317" s="185">
        <f>S4317*H4317</f>
        <v>0</v>
      </c>
      <c r="U4317" s="36"/>
      <c r="V4317" s="36"/>
      <c r="W4317" s="36"/>
      <c r="X4317" s="36"/>
      <c r="Y4317" s="36"/>
      <c r="Z4317" s="36"/>
      <c r="AA4317" s="36"/>
      <c r="AB4317" s="36"/>
      <c r="AC4317" s="36"/>
      <c r="AD4317" s="36"/>
      <c r="AE4317" s="36"/>
      <c r="AR4317" s="186" t="s">
        <v>216</v>
      </c>
      <c r="AT4317" s="186" t="s">
        <v>195</v>
      </c>
      <c r="AU4317" s="186" t="s">
        <v>80</v>
      </c>
      <c r="AY4317" s="19" t="s">
        <v>193</v>
      </c>
      <c r="BE4317" s="187">
        <f>IF(N4317="základní",J4317,0)</f>
        <v>0</v>
      </c>
      <c r="BF4317" s="187">
        <f>IF(N4317="snížená",J4317,0)</f>
        <v>0</v>
      </c>
      <c r="BG4317" s="187">
        <f>IF(N4317="zákl. přenesená",J4317,0)</f>
        <v>0</v>
      </c>
      <c r="BH4317" s="187">
        <f>IF(N4317="sníž. přenesená",J4317,0)</f>
        <v>0</v>
      </c>
      <c r="BI4317" s="187">
        <f>IF(N4317="nulová",J4317,0)</f>
        <v>0</v>
      </c>
      <c r="BJ4317" s="19" t="s">
        <v>78</v>
      </c>
      <c r="BK4317" s="187">
        <f>ROUND(I4317*H4317,2)</f>
        <v>0</v>
      </c>
      <c r="BL4317" s="19" t="s">
        <v>216</v>
      </c>
      <c r="BM4317" s="186" t="s">
        <v>8053</v>
      </c>
    </row>
    <row r="4318" spans="1:65" s="2" customFormat="1" ht="11.25">
      <c r="A4318" s="36"/>
      <c r="B4318" s="37"/>
      <c r="C4318" s="38"/>
      <c r="D4318" s="188" t="s">
        <v>201</v>
      </c>
      <c r="E4318" s="38"/>
      <c r="F4318" s="189" t="s">
        <v>8054</v>
      </c>
      <c r="G4318" s="38"/>
      <c r="H4318" s="38"/>
      <c r="I4318" s="190"/>
      <c r="J4318" s="38"/>
      <c r="K4318" s="38"/>
      <c r="L4318" s="41"/>
      <c r="M4318" s="191"/>
      <c r="N4318" s="192"/>
      <c r="O4318" s="66"/>
      <c r="P4318" s="66"/>
      <c r="Q4318" s="66"/>
      <c r="R4318" s="66"/>
      <c r="S4318" s="66"/>
      <c r="T4318" s="67"/>
      <c r="U4318" s="36"/>
      <c r="V4318" s="36"/>
      <c r="W4318" s="36"/>
      <c r="X4318" s="36"/>
      <c r="Y4318" s="36"/>
      <c r="Z4318" s="36"/>
      <c r="AA4318" s="36"/>
      <c r="AB4318" s="36"/>
      <c r="AC4318" s="36"/>
      <c r="AD4318" s="36"/>
      <c r="AE4318" s="36"/>
      <c r="AT4318" s="19" t="s">
        <v>201</v>
      </c>
      <c r="AU4318" s="19" t="s">
        <v>80</v>
      </c>
    </row>
    <row r="4319" spans="1:65" s="13" customFormat="1" ht="11.25">
      <c r="B4319" s="193"/>
      <c r="C4319" s="194"/>
      <c r="D4319" s="195" t="s">
        <v>203</v>
      </c>
      <c r="E4319" s="196" t="s">
        <v>19</v>
      </c>
      <c r="F4319" s="197" t="s">
        <v>8055</v>
      </c>
      <c r="G4319" s="194"/>
      <c r="H4319" s="198">
        <v>7.7</v>
      </c>
      <c r="I4319" s="199"/>
      <c r="J4319" s="194"/>
      <c r="K4319" s="194"/>
      <c r="L4319" s="200"/>
      <c r="M4319" s="201"/>
      <c r="N4319" s="202"/>
      <c r="O4319" s="202"/>
      <c r="P4319" s="202"/>
      <c r="Q4319" s="202"/>
      <c r="R4319" s="202"/>
      <c r="S4319" s="202"/>
      <c r="T4319" s="203"/>
      <c r="AT4319" s="204" t="s">
        <v>203</v>
      </c>
      <c r="AU4319" s="204" t="s">
        <v>80</v>
      </c>
      <c r="AV4319" s="13" t="s">
        <v>80</v>
      </c>
      <c r="AW4319" s="13" t="s">
        <v>32</v>
      </c>
      <c r="AX4319" s="13" t="s">
        <v>70</v>
      </c>
      <c r="AY4319" s="204" t="s">
        <v>193</v>
      </c>
    </row>
    <row r="4320" spans="1:65" s="14" customFormat="1" ht="11.25">
      <c r="B4320" s="205"/>
      <c r="C4320" s="206"/>
      <c r="D4320" s="195" t="s">
        <v>203</v>
      </c>
      <c r="E4320" s="207" t="s">
        <v>19</v>
      </c>
      <c r="F4320" s="208" t="s">
        <v>205</v>
      </c>
      <c r="G4320" s="206"/>
      <c r="H4320" s="209">
        <v>7.7</v>
      </c>
      <c r="I4320" s="210"/>
      <c r="J4320" s="206"/>
      <c r="K4320" s="206"/>
      <c r="L4320" s="211"/>
      <c r="M4320" s="212"/>
      <c r="N4320" s="213"/>
      <c r="O4320" s="213"/>
      <c r="P4320" s="213"/>
      <c r="Q4320" s="213"/>
      <c r="R4320" s="213"/>
      <c r="S4320" s="213"/>
      <c r="T4320" s="214"/>
      <c r="AT4320" s="215" t="s">
        <v>203</v>
      </c>
      <c r="AU4320" s="215" t="s">
        <v>80</v>
      </c>
      <c r="AV4320" s="14" t="s">
        <v>200</v>
      </c>
      <c r="AW4320" s="14" t="s">
        <v>32</v>
      </c>
      <c r="AX4320" s="14" t="s">
        <v>78</v>
      </c>
      <c r="AY4320" s="215" t="s">
        <v>193</v>
      </c>
    </row>
    <row r="4321" spans="1:65" s="2" customFormat="1" ht="49.15" customHeight="1">
      <c r="A4321" s="36"/>
      <c r="B4321" s="37"/>
      <c r="C4321" s="175" t="s">
        <v>8056</v>
      </c>
      <c r="D4321" s="175" t="s">
        <v>195</v>
      </c>
      <c r="E4321" s="176" t="s">
        <v>8057</v>
      </c>
      <c r="F4321" s="177" t="s">
        <v>8058</v>
      </c>
      <c r="G4321" s="178" t="s">
        <v>417</v>
      </c>
      <c r="H4321" s="179">
        <v>77.950999999999993</v>
      </c>
      <c r="I4321" s="180"/>
      <c r="J4321" s="181">
        <f>ROUND(I4321*H4321,2)</f>
        <v>0</v>
      </c>
      <c r="K4321" s="177" t="s">
        <v>199</v>
      </c>
      <c r="L4321" s="41"/>
      <c r="M4321" s="182" t="s">
        <v>19</v>
      </c>
      <c r="N4321" s="183" t="s">
        <v>41</v>
      </c>
      <c r="O4321" s="66"/>
      <c r="P4321" s="184">
        <f>O4321*H4321</f>
        <v>0</v>
      </c>
      <c r="Q4321" s="184">
        <v>0</v>
      </c>
      <c r="R4321" s="184">
        <f>Q4321*H4321</f>
        <v>0</v>
      </c>
      <c r="S4321" s="184">
        <v>0</v>
      </c>
      <c r="T4321" s="185">
        <f>S4321*H4321</f>
        <v>0</v>
      </c>
      <c r="U4321" s="36"/>
      <c r="V4321" s="36"/>
      <c r="W4321" s="36"/>
      <c r="X4321" s="36"/>
      <c r="Y4321" s="36"/>
      <c r="Z4321" s="36"/>
      <c r="AA4321" s="36"/>
      <c r="AB4321" s="36"/>
      <c r="AC4321" s="36"/>
      <c r="AD4321" s="36"/>
      <c r="AE4321" s="36"/>
      <c r="AR4321" s="186" t="s">
        <v>216</v>
      </c>
      <c r="AT4321" s="186" t="s">
        <v>195</v>
      </c>
      <c r="AU4321" s="186" t="s">
        <v>80</v>
      </c>
      <c r="AY4321" s="19" t="s">
        <v>193</v>
      </c>
      <c r="BE4321" s="187">
        <f>IF(N4321="základní",J4321,0)</f>
        <v>0</v>
      </c>
      <c r="BF4321" s="187">
        <f>IF(N4321="snížená",J4321,0)</f>
        <v>0</v>
      </c>
      <c r="BG4321" s="187">
        <f>IF(N4321="zákl. přenesená",J4321,0)</f>
        <v>0</v>
      </c>
      <c r="BH4321" s="187">
        <f>IF(N4321="sníž. přenesená",J4321,0)</f>
        <v>0</v>
      </c>
      <c r="BI4321" s="187">
        <f>IF(N4321="nulová",J4321,0)</f>
        <v>0</v>
      </c>
      <c r="BJ4321" s="19" t="s">
        <v>78</v>
      </c>
      <c r="BK4321" s="187">
        <f>ROUND(I4321*H4321,2)</f>
        <v>0</v>
      </c>
      <c r="BL4321" s="19" t="s">
        <v>216</v>
      </c>
      <c r="BM4321" s="186" t="s">
        <v>8059</v>
      </c>
    </row>
    <row r="4322" spans="1:65" s="2" customFormat="1" ht="11.25">
      <c r="A4322" s="36"/>
      <c r="B4322" s="37"/>
      <c r="C4322" s="38"/>
      <c r="D4322" s="188" t="s">
        <v>201</v>
      </c>
      <c r="E4322" s="38"/>
      <c r="F4322" s="189" t="s">
        <v>8060</v>
      </c>
      <c r="G4322" s="38"/>
      <c r="H4322" s="38"/>
      <c r="I4322" s="190"/>
      <c r="J4322" s="38"/>
      <c r="K4322" s="38"/>
      <c r="L4322" s="41"/>
      <c r="M4322" s="191"/>
      <c r="N4322" s="192"/>
      <c r="O4322" s="66"/>
      <c r="P4322" s="66"/>
      <c r="Q4322" s="66"/>
      <c r="R4322" s="66"/>
      <c r="S4322" s="66"/>
      <c r="T4322" s="67"/>
      <c r="U4322" s="36"/>
      <c r="V4322" s="36"/>
      <c r="W4322" s="36"/>
      <c r="X4322" s="36"/>
      <c r="Y4322" s="36"/>
      <c r="Z4322" s="36"/>
      <c r="AA4322" s="36"/>
      <c r="AB4322" s="36"/>
      <c r="AC4322" s="36"/>
      <c r="AD4322" s="36"/>
      <c r="AE4322" s="36"/>
      <c r="AT4322" s="19" t="s">
        <v>201</v>
      </c>
      <c r="AU4322" s="19" t="s">
        <v>80</v>
      </c>
    </row>
    <row r="4323" spans="1:65" s="12" customFormat="1" ht="22.9" customHeight="1">
      <c r="B4323" s="159"/>
      <c r="C4323" s="160"/>
      <c r="D4323" s="161" t="s">
        <v>69</v>
      </c>
      <c r="E4323" s="173" t="s">
        <v>4204</v>
      </c>
      <c r="F4323" s="173" t="s">
        <v>8061</v>
      </c>
      <c r="G4323" s="160"/>
      <c r="H4323" s="160"/>
      <c r="I4323" s="163"/>
      <c r="J4323" s="174">
        <f>BK4323</f>
        <v>0</v>
      </c>
      <c r="K4323" s="160"/>
      <c r="L4323" s="165"/>
      <c r="M4323" s="166"/>
      <c r="N4323" s="167"/>
      <c r="O4323" s="167"/>
      <c r="P4323" s="168">
        <f>SUM(P4324:P4342)</f>
        <v>0</v>
      </c>
      <c r="Q4323" s="167"/>
      <c r="R4323" s="168">
        <f>SUM(R4324:R4342)</f>
        <v>0.17344226000000001</v>
      </c>
      <c r="S4323" s="167"/>
      <c r="T4323" s="169">
        <f>SUM(T4324:T4342)</f>
        <v>0</v>
      </c>
      <c r="AR4323" s="170" t="s">
        <v>80</v>
      </c>
      <c r="AT4323" s="171" t="s">
        <v>69</v>
      </c>
      <c r="AU4323" s="171" t="s">
        <v>78</v>
      </c>
      <c r="AY4323" s="170" t="s">
        <v>193</v>
      </c>
      <c r="BK4323" s="172">
        <f>SUM(BK4324:BK4342)</f>
        <v>0</v>
      </c>
    </row>
    <row r="4324" spans="1:65" s="2" customFormat="1" ht="33" customHeight="1">
      <c r="A4324" s="36"/>
      <c r="B4324" s="37"/>
      <c r="C4324" s="175" t="s">
        <v>8062</v>
      </c>
      <c r="D4324" s="175" t="s">
        <v>195</v>
      </c>
      <c r="E4324" s="176" t="s">
        <v>8063</v>
      </c>
      <c r="F4324" s="177" t="s">
        <v>8064</v>
      </c>
      <c r="G4324" s="178" t="s">
        <v>198</v>
      </c>
      <c r="H4324" s="179">
        <v>345.9</v>
      </c>
      <c r="I4324" s="180"/>
      <c r="J4324" s="181">
        <f>ROUND(I4324*H4324,2)</f>
        <v>0</v>
      </c>
      <c r="K4324" s="177" t="s">
        <v>477</v>
      </c>
      <c r="L4324" s="41"/>
      <c r="M4324" s="182" t="s">
        <v>19</v>
      </c>
      <c r="N4324" s="183" t="s">
        <v>41</v>
      </c>
      <c r="O4324" s="66"/>
      <c r="P4324" s="184">
        <f>O4324*H4324</f>
        <v>0</v>
      </c>
      <c r="Q4324" s="184">
        <v>0</v>
      </c>
      <c r="R4324" s="184">
        <f>Q4324*H4324</f>
        <v>0</v>
      </c>
      <c r="S4324" s="184">
        <v>0</v>
      </c>
      <c r="T4324" s="185">
        <f>S4324*H4324</f>
        <v>0</v>
      </c>
      <c r="U4324" s="36"/>
      <c r="V4324" s="36"/>
      <c r="W4324" s="36"/>
      <c r="X4324" s="36"/>
      <c r="Y4324" s="36"/>
      <c r="Z4324" s="36"/>
      <c r="AA4324" s="36"/>
      <c r="AB4324" s="36"/>
      <c r="AC4324" s="36"/>
      <c r="AD4324" s="36"/>
      <c r="AE4324" s="36"/>
      <c r="AR4324" s="186" t="s">
        <v>216</v>
      </c>
      <c r="AT4324" s="186" t="s">
        <v>195</v>
      </c>
      <c r="AU4324" s="186" t="s">
        <v>80</v>
      </c>
      <c r="AY4324" s="19" t="s">
        <v>193</v>
      </c>
      <c r="BE4324" s="187">
        <f>IF(N4324="základní",J4324,0)</f>
        <v>0</v>
      </c>
      <c r="BF4324" s="187">
        <f>IF(N4324="snížená",J4324,0)</f>
        <v>0</v>
      </c>
      <c r="BG4324" s="187">
        <f>IF(N4324="zákl. přenesená",J4324,0)</f>
        <v>0</v>
      </c>
      <c r="BH4324" s="187">
        <f>IF(N4324="sníž. přenesená",J4324,0)</f>
        <v>0</v>
      </c>
      <c r="BI4324" s="187">
        <f>IF(N4324="nulová",J4324,0)</f>
        <v>0</v>
      </c>
      <c r="BJ4324" s="19" t="s">
        <v>78</v>
      </c>
      <c r="BK4324" s="187">
        <f>ROUND(I4324*H4324,2)</f>
        <v>0</v>
      </c>
      <c r="BL4324" s="19" t="s">
        <v>216</v>
      </c>
      <c r="BM4324" s="186" t="s">
        <v>8065</v>
      </c>
    </row>
    <row r="4325" spans="1:65" s="13" customFormat="1" ht="11.25">
      <c r="B4325" s="193"/>
      <c r="C4325" s="194"/>
      <c r="D4325" s="195" t="s">
        <v>203</v>
      </c>
      <c r="E4325" s="196" t="s">
        <v>19</v>
      </c>
      <c r="F4325" s="197" t="s">
        <v>8066</v>
      </c>
      <c r="G4325" s="194"/>
      <c r="H4325" s="198">
        <v>213.1</v>
      </c>
      <c r="I4325" s="199"/>
      <c r="J4325" s="194"/>
      <c r="K4325" s="194"/>
      <c r="L4325" s="200"/>
      <c r="M4325" s="201"/>
      <c r="N4325" s="202"/>
      <c r="O4325" s="202"/>
      <c r="P4325" s="202"/>
      <c r="Q4325" s="202"/>
      <c r="R4325" s="202"/>
      <c r="S4325" s="202"/>
      <c r="T4325" s="203"/>
      <c r="AT4325" s="204" t="s">
        <v>203</v>
      </c>
      <c r="AU4325" s="204" t="s">
        <v>80</v>
      </c>
      <c r="AV4325" s="13" t="s">
        <v>80</v>
      </c>
      <c r="AW4325" s="13" t="s">
        <v>32</v>
      </c>
      <c r="AX4325" s="13" t="s">
        <v>70</v>
      </c>
      <c r="AY4325" s="204" t="s">
        <v>193</v>
      </c>
    </row>
    <row r="4326" spans="1:65" s="13" customFormat="1" ht="11.25">
      <c r="B4326" s="193"/>
      <c r="C4326" s="194"/>
      <c r="D4326" s="195" t="s">
        <v>203</v>
      </c>
      <c r="E4326" s="196" t="s">
        <v>19</v>
      </c>
      <c r="F4326" s="197" t="s">
        <v>8067</v>
      </c>
      <c r="G4326" s="194"/>
      <c r="H4326" s="198">
        <v>61.38</v>
      </c>
      <c r="I4326" s="199"/>
      <c r="J4326" s="194"/>
      <c r="K4326" s="194"/>
      <c r="L4326" s="200"/>
      <c r="M4326" s="201"/>
      <c r="N4326" s="202"/>
      <c r="O4326" s="202"/>
      <c r="P4326" s="202"/>
      <c r="Q4326" s="202"/>
      <c r="R4326" s="202"/>
      <c r="S4326" s="202"/>
      <c r="T4326" s="203"/>
      <c r="AT4326" s="204" t="s">
        <v>203</v>
      </c>
      <c r="AU4326" s="204" t="s">
        <v>80</v>
      </c>
      <c r="AV4326" s="13" t="s">
        <v>80</v>
      </c>
      <c r="AW4326" s="13" t="s">
        <v>32</v>
      </c>
      <c r="AX4326" s="13" t="s">
        <v>70</v>
      </c>
      <c r="AY4326" s="204" t="s">
        <v>193</v>
      </c>
    </row>
    <row r="4327" spans="1:65" s="13" customFormat="1" ht="11.25">
      <c r="B4327" s="193"/>
      <c r="C4327" s="194"/>
      <c r="D4327" s="195" t="s">
        <v>203</v>
      </c>
      <c r="E4327" s="196" t="s">
        <v>19</v>
      </c>
      <c r="F4327" s="197" t="s">
        <v>8068</v>
      </c>
      <c r="G4327" s="194"/>
      <c r="H4327" s="198">
        <v>12.78</v>
      </c>
      <c r="I4327" s="199"/>
      <c r="J4327" s="194"/>
      <c r="K4327" s="194"/>
      <c r="L4327" s="200"/>
      <c r="M4327" s="201"/>
      <c r="N4327" s="202"/>
      <c r="O4327" s="202"/>
      <c r="P4327" s="202"/>
      <c r="Q4327" s="202"/>
      <c r="R4327" s="202"/>
      <c r="S4327" s="202"/>
      <c r="T4327" s="203"/>
      <c r="AT4327" s="204" t="s">
        <v>203</v>
      </c>
      <c r="AU4327" s="204" t="s">
        <v>80</v>
      </c>
      <c r="AV4327" s="13" t="s">
        <v>80</v>
      </c>
      <c r="AW4327" s="13" t="s">
        <v>32</v>
      </c>
      <c r="AX4327" s="13" t="s">
        <v>70</v>
      </c>
      <c r="AY4327" s="204" t="s">
        <v>193</v>
      </c>
    </row>
    <row r="4328" spans="1:65" s="13" customFormat="1" ht="11.25">
      <c r="B4328" s="193"/>
      <c r="C4328" s="194"/>
      <c r="D4328" s="195" t="s">
        <v>203</v>
      </c>
      <c r="E4328" s="196" t="s">
        <v>19</v>
      </c>
      <c r="F4328" s="197" t="s">
        <v>8069</v>
      </c>
      <c r="G4328" s="194"/>
      <c r="H4328" s="198">
        <v>34.58</v>
      </c>
      <c r="I4328" s="199"/>
      <c r="J4328" s="194"/>
      <c r="K4328" s="194"/>
      <c r="L4328" s="200"/>
      <c r="M4328" s="201"/>
      <c r="N4328" s="202"/>
      <c r="O4328" s="202"/>
      <c r="P4328" s="202"/>
      <c r="Q4328" s="202"/>
      <c r="R4328" s="202"/>
      <c r="S4328" s="202"/>
      <c r="T4328" s="203"/>
      <c r="AT4328" s="204" t="s">
        <v>203</v>
      </c>
      <c r="AU4328" s="204" t="s">
        <v>80</v>
      </c>
      <c r="AV4328" s="13" t="s">
        <v>80</v>
      </c>
      <c r="AW4328" s="13" t="s">
        <v>32</v>
      </c>
      <c r="AX4328" s="13" t="s">
        <v>70</v>
      </c>
      <c r="AY4328" s="204" t="s">
        <v>193</v>
      </c>
    </row>
    <row r="4329" spans="1:65" s="13" customFormat="1" ht="22.5">
      <c r="B4329" s="193"/>
      <c r="C4329" s="194"/>
      <c r="D4329" s="195" t="s">
        <v>203</v>
      </c>
      <c r="E4329" s="196" t="s">
        <v>19</v>
      </c>
      <c r="F4329" s="197" t="s">
        <v>8070</v>
      </c>
      <c r="G4329" s="194"/>
      <c r="H4329" s="198">
        <v>24.06</v>
      </c>
      <c r="I4329" s="199"/>
      <c r="J4329" s="194"/>
      <c r="K4329" s="194"/>
      <c r="L4329" s="200"/>
      <c r="M4329" s="201"/>
      <c r="N4329" s="202"/>
      <c r="O4329" s="202"/>
      <c r="P4329" s="202"/>
      <c r="Q4329" s="202"/>
      <c r="R4329" s="202"/>
      <c r="S4329" s="202"/>
      <c r="T4329" s="203"/>
      <c r="AT4329" s="204" t="s">
        <v>203</v>
      </c>
      <c r="AU4329" s="204" t="s">
        <v>80</v>
      </c>
      <c r="AV4329" s="13" t="s">
        <v>80</v>
      </c>
      <c r="AW4329" s="13" t="s">
        <v>32</v>
      </c>
      <c r="AX4329" s="13" t="s">
        <v>70</v>
      </c>
      <c r="AY4329" s="204" t="s">
        <v>193</v>
      </c>
    </row>
    <row r="4330" spans="1:65" s="14" customFormat="1" ht="11.25">
      <c r="B4330" s="205"/>
      <c r="C4330" s="206"/>
      <c r="D4330" s="195" t="s">
        <v>203</v>
      </c>
      <c r="E4330" s="207" t="s">
        <v>19</v>
      </c>
      <c r="F4330" s="208" t="s">
        <v>205</v>
      </c>
      <c r="G4330" s="206"/>
      <c r="H4330" s="209">
        <v>345.9</v>
      </c>
      <c r="I4330" s="210"/>
      <c r="J4330" s="206"/>
      <c r="K4330" s="206"/>
      <c r="L4330" s="211"/>
      <c r="M4330" s="212"/>
      <c r="N4330" s="213"/>
      <c r="O4330" s="213"/>
      <c r="P4330" s="213"/>
      <c r="Q4330" s="213"/>
      <c r="R4330" s="213"/>
      <c r="S4330" s="213"/>
      <c r="T4330" s="214"/>
      <c r="AT4330" s="215" t="s">
        <v>203</v>
      </c>
      <c r="AU4330" s="215" t="s">
        <v>80</v>
      </c>
      <c r="AV4330" s="14" t="s">
        <v>200</v>
      </c>
      <c r="AW4330" s="14" t="s">
        <v>32</v>
      </c>
      <c r="AX4330" s="14" t="s">
        <v>78</v>
      </c>
      <c r="AY4330" s="215" t="s">
        <v>193</v>
      </c>
    </row>
    <row r="4331" spans="1:65" s="2" customFormat="1" ht="24.2" customHeight="1">
      <c r="A4331" s="36"/>
      <c r="B4331" s="37"/>
      <c r="C4331" s="175" t="s">
        <v>8071</v>
      </c>
      <c r="D4331" s="175" t="s">
        <v>195</v>
      </c>
      <c r="E4331" s="176" t="s">
        <v>8072</v>
      </c>
      <c r="F4331" s="177" t="s">
        <v>8073</v>
      </c>
      <c r="G4331" s="178" t="s">
        <v>198</v>
      </c>
      <c r="H4331" s="179">
        <v>568.99900000000002</v>
      </c>
      <c r="I4331" s="180"/>
      <c r="J4331" s="181">
        <f>ROUND(I4331*H4331,2)</f>
        <v>0</v>
      </c>
      <c r="K4331" s="177" t="s">
        <v>199</v>
      </c>
      <c r="L4331" s="41"/>
      <c r="M4331" s="182" t="s">
        <v>19</v>
      </c>
      <c r="N4331" s="183" t="s">
        <v>41</v>
      </c>
      <c r="O4331" s="66"/>
      <c r="P4331" s="184">
        <f>O4331*H4331</f>
        <v>0</v>
      </c>
      <c r="Q4331" s="184">
        <v>1.3999999999999999E-4</v>
      </c>
      <c r="R4331" s="184">
        <f>Q4331*H4331</f>
        <v>7.9659859999999999E-2</v>
      </c>
      <c r="S4331" s="184">
        <v>0</v>
      </c>
      <c r="T4331" s="185">
        <f>S4331*H4331</f>
        <v>0</v>
      </c>
      <c r="U4331" s="36"/>
      <c r="V4331" s="36"/>
      <c r="W4331" s="36"/>
      <c r="X4331" s="36"/>
      <c r="Y4331" s="36"/>
      <c r="Z4331" s="36"/>
      <c r="AA4331" s="36"/>
      <c r="AB4331" s="36"/>
      <c r="AC4331" s="36"/>
      <c r="AD4331" s="36"/>
      <c r="AE4331" s="36"/>
      <c r="AR4331" s="186" t="s">
        <v>216</v>
      </c>
      <c r="AT4331" s="186" t="s">
        <v>195</v>
      </c>
      <c r="AU4331" s="186" t="s">
        <v>80</v>
      </c>
      <c r="AY4331" s="19" t="s">
        <v>193</v>
      </c>
      <c r="BE4331" s="187">
        <f>IF(N4331="základní",J4331,0)</f>
        <v>0</v>
      </c>
      <c r="BF4331" s="187">
        <f>IF(N4331="snížená",J4331,0)</f>
        <v>0</v>
      </c>
      <c r="BG4331" s="187">
        <f>IF(N4331="zákl. přenesená",J4331,0)</f>
        <v>0</v>
      </c>
      <c r="BH4331" s="187">
        <f>IF(N4331="sníž. přenesená",J4331,0)</f>
        <v>0</v>
      </c>
      <c r="BI4331" s="187">
        <f>IF(N4331="nulová",J4331,0)</f>
        <v>0</v>
      </c>
      <c r="BJ4331" s="19" t="s">
        <v>78</v>
      </c>
      <c r="BK4331" s="187">
        <f>ROUND(I4331*H4331,2)</f>
        <v>0</v>
      </c>
      <c r="BL4331" s="19" t="s">
        <v>216</v>
      </c>
      <c r="BM4331" s="186" t="s">
        <v>8074</v>
      </c>
    </row>
    <row r="4332" spans="1:65" s="2" customFormat="1" ht="11.25">
      <c r="A4332" s="36"/>
      <c r="B4332" s="37"/>
      <c r="C4332" s="38"/>
      <c r="D4332" s="188" t="s">
        <v>201</v>
      </c>
      <c r="E4332" s="38"/>
      <c r="F4332" s="189" t="s">
        <v>8075</v>
      </c>
      <c r="G4332" s="38"/>
      <c r="H4332" s="38"/>
      <c r="I4332" s="190"/>
      <c r="J4332" s="38"/>
      <c r="K4332" s="38"/>
      <c r="L4332" s="41"/>
      <c r="M4332" s="191"/>
      <c r="N4332" s="192"/>
      <c r="O4332" s="66"/>
      <c r="P4332" s="66"/>
      <c r="Q4332" s="66"/>
      <c r="R4332" s="66"/>
      <c r="S4332" s="66"/>
      <c r="T4332" s="67"/>
      <c r="U4332" s="36"/>
      <c r="V4332" s="36"/>
      <c r="W4332" s="36"/>
      <c r="X4332" s="36"/>
      <c r="Y4332" s="36"/>
      <c r="Z4332" s="36"/>
      <c r="AA4332" s="36"/>
      <c r="AB4332" s="36"/>
      <c r="AC4332" s="36"/>
      <c r="AD4332" s="36"/>
      <c r="AE4332" s="36"/>
      <c r="AT4332" s="19" t="s">
        <v>201</v>
      </c>
      <c r="AU4332" s="19" t="s">
        <v>80</v>
      </c>
    </row>
    <row r="4333" spans="1:65" s="13" customFormat="1" ht="11.25">
      <c r="B4333" s="193"/>
      <c r="C4333" s="194"/>
      <c r="D4333" s="195" t="s">
        <v>203</v>
      </c>
      <c r="E4333" s="196" t="s">
        <v>19</v>
      </c>
      <c r="F4333" s="197" t="s">
        <v>8076</v>
      </c>
      <c r="G4333" s="194"/>
      <c r="H4333" s="198">
        <v>2.2959999999999998</v>
      </c>
      <c r="I4333" s="199"/>
      <c r="J4333" s="194"/>
      <c r="K4333" s="194"/>
      <c r="L4333" s="200"/>
      <c r="M4333" s="201"/>
      <c r="N4333" s="202"/>
      <c r="O4333" s="202"/>
      <c r="P4333" s="202"/>
      <c r="Q4333" s="202"/>
      <c r="R4333" s="202"/>
      <c r="S4333" s="202"/>
      <c r="T4333" s="203"/>
      <c r="AT4333" s="204" t="s">
        <v>203</v>
      </c>
      <c r="AU4333" s="204" t="s">
        <v>80</v>
      </c>
      <c r="AV4333" s="13" t="s">
        <v>80</v>
      </c>
      <c r="AW4333" s="13" t="s">
        <v>32</v>
      </c>
      <c r="AX4333" s="13" t="s">
        <v>70</v>
      </c>
      <c r="AY4333" s="204" t="s">
        <v>193</v>
      </c>
    </row>
    <row r="4334" spans="1:65" s="13" customFormat="1" ht="33.75">
      <c r="B4334" s="193"/>
      <c r="C4334" s="194"/>
      <c r="D4334" s="195" t="s">
        <v>203</v>
      </c>
      <c r="E4334" s="196" t="s">
        <v>19</v>
      </c>
      <c r="F4334" s="197" t="s">
        <v>8077</v>
      </c>
      <c r="G4334" s="194"/>
      <c r="H4334" s="198">
        <v>55.603000000000002</v>
      </c>
      <c r="I4334" s="199"/>
      <c r="J4334" s="194"/>
      <c r="K4334" s="194"/>
      <c r="L4334" s="200"/>
      <c r="M4334" s="201"/>
      <c r="N4334" s="202"/>
      <c r="O4334" s="202"/>
      <c r="P4334" s="202"/>
      <c r="Q4334" s="202"/>
      <c r="R4334" s="202"/>
      <c r="S4334" s="202"/>
      <c r="T4334" s="203"/>
      <c r="AT4334" s="204" t="s">
        <v>203</v>
      </c>
      <c r="AU4334" s="204" t="s">
        <v>80</v>
      </c>
      <c r="AV4334" s="13" t="s">
        <v>80</v>
      </c>
      <c r="AW4334" s="13" t="s">
        <v>32</v>
      </c>
      <c r="AX4334" s="13" t="s">
        <v>70</v>
      </c>
      <c r="AY4334" s="204" t="s">
        <v>193</v>
      </c>
    </row>
    <row r="4335" spans="1:65" s="13" customFormat="1" ht="11.25">
      <c r="B4335" s="193"/>
      <c r="C4335" s="194"/>
      <c r="D4335" s="195" t="s">
        <v>203</v>
      </c>
      <c r="E4335" s="196" t="s">
        <v>19</v>
      </c>
      <c r="F4335" s="197" t="s">
        <v>8078</v>
      </c>
      <c r="G4335" s="194"/>
      <c r="H4335" s="198">
        <v>20.34</v>
      </c>
      <c r="I4335" s="199"/>
      <c r="J4335" s="194"/>
      <c r="K4335" s="194"/>
      <c r="L4335" s="200"/>
      <c r="M4335" s="201"/>
      <c r="N4335" s="202"/>
      <c r="O4335" s="202"/>
      <c r="P4335" s="202"/>
      <c r="Q4335" s="202"/>
      <c r="R4335" s="202"/>
      <c r="S4335" s="202"/>
      <c r="T4335" s="203"/>
      <c r="AT4335" s="204" t="s">
        <v>203</v>
      </c>
      <c r="AU4335" s="204" t="s">
        <v>80</v>
      </c>
      <c r="AV4335" s="13" t="s">
        <v>80</v>
      </c>
      <c r="AW4335" s="13" t="s">
        <v>32</v>
      </c>
      <c r="AX4335" s="13" t="s">
        <v>70</v>
      </c>
      <c r="AY4335" s="204" t="s">
        <v>193</v>
      </c>
    </row>
    <row r="4336" spans="1:65" s="13" customFormat="1" ht="11.25">
      <c r="B4336" s="193"/>
      <c r="C4336" s="194"/>
      <c r="D4336" s="195" t="s">
        <v>203</v>
      </c>
      <c r="E4336" s="196" t="s">
        <v>19</v>
      </c>
      <c r="F4336" s="197" t="s">
        <v>8079</v>
      </c>
      <c r="G4336" s="194"/>
      <c r="H4336" s="198">
        <v>100</v>
      </c>
      <c r="I4336" s="199"/>
      <c r="J4336" s="194"/>
      <c r="K4336" s="194"/>
      <c r="L4336" s="200"/>
      <c r="M4336" s="201"/>
      <c r="N4336" s="202"/>
      <c r="O4336" s="202"/>
      <c r="P4336" s="202"/>
      <c r="Q4336" s="202"/>
      <c r="R4336" s="202"/>
      <c r="S4336" s="202"/>
      <c r="T4336" s="203"/>
      <c r="AT4336" s="204" t="s">
        <v>203</v>
      </c>
      <c r="AU4336" s="204" t="s">
        <v>80</v>
      </c>
      <c r="AV4336" s="13" t="s">
        <v>80</v>
      </c>
      <c r="AW4336" s="13" t="s">
        <v>32</v>
      </c>
      <c r="AX4336" s="13" t="s">
        <v>70</v>
      </c>
      <c r="AY4336" s="204" t="s">
        <v>193</v>
      </c>
    </row>
    <row r="4337" spans="1:65" s="13" customFormat="1" ht="33.75">
      <c r="B4337" s="193"/>
      <c r="C4337" s="194"/>
      <c r="D4337" s="195" t="s">
        <v>203</v>
      </c>
      <c r="E4337" s="196" t="s">
        <v>19</v>
      </c>
      <c r="F4337" s="197" t="s">
        <v>8080</v>
      </c>
      <c r="G4337" s="194"/>
      <c r="H4337" s="198">
        <v>390.76</v>
      </c>
      <c r="I4337" s="199"/>
      <c r="J4337" s="194"/>
      <c r="K4337" s="194"/>
      <c r="L4337" s="200"/>
      <c r="M4337" s="201"/>
      <c r="N4337" s="202"/>
      <c r="O4337" s="202"/>
      <c r="P4337" s="202"/>
      <c r="Q4337" s="202"/>
      <c r="R4337" s="202"/>
      <c r="S4337" s="202"/>
      <c r="T4337" s="203"/>
      <c r="AT4337" s="204" t="s">
        <v>203</v>
      </c>
      <c r="AU4337" s="204" t="s">
        <v>80</v>
      </c>
      <c r="AV4337" s="13" t="s">
        <v>80</v>
      </c>
      <c r="AW4337" s="13" t="s">
        <v>32</v>
      </c>
      <c r="AX4337" s="13" t="s">
        <v>70</v>
      </c>
      <c r="AY4337" s="204" t="s">
        <v>193</v>
      </c>
    </row>
    <row r="4338" spans="1:65" s="14" customFormat="1" ht="11.25">
      <c r="B4338" s="205"/>
      <c r="C4338" s="206"/>
      <c r="D4338" s="195" t="s">
        <v>203</v>
      </c>
      <c r="E4338" s="207" t="s">
        <v>19</v>
      </c>
      <c r="F4338" s="208" t="s">
        <v>205</v>
      </c>
      <c r="G4338" s="206"/>
      <c r="H4338" s="209">
        <v>568.99900000000002</v>
      </c>
      <c r="I4338" s="210"/>
      <c r="J4338" s="206"/>
      <c r="K4338" s="206"/>
      <c r="L4338" s="211"/>
      <c r="M4338" s="212"/>
      <c r="N4338" s="213"/>
      <c r="O4338" s="213"/>
      <c r="P4338" s="213"/>
      <c r="Q4338" s="213"/>
      <c r="R4338" s="213"/>
      <c r="S4338" s="213"/>
      <c r="T4338" s="214"/>
      <c r="AT4338" s="215" t="s">
        <v>203</v>
      </c>
      <c r="AU4338" s="215" t="s">
        <v>80</v>
      </c>
      <c r="AV4338" s="14" t="s">
        <v>200</v>
      </c>
      <c r="AW4338" s="14" t="s">
        <v>32</v>
      </c>
      <c r="AX4338" s="14" t="s">
        <v>78</v>
      </c>
      <c r="AY4338" s="215" t="s">
        <v>193</v>
      </c>
    </row>
    <row r="4339" spans="1:65" s="2" customFormat="1" ht="24.2" customHeight="1">
      <c r="A4339" s="36"/>
      <c r="B4339" s="37"/>
      <c r="C4339" s="175" t="s">
        <v>8081</v>
      </c>
      <c r="D4339" s="175" t="s">
        <v>195</v>
      </c>
      <c r="E4339" s="176" t="s">
        <v>8082</v>
      </c>
      <c r="F4339" s="177" t="s">
        <v>8083</v>
      </c>
      <c r="G4339" s="178" t="s">
        <v>198</v>
      </c>
      <c r="H4339" s="179">
        <v>781.52</v>
      </c>
      <c r="I4339" s="180"/>
      <c r="J4339" s="181">
        <f>ROUND(I4339*H4339,2)</f>
        <v>0</v>
      </c>
      <c r="K4339" s="177" t="s">
        <v>199</v>
      </c>
      <c r="L4339" s="41"/>
      <c r="M4339" s="182" t="s">
        <v>19</v>
      </c>
      <c r="N4339" s="183" t="s">
        <v>41</v>
      </c>
      <c r="O4339" s="66"/>
      <c r="P4339" s="184">
        <f>O4339*H4339</f>
        <v>0</v>
      </c>
      <c r="Q4339" s="184">
        <v>1.2E-4</v>
      </c>
      <c r="R4339" s="184">
        <f>Q4339*H4339</f>
        <v>9.3782400000000002E-2</v>
      </c>
      <c r="S4339" s="184">
        <v>0</v>
      </c>
      <c r="T4339" s="185">
        <f>S4339*H4339</f>
        <v>0</v>
      </c>
      <c r="U4339" s="36"/>
      <c r="V4339" s="36"/>
      <c r="W4339" s="36"/>
      <c r="X4339" s="36"/>
      <c r="Y4339" s="36"/>
      <c r="Z4339" s="36"/>
      <c r="AA4339" s="36"/>
      <c r="AB4339" s="36"/>
      <c r="AC4339" s="36"/>
      <c r="AD4339" s="36"/>
      <c r="AE4339" s="36"/>
      <c r="AR4339" s="186" t="s">
        <v>216</v>
      </c>
      <c r="AT4339" s="186" t="s">
        <v>195</v>
      </c>
      <c r="AU4339" s="186" t="s">
        <v>80</v>
      </c>
      <c r="AY4339" s="19" t="s">
        <v>193</v>
      </c>
      <c r="BE4339" s="187">
        <f>IF(N4339="základní",J4339,0)</f>
        <v>0</v>
      </c>
      <c r="BF4339" s="187">
        <f>IF(N4339="snížená",J4339,0)</f>
        <v>0</v>
      </c>
      <c r="BG4339" s="187">
        <f>IF(N4339="zákl. přenesená",J4339,0)</f>
        <v>0</v>
      </c>
      <c r="BH4339" s="187">
        <f>IF(N4339="sníž. přenesená",J4339,0)</f>
        <v>0</v>
      </c>
      <c r="BI4339" s="187">
        <f>IF(N4339="nulová",J4339,0)</f>
        <v>0</v>
      </c>
      <c r="BJ4339" s="19" t="s">
        <v>78</v>
      </c>
      <c r="BK4339" s="187">
        <f>ROUND(I4339*H4339,2)</f>
        <v>0</v>
      </c>
      <c r="BL4339" s="19" t="s">
        <v>216</v>
      </c>
      <c r="BM4339" s="186" t="s">
        <v>8084</v>
      </c>
    </row>
    <row r="4340" spans="1:65" s="2" customFormat="1" ht="11.25">
      <c r="A4340" s="36"/>
      <c r="B4340" s="37"/>
      <c r="C4340" s="38"/>
      <c r="D4340" s="188" t="s">
        <v>201</v>
      </c>
      <c r="E4340" s="38"/>
      <c r="F4340" s="189" t="s">
        <v>8085</v>
      </c>
      <c r="G4340" s="38"/>
      <c r="H4340" s="38"/>
      <c r="I4340" s="190"/>
      <c r="J4340" s="38"/>
      <c r="K4340" s="38"/>
      <c r="L4340" s="41"/>
      <c r="M4340" s="191"/>
      <c r="N4340" s="192"/>
      <c r="O4340" s="66"/>
      <c r="P4340" s="66"/>
      <c r="Q4340" s="66"/>
      <c r="R4340" s="66"/>
      <c r="S4340" s="66"/>
      <c r="T4340" s="67"/>
      <c r="U4340" s="36"/>
      <c r="V4340" s="36"/>
      <c r="W4340" s="36"/>
      <c r="X4340" s="36"/>
      <c r="Y4340" s="36"/>
      <c r="Z4340" s="36"/>
      <c r="AA4340" s="36"/>
      <c r="AB4340" s="36"/>
      <c r="AC4340" s="36"/>
      <c r="AD4340" s="36"/>
      <c r="AE4340" s="36"/>
      <c r="AT4340" s="19" t="s">
        <v>201</v>
      </c>
      <c r="AU4340" s="19" t="s">
        <v>80</v>
      </c>
    </row>
    <row r="4341" spans="1:65" s="13" customFormat="1" ht="33.75">
      <c r="B4341" s="193"/>
      <c r="C4341" s="194"/>
      <c r="D4341" s="195" t="s">
        <v>203</v>
      </c>
      <c r="E4341" s="196" t="s">
        <v>19</v>
      </c>
      <c r="F4341" s="197" t="s">
        <v>8086</v>
      </c>
      <c r="G4341" s="194"/>
      <c r="H4341" s="198">
        <v>781.52</v>
      </c>
      <c r="I4341" s="199"/>
      <c r="J4341" s="194"/>
      <c r="K4341" s="194"/>
      <c r="L4341" s="200"/>
      <c r="M4341" s="201"/>
      <c r="N4341" s="202"/>
      <c r="O4341" s="202"/>
      <c r="P4341" s="202"/>
      <c r="Q4341" s="202"/>
      <c r="R4341" s="202"/>
      <c r="S4341" s="202"/>
      <c r="T4341" s="203"/>
      <c r="AT4341" s="204" t="s">
        <v>203</v>
      </c>
      <c r="AU4341" s="204" t="s">
        <v>80</v>
      </c>
      <c r="AV4341" s="13" t="s">
        <v>80</v>
      </c>
      <c r="AW4341" s="13" t="s">
        <v>32</v>
      </c>
      <c r="AX4341" s="13" t="s">
        <v>70</v>
      </c>
      <c r="AY4341" s="204" t="s">
        <v>193</v>
      </c>
    </row>
    <row r="4342" spans="1:65" s="14" customFormat="1" ht="11.25">
      <c r="B4342" s="205"/>
      <c r="C4342" s="206"/>
      <c r="D4342" s="195" t="s">
        <v>203</v>
      </c>
      <c r="E4342" s="207" t="s">
        <v>19</v>
      </c>
      <c r="F4342" s="208" t="s">
        <v>205</v>
      </c>
      <c r="G4342" s="206"/>
      <c r="H4342" s="209">
        <v>781.52</v>
      </c>
      <c r="I4342" s="210"/>
      <c r="J4342" s="206"/>
      <c r="K4342" s="206"/>
      <c r="L4342" s="211"/>
      <c r="M4342" s="212"/>
      <c r="N4342" s="213"/>
      <c r="O4342" s="213"/>
      <c r="P4342" s="213"/>
      <c r="Q4342" s="213"/>
      <c r="R4342" s="213"/>
      <c r="S4342" s="213"/>
      <c r="T4342" s="214"/>
      <c r="AT4342" s="215" t="s">
        <v>203</v>
      </c>
      <c r="AU4342" s="215" t="s">
        <v>80</v>
      </c>
      <c r="AV4342" s="14" t="s">
        <v>200</v>
      </c>
      <c r="AW4342" s="14" t="s">
        <v>32</v>
      </c>
      <c r="AX4342" s="14" t="s">
        <v>78</v>
      </c>
      <c r="AY4342" s="215" t="s">
        <v>193</v>
      </c>
    </row>
    <row r="4343" spans="1:65" s="12" customFormat="1" ht="22.9" customHeight="1">
      <c r="B4343" s="159"/>
      <c r="C4343" s="160"/>
      <c r="D4343" s="161" t="s">
        <v>69</v>
      </c>
      <c r="E4343" s="173" t="s">
        <v>2792</v>
      </c>
      <c r="F4343" s="173" t="s">
        <v>8087</v>
      </c>
      <c r="G4343" s="160"/>
      <c r="H4343" s="160"/>
      <c r="I4343" s="163"/>
      <c r="J4343" s="174">
        <f>BK4343</f>
        <v>0</v>
      </c>
      <c r="K4343" s="160"/>
      <c r="L4343" s="165"/>
      <c r="M4343" s="166"/>
      <c r="N4343" s="167"/>
      <c r="O4343" s="167"/>
      <c r="P4343" s="168">
        <f>SUM(P4344:P4348)</f>
        <v>0</v>
      </c>
      <c r="Q4343" s="167"/>
      <c r="R4343" s="168">
        <f>SUM(R4344:R4348)</f>
        <v>7.7096528999999991</v>
      </c>
      <c r="S4343" s="167"/>
      <c r="T4343" s="169">
        <f>SUM(T4344:T4348)</f>
        <v>0</v>
      </c>
      <c r="AR4343" s="170" t="s">
        <v>80</v>
      </c>
      <c r="AT4343" s="171" t="s">
        <v>69</v>
      </c>
      <c r="AU4343" s="171" t="s">
        <v>78</v>
      </c>
      <c r="AY4343" s="170" t="s">
        <v>193</v>
      </c>
      <c r="BK4343" s="172">
        <f>SUM(BK4344:BK4348)</f>
        <v>0</v>
      </c>
    </row>
    <row r="4344" spans="1:65" s="2" customFormat="1" ht="37.9" customHeight="1">
      <c r="A4344" s="36"/>
      <c r="B4344" s="37"/>
      <c r="C4344" s="175" t="s">
        <v>8088</v>
      </c>
      <c r="D4344" s="175" t="s">
        <v>195</v>
      </c>
      <c r="E4344" s="176" t="s">
        <v>8089</v>
      </c>
      <c r="F4344" s="177" t="s">
        <v>8090</v>
      </c>
      <c r="G4344" s="178" t="s">
        <v>198</v>
      </c>
      <c r="H4344" s="179">
        <v>26585.01</v>
      </c>
      <c r="I4344" s="180"/>
      <c r="J4344" s="181">
        <f>ROUND(I4344*H4344,2)</f>
        <v>0</v>
      </c>
      <c r="K4344" s="177" t="s">
        <v>199</v>
      </c>
      <c r="L4344" s="41"/>
      <c r="M4344" s="182" t="s">
        <v>19</v>
      </c>
      <c r="N4344" s="183" t="s">
        <v>41</v>
      </c>
      <c r="O4344" s="66"/>
      <c r="P4344" s="184">
        <f>O4344*H4344</f>
        <v>0</v>
      </c>
      <c r="Q4344" s="184">
        <v>2.9E-4</v>
      </c>
      <c r="R4344" s="184">
        <f>Q4344*H4344</f>
        <v>7.7096528999999991</v>
      </c>
      <c r="S4344" s="184">
        <v>0</v>
      </c>
      <c r="T4344" s="185">
        <f>S4344*H4344</f>
        <v>0</v>
      </c>
      <c r="U4344" s="36"/>
      <c r="V4344" s="36"/>
      <c r="W4344" s="36"/>
      <c r="X4344" s="36"/>
      <c r="Y4344" s="36"/>
      <c r="Z4344" s="36"/>
      <c r="AA4344" s="36"/>
      <c r="AB4344" s="36"/>
      <c r="AC4344" s="36"/>
      <c r="AD4344" s="36"/>
      <c r="AE4344" s="36"/>
      <c r="AR4344" s="186" t="s">
        <v>216</v>
      </c>
      <c r="AT4344" s="186" t="s">
        <v>195</v>
      </c>
      <c r="AU4344" s="186" t="s">
        <v>80</v>
      </c>
      <c r="AY4344" s="19" t="s">
        <v>193</v>
      </c>
      <c r="BE4344" s="187">
        <f>IF(N4344="základní",J4344,0)</f>
        <v>0</v>
      </c>
      <c r="BF4344" s="187">
        <f>IF(N4344="snížená",J4344,0)</f>
        <v>0</v>
      </c>
      <c r="BG4344" s="187">
        <f>IF(N4344="zákl. přenesená",J4344,0)</f>
        <v>0</v>
      </c>
      <c r="BH4344" s="187">
        <f>IF(N4344="sníž. přenesená",J4344,0)</f>
        <v>0</v>
      </c>
      <c r="BI4344" s="187">
        <f>IF(N4344="nulová",J4344,0)</f>
        <v>0</v>
      </c>
      <c r="BJ4344" s="19" t="s">
        <v>78</v>
      </c>
      <c r="BK4344" s="187">
        <f>ROUND(I4344*H4344,2)</f>
        <v>0</v>
      </c>
      <c r="BL4344" s="19" t="s">
        <v>216</v>
      </c>
      <c r="BM4344" s="186" t="s">
        <v>8091</v>
      </c>
    </row>
    <row r="4345" spans="1:65" s="2" customFormat="1" ht="11.25">
      <c r="A4345" s="36"/>
      <c r="B4345" s="37"/>
      <c r="C4345" s="38"/>
      <c r="D4345" s="188" t="s">
        <v>201</v>
      </c>
      <c r="E4345" s="38"/>
      <c r="F4345" s="189" t="s">
        <v>8092</v>
      </c>
      <c r="G4345" s="38"/>
      <c r="H4345" s="38"/>
      <c r="I4345" s="190"/>
      <c r="J4345" s="38"/>
      <c r="K4345" s="38"/>
      <c r="L4345" s="41"/>
      <c r="M4345" s="191"/>
      <c r="N4345" s="192"/>
      <c r="O4345" s="66"/>
      <c r="P4345" s="66"/>
      <c r="Q4345" s="66"/>
      <c r="R4345" s="66"/>
      <c r="S4345" s="66"/>
      <c r="T4345" s="67"/>
      <c r="U4345" s="36"/>
      <c r="V4345" s="36"/>
      <c r="W4345" s="36"/>
      <c r="X4345" s="36"/>
      <c r="Y4345" s="36"/>
      <c r="Z4345" s="36"/>
      <c r="AA4345" s="36"/>
      <c r="AB4345" s="36"/>
      <c r="AC4345" s="36"/>
      <c r="AD4345" s="36"/>
      <c r="AE4345" s="36"/>
      <c r="AT4345" s="19" t="s">
        <v>201</v>
      </c>
      <c r="AU4345" s="19" t="s">
        <v>80</v>
      </c>
    </row>
    <row r="4346" spans="1:65" s="13" customFormat="1" ht="11.25">
      <c r="B4346" s="193"/>
      <c r="C4346" s="194"/>
      <c r="D4346" s="195" t="s">
        <v>203</v>
      </c>
      <c r="E4346" s="196" t="s">
        <v>19</v>
      </c>
      <c r="F4346" s="197" t="s">
        <v>8093</v>
      </c>
      <c r="G4346" s="194"/>
      <c r="H4346" s="198">
        <v>18317.490000000002</v>
      </c>
      <c r="I4346" s="199"/>
      <c r="J4346" s="194"/>
      <c r="K4346" s="194"/>
      <c r="L4346" s="200"/>
      <c r="M4346" s="201"/>
      <c r="N4346" s="202"/>
      <c r="O4346" s="202"/>
      <c r="P4346" s="202"/>
      <c r="Q4346" s="202"/>
      <c r="R4346" s="202"/>
      <c r="S4346" s="202"/>
      <c r="T4346" s="203"/>
      <c r="AT4346" s="204" t="s">
        <v>203</v>
      </c>
      <c r="AU4346" s="204" t="s">
        <v>80</v>
      </c>
      <c r="AV4346" s="13" t="s">
        <v>80</v>
      </c>
      <c r="AW4346" s="13" t="s">
        <v>32</v>
      </c>
      <c r="AX4346" s="13" t="s">
        <v>70</v>
      </c>
      <c r="AY4346" s="204" t="s">
        <v>193</v>
      </c>
    </row>
    <row r="4347" spans="1:65" s="13" customFormat="1" ht="33.75">
      <c r="B4347" s="193"/>
      <c r="C4347" s="194"/>
      <c r="D4347" s="195" t="s">
        <v>203</v>
      </c>
      <c r="E4347" s="196" t="s">
        <v>19</v>
      </c>
      <c r="F4347" s="197" t="s">
        <v>8094</v>
      </c>
      <c r="G4347" s="194"/>
      <c r="H4347" s="198">
        <v>8267.52</v>
      </c>
      <c r="I4347" s="199"/>
      <c r="J4347" s="194"/>
      <c r="K4347" s="194"/>
      <c r="L4347" s="200"/>
      <c r="M4347" s="201"/>
      <c r="N4347" s="202"/>
      <c r="O4347" s="202"/>
      <c r="P4347" s="202"/>
      <c r="Q4347" s="202"/>
      <c r="R4347" s="202"/>
      <c r="S4347" s="202"/>
      <c r="T4347" s="203"/>
      <c r="AT4347" s="204" t="s">
        <v>203</v>
      </c>
      <c r="AU4347" s="204" t="s">
        <v>80</v>
      </c>
      <c r="AV4347" s="13" t="s">
        <v>80</v>
      </c>
      <c r="AW4347" s="13" t="s">
        <v>32</v>
      </c>
      <c r="AX4347" s="13" t="s">
        <v>70</v>
      </c>
      <c r="AY4347" s="204" t="s">
        <v>193</v>
      </c>
    </row>
    <row r="4348" spans="1:65" s="14" customFormat="1" ht="11.25">
      <c r="B4348" s="205"/>
      <c r="C4348" s="206"/>
      <c r="D4348" s="195" t="s">
        <v>203</v>
      </c>
      <c r="E4348" s="207" t="s">
        <v>19</v>
      </c>
      <c r="F4348" s="208" t="s">
        <v>205</v>
      </c>
      <c r="G4348" s="206"/>
      <c r="H4348" s="209">
        <v>26585.01</v>
      </c>
      <c r="I4348" s="210"/>
      <c r="J4348" s="206"/>
      <c r="K4348" s="206"/>
      <c r="L4348" s="211"/>
      <c r="M4348" s="212"/>
      <c r="N4348" s="213"/>
      <c r="O4348" s="213"/>
      <c r="P4348" s="213"/>
      <c r="Q4348" s="213"/>
      <c r="R4348" s="213"/>
      <c r="S4348" s="213"/>
      <c r="T4348" s="214"/>
      <c r="AT4348" s="215" t="s">
        <v>203</v>
      </c>
      <c r="AU4348" s="215" t="s">
        <v>80</v>
      </c>
      <c r="AV4348" s="14" t="s">
        <v>200</v>
      </c>
      <c r="AW4348" s="14" t="s">
        <v>32</v>
      </c>
      <c r="AX4348" s="14" t="s">
        <v>78</v>
      </c>
      <c r="AY4348" s="215" t="s">
        <v>193</v>
      </c>
    </row>
    <row r="4349" spans="1:65" s="12" customFormat="1" ht="25.9" customHeight="1">
      <c r="B4349" s="159"/>
      <c r="C4349" s="160"/>
      <c r="D4349" s="161" t="s">
        <v>69</v>
      </c>
      <c r="E4349" s="162" t="s">
        <v>443</v>
      </c>
      <c r="F4349" s="162" t="s">
        <v>8095</v>
      </c>
      <c r="G4349" s="160"/>
      <c r="H4349" s="160"/>
      <c r="I4349" s="163"/>
      <c r="J4349" s="164">
        <f>BK4349</f>
        <v>0</v>
      </c>
      <c r="K4349" s="160"/>
      <c r="L4349" s="165"/>
      <c r="M4349" s="166"/>
      <c r="N4349" s="167"/>
      <c r="O4349" s="167"/>
      <c r="P4349" s="168">
        <f>P4350+P4578</f>
        <v>0</v>
      </c>
      <c r="Q4349" s="167"/>
      <c r="R4349" s="168">
        <f>R4350+R4578</f>
        <v>0</v>
      </c>
      <c r="S4349" s="167"/>
      <c r="T4349" s="169">
        <f>T4350+T4578</f>
        <v>0</v>
      </c>
      <c r="AR4349" s="170" t="s">
        <v>212</v>
      </c>
      <c r="AT4349" s="171" t="s">
        <v>69</v>
      </c>
      <c r="AU4349" s="171" t="s">
        <v>70</v>
      </c>
      <c r="AY4349" s="170" t="s">
        <v>193</v>
      </c>
      <c r="BK4349" s="172">
        <f>BK4350+BK4578</f>
        <v>0</v>
      </c>
    </row>
    <row r="4350" spans="1:65" s="12" customFormat="1" ht="22.9" customHeight="1">
      <c r="B4350" s="159"/>
      <c r="C4350" s="160"/>
      <c r="D4350" s="161" t="s">
        <v>69</v>
      </c>
      <c r="E4350" s="173" t="s">
        <v>8096</v>
      </c>
      <c r="F4350" s="173" t="s">
        <v>8097</v>
      </c>
      <c r="G4350" s="160"/>
      <c r="H4350" s="160"/>
      <c r="I4350" s="163"/>
      <c r="J4350" s="174">
        <f>BK4350</f>
        <v>0</v>
      </c>
      <c r="K4350" s="160"/>
      <c r="L4350" s="165"/>
      <c r="M4350" s="166"/>
      <c r="N4350" s="167"/>
      <c r="O4350" s="167"/>
      <c r="P4350" s="168">
        <f>P4351+P4374+P4409+P4428+P4459+P4483+P4493+P4519+P4529+P4538+P4549+P4555+P4561+P4570</f>
        <v>0</v>
      </c>
      <c r="Q4350" s="167"/>
      <c r="R4350" s="168">
        <f>R4351+R4374+R4409+R4428+R4459+R4483+R4493+R4519+R4529+R4538+R4549+R4555+R4561+R4570</f>
        <v>0</v>
      </c>
      <c r="S4350" s="167"/>
      <c r="T4350" s="169">
        <f>T4351+T4374+T4409+T4428+T4459+T4483+T4493+T4519+T4529+T4538+T4549+T4555+T4561+T4570</f>
        <v>0</v>
      </c>
      <c r="AR4350" s="170" t="s">
        <v>212</v>
      </c>
      <c r="AT4350" s="171" t="s">
        <v>69</v>
      </c>
      <c r="AU4350" s="171" t="s">
        <v>78</v>
      </c>
      <c r="AY4350" s="170" t="s">
        <v>193</v>
      </c>
      <c r="BK4350" s="172">
        <f>BK4351+BK4374+BK4409+BK4428+BK4459+BK4483+BK4493+BK4519+BK4529+BK4538+BK4549+BK4555+BK4561+BK4570</f>
        <v>0</v>
      </c>
    </row>
    <row r="4351" spans="1:65" s="12" customFormat="1" ht="20.85" customHeight="1">
      <c r="B4351" s="159"/>
      <c r="C4351" s="160"/>
      <c r="D4351" s="161" t="s">
        <v>69</v>
      </c>
      <c r="E4351" s="173" t="s">
        <v>8098</v>
      </c>
      <c r="F4351" s="173" t="s">
        <v>8099</v>
      </c>
      <c r="G4351" s="160"/>
      <c r="H4351" s="160"/>
      <c r="I4351" s="163"/>
      <c r="J4351" s="174">
        <f>BK4351</f>
        <v>0</v>
      </c>
      <c r="K4351" s="160"/>
      <c r="L4351" s="165"/>
      <c r="M4351" s="166"/>
      <c r="N4351" s="167"/>
      <c r="O4351" s="167"/>
      <c r="P4351" s="168">
        <f>SUM(P4352:P4373)</f>
        <v>0</v>
      </c>
      <c r="Q4351" s="167"/>
      <c r="R4351" s="168">
        <f>SUM(R4352:R4373)</f>
        <v>0</v>
      </c>
      <c r="S4351" s="167"/>
      <c r="T4351" s="169">
        <f>SUM(T4352:T4373)</f>
        <v>0</v>
      </c>
      <c r="AR4351" s="170" t="s">
        <v>78</v>
      </c>
      <c r="AT4351" s="171" t="s">
        <v>69</v>
      </c>
      <c r="AU4351" s="171" t="s">
        <v>80</v>
      </c>
      <c r="AY4351" s="170" t="s">
        <v>193</v>
      </c>
      <c r="BK4351" s="172">
        <f>SUM(BK4352:BK4373)</f>
        <v>0</v>
      </c>
    </row>
    <row r="4352" spans="1:65" s="2" customFormat="1" ht="101.25" customHeight="1">
      <c r="A4352" s="36"/>
      <c r="B4352" s="37"/>
      <c r="C4352" s="175" t="s">
        <v>8100</v>
      </c>
      <c r="D4352" s="175" t="s">
        <v>195</v>
      </c>
      <c r="E4352" s="176" t="s">
        <v>8101</v>
      </c>
      <c r="F4352" s="177" t="s">
        <v>8102</v>
      </c>
      <c r="G4352" s="178" t="s">
        <v>3092</v>
      </c>
      <c r="H4352" s="179">
        <v>1</v>
      </c>
      <c r="I4352" s="180"/>
      <c r="J4352" s="181">
        <f t="shared" ref="J4352:J4373" si="474">ROUND(I4352*H4352,2)</f>
        <v>0</v>
      </c>
      <c r="K4352" s="177" t="s">
        <v>477</v>
      </c>
      <c r="L4352" s="41"/>
      <c r="M4352" s="182" t="s">
        <v>19</v>
      </c>
      <c r="N4352" s="183" t="s">
        <v>41</v>
      </c>
      <c r="O4352" s="66"/>
      <c r="P4352" s="184">
        <f t="shared" ref="P4352:P4373" si="475">O4352*H4352</f>
        <v>0</v>
      </c>
      <c r="Q4352" s="184">
        <v>0</v>
      </c>
      <c r="R4352" s="184">
        <f t="shared" ref="R4352:R4373" si="476">Q4352*H4352</f>
        <v>0</v>
      </c>
      <c r="S4352" s="184">
        <v>0</v>
      </c>
      <c r="T4352" s="185">
        <f t="shared" ref="T4352:T4373" si="477">S4352*H4352</f>
        <v>0</v>
      </c>
      <c r="U4352" s="36"/>
      <c r="V4352" s="36"/>
      <c r="W4352" s="36"/>
      <c r="X4352" s="36"/>
      <c r="Y4352" s="36"/>
      <c r="Z4352" s="36"/>
      <c r="AA4352" s="36"/>
      <c r="AB4352" s="36"/>
      <c r="AC4352" s="36"/>
      <c r="AD4352" s="36"/>
      <c r="AE4352" s="36"/>
      <c r="AR4352" s="186" t="s">
        <v>200</v>
      </c>
      <c r="AT4352" s="186" t="s">
        <v>195</v>
      </c>
      <c r="AU4352" s="186" t="s">
        <v>212</v>
      </c>
      <c r="AY4352" s="19" t="s">
        <v>193</v>
      </c>
      <c r="BE4352" s="187">
        <f t="shared" ref="BE4352:BE4373" si="478">IF(N4352="základní",J4352,0)</f>
        <v>0</v>
      </c>
      <c r="BF4352" s="187">
        <f t="shared" ref="BF4352:BF4373" si="479">IF(N4352="snížená",J4352,0)</f>
        <v>0</v>
      </c>
      <c r="BG4352" s="187">
        <f t="shared" ref="BG4352:BG4373" si="480">IF(N4352="zákl. přenesená",J4352,0)</f>
        <v>0</v>
      </c>
      <c r="BH4352" s="187">
        <f t="shared" ref="BH4352:BH4373" si="481">IF(N4352="sníž. přenesená",J4352,0)</f>
        <v>0</v>
      </c>
      <c r="BI4352" s="187">
        <f t="shared" ref="BI4352:BI4373" si="482">IF(N4352="nulová",J4352,0)</f>
        <v>0</v>
      </c>
      <c r="BJ4352" s="19" t="s">
        <v>78</v>
      </c>
      <c r="BK4352" s="187">
        <f t="shared" ref="BK4352:BK4373" si="483">ROUND(I4352*H4352,2)</f>
        <v>0</v>
      </c>
      <c r="BL4352" s="19" t="s">
        <v>200</v>
      </c>
      <c r="BM4352" s="186" t="s">
        <v>8103</v>
      </c>
    </row>
    <row r="4353" spans="1:65" s="2" customFormat="1" ht="78" customHeight="1">
      <c r="A4353" s="36"/>
      <c r="B4353" s="37"/>
      <c r="C4353" s="175" t="s">
        <v>8104</v>
      </c>
      <c r="D4353" s="175" t="s">
        <v>195</v>
      </c>
      <c r="E4353" s="176" t="s">
        <v>8105</v>
      </c>
      <c r="F4353" s="177" t="s">
        <v>8106</v>
      </c>
      <c r="G4353" s="178" t="s">
        <v>702</v>
      </c>
      <c r="H4353" s="179">
        <v>4</v>
      </c>
      <c r="I4353" s="180"/>
      <c r="J4353" s="181">
        <f t="shared" si="474"/>
        <v>0</v>
      </c>
      <c r="K4353" s="177" t="s">
        <v>477</v>
      </c>
      <c r="L4353" s="41"/>
      <c r="M4353" s="182" t="s">
        <v>19</v>
      </c>
      <c r="N4353" s="183" t="s">
        <v>41</v>
      </c>
      <c r="O4353" s="66"/>
      <c r="P4353" s="184">
        <f t="shared" si="475"/>
        <v>0</v>
      </c>
      <c r="Q4353" s="184">
        <v>0</v>
      </c>
      <c r="R4353" s="184">
        <f t="shared" si="476"/>
        <v>0</v>
      </c>
      <c r="S4353" s="184">
        <v>0</v>
      </c>
      <c r="T4353" s="185">
        <f t="shared" si="477"/>
        <v>0</v>
      </c>
      <c r="U4353" s="36"/>
      <c r="V4353" s="36"/>
      <c r="W4353" s="36"/>
      <c r="X4353" s="36"/>
      <c r="Y4353" s="36"/>
      <c r="Z4353" s="36"/>
      <c r="AA4353" s="36"/>
      <c r="AB4353" s="36"/>
      <c r="AC4353" s="36"/>
      <c r="AD4353" s="36"/>
      <c r="AE4353" s="36"/>
      <c r="AR4353" s="186" t="s">
        <v>200</v>
      </c>
      <c r="AT4353" s="186" t="s">
        <v>195</v>
      </c>
      <c r="AU4353" s="186" t="s">
        <v>212</v>
      </c>
      <c r="AY4353" s="19" t="s">
        <v>193</v>
      </c>
      <c r="BE4353" s="187">
        <f t="shared" si="478"/>
        <v>0</v>
      </c>
      <c r="BF4353" s="187">
        <f t="shared" si="479"/>
        <v>0</v>
      </c>
      <c r="BG4353" s="187">
        <f t="shared" si="480"/>
        <v>0</v>
      </c>
      <c r="BH4353" s="187">
        <f t="shared" si="481"/>
        <v>0</v>
      </c>
      <c r="BI4353" s="187">
        <f t="shared" si="482"/>
        <v>0</v>
      </c>
      <c r="BJ4353" s="19" t="s">
        <v>78</v>
      </c>
      <c r="BK4353" s="187">
        <f t="shared" si="483"/>
        <v>0</v>
      </c>
      <c r="BL4353" s="19" t="s">
        <v>200</v>
      </c>
      <c r="BM4353" s="186" t="s">
        <v>8107</v>
      </c>
    </row>
    <row r="4354" spans="1:65" s="2" customFormat="1" ht="16.5" customHeight="1">
      <c r="A4354" s="36"/>
      <c r="B4354" s="37"/>
      <c r="C4354" s="175" t="s">
        <v>8108</v>
      </c>
      <c r="D4354" s="175" t="s">
        <v>195</v>
      </c>
      <c r="E4354" s="176" t="s">
        <v>8109</v>
      </c>
      <c r="F4354" s="177" t="s">
        <v>8110</v>
      </c>
      <c r="G4354" s="178" t="s">
        <v>702</v>
      </c>
      <c r="H4354" s="179">
        <v>1</v>
      </c>
      <c r="I4354" s="180"/>
      <c r="J4354" s="181">
        <f t="shared" si="474"/>
        <v>0</v>
      </c>
      <c r="K4354" s="177" t="s">
        <v>477</v>
      </c>
      <c r="L4354" s="41"/>
      <c r="M4354" s="182" t="s">
        <v>19</v>
      </c>
      <c r="N4354" s="183" t="s">
        <v>41</v>
      </c>
      <c r="O4354" s="66"/>
      <c r="P4354" s="184">
        <f t="shared" si="475"/>
        <v>0</v>
      </c>
      <c r="Q4354" s="184">
        <v>0</v>
      </c>
      <c r="R4354" s="184">
        <f t="shared" si="476"/>
        <v>0</v>
      </c>
      <c r="S4354" s="184">
        <v>0</v>
      </c>
      <c r="T4354" s="185">
        <f t="shared" si="477"/>
        <v>0</v>
      </c>
      <c r="U4354" s="36"/>
      <c r="V4354" s="36"/>
      <c r="W4354" s="36"/>
      <c r="X4354" s="36"/>
      <c r="Y4354" s="36"/>
      <c r="Z4354" s="36"/>
      <c r="AA4354" s="36"/>
      <c r="AB4354" s="36"/>
      <c r="AC4354" s="36"/>
      <c r="AD4354" s="36"/>
      <c r="AE4354" s="36"/>
      <c r="AR4354" s="186" t="s">
        <v>200</v>
      </c>
      <c r="AT4354" s="186" t="s">
        <v>195</v>
      </c>
      <c r="AU4354" s="186" t="s">
        <v>212</v>
      </c>
      <c r="AY4354" s="19" t="s">
        <v>193</v>
      </c>
      <c r="BE4354" s="187">
        <f t="shared" si="478"/>
        <v>0</v>
      </c>
      <c r="BF4354" s="187">
        <f t="shared" si="479"/>
        <v>0</v>
      </c>
      <c r="BG4354" s="187">
        <f t="shared" si="480"/>
        <v>0</v>
      </c>
      <c r="BH4354" s="187">
        <f t="shared" si="481"/>
        <v>0</v>
      </c>
      <c r="BI4354" s="187">
        <f t="shared" si="482"/>
        <v>0</v>
      </c>
      <c r="BJ4354" s="19" t="s">
        <v>78</v>
      </c>
      <c r="BK4354" s="187">
        <f t="shared" si="483"/>
        <v>0</v>
      </c>
      <c r="BL4354" s="19" t="s">
        <v>200</v>
      </c>
      <c r="BM4354" s="186" t="s">
        <v>8111</v>
      </c>
    </row>
    <row r="4355" spans="1:65" s="2" customFormat="1" ht="33" customHeight="1">
      <c r="A4355" s="36"/>
      <c r="B4355" s="37"/>
      <c r="C4355" s="175" t="s">
        <v>8112</v>
      </c>
      <c r="D4355" s="175" t="s">
        <v>195</v>
      </c>
      <c r="E4355" s="176" t="s">
        <v>8113</v>
      </c>
      <c r="F4355" s="177" t="s">
        <v>8114</v>
      </c>
      <c r="G4355" s="178" t="s">
        <v>702</v>
      </c>
      <c r="H4355" s="179">
        <v>2</v>
      </c>
      <c r="I4355" s="180"/>
      <c r="J4355" s="181">
        <f t="shared" si="474"/>
        <v>0</v>
      </c>
      <c r="K4355" s="177" t="s">
        <v>477</v>
      </c>
      <c r="L4355" s="41"/>
      <c r="M4355" s="182" t="s">
        <v>19</v>
      </c>
      <c r="N4355" s="183" t="s">
        <v>41</v>
      </c>
      <c r="O4355" s="66"/>
      <c r="P4355" s="184">
        <f t="shared" si="475"/>
        <v>0</v>
      </c>
      <c r="Q4355" s="184">
        <v>0</v>
      </c>
      <c r="R4355" s="184">
        <f t="shared" si="476"/>
        <v>0</v>
      </c>
      <c r="S4355" s="184">
        <v>0</v>
      </c>
      <c r="T4355" s="185">
        <f t="shared" si="477"/>
        <v>0</v>
      </c>
      <c r="U4355" s="36"/>
      <c r="V4355" s="36"/>
      <c r="W4355" s="36"/>
      <c r="X4355" s="36"/>
      <c r="Y4355" s="36"/>
      <c r="Z4355" s="36"/>
      <c r="AA4355" s="36"/>
      <c r="AB4355" s="36"/>
      <c r="AC4355" s="36"/>
      <c r="AD4355" s="36"/>
      <c r="AE4355" s="36"/>
      <c r="AR4355" s="186" t="s">
        <v>200</v>
      </c>
      <c r="AT4355" s="186" t="s">
        <v>195</v>
      </c>
      <c r="AU4355" s="186" t="s">
        <v>212</v>
      </c>
      <c r="AY4355" s="19" t="s">
        <v>193</v>
      </c>
      <c r="BE4355" s="187">
        <f t="shared" si="478"/>
        <v>0</v>
      </c>
      <c r="BF4355" s="187">
        <f t="shared" si="479"/>
        <v>0</v>
      </c>
      <c r="BG4355" s="187">
        <f t="shared" si="480"/>
        <v>0</v>
      </c>
      <c r="BH4355" s="187">
        <f t="shared" si="481"/>
        <v>0</v>
      </c>
      <c r="BI4355" s="187">
        <f t="shared" si="482"/>
        <v>0</v>
      </c>
      <c r="BJ4355" s="19" t="s">
        <v>78</v>
      </c>
      <c r="BK4355" s="187">
        <f t="shared" si="483"/>
        <v>0</v>
      </c>
      <c r="BL4355" s="19" t="s">
        <v>200</v>
      </c>
      <c r="BM4355" s="186" t="s">
        <v>8115</v>
      </c>
    </row>
    <row r="4356" spans="1:65" s="2" customFormat="1" ht="44.25" customHeight="1">
      <c r="A4356" s="36"/>
      <c r="B4356" s="37"/>
      <c r="C4356" s="175" t="s">
        <v>8116</v>
      </c>
      <c r="D4356" s="175" t="s">
        <v>195</v>
      </c>
      <c r="E4356" s="176" t="s">
        <v>8117</v>
      </c>
      <c r="F4356" s="177" t="s">
        <v>8118</v>
      </c>
      <c r="G4356" s="178" t="s">
        <v>702</v>
      </c>
      <c r="H4356" s="179">
        <v>2</v>
      </c>
      <c r="I4356" s="180"/>
      <c r="J4356" s="181">
        <f t="shared" si="474"/>
        <v>0</v>
      </c>
      <c r="K4356" s="177" t="s">
        <v>477</v>
      </c>
      <c r="L4356" s="41"/>
      <c r="M4356" s="182" t="s">
        <v>19</v>
      </c>
      <c r="N4356" s="183" t="s">
        <v>41</v>
      </c>
      <c r="O4356" s="66"/>
      <c r="P4356" s="184">
        <f t="shared" si="475"/>
        <v>0</v>
      </c>
      <c r="Q4356" s="184">
        <v>0</v>
      </c>
      <c r="R4356" s="184">
        <f t="shared" si="476"/>
        <v>0</v>
      </c>
      <c r="S4356" s="184">
        <v>0</v>
      </c>
      <c r="T4356" s="185">
        <f t="shared" si="477"/>
        <v>0</v>
      </c>
      <c r="U4356" s="36"/>
      <c r="V4356" s="36"/>
      <c r="W4356" s="36"/>
      <c r="X4356" s="36"/>
      <c r="Y4356" s="36"/>
      <c r="Z4356" s="36"/>
      <c r="AA4356" s="36"/>
      <c r="AB4356" s="36"/>
      <c r="AC4356" s="36"/>
      <c r="AD4356" s="36"/>
      <c r="AE4356" s="36"/>
      <c r="AR4356" s="186" t="s">
        <v>200</v>
      </c>
      <c r="AT4356" s="186" t="s">
        <v>195</v>
      </c>
      <c r="AU4356" s="186" t="s">
        <v>212</v>
      </c>
      <c r="AY4356" s="19" t="s">
        <v>193</v>
      </c>
      <c r="BE4356" s="187">
        <f t="shared" si="478"/>
        <v>0</v>
      </c>
      <c r="BF4356" s="187">
        <f t="shared" si="479"/>
        <v>0</v>
      </c>
      <c r="BG4356" s="187">
        <f t="shared" si="480"/>
        <v>0</v>
      </c>
      <c r="BH4356" s="187">
        <f t="shared" si="481"/>
        <v>0</v>
      </c>
      <c r="BI4356" s="187">
        <f t="shared" si="482"/>
        <v>0</v>
      </c>
      <c r="BJ4356" s="19" t="s">
        <v>78</v>
      </c>
      <c r="BK4356" s="187">
        <f t="shared" si="483"/>
        <v>0</v>
      </c>
      <c r="BL4356" s="19" t="s">
        <v>200</v>
      </c>
      <c r="BM4356" s="186" t="s">
        <v>8119</v>
      </c>
    </row>
    <row r="4357" spans="1:65" s="2" customFormat="1" ht="44.25" customHeight="1">
      <c r="A4357" s="36"/>
      <c r="B4357" s="37"/>
      <c r="C4357" s="175" t="s">
        <v>8120</v>
      </c>
      <c r="D4357" s="175" t="s">
        <v>195</v>
      </c>
      <c r="E4357" s="176" t="s">
        <v>8121</v>
      </c>
      <c r="F4357" s="177" t="s">
        <v>8122</v>
      </c>
      <c r="G4357" s="178" t="s">
        <v>702</v>
      </c>
      <c r="H4357" s="179">
        <v>8</v>
      </c>
      <c r="I4357" s="180"/>
      <c r="J4357" s="181">
        <f t="shared" si="474"/>
        <v>0</v>
      </c>
      <c r="K4357" s="177" t="s">
        <v>477</v>
      </c>
      <c r="L4357" s="41"/>
      <c r="M4357" s="182" t="s">
        <v>19</v>
      </c>
      <c r="N4357" s="183" t="s">
        <v>41</v>
      </c>
      <c r="O4357" s="66"/>
      <c r="P4357" s="184">
        <f t="shared" si="475"/>
        <v>0</v>
      </c>
      <c r="Q4357" s="184">
        <v>0</v>
      </c>
      <c r="R4357" s="184">
        <f t="shared" si="476"/>
        <v>0</v>
      </c>
      <c r="S4357" s="184">
        <v>0</v>
      </c>
      <c r="T4357" s="185">
        <f t="shared" si="477"/>
        <v>0</v>
      </c>
      <c r="U4357" s="36"/>
      <c r="V4357" s="36"/>
      <c r="W4357" s="36"/>
      <c r="X4357" s="36"/>
      <c r="Y4357" s="36"/>
      <c r="Z4357" s="36"/>
      <c r="AA4357" s="36"/>
      <c r="AB4357" s="36"/>
      <c r="AC4357" s="36"/>
      <c r="AD4357" s="36"/>
      <c r="AE4357" s="36"/>
      <c r="AR4357" s="186" t="s">
        <v>200</v>
      </c>
      <c r="AT4357" s="186" t="s">
        <v>195</v>
      </c>
      <c r="AU4357" s="186" t="s">
        <v>212</v>
      </c>
      <c r="AY4357" s="19" t="s">
        <v>193</v>
      </c>
      <c r="BE4357" s="187">
        <f t="shared" si="478"/>
        <v>0</v>
      </c>
      <c r="BF4357" s="187">
        <f t="shared" si="479"/>
        <v>0</v>
      </c>
      <c r="BG4357" s="187">
        <f t="shared" si="480"/>
        <v>0</v>
      </c>
      <c r="BH4357" s="187">
        <f t="shared" si="481"/>
        <v>0</v>
      </c>
      <c r="BI4357" s="187">
        <f t="shared" si="482"/>
        <v>0</v>
      </c>
      <c r="BJ4357" s="19" t="s">
        <v>78</v>
      </c>
      <c r="BK4357" s="187">
        <f t="shared" si="483"/>
        <v>0</v>
      </c>
      <c r="BL4357" s="19" t="s">
        <v>200</v>
      </c>
      <c r="BM4357" s="186" t="s">
        <v>8123</v>
      </c>
    </row>
    <row r="4358" spans="1:65" s="2" customFormat="1" ht="49.15" customHeight="1">
      <c r="A4358" s="36"/>
      <c r="B4358" s="37"/>
      <c r="C4358" s="175" t="s">
        <v>8124</v>
      </c>
      <c r="D4358" s="175" t="s">
        <v>195</v>
      </c>
      <c r="E4358" s="176" t="s">
        <v>8125</v>
      </c>
      <c r="F4358" s="177" t="s">
        <v>8126</v>
      </c>
      <c r="G4358" s="178" t="s">
        <v>702</v>
      </c>
      <c r="H4358" s="179">
        <v>10</v>
      </c>
      <c r="I4358" s="180"/>
      <c r="J4358" s="181">
        <f t="shared" si="474"/>
        <v>0</v>
      </c>
      <c r="K4358" s="177" t="s">
        <v>477</v>
      </c>
      <c r="L4358" s="41"/>
      <c r="M4358" s="182" t="s">
        <v>19</v>
      </c>
      <c r="N4358" s="183" t="s">
        <v>41</v>
      </c>
      <c r="O4358" s="66"/>
      <c r="P4358" s="184">
        <f t="shared" si="475"/>
        <v>0</v>
      </c>
      <c r="Q4358" s="184">
        <v>0</v>
      </c>
      <c r="R4358" s="184">
        <f t="shared" si="476"/>
        <v>0</v>
      </c>
      <c r="S4358" s="184">
        <v>0</v>
      </c>
      <c r="T4358" s="185">
        <f t="shared" si="477"/>
        <v>0</v>
      </c>
      <c r="U4358" s="36"/>
      <c r="V4358" s="36"/>
      <c r="W4358" s="36"/>
      <c r="X4358" s="36"/>
      <c r="Y4358" s="36"/>
      <c r="Z4358" s="36"/>
      <c r="AA4358" s="36"/>
      <c r="AB4358" s="36"/>
      <c r="AC4358" s="36"/>
      <c r="AD4358" s="36"/>
      <c r="AE4358" s="36"/>
      <c r="AR4358" s="186" t="s">
        <v>200</v>
      </c>
      <c r="AT4358" s="186" t="s">
        <v>195</v>
      </c>
      <c r="AU4358" s="186" t="s">
        <v>212</v>
      </c>
      <c r="AY4358" s="19" t="s">
        <v>193</v>
      </c>
      <c r="BE4358" s="187">
        <f t="shared" si="478"/>
        <v>0</v>
      </c>
      <c r="BF4358" s="187">
        <f t="shared" si="479"/>
        <v>0</v>
      </c>
      <c r="BG4358" s="187">
        <f t="shared" si="480"/>
        <v>0</v>
      </c>
      <c r="BH4358" s="187">
        <f t="shared" si="481"/>
        <v>0</v>
      </c>
      <c r="BI4358" s="187">
        <f t="shared" si="482"/>
        <v>0</v>
      </c>
      <c r="BJ4358" s="19" t="s">
        <v>78</v>
      </c>
      <c r="BK4358" s="187">
        <f t="shared" si="483"/>
        <v>0</v>
      </c>
      <c r="BL4358" s="19" t="s">
        <v>200</v>
      </c>
      <c r="BM4358" s="186" t="s">
        <v>8127</v>
      </c>
    </row>
    <row r="4359" spans="1:65" s="2" customFormat="1" ht="24.2" customHeight="1">
      <c r="A4359" s="36"/>
      <c r="B4359" s="37"/>
      <c r="C4359" s="175" t="s">
        <v>8128</v>
      </c>
      <c r="D4359" s="175" t="s">
        <v>195</v>
      </c>
      <c r="E4359" s="176" t="s">
        <v>8129</v>
      </c>
      <c r="F4359" s="177" t="s">
        <v>8130</v>
      </c>
      <c r="G4359" s="178" t="s">
        <v>702</v>
      </c>
      <c r="H4359" s="179">
        <v>1</v>
      </c>
      <c r="I4359" s="180"/>
      <c r="J4359" s="181">
        <f t="shared" si="474"/>
        <v>0</v>
      </c>
      <c r="K4359" s="177" t="s">
        <v>477</v>
      </c>
      <c r="L4359" s="41"/>
      <c r="M4359" s="182" t="s">
        <v>19</v>
      </c>
      <c r="N4359" s="183" t="s">
        <v>41</v>
      </c>
      <c r="O4359" s="66"/>
      <c r="P4359" s="184">
        <f t="shared" si="475"/>
        <v>0</v>
      </c>
      <c r="Q4359" s="184">
        <v>0</v>
      </c>
      <c r="R4359" s="184">
        <f t="shared" si="476"/>
        <v>0</v>
      </c>
      <c r="S4359" s="184">
        <v>0</v>
      </c>
      <c r="T4359" s="185">
        <f t="shared" si="477"/>
        <v>0</v>
      </c>
      <c r="U4359" s="36"/>
      <c r="V4359" s="36"/>
      <c r="W4359" s="36"/>
      <c r="X4359" s="36"/>
      <c r="Y4359" s="36"/>
      <c r="Z4359" s="36"/>
      <c r="AA4359" s="36"/>
      <c r="AB4359" s="36"/>
      <c r="AC4359" s="36"/>
      <c r="AD4359" s="36"/>
      <c r="AE4359" s="36"/>
      <c r="AR4359" s="186" t="s">
        <v>200</v>
      </c>
      <c r="AT4359" s="186" t="s">
        <v>195</v>
      </c>
      <c r="AU4359" s="186" t="s">
        <v>212</v>
      </c>
      <c r="AY4359" s="19" t="s">
        <v>193</v>
      </c>
      <c r="BE4359" s="187">
        <f t="shared" si="478"/>
        <v>0</v>
      </c>
      <c r="BF4359" s="187">
        <f t="shared" si="479"/>
        <v>0</v>
      </c>
      <c r="BG4359" s="187">
        <f t="shared" si="480"/>
        <v>0</v>
      </c>
      <c r="BH4359" s="187">
        <f t="shared" si="481"/>
        <v>0</v>
      </c>
      <c r="BI4359" s="187">
        <f t="shared" si="482"/>
        <v>0</v>
      </c>
      <c r="BJ4359" s="19" t="s">
        <v>78</v>
      </c>
      <c r="BK4359" s="187">
        <f t="shared" si="483"/>
        <v>0</v>
      </c>
      <c r="BL4359" s="19" t="s">
        <v>200</v>
      </c>
      <c r="BM4359" s="186" t="s">
        <v>8131</v>
      </c>
    </row>
    <row r="4360" spans="1:65" s="2" customFormat="1" ht="24.2" customHeight="1">
      <c r="A4360" s="36"/>
      <c r="B4360" s="37"/>
      <c r="C4360" s="175" t="s">
        <v>8132</v>
      </c>
      <c r="D4360" s="175" t="s">
        <v>195</v>
      </c>
      <c r="E4360" s="176" t="s">
        <v>8133</v>
      </c>
      <c r="F4360" s="177" t="s">
        <v>8134</v>
      </c>
      <c r="G4360" s="178" t="s">
        <v>702</v>
      </c>
      <c r="H4360" s="179">
        <v>1</v>
      </c>
      <c r="I4360" s="180"/>
      <c r="J4360" s="181">
        <f t="shared" si="474"/>
        <v>0</v>
      </c>
      <c r="K4360" s="177" t="s">
        <v>477</v>
      </c>
      <c r="L4360" s="41"/>
      <c r="M4360" s="182" t="s">
        <v>19</v>
      </c>
      <c r="N4360" s="183" t="s">
        <v>41</v>
      </c>
      <c r="O4360" s="66"/>
      <c r="P4360" s="184">
        <f t="shared" si="475"/>
        <v>0</v>
      </c>
      <c r="Q4360" s="184">
        <v>0</v>
      </c>
      <c r="R4360" s="184">
        <f t="shared" si="476"/>
        <v>0</v>
      </c>
      <c r="S4360" s="184">
        <v>0</v>
      </c>
      <c r="T4360" s="185">
        <f t="shared" si="477"/>
        <v>0</v>
      </c>
      <c r="U4360" s="36"/>
      <c r="V4360" s="36"/>
      <c r="W4360" s="36"/>
      <c r="X4360" s="36"/>
      <c r="Y4360" s="36"/>
      <c r="Z4360" s="36"/>
      <c r="AA4360" s="36"/>
      <c r="AB4360" s="36"/>
      <c r="AC4360" s="36"/>
      <c r="AD4360" s="36"/>
      <c r="AE4360" s="36"/>
      <c r="AR4360" s="186" t="s">
        <v>200</v>
      </c>
      <c r="AT4360" s="186" t="s">
        <v>195</v>
      </c>
      <c r="AU4360" s="186" t="s">
        <v>212</v>
      </c>
      <c r="AY4360" s="19" t="s">
        <v>193</v>
      </c>
      <c r="BE4360" s="187">
        <f t="shared" si="478"/>
        <v>0</v>
      </c>
      <c r="BF4360" s="187">
        <f t="shared" si="479"/>
        <v>0</v>
      </c>
      <c r="BG4360" s="187">
        <f t="shared" si="480"/>
        <v>0</v>
      </c>
      <c r="BH4360" s="187">
        <f t="shared" si="481"/>
        <v>0</v>
      </c>
      <c r="BI4360" s="187">
        <f t="shared" si="482"/>
        <v>0</v>
      </c>
      <c r="BJ4360" s="19" t="s">
        <v>78</v>
      </c>
      <c r="BK4360" s="187">
        <f t="shared" si="483"/>
        <v>0</v>
      </c>
      <c r="BL4360" s="19" t="s">
        <v>200</v>
      </c>
      <c r="BM4360" s="186" t="s">
        <v>8135</v>
      </c>
    </row>
    <row r="4361" spans="1:65" s="2" customFormat="1" ht="24.2" customHeight="1">
      <c r="A4361" s="36"/>
      <c r="B4361" s="37"/>
      <c r="C4361" s="175" t="s">
        <v>8136</v>
      </c>
      <c r="D4361" s="175" t="s">
        <v>195</v>
      </c>
      <c r="E4361" s="176" t="s">
        <v>8137</v>
      </c>
      <c r="F4361" s="177" t="s">
        <v>8138</v>
      </c>
      <c r="G4361" s="178" t="s">
        <v>702</v>
      </c>
      <c r="H4361" s="179">
        <v>9</v>
      </c>
      <c r="I4361" s="180"/>
      <c r="J4361" s="181">
        <f t="shared" si="474"/>
        <v>0</v>
      </c>
      <c r="K4361" s="177" t="s">
        <v>477</v>
      </c>
      <c r="L4361" s="41"/>
      <c r="M4361" s="182" t="s">
        <v>19</v>
      </c>
      <c r="N4361" s="183" t="s">
        <v>41</v>
      </c>
      <c r="O4361" s="66"/>
      <c r="P4361" s="184">
        <f t="shared" si="475"/>
        <v>0</v>
      </c>
      <c r="Q4361" s="184">
        <v>0</v>
      </c>
      <c r="R4361" s="184">
        <f t="shared" si="476"/>
        <v>0</v>
      </c>
      <c r="S4361" s="184">
        <v>0</v>
      </c>
      <c r="T4361" s="185">
        <f t="shared" si="477"/>
        <v>0</v>
      </c>
      <c r="U4361" s="36"/>
      <c r="V4361" s="36"/>
      <c r="W4361" s="36"/>
      <c r="X4361" s="36"/>
      <c r="Y4361" s="36"/>
      <c r="Z4361" s="36"/>
      <c r="AA4361" s="36"/>
      <c r="AB4361" s="36"/>
      <c r="AC4361" s="36"/>
      <c r="AD4361" s="36"/>
      <c r="AE4361" s="36"/>
      <c r="AR4361" s="186" t="s">
        <v>200</v>
      </c>
      <c r="AT4361" s="186" t="s">
        <v>195</v>
      </c>
      <c r="AU4361" s="186" t="s">
        <v>212</v>
      </c>
      <c r="AY4361" s="19" t="s">
        <v>193</v>
      </c>
      <c r="BE4361" s="187">
        <f t="shared" si="478"/>
        <v>0</v>
      </c>
      <c r="BF4361" s="187">
        <f t="shared" si="479"/>
        <v>0</v>
      </c>
      <c r="BG4361" s="187">
        <f t="shared" si="480"/>
        <v>0</v>
      </c>
      <c r="BH4361" s="187">
        <f t="shared" si="481"/>
        <v>0</v>
      </c>
      <c r="BI4361" s="187">
        <f t="shared" si="482"/>
        <v>0</v>
      </c>
      <c r="BJ4361" s="19" t="s">
        <v>78</v>
      </c>
      <c r="BK4361" s="187">
        <f t="shared" si="483"/>
        <v>0</v>
      </c>
      <c r="BL4361" s="19" t="s">
        <v>200</v>
      </c>
      <c r="BM4361" s="186" t="s">
        <v>8139</v>
      </c>
    </row>
    <row r="4362" spans="1:65" s="2" customFormat="1" ht="24.2" customHeight="1">
      <c r="A4362" s="36"/>
      <c r="B4362" s="37"/>
      <c r="C4362" s="175" t="s">
        <v>8140</v>
      </c>
      <c r="D4362" s="175" t="s">
        <v>195</v>
      </c>
      <c r="E4362" s="176" t="s">
        <v>8141</v>
      </c>
      <c r="F4362" s="177" t="s">
        <v>8142</v>
      </c>
      <c r="G4362" s="178" t="s">
        <v>702</v>
      </c>
      <c r="H4362" s="179">
        <v>9</v>
      </c>
      <c r="I4362" s="180"/>
      <c r="J4362" s="181">
        <f t="shared" si="474"/>
        <v>0</v>
      </c>
      <c r="K4362" s="177" t="s">
        <v>477</v>
      </c>
      <c r="L4362" s="41"/>
      <c r="M4362" s="182" t="s">
        <v>19</v>
      </c>
      <c r="N4362" s="183" t="s">
        <v>41</v>
      </c>
      <c r="O4362" s="66"/>
      <c r="P4362" s="184">
        <f t="shared" si="475"/>
        <v>0</v>
      </c>
      <c r="Q4362" s="184">
        <v>0</v>
      </c>
      <c r="R4362" s="184">
        <f t="shared" si="476"/>
        <v>0</v>
      </c>
      <c r="S4362" s="184">
        <v>0</v>
      </c>
      <c r="T4362" s="185">
        <f t="shared" si="477"/>
        <v>0</v>
      </c>
      <c r="U4362" s="36"/>
      <c r="V4362" s="36"/>
      <c r="W4362" s="36"/>
      <c r="X4362" s="36"/>
      <c r="Y4362" s="36"/>
      <c r="Z4362" s="36"/>
      <c r="AA4362" s="36"/>
      <c r="AB4362" s="36"/>
      <c r="AC4362" s="36"/>
      <c r="AD4362" s="36"/>
      <c r="AE4362" s="36"/>
      <c r="AR4362" s="186" t="s">
        <v>200</v>
      </c>
      <c r="AT4362" s="186" t="s">
        <v>195</v>
      </c>
      <c r="AU4362" s="186" t="s">
        <v>212</v>
      </c>
      <c r="AY4362" s="19" t="s">
        <v>193</v>
      </c>
      <c r="BE4362" s="187">
        <f t="shared" si="478"/>
        <v>0</v>
      </c>
      <c r="BF4362" s="187">
        <f t="shared" si="479"/>
        <v>0</v>
      </c>
      <c r="BG4362" s="187">
        <f t="shared" si="480"/>
        <v>0</v>
      </c>
      <c r="BH4362" s="187">
        <f t="shared" si="481"/>
        <v>0</v>
      </c>
      <c r="BI4362" s="187">
        <f t="shared" si="482"/>
        <v>0</v>
      </c>
      <c r="BJ4362" s="19" t="s">
        <v>78</v>
      </c>
      <c r="BK4362" s="187">
        <f t="shared" si="483"/>
        <v>0</v>
      </c>
      <c r="BL4362" s="19" t="s">
        <v>200</v>
      </c>
      <c r="BM4362" s="186" t="s">
        <v>8143</v>
      </c>
    </row>
    <row r="4363" spans="1:65" s="2" customFormat="1" ht="37.9" customHeight="1">
      <c r="A4363" s="36"/>
      <c r="B4363" s="37"/>
      <c r="C4363" s="175" t="s">
        <v>8144</v>
      </c>
      <c r="D4363" s="175" t="s">
        <v>195</v>
      </c>
      <c r="E4363" s="176" t="s">
        <v>8145</v>
      </c>
      <c r="F4363" s="177" t="s">
        <v>8146</v>
      </c>
      <c r="G4363" s="178" t="s">
        <v>198</v>
      </c>
      <c r="H4363" s="179">
        <v>103</v>
      </c>
      <c r="I4363" s="180"/>
      <c r="J4363" s="181">
        <f t="shared" si="474"/>
        <v>0</v>
      </c>
      <c r="K4363" s="177" t="s">
        <v>477</v>
      </c>
      <c r="L4363" s="41"/>
      <c r="M4363" s="182" t="s">
        <v>19</v>
      </c>
      <c r="N4363" s="183" t="s">
        <v>41</v>
      </c>
      <c r="O4363" s="66"/>
      <c r="P4363" s="184">
        <f t="shared" si="475"/>
        <v>0</v>
      </c>
      <c r="Q4363" s="184">
        <v>0</v>
      </c>
      <c r="R4363" s="184">
        <f t="shared" si="476"/>
        <v>0</v>
      </c>
      <c r="S4363" s="184">
        <v>0</v>
      </c>
      <c r="T4363" s="185">
        <f t="shared" si="477"/>
        <v>0</v>
      </c>
      <c r="U4363" s="36"/>
      <c r="V4363" s="36"/>
      <c r="W4363" s="36"/>
      <c r="X4363" s="36"/>
      <c r="Y4363" s="36"/>
      <c r="Z4363" s="36"/>
      <c r="AA4363" s="36"/>
      <c r="AB4363" s="36"/>
      <c r="AC4363" s="36"/>
      <c r="AD4363" s="36"/>
      <c r="AE4363" s="36"/>
      <c r="AR4363" s="186" t="s">
        <v>200</v>
      </c>
      <c r="AT4363" s="186" t="s">
        <v>195</v>
      </c>
      <c r="AU4363" s="186" t="s">
        <v>212</v>
      </c>
      <c r="AY4363" s="19" t="s">
        <v>193</v>
      </c>
      <c r="BE4363" s="187">
        <f t="shared" si="478"/>
        <v>0</v>
      </c>
      <c r="BF4363" s="187">
        <f t="shared" si="479"/>
        <v>0</v>
      </c>
      <c r="BG4363" s="187">
        <f t="shared" si="480"/>
        <v>0</v>
      </c>
      <c r="BH4363" s="187">
        <f t="shared" si="481"/>
        <v>0</v>
      </c>
      <c r="BI4363" s="187">
        <f t="shared" si="482"/>
        <v>0</v>
      </c>
      <c r="BJ4363" s="19" t="s">
        <v>78</v>
      </c>
      <c r="BK4363" s="187">
        <f t="shared" si="483"/>
        <v>0</v>
      </c>
      <c r="BL4363" s="19" t="s">
        <v>200</v>
      </c>
      <c r="BM4363" s="186" t="s">
        <v>8147</v>
      </c>
    </row>
    <row r="4364" spans="1:65" s="2" customFormat="1" ht="37.9" customHeight="1">
      <c r="A4364" s="36"/>
      <c r="B4364" s="37"/>
      <c r="C4364" s="175" t="s">
        <v>8148</v>
      </c>
      <c r="D4364" s="175" t="s">
        <v>195</v>
      </c>
      <c r="E4364" s="176" t="s">
        <v>8149</v>
      </c>
      <c r="F4364" s="177" t="s">
        <v>8150</v>
      </c>
      <c r="G4364" s="178" t="s">
        <v>198</v>
      </c>
      <c r="H4364" s="179">
        <v>35</v>
      </c>
      <c r="I4364" s="180"/>
      <c r="J4364" s="181">
        <f t="shared" si="474"/>
        <v>0</v>
      </c>
      <c r="K4364" s="177" t="s">
        <v>477</v>
      </c>
      <c r="L4364" s="41"/>
      <c r="M4364" s="182" t="s">
        <v>19</v>
      </c>
      <c r="N4364" s="183" t="s">
        <v>41</v>
      </c>
      <c r="O4364" s="66"/>
      <c r="P4364" s="184">
        <f t="shared" si="475"/>
        <v>0</v>
      </c>
      <c r="Q4364" s="184">
        <v>0</v>
      </c>
      <c r="R4364" s="184">
        <f t="shared" si="476"/>
        <v>0</v>
      </c>
      <c r="S4364" s="184">
        <v>0</v>
      </c>
      <c r="T4364" s="185">
        <f t="shared" si="477"/>
        <v>0</v>
      </c>
      <c r="U4364" s="36"/>
      <c r="V4364" s="36"/>
      <c r="W4364" s="36"/>
      <c r="X4364" s="36"/>
      <c r="Y4364" s="36"/>
      <c r="Z4364" s="36"/>
      <c r="AA4364" s="36"/>
      <c r="AB4364" s="36"/>
      <c r="AC4364" s="36"/>
      <c r="AD4364" s="36"/>
      <c r="AE4364" s="36"/>
      <c r="AR4364" s="186" t="s">
        <v>200</v>
      </c>
      <c r="AT4364" s="186" t="s">
        <v>195</v>
      </c>
      <c r="AU4364" s="186" t="s">
        <v>212</v>
      </c>
      <c r="AY4364" s="19" t="s">
        <v>193</v>
      </c>
      <c r="BE4364" s="187">
        <f t="shared" si="478"/>
        <v>0</v>
      </c>
      <c r="BF4364" s="187">
        <f t="shared" si="479"/>
        <v>0</v>
      </c>
      <c r="BG4364" s="187">
        <f t="shared" si="480"/>
        <v>0</v>
      </c>
      <c r="BH4364" s="187">
        <f t="shared" si="481"/>
        <v>0</v>
      </c>
      <c r="BI4364" s="187">
        <f t="shared" si="482"/>
        <v>0</v>
      </c>
      <c r="BJ4364" s="19" t="s">
        <v>78</v>
      </c>
      <c r="BK4364" s="187">
        <f t="shared" si="483"/>
        <v>0</v>
      </c>
      <c r="BL4364" s="19" t="s">
        <v>200</v>
      </c>
      <c r="BM4364" s="186" t="s">
        <v>8151</v>
      </c>
    </row>
    <row r="4365" spans="1:65" s="2" customFormat="1" ht="37.9" customHeight="1">
      <c r="A4365" s="36"/>
      <c r="B4365" s="37"/>
      <c r="C4365" s="175" t="s">
        <v>8152</v>
      </c>
      <c r="D4365" s="175" t="s">
        <v>195</v>
      </c>
      <c r="E4365" s="176" t="s">
        <v>8153</v>
      </c>
      <c r="F4365" s="177" t="s">
        <v>8154</v>
      </c>
      <c r="G4365" s="178" t="s">
        <v>198</v>
      </c>
      <c r="H4365" s="179">
        <v>63</v>
      </c>
      <c r="I4365" s="180"/>
      <c r="J4365" s="181">
        <f t="shared" si="474"/>
        <v>0</v>
      </c>
      <c r="K4365" s="177" t="s">
        <v>477</v>
      </c>
      <c r="L4365" s="41"/>
      <c r="M4365" s="182" t="s">
        <v>19</v>
      </c>
      <c r="N4365" s="183" t="s">
        <v>41</v>
      </c>
      <c r="O4365" s="66"/>
      <c r="P4365" s="184">
        <f t="shared" si="475"/>
        <v>0</v>
      </c>
      <c r="Q4365" s="184">
        <v>0</v>
      </c>
      <c r="R4365" s="184">
        <f t="shared" si="476"/>
        <v>0</v>
      </c>
      <c r="S4365" s="184">
        <v>0</v>
      </c>
      <c r="T4365" s="185">
        <f t="shared" si="477"/>
        <v>0</v>
      </c>
      <c r="U4365" s="36"/>
      <c r="V4365" s="36"/>
      <c r="W4365" s="36"/>
      <c r="X4365" s="36"/>
      <c r="Y4365" s="36"/>
      <c r="Z4365" s="36"/>
      <c r="AA4365" s="36"/>
      <c r="AB4365" s="36"/>
      <c r="AC4365" s="36"/>
      <c r="AD4365" s="36"/>
      <c r="AE4365" s="36"/>
      <c r="AR4365" s="186" t="s">
        <v>200</v>
      </c>
      <c r="AT4365" s="186" t="s">
        <v>195</v>
      </c>
      <c r="AU4365" s="186" t="s">
        <v>212</v>
      </c>
      <c r="AY4365" s="19" t="s">
        <v>193</v>
      </c>
      <c r="BE4365" s="187">
        <f t="shared" si="478"/>
        <v>0</v>
      </c>
      <c r="BF4365" s="187">
        <f t="shared" si="479"/>
        <v>0</v>
      </c>
      <c r="BG4365" s="187">
        <f t="shared" si="480"/>
        <v>0</v>
      </c>
      <c r="BH4365" s="187">
        <f t="shared" si="481"/>
        <v>0</v>
      </c>
      <c r="BI4365" s="187">
        <f t="shared" si="482"/>
        <v>0</v>
      </c>
      <c r="BJ4365" s="19" t="s">
        <v>78</v>
      </c>
      <c r="BK4365" s="187">
        <f t="shared" si="483"/>
        <v>0</v>
      </c>
      <c r="BL4365" s="19" t="s">
        <v>200</v>
      </c>
      <c r="BM4365" s="186" t="s">
        <v>8155</v>
      </c>
    </row>
    <row r="4366" spans="1:65" s="2" customFormat="1" ht="37.9" customHeight="1">
      <c r="A4366" s="36"/>
      <c r="B4366" s="37"/>
      <c r="C4366" s="175" t="s">
        <v>8156</v>
      </c>
      <c r="D4366" s="175" t="s">
        <v>195</v>
      </c>
      <c r="E4366" s="176" t="s">
        <v>8157</v>
      </c>
      <c r="F4366" s="177" t="s">
        <v>8158</v>
      </c>
      <c r="G4366" s="178" t="s">
        <v>198</v>
      </c>
      <c r="H4366" s="179">
        <v>8</v>
      </c>
      <c r="I4366" s="180"/>
      <c r="J4366" s="181">
        <f t="shared" si="474"/>
        <v>0</v>
      </c>
      <c r="K4366" s="177" t="s">
        <v>477</v>
      </c>
      <c r="L4366" s="41"/>
      <c r="M4366" s="182" t="s">
        <v>19</v>
      </c>
      <c r="N4366" s="183" t="s">
        <v>41</v>
      </c>
      <c r="O4366" s="66"/>
      <c r="P4366" s="184">
        <f t="shared" si="475"/>
        <v>0</v>
      </c>
      <c r="Q4366" s="184">
        <v>0</v>
      </c>
      <c r="R4366" s="184">
        <f t="shared" si="476"/>
        <v>0</v>
      </c>
      <c r="S4366" s="184">
        <v>0</v>
      </c>
      <c r="T4366" s="185">
        <f t="shared" si="477"/>
        <v>0</v>
      </c>
      <c r="U4366" s="36"/>
      <c r="V4366" s="36"/>
      <c r="W4366" s="36"/>
      <c r="X4366" s="36"/>
      <c r="Y4366" s="36"/>
      <c r="Z4366" s="36"/>
      <c r="AA4366" s="36"/>
      <c r="AB4366" s="36"/>
      <c r="AC4366" s="36"/>
      <c r="AD4366" s="36"/>
      <c r="AE4366" s="36"/>
      <c r="AR4366" s="186" t="s">
        <v>200</v>
      </c>
      <c r="AT4366" s="186" t="s">
        <v>195</v>
      </c>
      <c r="AU4366" s="186" t="s">
        <v>212</v>
      </c>
      <c r="AY4366" s="19" t="s">
        <v>193</v>
      </c>
      <c r="BE4366" s="187">
        <f t="shared" si="478"/>
        <v>0</v>
      </c>
      <c r="BF4366" s="187">
        <f t="shared" si="479"/>
        <v>0</v>
      </c>
      <c r="BG4366" s="187">
        <f t="shared" si="480"/>
        <v>0</v>
      </c>
      <c r="BH4366" s="187">
        <f t="shared" si="481"/>
        <v>0</v>
      </c>
      <c r="BI4366" s="187">
        <f t="shared" si="482"/>
        <v>0</v>
      </c>
      <c r="BJ4366" s="19" t="s">
        <v>78</v>
      </c>
      <c r="BK4366" s="187">
        <f t="shared" si="483"/>
        <v>0</v>
      </c>
      <c r="BL4366" s="19" t="s">
        <v>200</v>
      </c>
      <c r="BM4366" s="186" t="s">
        <v>8159</v>
      </c>
    </row>
    <row r="4367" spans="1:65" s="2" customFormat="1" ht="37.9" customHeight="1">
      <c r="A4367" s="36"/>
      <c r="B4367" s="37"/>
      <c r="C4367" s="175" t="s">
        <v>8160</v>
      </c>
      <c r="D4367" s="175" t="s">
        <v>195</v>
      </c>
      <c r="E4367" s="176" t="s">
        <v>8161</v>
      </c>
      <c r="F4367" s="177" t="s">
        <v>8162</v>
      </c>
      <c r="G4367" s="178" t="s">
        <v>198</v>
      </c>
      <c r="H4367" s="179">
        <v>6</v>
      </c>
      <c r="I4367" s="180"/>
      <c r="J4367" s="181">
        <f t="shared" si="474"/>
        <v>0</v>
      </c>
      <c r="K4367" s="177" t="s">
        <v>477</v>
      </c>
      <c r="L4367" s="41"/>
      <c r="M4367" s="182" t="s">
        <v>19</v>
      </c>
      <c r="N4367" s="183" t="s">
        <v>41</v>
      </c>
      <c r="O4367" s="66"/>
      <c r="P4367" s="184">
        <f t="shared" si="475"/>
        <v>0</v>
      </c>
      <c r="Q4367" s="184">
        <v>0</v>
      </c>
      <c r="R4367" s="184">
        <f t="shared" si="476"/>
        <v>0</v>
      </c>
      <c r="S4367" s="184">
        <v>0</v>
      </c>
      <c r="T4367" s="185">
        <f t="shared" si="477"/>
        <v>0</v>
      </c>
      <c r="U4367" s="36"/>
      <c r="V4367" s="36"/>
      <c r="W4367" s="36"/>
      <c r="X4367" s="36"/>
      <c r="Y4367" s="36"/>
      <c r="Z4367" s="36"/>
      <c r="AA4367" s="36"/>
      <c r="AB4367" s="36"/>
      <c r="AC4367" s="36"/>
      <c r="AD4367" s="36"/>
      <c r="AE4367" s="36"/>
      <c r="AR4367" s="186" t="s">
        <v>200</v>
      </c>
      <c r="AT4367" s="186" t="s">
        <v>195</v>
      </c>
      <c r="AU4367" s="186" t="s">
        <v>212</v>
      </c>
      <c r="AY4367" s="19" t="s">
        <v>193</v>
      </c>
      <c r="BE4367" s="187">
        <f t="shared" si="478"/>
        <v>0</v>
      </c>
      <c r="BF4367" s="187">
        <f t="shared" si="479"/>
        <v>0</v>
      </c>
      <c r="BG4367" s="187">
        <f t="shared" si="480"/>
        <v>0</v>
      </c>
      <c r="BH4367" s="187">
        <f t="shared" si="481"/>
        <v>0</v>
      </c>
      <c r="BI4367" s="187">
        <f t="shared" si="482"/>
        <v>0</v>
      </c>
      <c r="BJ4367" s="19" t="s">
        <v>78</v>
      </c>
      <c r="BK4367" s="187">
        <f t="shared" si="483"/>
        <v>0</v>
      </c>
      <c r="BL4367" s="19" t="s">
        <v>200</v>
      </c>
      <c r="BM4367" s="186" t="s">
        <v>8163</v>
      </c>
    </row>
    <row r="4368" spans="1:65" s="2" customFormat="1" ht="24.2" customHeight="1">
      <c r="A4368" s="36"/>
      <c r="B4368" s="37"/>
      <c r="C4368" s="175" t="s">
        <v>8164</v>
      </c>
      <c r="D4368" s="175" t="s">
        <v>195</v>
      </c>
      <c r="E4368" s="176" t="s">
        <v>8165</v>
      </c>
      <c r="F4368" s="177" t="s">
        <v>8166</v>
      </c>
      <c r="G4368" s="178" t="s">
        <v>198</v>
      </c>
      <c r="H4368" s="179">
        <v>26</v>
      </c>
      <c r="I4368" s="180"/>
      <c r="J4368" s="181">
        <f t="shared" si="474"/>
        <v>0</v>
      </c>
      <c r="K4368" s="177" t="s">
        <v>477</v>
      </c>
      <c r="L4368" s="41"/>
      <c r="M4368" s="182" t="s">
        <v>19</v>
      </c>
      <c r="N4368" s="183" t="s">
        <v>41</v>
      </c>
      <c r="O4368" s="66"/>
      <c r="P4368" s="184">
        <f t="shared" si="475"/>
        <v>0</v>
      </c>
      <c r="Q4368" s="184">
        <v>0</v>
      </c>
      <c r="R4368" s="184">
        <f t="shared" si="476"/>
        <v>0</v>
      </c>
      <c r="S4368" s="184">
        <v>0</v>
      </c>
      <c r="T4368" s="185">
        <f t="shared" si="477"/>
        <v>0</v>
      </c>
      <c r="U4368" s="36"/>
      <c r="V4368" s="36"/>
      <c r="W4368" s="36"/>
      <c r="X4368" s="36"/>
      <c r="Y4368" s="36"/>
      <c r="Z4368" s="36"/>
      <c r="AA4368" s="36"/>
      <c r="AB4368" s="36"/>
      <c r="AC4368" s="36"/>
      <c r="AD4368" s="36"/>
      <c r="AE4368" s="36"/>
      <c r="AR4368" s="186" t="s">
        <v>200</v>
      </c>
      <c r="AT4368" s="186" t="s">
        <v>195</v>
      </c>
      <c r="AU4368" s="186" t="s">
        <v>212</v>
      </c>
      <c r="AY4368" s="19" t="s">
        <v>193</v>
      </c>
      <c r="BE4368" s="187">
        <f t="shared" si="478"/>
        <v>0</v>
      </c>
      <c r="BF4368" s="187">
        <f t="shared" si="479"/>
        <v>0</v>
      </c>
      <c r="BG4368" s="187">
        <f t="shared" si="480"/>
        <v>0</v>
      </c>
      <c r="BH4368" s="187">
        <f t="shared" si="481"/>
        <v>0</v>
      </c>
      <c r="BI4368" s="187">
        <f t="shared" si="482"/>
        <v>0</v>
      </c>
      <c r="BJ4368" s="19" t="s">
        <v>78</v>
      </c>
      <c r="BK4368" s="187">
        <f t="shared" si="483"/>
        <v>0</v>
      </c>
      <c r="BL4368" s="19" t="s">
        <v>200</v>
      </c>
      <c r="BM4368" s="186" t="s">
        <v>8167</v>
      </c>
    </row>
    <row r="4369" spans="1:65" s="2" customFormat="1" ht="33" customHeight="1">
      <c r="A4369" s="36"/>
      <c r="B4369" s="37"/>
      <c r="C4369" s="175" t="s">
        <v>8168</v>
      </c>
      <c r="D4369" s="175" t="s">
        <v>195</v>
      </c>
      <c r="E4369" s="176" t="s">
        <v>8169</v>
      </c>
      <c r="F4369" s="177" t="s">
        <v>8170</v>
      </c>
      <c r="G4369" s="178" t="s">
        <v>273</v>
      </c>
      <c r="H4369" s="179">
        <v>7</v>
      </c>
      <c r="I4369" s="180"/>
      <c r="J4369" s="181">
        <f t="shared" si="474"/>
        <v>0</v>
      </c>
      <c r="K4369" s="177" t="s">
        <v>477</v>
      </c>
      <c r="L4369" s="41"/>
      <c r="M4369" s="182" t="s">
        <v>19</v>
      </c>
      <c r="N4369" s="183" t="s">
        <v>41</v>
      </c>
      <c r="O4369" s="66"/>
      <c r="P4369" s="184">
        <f t="shared" si="475"/>
        <v>0</v>
      </c>
      <c r="Q4369" s="184">
        <v>0</v>
      </c>
      <c r="R4369" s="184">
        <f t="shared" si="476"/>
        <v>0</v>
      </c>
      <c r="S4369" s="184">
        <v>0</v>
      </c>
      <c r="T4369" s="185">
        <f t="shared" si="477"/>
        <v>0</v>
      </c>
      <c r="U4369" s="36"/>
      <c r="V4369" s="36"/>
      <c r="W4369" s="36"/>
      <c r="X4369" s="36"/>
      <c r="Y4369" s="36"/>
      <c r="Z4369" s="36"/>
      <c r="AA4369" s="36"/>
      <c r="AB4369" s="36"/>
      <c r="AC4369" s="36"/>
      <c r="AD4369" s="36"/>
      <c r="AE4369" s="36"/>
      <c r="AR4369" s="186" t="s">
        <v>200</v>
      </c>
      <c r="AT4369" s="186" t="s">
        <v>195</v>
      </c>
      <c r="AU4369" s="186" t="s">
        <v>212</v>
      </c>
      <c r="AY4369" s="19" t="s">
        <v>193</v>
      </c>
      <c r="BE4369" s="187">
        <f t="shared" si="478"/>
        <v>0</v>
      </c>
      <c r="BF4369" s="187">
        <f t="shared" si="479"/>
        <v>0</v>
      </c>
      <c r="BG4369" s="187">
        <f t="shared" si="480"/>
        <v>0</v>
      </c>
      <c r="BH4369" s="187">
        <f t="shared" si="481"/>
        <v>0</v>
      </c>
      <c r="BI4369" s="187">
        <f t="shared" si="482"/>
        <v>0</v>
      </c>
      <c r="BJ4369" s="19" t="s">
        <v>78</v>
      </c>
      <c r="BK4369" s="187">
        <f t="shared" si="483"/>
        <v>0</v>
      </c>
      <c r="BL4369" s="19" t="s">
        <v>200</v>
      </c>
      <c r="BM4369" s="186" t="s">
        <v>8171</v>
      </c>
    </row>
    <row r="4370" spans="1:65" s="2" customFormat="1" ht="33" customHeight="1">
      <c r="A4370" s="36"/>
      <c r="B4370" s="37"/>
      <c r="C4370" s="175" t="s">
        <v>8172</v>
      </c>
      <c r="D4370" s="175" t="s">
        <v>195</v>
      </c>
      <c r="E4370" s="176" t="s">
        <v>8173</v>
      </c>
      <c r="F4370" s="177" t="s">
        <v>8174</v>
      </c>
      <c r="G4370" s="178" t="s">
        <v>273</v>
      </c>
      <c r="H4370" s="179">
        <v>2</v>
      </c>
      <c r="I4370" s="180"/>
      <c r="J4370" s="181">
        <f t="shared" si="474"/>
        <v>0</v>
      </c>
      <c r="K4370" s="177" t="s">
        <v>477</v>
      </c>
      <c r="L4370" s="41"/>
      <c r="M4370" s="182" t="s">
        <v>19</v>
      </c>
      <c r="N4370" s="183" t="s">
        <v>41</v>
      </c>
      <c r="O4370" s="66"/>
      <c r="P4370" s="184">
        <f t="shared" si="475"/>
        <v>0</v>
      </c>
      <c r="Q4370" s="184">
        <v>0</v>
      </c>
      <c r="R4370" s="184">
        <f t="shared" si="476"/>
        <v>0</v>
      </c>
      <c r="S4370" s="184">
        <v>0</v>
      </c>
      <c r="T4370" s="185">
        <f t="shared" si="477"/>
        <v>0</v>
      </c>
      <c r="U4370" s="36"/>
      <c r="V4370" s="36"/>
      <c r="W4370" s="36"/>
      <c r="X4370" s="36"/>
      <c r="Y4370" s="36"/>
      <c r="Z4370" s="36"/>
      <c r="AA4370" s="36"/>
      <c r="AB4370" s="36"/>
      <c r="AC4370" s="36"/>
      <c r="AD4370" s="36"/>
      <c r="AE4370" s="36"/>
      <c r="AR4370" s="186" t="s">
        <v>200</v>
      </c>
      <c r="AT4370" s="186" t="s">
        <v>195</v>
      </c>
      <c r="AU4370" s="186" t="s">
        <v>212</v>
      </c>
      <c r="AY4370" s="19" t="s">
        <v>193</v>
      </c>
      <c r="BE4370" s="187">
        <f t="shared" si="478"/>
        <v>0</v>
      </c>
      <c r="BF4370" s="187">
        <f t="shared" si="479"/>
        <v>0</v>
      </c>
      <c r="BG4370" s="187">
        <f t="shared" si="480"/>
        <v>0</v>
      </c>
      <c r="BH4370" s="187">
        <f t="shared" si="481"/>
        <v>0</v>
      </c>
      <c r="BI4370" s="187">
        <f t="shared" si="482"/>
        <v>0</v>
      </c>
      <c r="BJ4370" s="19" t="s">
        <v>78</v>
      </c>
      <c r="BK4370" s="187">
        <f t="shared" si="483"/>
        <v>0</v>
      </c>
      <c r="BL4370" s="19" t="s">
        <v>200</v>
      </c>
      <c r="BM4370" s="186" t="s">
        <v>8175</v>
      </c>
    </row>
    <row r="4371" spans="1:65" s="2" customFormat="1" ht="33" customHeight="1">
      <c r="A4371" s="36"/>
      <c r="B4371" s="37"/>
      <c r="C4371" s="175" t="s">
        <v>8176</v>
      </c>
      <c r="D4371" s="175" t="s">
        <v>195</v>
      </c>
      <c r="E4371" s="176" t="s">
        <v>8177</v>
      </c>
      <c r="F4371" s="177" t="s">
        <v>8178</v>
      </c>
      <c r="G4371" s="178" t="s">
        <v>273</v>
      </c>
      <c r="H4371" s="179">
        <v>2</v>
      </c>
      <c r="I4371" s="180"/>
      <c r="J4371" s="181">
        <f t="shared" si="474"/>
        <v>0</v>
      </c>
      <c r="K4371" s="177" t="s">
        <v>477</v>
      </c>
      <c r="L4371" s="41"/>
      <c r="M4371" s="182" t="s">
        <v>19</v>
      </c>
      <c r="N4371" s="183" t="s">
        <v>41</v>
      </c>
      <c r="O4371" s="66"/>
      <c r="P4371" s="184">
        <f t="shared" si="475"/>
        <v>0</v>
      </c>
      <c r="Q4371" s="184">
        <v>0</v>
      </c>
      <c r="R4371" s="184">
        <f t="shared" si="476"/>
        <v>0</v>
      </c>
      <c r="S4371" s="184">
        <v>0</v>
      </c>
      <c r="T4371" s="185">
        <f t="shared" si="477"/>
        <v>0</v>
      </c>
      <c r="U4371" s="36"/>
      <c r="V4371" s="36"/>
      <c r="W4371" s="36"/>
      <c r="X4371" s="36"/>
      <c r="Y4371" s="36"/>
      <c r="Z4371" s="36"/>
      <c r="AA4371" s="36"/>
      <c r="AB4371" s="36"/>
      <c r="AC4371" s="36"/>
      <c r="AD4371" s="36"/>
      <c r="AE4371" s="36"/>
      <c r="AR4371" s="186" t="s">
        <v>200</v>
      </c>
      <c r="AT4371" s="186" t="s">
        <v>195</v>
      </c>
      <c r="AU4371" s="186" t="s">
        <v>212</v>
      </c>
      <c r="AY4371" s="19" t="s">
        <v>193</v>
      </c>
      <c r="BE4371" s="187">
        <f t="shared" si="478"/>
        <v>0</v>
      </c>
      <c r="BF4371" s="187">
        <f t="shared" si="479"/>
        <v>0</v>
      </c>
      <c r="BG4371" s="187">
        <f t="shared" si="480"/>
        <v>0</v>
      </c>
      <c r="BH4371" s="187">
        <f t="shared" si="481"/>
        <v>0</v>
      </c>
      <c r="BI4371" s="187">
        <f t="shared" si="482"/>
        <v>0</v>
      </c>
      <c r="BJ4371" s="19" t="s">
        <v>78</v>
      </c>
      <c r="BK4371" s="187">
        <f t="shared" si="483"/>
        <v>0</v>
      </c>
      <c r="BL4371" s="19" t="s">
        <v>200</v>
      </c>
      <c r="BM4371" s="186" t="s">
        <v>8179</v>
      </c>
    </row>
    <row r="4372" spans="1:65" s="2" customFormat="1" ht="37.9" customHeight="1">
      <c r="A4372" s="36"/>
      <c r="B4372" s="37"/>
      <c r="C4372" s="175" t="s">
        <v>8180</v>
      </c>
      <c r="D4372" s="175" t="s">
        <v>195</v>
      </c>
      <c r="E4372" s="176" t="s">
        <v>8181</v>
      </c>
      <c r="F4372" s="177" t="s">
        <v>8182</v>
      </c>
      <c r="G4372" s="178" t="s">
        <v>273</v>
      </c>
      <c r="H4372" s="179">
        <v>44</v>
      </c>
      <c r="I4372" s="180"/>
      <c r="J4372" s="181">
        <f t="shared" si="474"/>
        <v>0</v>
      </c>
      <c r="K4372" s="177" t="s">
        <v>477</v>
      </c>
      <c r="L4372" s="41"/>
      <c r="M4372" s="182" t="s">
        <v>19</v>
      </c>
      <c r="N4372" s="183" t="s">
        <v>41</v>
      </c>
      <c r="O4372" s="66"/>
      <c r="P4372" s="184">
        <f t="shared" si="475"/>
        <v>0</v>
      </c>
      <c r="Q4372" s="184">
        <v>0</v>
      </c>
      <c r="R4372" s="184">
        <f t="shared" si="476"/>
        <v>0</v>
      </c>
      <c r="S4372" s="184">
        <v>0</v>
      </c>
      <c r="T4372" s="185">
        <f t="shared" si="477"/>
        <v>0</v>
      </c>
      <c r="U4372" s="36"/>
      <c r="V4372" s="36"/>
      <c r="W4372" s="36"/>
      <c r="X4372" s="36"/>
      <c r="Y4372" s="36"/>
      <c r="Z4372" s="36"/>
      <c r="AA4372" s="36"/>
      <c r="AB4372" s="36"/>
      <c r="AC4372" s="36"/>
      <c r="AD4372" s="36"/>
      <c r="AE4372" s="36"/>
      <c r="AR4372" s="186" t="s">
        <v>200</v>
      </c>
      <c r="AT4372" s="186" t="s">
        <v>195</v>
      </c>
      <c r="AU4372" s="186" t="s">
        <v>212</v>
      </c>
      <c r="AY4372" s="19" t="s">
        <v>193</v>
      </c>
      <c r="BE4372" s="187">
        <f t="shared" si="478"/>
        <v>0</v>
      </c>
      <c r="BF4372" s="187">
        <f t="shared" si="479"/>
        <v>0</v>
      </c>
      <c r="BG4372" s="187">
        <f t="shared" si="480"/>
        <v>0</v>
      </c>
      <c r="BH4372" s="187">
        <f t="shared" si="481"/>
        <v>0</v>
      </c>
      <c r="BI4372" s="187">
        <f t="shared" si="482"/>
        <v>0</v>
      </c>
      <c r="BJ4372" s="19" t="s">
        <v>78</v>
      </c>
      <c r="BK4372" s="187">
        <f t="shared" si="483"/>
        <v>0</v>
      </c>
      <c r="BL4372" s="19" t="s">
        <v>200</v>
      </c>
      <c r="BM4372" s="186" t="s">
        <v>8183</v>
      </c>
    </row>
    <row r="4373" spans="1:65" s="2" customFormat="1" ht="37.9" customHeight="1">
      <c r="A4373" s="36"/>
      <c r="B4373" s="37"/>
      <c r="C4373" s="175" t="s">
        <v>8184</v>
      </c>
      <c r="D4373" s="175" t="s">
        <v>195</v>
      </c>
      <c r="E4373" s="176" t="s">
        <v>8185</v>
      </c>
      <c r="F4373" s="177" t="s">
        <v>8186</v>
      </c>
      <c r="G4373" s="178" t="s">
        <v>273</v>
      </c>
      <c r="H4373" s="179">
        <v>2</v>
      </c>
      <c r="I4373" s="180"/>
      <c r="J4373" s="181">
        <f t="shared" si="474"/>
        <v>0</v>
      </c>
      <c r="K4373" s="177" t="s">
        <v>477</v>
      </c>
      <c r="L4373" s="41"/>
      <c r="M4373" s="182" t="s">
        <v>19</v>
      </c>
      <c r="N4373" s="183" t="s">
        <v>41</v>
      </c>
      <c r="O4373" s="66"/>
      <c r="P4373" s="184">
        <f t="shared" si="475"/>
        <v>0</v>
      </c>
      <c r="Q4373" s="184">
        <v>0</v>
      </c>
      <c r="R4373" s="184">
        <f t="shared" si="476"/>
        <v>0</v>
      </c>
      <c r="S4373" s="184">
        <v>0</v>
      </c>
      <c r="T4373" s="185">
        <f t="shared" si="477"/>
        <v>0</v>
      </c>
      <c r="U4373" s="36"/>
      <c r="V4373" s="36"/>
      <c r="W4373" s="36"/>
      <c r="X4373" s="36"/>
      <c r="Y4373" s="36"/>
      <c r="Z4373" s="36"/>
      <c r="AA4373" s="36"/>
      <c r="AB4373" s="36"/>
      <c r="AC4373" s="36"/>
      <c r="AD4373" s="36"/>
      <c r="AE4373" s="36"/>
      <c r="AR4373" s="186" t="s">
        <v>200</v>
      </c>
      <c r="AT4373" s="186" t="s">
        <v>195</v>
      </c>
      <c r="AU4373" s="186" t="s">
        <v>212</v>
      </c>
      <c r="AY4373" s="19" t="s">
        <v>193</v>
      </c>
      <c r="BE4373" s="187">
        <f t="shared" si="478"/>
        <v>0</v>
      </c>
      <c r="BF4373" s="187">
        <f t="shared" si="479"/>
        <v>0</v>
      </c>
      <c r="BG4373" s="187">
        <f t="shared" si="480"/>
        <v>0</v>
      </c>
      <c r="BH4373" s="187">
        <f t="shared" si="481"/>
        <v>0</v>
      </c>
      <c r="BI4373" s="187">
        <f t="shared" si="482"/>
        <v>0</v>
      </c>
      <c r="BJ4373" s="19" t="s">
        <v>78</v>
      </c>
      <c r="BK4373" s="187">
        <f t="shared" si="483"/>
        <v>0</v>
      </c>
      <c r="BL4373" s="19" t="s">
        <v>200</v>
      </c>
      <c r="BM4373" s="186" t="s">
        <v>8187</v>
      </c>
    </row>
    <row r="4374" spans="1:65" s="12" customFormat="1" ht="20.85" customHeight="1">
      <c r="B4374" s="159"/>
      <c r="C4374" s="160"/>
      <c r="D4374" s="161" t="s">
        <v>69</v>
      </c>
      <c r="E4374" s="173" t="s">
        <v>8188</v>
      </c>
      <c r="F4374" s="173" t="s">
        <v>8189</v>
      </c>
      <c r="G4374" s="160"/>
      <c r="H4374" s="160"/>
      <c r="I4374" s="163"/>
      <c r="J4374" s="174">
        <f>BK4374</f>
        <v>0</v>
      </c>
      <c r="K4374" s="160"/>
      <c r="L4374" s="165"/>
      <c r="M4374" s="166"/>
      <c r="N4374" s="167"/>
      <c r="O4374" s="167"/>
      <c r="P4374" s="168">
        <f>SUM(P4375:P4408)</f>
        <v>0</v>
      </c>
      <c r="Q4374" s="167"/>
      <c r="R4374" s="168">
        <f>SUM(R4375:R4408)</f>
        <v>0</v>
      </c>
      <c r="S4374" s="167"/>
      <c r="T4374" s="169">
        <f>SUM(T4375:T4408)</f>
        <v>0</v>
      </c>
      <c r="AR4374" s="170" t="s">
        <v>78</v>
      </c>
      <c r="AT4374" s="171" t="s">
        <v>69</v>
      </c>
      <c r="AU4374" s="171" t="s">
        <v>80</v>
      </c>
      <c r="AY4374" s="170" t="s">
        <v>193</v>
      </c>
      <c r="BK4374" s="172">
        <f>SUM(BK4375:BK4408)</f>
        <v>0</v>
      </c>
    </row>
    <row r="4375" spans="1:65" s="2" customFormat="1" ht="101.25" customHeight="1">
      <c r="A4375" s="36"/>
      <c r="B4375" s="37"/>
      <c r="C4375" s="175" t="s">
        <v>8190</v>
      </c>
      <c r="D4375" s="175" t="s">
        <v>195</v>
      </c>
      <c r="E4375" s="176" t="s">
        <v>8191</v>
      </c>
      <c r="F4375" s="177" t="s">
        <v>8192</v>
      </c>
      <c r="G4375" s="178" t="s">
        <v>3092</v>
      </c>
      <c r="H4375" s="179">
        <v>1</v>
      </c>
      <c r="I4375" s="180"/>
      <c r="J4375" s="181">
        <f t="shared" ref="J4375:J4408" si="484">ROUND(I4375*H4375,2)</f>
        <v>0</v>
      </c>
      <c r="K4375" s="177" t="s">
        <v>477</v>
      </c>
      <c r="L4375" s="41"/>
      <c r="M4375" s="182" t="s">
        <v>19</v>
      </c>
      <c r="N4375" s="183" t="s">
        <v>41</v>
      </c>
      <c r="O4375" s="66"/>
      <c r="P4375" s="184">
        <f t="shared" ref="P4375:P4408" si="485">O4375*H4375</f>
        <v>0</v>
      </c>
      <c r="Q4375" s="184">
        <v>0</v>
      </c>
      <c r="R4375" s="184">
        <f t="shared" ref="R4375:R4408" si="486">Q4375*H4375</f>
        <v>0</v>
      </c>
      <c r="S4375" s="184">
        <v>0</v>
      </c>
      <c r="T4375" s="185">
        <f t="shared" ref="T4375:T4408" si="487">S4375*H4375</f>
        <v>0</v>
      </c>
      <c r="U4375" s="36"/>
      <c r="V4375" s="36"/>
      <c r="W4375" s="36"/>
      <c r="X4375" s="36"/>
      <c r="Y4375" s="36"/>
      <c r="Z4375" s="36"/>
      <c r="AA4375" s="36"/>
      <c r="AB4375" s="36"/>
      <c r="AC4375" s="36"/>
      <c r="AD4375" s="36"/>
      <c r="AE4375" s="36"/>
      <c r="AR4375" s="186" t="s">
        <v>200</v>
      </c>
      <c r="AT4375" s="186" t="s">
        <v>195</v>
      </c>
      <c r="AU4375" s="186" t="s">
        <v>212</v>
      </c>
      <c r="AY4375" s="19" t="s">
        <v>193</v>
      </c>
      <c r="BE4375" s="187">
        <f t="shared" ref="BE4375:BE4408" si="488">IF(N4375="základní",J4375,0)</f>
        <v>0</v>
      </c>
      <c r="BF4375" s="187">
        <f t="shared" ref="BF4375:BF4408" si="489">IF(N4375="snížená",J4375,0)</f>
        <v>0</v>
      </c>
      <c r="BG4375" s="187">
        <f t="shared" ref="BG4375:BG4408" si="490">IF(N4375="zákl. přenesená",J4375,0)</f>
        <v>0</v>
      </c>
      <c r="BH4375" s="187">
        <f t="shared" ref="BH4375:BH4408" si="491">IF(N4375="sníž. přenesená",J4375,0)</f>
        <v>0</v>
      </c>
      <c r="BI4375" s="187">
        <f t="shared" ref="BI4375:BI4408" si="492">IF(N4375="nulová",J4375,0)</f>
        <v>0</v>
      </c>
      <c r="BJ4375" s="19" t="s">
        <v>78</v>
      </c>
      <c r="BK4375" s="187">
        <f t="shared" ref="BK4375:BK4408" si="493">ROUND(I4375*H4375,2)</f>
        <v>0</v>
      </c>
      <c r="BL4375" s="19" t="s">
        <v>200</v>
      </c>
      <c r="BM4375" s="186" t="s">
        <v>8193</v>
      </c>
    </row>
    <row r="4376" spans="1:65" s="2" customFormat="1" ht="78" customHeight="1">
      <c r="A4376" s="36"/>
      <c r="B4376" s="37"/>
      <c r="C4376" s="175" t="s">
        <v>8194</v>
      </c>
      <c r="D4376" s="175" t="s">
        <v>195</v>
      </c>
      <c r="E4376" s="176" t="s">
        <v>8195</v>
      </c>
      <c r="F4376" s="177" t="s">
        <v>8196</v>
      </c>
      <c r="G4376" s="178" t="s">
        <v>702</v>
      </c>
      <c r="H4376" s="179">
        <v>4</v>
      </c>
      <c r="I4376" s="180"/>
      <c r="J4376" s="181">
        <f t="shared" si="484"/>
        <v>0</v>
      </c>
      <c r="K4376" s="177" t="s">
        <v>477</v>
      </c>
      <c r="L4376" s="41"/>
      <c r="M4376" s="182" t="s">
        <v>19</v>
      </c>
      <c r="N4376" s="183" t="s">
        <v>41</v>
      </c>
      <c r="O4376" s="66"/>
      <c r="P4376" s="184">
        <f t="shared" si="485"/>
        <v>0</v>
      </c>
      <c r="Q4376" s="184">
        <v>0</v>
      </c>
      <c r="R4376" s="184">
        <f t="shared" si="486"/>
        <v>0</v>
      </c>
      <c r="S4376" s="184">
        <v>0</v>
      </c>
      <c r="T4376" s="185">
        <f t="shared" si="487"/>
        <v>0</v>
      </c>
      <c r="U4376" s="36"/>
      <c r="V4376" s="36"/>
      <c r="W4376" s="36"/>
      <c r="X4376" s="36"/>
      <c r="Y4376" s="36"/>
      <c r="Z4376" s="36"/>
      <c r="AA4376" s="36"/>
      <c r="AB4376" s="36"/>
      <c r="AC4376" s="36"/>
      <c r="AD4376" s="36"/>
      <c r="AE4376" s="36"/>
      <c r="AR4376" s="186" t="s">
        <v>200</v>
      </c>
      <c r="AT4376" s="186" t="s">
        <v>195</v>
      </c>
      <c r="AU4376" s="186" t="s">
        <v>212</v>
      </c>
      <c r="AY4376" s="19" t="s">
        <v>193</v>
      </c>
      <c r="BE4376" s="187">
        <f t="shared" si="488"/>
        <v>0</v>
      </c>
      <c r="BF4376" s="187">
        <f t="shared" si="489"/>
        <v>0</v>
      </c>
      <c r="BG4376" s="187">
        <f t="shared" si="490"/>
        <v>0</v>
      </c>
      <c r="BH4376" s="187">
        <f t="shared" si="491"/>
        <v>0</v>
      </c>
      <c r="BI4376" s="187">
        <f t="shared" si="492"/>
        <v>0</v>
      </c>
      <c r="BJ4376" s="19" t="s">
        <v>78</v>
      </c>
      <c r="BK4376" s="187">
        <f t="shared" si="493"/>
        <v>0</v>
      </c>
      <c r="BL4376" s="19" t="s">
        <v>200</v>
      </c>
      <c r="BM4376" s="186" t="s">
        <v>8197</v>
      </c>
    </row>
    <row r="4377" spans="1:65" s="2" customFormat="1" ht="16.5" customHeight="1">
      <c r="A4377" s="36"/>
      <c r="B4377" s="37"/>
      <c r="C4377" s="175" t="s">
        <v>8198</v>
      </c>
      <c r="D4377" s="175" t="s">
        <v>195</v>
      </c>
      <c r="E4377" s="176" t="s">
        <v>8199</v>
      </c>
      <c r="F4377" s="177" t="s">
        <v>8200</v>
      </c>
      <c r="G4377" s="178" t="s">
        <v>702</v>
      </c>
      <c r="H4377" s="179">
        <v>2</v>
      </c>
      <c r="I4377" s="180"/>
      <c r="J4377" s="181">
        <f t="shared" si="484"/>
        <v>0</v>
      </c>
      <c r="K4377" s="177" t="s">
        <v>477</v>
      </c>
      <c r="L4377" s="41"/>
      <c r="M4377" s="182" t="s">
        <v>19</v>
      </c>
      <c r="N4377" s="183" t="s">
        <v>41</v>
      </c>
      <c r="O4377" s="66"/>
      <c r="P4377" s="184">
        <f t="shared" si="485"/>
        <v>0</v>
      </c>
      <c r="Q4377" s="184">
        <v>0</v>
      </c>
      <c r="R4377" s="184">
        <f t="shared" si="486"/>
        <v>0</v>
      </c>
      <c r="S4377" s="184">
        <v>0</v>
      </c>
      <c r="T4377" s="185">
        <f t="shared" si="487"/>
        <v>0</v>
      </c>
      <c r="U4377" s="36"/>
      <c r="V4377" s="36"/>
      <c r="W4377" s="36"/>
      <c r="X4377" s="36"/>
      <c r="Y4377" s="36"/>
      <c r="Z4377" s="36"/>
      <c r="AA4377" s="36"/>
      <c r="AB4377" s="36"/>
      <c r="AC4377" s="36"/>
      <c r="AD4377" s="36"/>
      <c r="AE4377" s="36"/>
      <c r="AR4377" s="186" t="s">
        <v>200</v>
      </c>
      <c r="AT4377" s="186" t="s">
        <v>195</v>
      </c>
      <c r="AU4377" s="186" t="s">
        <v>212</v>
      </c>
      <c r="AY4377" s="19" t="s">
        <v>193</v>
      </c>
      <c r="BE4377" s="187">
        <f t="shared" si="488"/>
        <v>0</v>
      </c>
      <c r="BF4377" s="187">
        <f t="shared" si="489"/>
        <v>0</v>
      </c>
      <c r="BG4377" s="187">
        <f t="shared" si="490"/>
        <v>0</v>
      </c>
      <c r="BH4377" s="187">
        <f t="shared" si="491"/>
        <v>0</v>
      </c>
      <c r="BI4377" s="187">
        <f t="shared" si="492"/>
        <v>0</v>
      </c>
      <c r="BJ4377" s="19" t="s">
        <v>78</v>
      </c>
      <c r="BK4377" s="187">
        <f t="shared" si="493"/>
        <v>0</v>
      </c>
      <c r="BL4377" s="19" t="s">
        <v>200</v>
      </c>
      <c r="BM4377" s="186" t="s">
        <v>8201</v>
      </c>
    </row>
    <row r="4378" spans="1:65" s="2" customFormat="1" ht="33" customHeight="1">
      <c r="A4378" s="36"/>
      <c r="B4378" s="37"/>
      <c r="C4378" s="175" t="s">
        <v>8202</v>
      </c>
      <c r="D4378" s="175" t="s">
        <v>195</v>
      </c>
      <c r="E4378" s="176" t="s">
        <v>8203</v>
      </c>
      <c r="F4378" s="177" t="s">
        <v>8204</v>
      </c>
      <c r="G4378" s="178" t="s">
        <v>702</v>
      </c>
      <c r="H4378" s="179">
        <v>4</v>
      </c>
      <c r="I4378" s="180"/>
      <c r="J4378" s="181">
        <f t="shared" si="484"/>
        <v>0</v>
      </c>
      <c r="K4378" s="177" t="s">
        <v>477</v>
      </c>
      <c r="L4378" s="41"/>
      <c r="M4378" s="182" t="s">
        <v>19</v>
      </c>
      <c r="N4378" s="183" t="s">
        <v>41</v>
      </c>
      <c r="O4378" s="66"/>
      <c r="P4378" s="184">
        <f t="shared" si="485"/>
        <v>0</v>
      </c>
      <c r="Q4378" s="184">
        <v>0</v>
      </c>
      <c r="R4378" s="184">
        <f t="shared" si="486"/>
        <v>0</v>
      </c>
      <c r="S4378" s="184">
        <v>0</v>
      </c>
      <c r="T4378" s="185">
        <f t="shared" si="487"/>
        <v>0</v>
      </c>
      <c r="U4378" s="36"/>
      <c r="V4378" s="36"/>
      <c r="W4378" s="36"/>
      <c r="X4378" s="36"/>
      <c r="Y4378" s="36"/>
      <c r="Z4378" s="36"/>
      <c r="AA4378" s="36"/>
      <c r="AB4378" s="36"/>
      <c r="AC4378" s="36"/>
      <c r="AD4378" s="36"/>
      <c r="AE4378" s="36"/>
      <c r="AR4378" s="186" t="s">
        <v>200</v>
      </c>
      <c r="AT4378" s="186" t="s">
        <v>195</v>
      </c>
      <c r="AU4378" s="186" t="s">
        <v>212</v>
      </c>
      <c r="AY4378" s="19" t="s">
        <v>193</v>
      </c>
      <c r="BE4378" s="187">
        <f t="shared" si="488"/>
        <v>0</v>
      </c>
      <c r="BF4378" s="187">
        <f t="shared" si="489"/>
        <v>0</v>
      </c>
      <c r="BG4378" s="187">
        <f t="shared" si="490"/>
        <v>0</v>
      </c>
      <c r="BH4378" s="187">
        <f t="shared" si="491"/>
        <v>0</v>
      </c>
      <c r="BI4378" s="187">
        <f t="shared" si="492"/>
        <v>0</v>
      </c>
      <c r="BJ4378" s="19" t="s">
        <v>78</v>
      </c>
      <c r="BK4378" s="187">
        <f t="shared" si="493"/>
        <v>0</v>
      </c>
      <c r="BL4378" s="19" t="s">
        <v>200</v>
      </c>
      <c r="BM4378" s="186" t="s">
        <v>8205</v>
      </c>
    </row>
    <row r="4379" spans="1:65" s="2" customFormat="1" ht="33" customHeight="1">
      <c r="A4379" s="36"/>
      <c r="B4379" s="37"/>
      <c r="C4379" s="175" t="s">
        <v>8206</v>
      </c>
      <c r="D4379" s="175" t="s">
        <v>195</v>
      </c>
      <c r="E4379" s="176" t="s">
        <v>8207</v>
      </c>
      <c r="F4379" s="177" t="s">
        <v>8208</v>
      </c>
      <c r="G4379" s="178" t="s">
        <v>702</v>
      </c>
      <c r="H4379" s="179">
        <v>6</v>
      </c>
      <c r="I4379" s="180"/>
      <c r="J4379" s="181">
        <f t="shared" si="484"/>
        <v>0</v>
      </c>
      <c r="K4379" s="177" t="s">
        <v>477</v>
      </c>
      <c r="L4379" s="41"/>
      <c r="M4379" s="182" t="s">
        <v>19</v>
      </c>
      <c r="N4379" s="183" t="s">
        <v>41</v>
      </c>
      <c r="O4379" s="66"/>
      <c r="P4379" s="184">
        <f t="shared" si="485"/>
        <v>0</v>
      </c>
      <c r="Q4379" s="184">
        <v>0</v>
      </c>
      <c r="R4379" s="184">
        <f t="shared" si="486"/>
        <v>0</v>
      </c>
      <c r="S4379" s="184">
        <v>0</v>
      </c>
      <c r="T4379" s="185">
        <f t="shared" si="487"/>
        <v>0</v>
      </c>
      <c r="U4379" s="36"/>
      <c r="V4379" s="36"/>
      <c r="W4379" s="36"/>
      <c r="X4379" s="36"/>
      <c r="Y4379" s="36"/>
      <c r="Z4379" s="36"/>
      <c r="AA4379" s="36"/>
      <c r="AB4379" s="36"/>
      <c r="AC4379" s="36"/>
      <c r="AD4379" s="36"/>
      <c r="AE4379" s="36"/>
      <c r="AR4379" s="186" t="s">
        <v>200</v>
      </c>
      <c r="AT4379" s="186" t="s">
        <v>195</v>
      </c>
      <c r="AU4379" s="186" t="s">
        <v>212</v>
      </c>
      <c r="AY4379" s="19" t="s">
        <v>193</v>
      </c>
      <c r="BE4379" s="187">
        <f t="shared" si="488"/>
        <v>0</v>
      </c>
      <c r="BF4379" s="187">
        <f t="shared" si="489"/>
        <v>0</v>
      </c>
      <c r="BG4379" s="187">
        <f t="shared" si="490"/>
        <v>0</v>
      </c>
      <c r="BH4379" s="187">
        <f t="shared" si="491"/>
        <v>0</v>
      </c>
      <c r="BI4379" s="187">
        <f t="shared" si="492"/>
        <v>0</v>
      </c>
      <c r="BJ4379" s="19" t="s">
        <v>78</v>
      </c>
      <c r="BK4379" s="187">
        <f t="shared" si="493"/>
        <v>0</v>
      </c>
      <c r="BL4379" s="19" t="s">
        <v>200</v>
      </c>
      <c r="BM4379" s="186" t="s">
        <v>8209</v>
      </c>
    </row>
    <row r="4380" spans="1:65" s="2" customFormat="1" ht="33" customHeight="1">
      <c r="A4380" s="36"/>
      <c r="B4380" s="37"/>
      <c r="C4380" s="175" t="s">
        <v>8210</v>
      </c>
      <c r="D4380" s="175" t="s">
        <v>195</v>
      </c>
      <c r="E4380" s="176" t="s">
        <v>8211</v>
      </c>
      <c r="F4380" s="177" t="s">
        <v>8212</v>
      </c>
      <c r="G4380" s="178" t="s">
        <v>702</v>
      </c>
      <c r="H4380" s="179">
        <v>2</v>
      </c>
      <c r="I4380" s="180"/>
      <c r="J4380" s="181">
        <f t="shared" si="484"/>
        <v>0</v>
      </c>
      <c r="K4380" s="177" t="s">
        <v>477</v>
      </c>
      <c r="L4380" s="41"/>
      <c r="M4380" s="182" t="s">
        <v>19</v>
      </c>
      <c r="N4380" s="183" t="s">
        <v>41</v>
      </c>
      <c r="O4380" s="66"/>
      <c r="P4380" s="184">
        <f t="shared" si="485"/>
        <v>0</v>
      </c>
      <c r="Q4380" s="184">
        <v>0</v>
      </c>
      <c r="R4380" s="184">
        <f t="shared" si="486"/>
        <v>0</v>
      </c>
      <c r="S4380" s="184">
        <v>0</v>
      </c>
      <c r="T4380" s="185">
        <f t="shared" si="487"/>
        <v>0</v>
      </c>
      <c r="U4380" s="36"/>
      <c r="V4380" s="36"/>
      <c r="W4380" s="36"/>
      <c r="X4380" s="36"/>
      <c r="Y4380" s="36"/>
      <c r="Z4380" s="36"/>
      <c r="AA4380" s="36"/>
      <c r="AB4380" s="36"/>
      <c r="AC4380" s="36"/>
      <c r="AD4380" s="36"/>
      <c r="AE4380" s="36"/>
      <c r="AR4380" s="186" t="s">
        <v>200</v>
      </c>
      <c r="AT4380" s="186" t="s">
        <v>195</v>
      </c>
      <c r="AU4380" s="186" t="s">
        <v>212</v>
      </c>
      <c r="AY4380" s="19" t="s">
        <v>193</v>
      </c>
      <c r="BE4380" s="187">
        <f t="shared" si="488"/>
        <v>0</v>
      </c>
      <c r="BF4380" s="187">
        <f t="shared" si="489"/>
        <v>0</v>
      </c>
      <c r="BG4380" s="187">
        <f t="shared" si="490"/>
        <v>0</v>
      </c>
      <c r="BH4380" s="187">
        <f t="shared" si="491"/>
        <v>0</v>
      </c>
      <c r="BI4380" s="187">
        <f t="shared" si="492"/>
        <v>0</v>
      </c>
      <c r="BJ4380" s="19" t="s">
        <v>78</v>
      </c>
      <c r="BK4380" s="187">
        <f t="shared" si="493"/>
        <v>0</v>
      </c>
      <c r="BL4380" s="19" t="s">
        <v>200</v>
      </c>
      <c r="BM4380" s="186" t="s">
        <v>8213</v>
      </c>
    </row>
    <row r="4381" spans="1:65" s="2" customFormat="1" ht="33" customHeight="1">
      <c r="A4381" s="36"/>
      <c r="B4381" s="37"/>
      <c r="C4381" s="175" t="s">
        <v>8214</v>
      </c>
      <c r="D4381" s="175" t="s">
        <v>195</v>
      </c>
      <c r="E4381" s="176" t="s">
        <v>8215</v>
      </c>
      <c r="F4381" s="177" t="s">
        <v>8216</v>
      </c>
      <c r="G4381" s="178" t="s">
        <v>702</v>
      </c>
      <c r="H4381" s="179">
        <v>2</v>
      </c>
      <c r="I4381" s="180"/>
      <c r="J4381" s="181">
        <f t="shared" si="484"/>
        <v>0</v>
      </c>
      <c r="K4381" s="177" t="s">
        <v>477</v>
      </c>
      <c r="L4381" s="41"/>
      <c r="M4381" s="182" t="s">
        <v>19</v>
      </c>
      <c r="N4381" s="183" t="s">
        <v>41</v>
      </c>
      <c r="O4381" s="66"/>
      <c r="P4381" s="184">
        <f t="shared" si="485"/>
        <v>0</v>
      </c>
      <c r="Q4381" s="184">
        <v>0</v>
      </c>
      <c r="R4381" s="184">
        <f t="shared" si="486"/>
        <v>0</v>
      </c>
      <c r="S4381" s="184">
        <v>0</v>
      </c>
      <c r="T4381" s="185">
        <f t="shared" si="487"/>
        <v>0</v>
      </c>
      <c r="U4381" s="36"/>
      <c r="V4381" s="36"/>
      <c r="W4381" s="36"/>
      <c r="X4381" s="36"/>
      <c r="Y4381" s="36"/>
      <c r="Z4381" s="36"/>
      <c r="AA4381" s="36"/>
      <c r="AB4381" s="36"/>
      <c r="AC4381" s="36"/>
      <c r="AD4381" s="36"/>
      <c r="AE4381" s="36"/>
      <c r="AR4381" s="186" t="s">
        <v>200</v>
      </c>
      <c r="AT4381" s="186" t="s">
        <v>195</v>
      </c>
      <c r="AU4381" s="186" t="s">
        <v>212</v>
      </c>
      <c r="AY4381" s="19" t="s">
        <v>193</v>
      </c>
      <c r="BE4381" s="187">
        <f t="shared" si="488"/>
        <v>0</v>
      </c>
      <c r="BF4381" s="187">
        <f t="shared" si="489"/>
        <v>0</v>
      </c>
      <c r="BG4381" s="187">
        <f t="shared" si="490"/>
        <v>0</v>
      </c>
      <c r="BH4381" s="187">
        <f t="shared" si="491"/>
        <v>0</v>
      </c>
      <c r="BI4381" s="187">
        <f t="shared" si="492"/>
        <v>0</v>
      </c>
      <c r="BJ4381" s="19" t="s">
        <v>78</v>
      </c>
      <c r="BK4381" s="187">
        <f t="shared" si="493"/>
        <v>0</v>
      </c>
      <c r="BL4381" s="19" t="s">
        <v>200</v>
      </c>
      <c r="BM4381" s="186" t="s">
        <v>8217</v>
      </c>
    </row>
    <row r="4382" spans="1:65" s="2" customFormat="1" ht="44.25" customHeight="1">
      <c r="A4382" s="36"/>
      <c r="B4382" s="37"/>
      <c r="C4382" s="175" t="s">
        <v>8218</v>
      </c>
      <c r="D4382" s="175" t="s">
        <v>195</v>
      </c>
      <c r="E4382" s="176" t="s">
        <v>8219</v>
      </c>
      <c r="F4382" s="177" t="s">
        <v>8220</v>
      </c>
      <c r="G4382" s="178" t="s">
        <v>702</v>
      </c>
      <c r="H4382" s="179">
        <v>2</v>
      </c>
      <c r="I4382" s="180"/>
      <c r="J4382" s="181">
        <f t="shared" si="484"/>
        <v>0</v>
      </c>
      <c r="K4382" s="177" t="s">
        <v>477</v>
      </c>
      <c r="L4382" s="41"/>
      <c r="M4382" s="182" t="s">
        <v>19</v>
      </c>
      <c r="N4382" s="183" t="s">
        <v>41</v>
      </c>
      <c r="O4382" s="66"/>
      <c r="P4382" s="184">
        <f t="shared" si="485"/>
        <v>0</v>
      </c>
      <c r="Q4382" s="184">
        <v>0</v>
      </c>
      <c r="R4382" s="184">
        <f t="shared" si="486"/>
        <v>0</v>
      </c>
      <c r="S4382" s="184">
        <v>0</v>
      </c>
      <c r="T4382" s="185">
        <f t="shared" si="487"/>
        <v>0</v>
      </c>
      <c r="U4382" s="36"/>
      <c r="V4382" s="36"/>
      <c r="W4382" s="36"/>
      <c r="X4382" s="36"/>
      <c r="Y4382" s="36"/>
      <c r="Z4382" s="36"/>
      <c r="AA4382" s="36"/>
      <c r="AB4382" s="36"/>
      <c r="AC4382" s="36"/>
      <c r="AD4382" s="36"/>
      <c r="AE4382" s="36"/>
      <c r="AR4382" s="186" t="s">
        <v>200</v>
      </c>
      <c r="AT4382" s="186" t="s">
        <v>195</v>
      </c>
      <c r="AU4382" s="186" t="s">
        <v>212</v>
      </c>
      <c r="AY4382" s="19" t="s">
        <v>193</v>
      </c>
      <c r="BE4382" s="187">
        <f t="shared" si="488"/>
        <v>0</v>
      </c>
      <c r="BF4382" s="187">
        <f t="shared" si="489"/>
        <v>0</v>
      </c>
      <c r="BG4382" s="187">
        <f t="shared" si="490"/>
        <v>0</v>
      </c>
      <c r="BH4382" s="187">
        <f t="shared" si="491"/>
        <v>0</v>
      </c>
      <c r="BI4382" s="187">
        <f t="shared" si="492"/>
        <v>0</v>
      </c>
      <c r="BJ4382" s="19" t="s">
        <v>78</v>
      </c>
      <c r="BK4382" s="187">
        <f t="shared" si="493"/>
        <v>0</v>
      </c>
      <c r="BL4382" s="19" t="s">
        <v>200</v>
      </c>
      <c r="BM4382" s="186" t="s">
        <v>8221</v>
      </c>
    </row>
    <row r="4383" spans="1:65" s="2" customFormat="1" ht="44.25" customHeight="1">
      <c r="A4383" s="36"/>
      <c r="B4383" s="37"/>
      <c r="C4383" s="175" t="s">
        <v>8222</v>
      </c>
      <c r="D4383" s="175" t="s">
        <v>195</v>
      </c>
      <c r="E4383" s="176" t="s">
        <v>8223</v>
      </c>
      <c r="F4383" s="177" t="s">
        <v>8224</v>
      </c>
      <c r="G4383" s="178" t="s">
        <v>702</v>
      </c>
      <c r="H4383" s="179">
        <v>4</v>
      </c>
      <c r="I4383" s="180"/>
      <c r="J4383" s="181">
        <f t="shared" si="484"/>
        <v>0</v>
      </c>
      <c r="K4383" s="177" t="s">
        <v>477</v>
      </c>
      <c r="L4383" s="41"/>
      <c r="M4383" s="182" t="s">
        <v>19</v>
      </c>
      <c r="N4383" s="183" t="s">
        <v>41</v>
      </c>
      <c r="O4383" s="66"/>
      <c r="P4383" s="184">
        <f t="shared" si="485"/>
        <v>0</v>
      </c>
      <c r="Q4383" s="184">
        <v>0</v>
      </c>
      <c r="R4383" s="184">
        <f t="shared" si="486"/>
        <v>0</v>
      </c>
      <c r="S4383" s="184">
        <v>0</v>
      </c>
      <c r="T4383" s="185">
        <f t="shared" si="487"/>
        <v>0</v>
      </c>
      <c r="U4383" s="36"/>
      <c r="V4383" s="36"/>
      <c r="W4383" s="36"/>
      <c r="X4383" s="36"/>
      <c r="Y4383" s="36"/>
      <c r="Z4383" s="36"/>
      <c r="AA4383" s="36"/>
      <c r="AB4383" s="36"/>
      <c r="AC4383" s="36"/>
      <c r="AD4383" s="36"/>
      <c r="AE4383" s="36"/>
      <c r="AR4383" s="186" t="s">
        <v>200</v>
      </c>
      <c r="AT4383" s="186" t="s">
        <v>195</v>
      </c>
      <c r="AU4383" s="186" t="s">
        <v>212</v>
      </c>
      <c r="AY4383" s="19" t="s">
        <v>193</v>
      </c>
      <c r="BE4383" s="187">
        <f t="shared" si="488"/>
        <v>0</v>
      </c>
      <c r="BF4383" s="187">
        <f t="shared" si="489"/>
        <v>0</v>
      </c>
      <c r="BG4383" s="187">
        <f t="shared" si="490"/>
        <v>0</v>
      </c>
      <c r="BH4383" s="187">
        <f t="shared" si="491"/>
        <v>0</v>
      </c>
      <c r="BI4383" s="187">
        <f t="shared" si="492"/>
        <v>0</v>
      </c>
      <c r="BJ4383" s="19" t="s">
        <v>78</v>
      </c>
      <c r="BK4383" s="187">
        <f t="shared" si="493"/>
        <v>0</v>
      </c>
      <c r="BL4383" s="19" t="s">
        <v>200</v>
      </c>
      <c r="BM4383" s="186" t="s">
        <v>8225</v>
      </c>
    </row>
    <row r="4384" spans="1:65" s="2" customFormat="1" ht="44.25" customHeight="1">
      <c r="A4384" s="36"/>
      <c r="B4384" s="37"/>
      <c r="C4384" s="175" t="s">
        <v>8226</v>
      </c>
      <c r="D4384" s="175" t="s">
        <v>195</v>
      </c>
      <c r="E4384" s="176" t="s">
        <v>8227</v>
      </c>
      <c r="F4384" s="177" t="s">
        <v>8228</v>
      </c>
      <c r="G4384" s="178" t="s">
        <v>702</v>
      </c>
      <c r="H4384" s="179">
        <v>2</v>
      </c>
      <c r="I4384" s="180"/>
      <c r="J4384" s="181">
        <f t="shared" si="484"/>
        <v>0</v>
      </c>
      <c r="K4384" s="177" t="s">
        <v>477</v>
      </c>
      <c r="L4384" s="41"/>
      <c r="M4384" s="182" t="s">
        <v>19</v>
      </c>
      <c r="N4384" s="183" t="s">
        <v>41</v>
      </c>
      <c r="O4384" s="66"/>
      <c r="P4384" s="184">
        <f t="shared" si="485"/>
        <v>0</v>
      </c>
      <c r="Q4384" s="184">
        <v>0</v>
      </c>
      <c r="R4384" s="184">
        <f t="shared" si="486"/>
        <v>0</v>
      </c>
      <c r="S4384" s="184">
        <v>0</v>
      </c>
      <c r="T4384" s="185">
        <f t="shared" si="487"/>
        <v>0</v>
      </c>
      <c r="U4384" s="36"/>
      <c r="V4384" s="36"/>
      <c r="W4384" s="36"/>
      <c r="X4384" s="36"/>
      <c r="Y4384" s="36"/>
      <c r="Z4384" s="36"/>
      <c r="AA4384" s="36"/>
      <c r="AB4384" s="36"/>
      <c r="AC4384" s="36"/>
      <c r="AD4384" s="36"/>
      <c r="AE4384" s="36"/>
      <c r="AR4384" s="186" t="s">
        <v>200</v>
      </c>
      <c r="AT4384" s="186" t="s">
        <v>195</v>
      </c>
      <c r="AU4384" s="186" t="s">
        <v>212</v>
      </c>
      <c r="AY4384" s="19" t="s">
        <v>193</v>
      </c>
      <c r="BE4384" s="187">
        <f t="shared" si="488"/>
        <v>0</v>
      </c>
      <c r="BF4384" s="187">
        <f t="shared" si="489"/>
        <v>0</v>
      </c>
      <c r="BG4384" s="187">
        <f t="shared" si="490"/>
        <v>0</v>
      </c>
      <c r="BH4384" s="187">
        <f t="shared" si="491"/>
        <v>0</v>
      </c>
      <c r="BI4384" s="187">
        <f t="shared" si="492"/>
        <v>0</v>
      </c>
      <c r="BJ4384" s="19" t="s">
        <v>78</v>
      </c>
      <c r="BK4384" s="187">
        <f t="shared" si="493"/>
        <v>0</v>
      </c>
      <c r="BL4384" s="19" t="s">
        <v>200</v>
      </c>
      <c r="BM4384" s="186" t="s">
        <v>8229</v>
      </c>
    </row>
    <row r="4385" spans="1:65" s="2" customFormat="1" ht="24.2" customHeight="1">
      <c r="A4385" s="36"/>
      <c r="B4385" s="37"/>
      <c r="C4385" s="175" t="s">
        <v>8230</v>
      </c>
      <c r="D4385" s="175" t="s">
        <v>195</v>
      </c>
      <c r="E4385" s="176" t="s">
        <v>8231</v>
      </c>
      <c r="F4385" s="177" t="s">
        <v>8232</v>
      </c>
      <c r="G4385" s="178" t="s">
        <v>702</v>
      </c>
      <c r="H4385" s="179">
        <v>8</v>
      </c>
      <c r="I4385" s="180"/>
      <c r="J4385" s="181">
        <f t="shared" si="484"/>
        <v>0</v>
      </c>
      <c r="K4385" s="177" t="s">
        <v>477</v>
      </c>
      <c r="L4385" s="41"/>
      <c r="M4385" s="182" t="s">
        <v>19</v>
      </c>
      <c r="N4385" s="183" t="s">
        <v>41</v>
      </c>
      <c r="O4385" s="66"/>
      <c r="P4385" s="184">
        <f t="shared" si="485"/>
        <v>0</v>
      </c>
      <c r="Q4385" s="184">
        <v>0</v>
      </c>
      <c r="R4385" s="184">
        <f t="shared" si="486"/>
        <v>0</v>
      </c>
      <c r="S4385" s="184">
        <v>0</v>
      </c>
      <c r="T4385" s="185">
        <f t="shared" si="487"/>
        <v>0</v>
      </c>
      <c r="U4385" s="36"/>
      <c r="V4385" s="36"/>
      <c r="W4385" s="36"/>
      <c r="X4385" s="36"/>
      <c r="Y4385" s="36"/>
      <c r="Z4385" s="36"/>
      <c r="AA4385" s="36"/>
      <c r="AB4385" s="36"/>
      <c r="AC4385" s="36"/>
      <c r="AD4385" s="36"/>
      <c r="AE4385" s="36"/>
      <c r="AR4385" s="186" t="s">
        <v>200</v>
      </c>
      <c r="AT4385" s="186" t="s">
        <v>195</v>
      </c>
      <c r="AU4385" s="186" t="s">
        <v>212</v>
      </c>
      <c r="AY4385" s="19" t="s">
        <v>193</v>
      </c>
      <c r="BE4385" s="187">
        <f t="shared" si="488"/>
        <v>0</v>
      </c>
      <c r="BF4385" s="187">
        <f t="shared" si="489"/>
        <v>0</v>
      </c>
      <c r="BG4385" s="187">
        <f t="shared" si="490"/>
        <v>0</v>
      </c>
      <c r="BH4385" s="187">
        <f t="shared" si="491"/>
        <v>0</v>
      </c>
      <c r="BI4385" s="187">
        <f t="shared" si="492"/>
        <v>0</v>
      </c>
      <c r="BJ4385" s="19" t="s">
        <v>78</v>
      </c>
      <c r="BK4385" s="187">
        <f t="shared" si="493"/>
        <v>0</v>
      </c>
      <c r="BL4385" s="19" t="s">
        <v>200</v>
      </c>
      <c r="BM4385" s="186" t="s">
        <v>8233</v>
      </c>
    </row>
    <row r="4386" spans="1:65" s="2" customFormat="1" ht="24.2" customHeight="1">
      <c r="A4386" s="36"/>
      <c r="B4386" s="37"/>
      <c r="C4386" s="175" t="s">
        <v>8234</v>
      </c>
      <c r="D4386" s="175" t="s">
        <v>195</v>
      </c>
      <c r="E4386" s="176" t="s">
        <v>8235</v>
      </c>
      <c r="F4386" s="177" t="s">
        <v>8236</v>
      </c>
      <c r="G4386" s="178" t="s">
        <v>702</v>
      </c>
      <c r="H4386" s="179">
        <v>4</v>
      </c>
      <c r="I4386" s="180"/>
      <c r="J4386" s="181">
        <f t="shared" si="484"/>
        <v>0</v>
      </c>
      <c r="K4386" s="177" t="s">
        <v>477</v>
      </c>
      <c r="L4386" s="41"/>
      <c r="M4386" s="182" t="s">
        <v>19</v>
      </c>
      <c r="N4386" s="183" t="s">
        <v>41</v>
      </c>
      <c r="O4386" s="66"/>
      <c r="P4386" s="184">
        <f t="shared" si="485"/>
        <v>0</v>
      </c>
      <c r="Q4386" s="184">
        <v>0</v>
      </c>
      <c r="R4386" s="184">
        <f t="shared" si="486"/>
        <v>0</v>
      </c>
      <c r="S4386" s="184">
        <v>0</v>
      </c>
      <c r="T4386" s="185">
        <f t="shared" si="487"/>
        <v>0</v>
      </c>
      <c r="U4386" s="36"/>
      <c r="V4386" s="36"/>
      <c r="W4386" s="36"/>
      <c r="X4386" s="36"/>
      <c r="Y4386" s="36"/>
      <c r="Z4386" s="36"/>
      <c r="AA4386" s="36"/>
      <c r="AB4386" s="36"/>
      <c r="AC4386" s="36"/>
      <c r="AD4386" s="36"/>
      <c r="AE4386" s="36"/>
      <c r="AR4386" s="186" t="s">
        <v>200</v>
      </c>
      <c r="AT4386" s="186" t="s">
        <v>195</v>
      </c>
      <c r="AU4386" s="186" t="s">
        <v>212</v>
      </c>
      <c r="AY4386" s="19" t="s">
        <v>193</v>
      </c>
      <c r="BE4386" s="187">
        <f t="shared" si="488"/>
        <v>0</v>
      </c>
      <c r="BF4386" s="187">
        <f t="shared" si="489"/>
        <v>0</v>
      </c>
      <c r="BG4386" s="187">
        <f t="shared" si="490"/>
        <v>0</v>
      </c>
      <c r="BH4386" s="187">
        <f t="shared" si="491"/>
        <v>0</v>
      </c>
      <c r="BI4386" s="187">
        <f t="shared" si="492"/>
        <v>0</v>
      </c>
      <c r="BJ4386" s="19" t="s">
        <v>78</v>
      </c>
      <c r="BK4386" s="187">
        <f t="shared" si="493"/>
        <v>0</v>
      </c>
      <c r="BL4386" s="19" t="s">
        <v>200</v>
      </c>
      <c r="BM4386" s="186" t="s">
        <v>8237</v>
      </c>
    </row>
    <row r="4387" spans="1:65" s="2" customFormat="1" ht="55.5" customHeight="1">
      <c r="A4387" s="36"/>
      <c r="B4387" s="37"/>
      <c r="C4387" s="175" t="s">
        <v>8238</v>
      </c>
      <c r="D4387" s="175" t="s">
        <v>195</v>
      </c>
      <c r="E4387" s="176" t="s">
        <v>8239</v>
      </c>
      <c r="F4387" s="177" t="s">
        <v>8240</v>
      </c>
      <c r="G4387" s="178" t="s">
        <v>702</v>
      </c>
      <c r="H4387" s="179">
        <v>2</v>
      </c>
      <c r="I4387" s="180"/>
      <c r="J4387" s="181">
        <f t="shared" si="484"/>
        <v>0</v>
      </c>
      <c r="K4387" s="177" t="s">
        <v>477</v>
      </c>
      <c r="L4387" s="41"/>
      <c r="M4387" s="182" t="s">
        <v>19</v>
      </c>
      <c r="N4387" s="183" t="s">
        <v>41</v>
      </c>
      <c r="O4387" s="66"/>
      <c r="P4387" s="184">
        <f t="shared" si="485"/>
        <v>0</v>
      </c>
      <c r="Q4387" s="184">
        <v>0</v>
      </c>
      <c r="R4387" s="184">
        <f t="shared" si="486"/>
        <v>0</v>
      </c>
      <c r="S4387" s="184">
        <v>0</v>
      </c>
      <c r="T4387" s="185">
        <f t="shared" si="487"/>
        <v>0</v>
      </c>
      <c r="U4387" s="36"/>
      <c r="V4387" s="36"/>
      <c r="W4387" s="36"/>
      <c r="X4387" s="36"/>
      <c r="Y4387" s="36"/>
      <c r="Z4387" s="36"/>
      <c r="AA4387" s="36"/>
      <c r="AB4387" s="36"/>
      <c r="AC4387" s="36"/>
      <c r="AD4387" s="36"/>
      <c r="AE4387" s="36"/>
      <c r="AR4387" s="186" t="s">
        <v>200</v>
      </c>
      <c r="AT4387" s="186" t="s">
        <v>195</v>
      </c>
      <c r="AU4387" s="186" t="s">
        <v>212</v>
      </c>
      <c r="AY4387" s="19" t="s">
        <v>193</v>
      </c>
      <c r="BE4387" s="187">
        <f t="shared" si="488"/>
        <v>0</v>
      </c>
      <c r="BF4387" s="187">
        <f t="shared" si="489"/>
        <v>0</v>
      </c>
      <c r="BG4387" s="187">
        <f t="shared" si="490"/>
        <v>0</v>
      </c>
      <c r="BH4387" s="187">
        <f t="shared" si="491"/>
        <v>0</v>
      </c>
      <c r="BI4387" s="187">
        <f t="shared" si="492"/>
        <v>0</v>
      </c>
      <c r="BJ4387" s="19" t="s">
        <v>78</v>
      </c>
      <c r="BK4387" s="187">
        <f t="shared" si="493"/>
        <v>0</v>
      </c>
      <c r="BL4387" s="19" t="s">
        <v>200</v>
      </c>
      <c r="BM4387" s="186" t="s">
        <v>8241</v>
      </c>
    </row>
    <row r="4388" spans="1:65" s="2" customFormat="1" ht="49.15" customHeight="1">
      <c r="A4388" s="36"/>
      <c r="B4388" s="37"/>
      <c r="C4388" s="175" t="s">
        <v>8242</v>
      </c>
      <c r="D4388" s="175" t="s">
        <v>195</v>
      </c>
      <c r="E4388" s="176" t="s">
        <v>8243</v>
      </c>
      <c r="F4388" s="177" t="s">
        <v>8244</v>
      </c>
      <c r="G4388" s="178" t="s">
        <v>702</v>
      </c>
      <c r="H4388" s="179">
        <v>4</v>
      </c>
      <c r="I4388" s="180"/>
      <c r="J4388" s="181">
        <f t="shared" si="484"/>
        <v>0</v>
      </c>
      <c r="K4388" s="177" t="s">
        <v>477</v>
      </c>
      <c r="L4388" s="41"/>
      <c r="M4388" s="182" t="s">
        <v>19</v>
      </c>
      <c r="N4388" s="183" t="s">
        <v>41</v>
      </c>
      <c r="O4388" s="66"/>
      <c r="P4388" s="184">
        <f t="shared" si="485"/>
        <v>0</v>
      </c>
      <c r="Q4388" s="184">
        <v>0</v>
      </c>
      <c r="R4388" s="184">
        <f t="shared" si="486"/>
        <v>0</v>
      </c>
      <c r="S4388" s="184">
        <v>0</v>
      </c>
      <c r="T4388" s="185">
        <f t="shared" si="487"/>
        <v>0</v>
      </c>
      <c r="U4388" s="36"/>
      <c r="V4388" s="36"/>
      <c r="W4388" s="36"/>
      <c r="X4388" s="36"/>
      <c r="Y4388" s="36"/>
      <c r="Z4388" s="36"/>
      <c r="AA4388" s="36"/>
      <c r="AB4388" s="36"/>
      <c r="AC4388" s="36"/>
      <c r="AD4388" s="36"/>
      <c r="AE4388" s="36"/>
      <c r="AR4388" s="186" t="s">
        <v>200</v>
      </c>
      <c r="AT4388" s="186" t="s">
        <v>195</v>
      </c>
      <c r="AU4388" s="186" t="s">
        <v>212</v>
      </c>
      <c r="AY4388" s="19" t="s">
        <v>193</v>
      </c>
      <c r="BE4388" s="187">
        <f t="shared" si="488"/>
        <v>0</v>
      </c>
      <c r="BF4388" s="187">
        <f t="shared" si="489"/>
        <v>0</v>
      </c>
      <c r="BG4388" s="187">
        <f t="shared" si="490"/>
        <v>0</v>
      </c>
      <c r="BH4388" s="187">
        <f t="shared" si="491"/>
        <v>0</v>
      </c>
      <c r="BI4388" s="187">
        <f t="shared" si="492"/>
        <v>0</v>
      </c>
      <c r="BJ4388" s="19" t="s">
        <v>78</v>
      </c>
      <c r="BK4388" s="187">
        <f t="shared" si="493"/>
        <v>0</v>
      </c>
      <c r="BL4388" s="19" t="s">
        <v>200</v>
      </c>
      <c r="BM4388" s="186" t="s">
        <v>8245</v>
      </c>
    </row>
    <row r="4389" spans="1:65" s="2" customFormat="1" ht="49.15" customHeight="1">
      <c r="A4389" s="36"/>
      <c r="B4389" s="37"/>
      <c r="C4389" s="175" t="s">
        <v>8246</v>
      </c>
      <c r="D4389" s="175" t="s">
        <v>195</v>
      </c>
      <c r="E4389" s="176" t="s">
        <v>8247</v>
      </c>
      <c r="F4389" s="177" t="s">
        <v>8248</v>
      </c>
      <c r="G4389" s="178" t="s">
        <v>702</v>
      </c>
      <c r="H4389" s="179">
        <v>4</v>
      </c>
      <c r="I4389" s="180"/>
      <c r="J4389" s="181">
        <f t="shared" si="484"/>
        <v>0</v>
      </c>
      <c r="K4389" s="177" t="s">
        <v>477</v>
      </c>
      <c r="L4389" s="41"/>
      <c r="M4389" s="182" t="s">
        <v>19</v>
      </c>
      <c r="N4389" s="183" t="s">
        <v>41</v>
      </c>
      <c r="O4389" s="66"/>
      <c r="P4389" s="184">
        <f t="shared" si="485"/>
        <v>0</v>
      </c>
      <c r="Q4389" s="184">
        <v>0</v>
      </c>
      <c r="R4389" s="184">
        <f t="shared" si="486"/>
        <v>0</v>
      </c>
      <c r="S4389" s="184">
        <v>0</v>
      </c>
      <c r="T4389" s="185">
        <f t="shared" si="487"/>
        <v>0</v>
      </c>
      <c r="U4389" s="36"/>
      <c r="V4389" s="36"/>
      <c r="W4389" s="36"/>
      <c r="X4389" s="36"/>
      <c r="Y4389" s="36"/>
      <c r="Z4389" s="36"/>
      <c r="AA4389" s="36"/>
      <c r="AB4389" s="36"/>
      <c r="AC4389" s="36"/>
      <c r="AD4389" s="36"/>
      <c r="AE4389" s="36"/>
      <c r="AR4389" s="186" t="s">
        <v>200</v>
      </c>
      <c r="AT4389" s="186" t="s">
        <v>195</v>
      </c>
      <c r="AU4389" s="186" t="s">
        <v>212</v>
      </c>
      <c r="AY4389" s="19" t="s">
        <v>193</v>
      </c>
      <c r="BE4389" s="187">
        <f t="shared" si="488"/>
        <v>0</v>
      </c>
      <c r="BF4389" s="187">
        <f t="shared" si="489"/>
        <v>0</v>
      </c>
      <c r="BG4389" s="187">
        <f t="shared" si="490"/>
        <v>0</v>
      </c>
      <c r="BH4389" s="187">
        <f t="shared" si="491"/>
        <v>0</v>
      </c>
      <c r="BI4389" s="187">
        <f t="shared" si="492"/>
        <v>0</v>
      </c>
      <c r="BJ4389" s="19" t="s">
        <v>78</v>
      </c>
      <c r="BK4389" s="187">
        <f t="shared" si="493"/>
        <v>0</v>
      </c>
      <c r="BL4389" s="19" t="s">
        <v>200</v>
      </c>
      <c r="BM4389" s="186" t="s">
        <v>8249</v>
      </c>
    </row>
    <row r="4390" spans="1:65" s="2" customFormat="1" ht="49.15" customHeight="1">
      <c r="A4390" s="36"/>
      <c r="B4390" s="37"/>
      <c r="C4390" s="175" t="s">
        <v>8250</v>
      </c>
      <c r="D4390" s="175" t="s">
        <v>195</v>
      </c>
      <c r="E4390" s="176" t="s">
        <v>8251</v>
      </c>
      <c r="F4390" s="177" t="s">
        <v>8252</v>
      </c>
      <c r="G4390" s="178" t="s">
        <v>702</v>
      </c>
      <c r="H4390" s="179">
        <v>2</v>
      </c>
      <c r="I4390" s="180"/>
      <c r="J4390" s="181">
        <f t="shared" si="484"/>
        <v>0</v>
      </c>
      <c r="K4390" s="177" t="s">
        <v>477</v>
      </c>
      <c r="L4390" s="41"/>
      <c r="M4390" s="182" t="s">
        <v>19</v>
      </c>
      <c r="N4390" s="183" t="s">
        <v>41</v>
      </c>
      <c r="O4390" s="66"/>
      <c r="P4390" s="184">
        <f t="shared" si="485"/>
        <v>0</v>
      </c>
      <c r="Q4390" s="184">
        <v>0</v>
      </c>
      <c r="R4390" s="184">
        <f t="shared" si="486"/>
        <v>0</v>
      </c>
      <c r="S4390" s="184">
        <v>0</v>
      </c>
      <c r="T4390" s="185">
        <f t="shared" si="487"/>
        <v>0</v>
      </c>
      <c r="U4390" s="36"/>
      <c r="V4390" s="36"/>
      <c r="W4390" s="36"/>
      <c r="X4390" s="36"/>
      <c r="Y4390" s="36"/>
      <c r="Z4390" s="36"/>
      <c r="AA4390" s="36"/>
      <c r="AB4390" s="36"/>
      <c r="AC4390" s="36"/>
      <c r="AD4390" s="36"/>
      <c r="AE4390" s="36"/>
      <c r="AR4390" s="186" t="s">
        <v>200</v>
      </c>
      <c r="AT4390" s="186" t="s">
        <v>195</v>
      </c>
      <c r="AU4390" s="186" t="s">
        <v>212</v>
      </c>
      <c r="AY4390" s="19" t="s">
        <v>193</v>
      </c>
      <c r="BE4390" s="187">
        <f t="shared" si="488"/>
        <v>0</v>
      </c>
      <c r="BF4390" s="187">
        <f t="shared" si="489"/>
        <v>0</v>
      </c>
      <c r="BG4390" s="187">
        <f t="shared" si="490"/>
        <v>0</v>
      </c>
      <c r="BH4390" s="187">
        <f t="shared" si="491"/>
        <v>0</v>
      </c>
      <c r="BI4390" s="187">
        <f t="shared" si="492"/>
        <v>0</v>
      </c>
      <c r="BJ4390" s="19" t="s">
        <v>78</v>
      </c>
      <c r="BK4390" s="187">
        <f t="shared" si="493"/>
        <v>0</v>
      </c>
      <c r="BL4390" s="19" t="s">
        <v>200</v>
      </c>
      <c r="BM4390" s="186" t="s">
        <v>8253</v>
      </c>
    </row>
    <row r="4391" spans="1:65" s="2" customFormat="1" ht="24.2" customHeight="1">
      <c r="A4391" s="36"/>
      <c r="B4391" s="37"/>
      <c r="C4391" s="175" t="s">
        <v>8254</v>
      </c>
      <c r="D4391" s="175" t="s">
        <v>195</v>
      </c>
      <c r="E4391" s="176" t="s">
        <v>8255</v>
      </c>
      <c r="F4391" s="177" t="s">
        <v>8130</v>
      </c>
      <c r="G4391" s="178" t="s">
        <v>702</v>
      </c>
      <c r="H4391" s="179">
        <v>6</v>
      </c>
      <c r="I4391" s="180"/>
      <c r="J4391" s="181">
        <f t="shared" si="484"/>
        <v>0</v>
      </c>
      <c r="K4391" s="177" t="s">
        <v>477</v>
      </c>
      <c r="L4391" s="41"/>
      <c r="M4391" s="182" t="s">
        <v>19</v>
      </c>
      <c r="N4391" s="183" t="s">
        <v>41</v>
      </c>
      <c r="O4391" s="66"/>
      <c r="P4391" s="184">
        <f t="shared" si="485"/>
        <v>0</v>
      </c>
      <c r="Q4391" s="184">
        <v>0</v>
      </c>
      <c r="R4391" s="184">
        <f t="shared" si="486"/>
        <v>0</v>
      </c>
      <c r="S4391" s="184">
        <v>0</v>
      </c>
      <c r="T4391" s="185">
        <f t="shared" si="487"/>
        <v>0</v>
      </c>
      <c r="U4391" s="36"/>
      <c r="V4391" s="36"/>
      <c r="W4391" s="36"/>
      <c r="X4391" s="36"/>
      <c r="Y4391" s="36"/>
      <c r="Z4391" s="36"/>
      <c r="AA4391" s="36"/>
      <c r="AB4391" s="36"/>
      <c r="AC4391" s="36"/>
      <c r="AD4391" s="36"/>
      <c r="AE4391" s="36"/>
      <c r="AR4391" s="186" t="s">
        <v>200</v>
      </c>
      <c r="AT4391" s="186" t="s">
        <v>195</v>
      </c>
      <c r="AU4391" s="186" t="s">
        <v>212</v>
      </c>
      <c r="AY4391" s="19" t="s">
        <v>193</v>
      </c>
      <c r="BE4391" s="187">
        <f t="shared" si="488"/>
        <v>0</v>
      </c>
      <c r="BF4391" s="187">
        <f t="shared" si="489"/>
        <v>0</v>
      </c>
      <c r="BG4391" s="187">
        <f t="shared" si="490"/>
        <v>0</v>
      </c>
      <c r="BH4391" s="187">
        <f t="shared" si="491"/>
        <v>0</v>
      </c>
      <c r="BI4391" s="187">
        <f t="shared" si="492"/>
        <v>0</v>
      </c>
      <c r="BJ4391" s="19" t="s">
        <v>78</v>
      </c>
      <c r="BK4391" s="187">
        <f t="shared" si="493"/>
        <v>0</v>
      </c>
      <c r="BL4391" s="19" t="s">
        <v>200</v>
      </c>
      <c r="BM4391" s="186" t="s">
        <v>8256</v>
      </c>
    </row>
    <row r="4392" spans="1:65" s="2" customFormat="1" ht="24.2" customHeight="1">
      <c r="A4392" s="36"/>
      <c r="B4392" s="37"/>
      <c r="C4392" s="175" t="s">
        <v>8257</v>
      </c>
      <c r="D4392" s="175" t="s">
        <v>195</v>
      </c>
      <c r="E4392" s="176" t="s">
        <v>8258</v>
      </c>
      <c r="F4392" s="177" t="s">
        <v>8134</v>
      </c>
      <c r="G4392" s="178" t="s">
        <v>702</v>
      </c>
      <c r="H4392" s="179">
        <v>8</v>
      </c>
      <c r="I4392" s="180"/>
      <c r="J4392" s="181">
        <f t="shared" si="484"/>
        <v>0</v>
      </c>
      <c r="K4392" s="177" t="s">
        <v>477</v>
      </c>
      <c r="L4392" s="41"/>
      <c r="M4392" s="182" t="s">
        <v>19</v>
      </c>
      <c r="N4392" s="183" t="s">
        <v>41</v>
      </c>
      <c r="O4392" s="66"/>
      <c r="P4392" s="184">
        <f t="shared" si="485"/>
        <v>0</v>
      </c>
      <c r="Q4392" s="184">
        <v>0</v>
      </c>
      <c r="R4392" s="184">
        <f t="shared" si="486"/>
        <v>0</v>
      </c>
      <c r="S4392" s="184">
        <v>0</v>
      </c>
      <c r="T4392" s="185">
        <f t="shared" si="487"/>
        <v>0</v>
      </c>
      <c r="U4392" s="36"/>
      <c r="V4392" s="36"/>
      <c r="W4392" s="36"/>
      <c r="X4392" s="36"/>
      <c r="Y4392" s="36"/>
      <c r="Z4392" s="36"/>
      <c r="AA4392" s="36"/>
      <c r="AB4392" s="36"/>
      <c r="AC4392" s="36"/>
      <c r="AD4392" s="36"/>
      <c r="AE4392" s="36"/>
      <c r="AR4392" s="186" t="s">
        <v>200</v>
      </c>
      <c r="AT4392" s="186" t="s">
        <v>195</v>
      </c>
      <c r="AU4392" s="186" t="s">
        <v>212</v>
      </c>
      <c r="AY4392" s="19" t="s">
        <v>193</v>
      </c>
      <c r="BE4392" s="187">
        <f t="shared" si="488"/>
        <v>0</v>
      </c>
      <c r="BF4392" s="187">
        <f t="shared" si="489"/>
        <v>0</v>
      </c>
      <c r="BG4392" s="187">
        <f t="shared" si="490"/>
        <v>0</v>
      </c>
      <c r="BH4392" s="187">
        <f t="shared" si="491"/>
        <v>0</v>
      </c>
      <c r="BI4392" s="187">
        <f t="shared" si="492"/>
        <v>0</v>
      </c>
      <c r="BJ4392" s="19" t="s">
        <v>78</v>
      </c>
      <c r="BK4392" s="187">
        <f t="shared" si="493"/>
        <v>0</v>
      </c>
      <c r="BL4392" s="19" t="s">
        <v>200</v>
      </c>
      <c r="BM4392" s="186" t="s">
        <v>8259</v>
      </c>
    </row>
    <row r="4393" spans="1:65" s="2" customFormat="1" ht="24.2" customHeight="1">
      <c r="A4393" s="36"/>
      <c r="B4393" s="37"/>
      <c r="C4393" s="175" t="s">
        <v>8260</v>
      </c>
      <c r="D4393" s="175" t="s">
        <v>195</v>
      </c>
      <c r="E4393" s="176" t="s">
        <v>8261</v>
      </c>
      <c r="F4393" s="177" t="s">
        <v>8138</v>
      </c>
      <c r="G4393" s="178" t="s">
        <v>702</v>
      </c>
      <c r="H4393" s="179">
        <v>12</v>
      </c>
      <c r="I4393" s="180"/>
      <c r="J4393" s="181">
        <f t="shared" si="484"/>
        <v>0</v>
      </c>
      <c r="K4393" s="177" t="s">
        <v>477</v>
      </c>
      <c r="L4393" s="41"/>
      <c r="M4393" s="182" t="s">
        <v>19</v>
      </c>
      <c r="N4393" s="183" t="s">
        <v>41</v>
      </c>
      <c r="O4393" s="66"/>
      <c r="P4393" s="184">
        <f t="shared" si="485"/>
        <v>0</v>
      </c>
      <c r="Q4393" s="184">
        <v>0</v>
      </c>
      <c r="R4393" s="184">
        <f t="shared" si="486"/>
        <v>0</v>
      </c>
      <c r="S4393" s="184">
        <v>0</v>
      </c>
      <c r="T4393" s="185">
        <f t="shared" si="487"/>
        <v>0</v>
      </c>
      <c r="U4393" s="36"/>
      <c r="V4393" s="36"/>
      <c r="W4393" s="36"/>
      <c r="X4393" s="36"/>
      <c r="Y4393" s="36"/>
      <c r="Z4393" s="36"/>
      <c r="AA4393" s="36"/>
      <c r="AB4393" s="36"/>
      <c r="AC4393" s="36"/>
      <c r="AD4393" s="36"/>
      <c r="AE4393" s="36"/>
      <c r="AR4393" s="186" t="s">
        <v>200</v>
      </c>
      <c r="AT4393" s="186" t="s">
        <v>195</v>
      </c>
      <c r="AU4393" s="186" t="s">
        <v>212</v>
      </c>
      <c r="AY4393" s="19" t="s">
        <v>193</v>
      </c>
      <c r="BE4393" s="187">
        <f t="shared" si="488"/>
        <v>0</v>
      </c>
      <c r="BF4393" s="187">
        <f t="shared" si="489"/>
        <v>0</v>
      </c>
      <c r="BG4393" s="187">
        <f t="shared" si="490"/>
        <v>0</v>
      </c>
      <c r="BH4393" s="187">
        <f t="shared" si="491"/>
        <v>0</v>
      </c>
      <c r="BI4393" s="187">
        <f t="shared" si="492"/>
        <v>0</v>
      </c>
      <c r="BJ4393" s="19" t="s">
        <v>78</v>
      </c>
      <c r="BK4393" s="187">
        <f t="shared" si="493"/>
        <v>0</v>
      </c>
      <c r="BL4393" s="19" t="s">
        <v>200</v>
      </c>
      <c r="BM4393" s="186" t="s">
        <v>8262</v>
      </c>
    </row>
    <row r="4394" spans="1:65" s="2" customFormat="1" ht="24.2" customHeight="1">
      <c r="A4394" s="36"/>
      <c r="B4394" s="37"/>
      <c r="C4394" s="175" t="s">
        <v>8263</v>
      </c>
      <c r="D4394" s="175" t="s">
        <v>195</v>
      </c>
      <c r="E4394" s="176" t="s">
        <v>8264</v>
      </c>
      <c r="F4394" s="177" t="s">
        <v>8142</v>
      </c>
      <c r="G4394" s="178" t="s">
        <v>702</v>
      </c>
      <c r="H4394" s="179">
        <v>34</v>
      </c>
      <c r="I4394" s="180"/>
      <c r="J4394" s="181">
        <f t="shared" si="484"/>
        <v>0</v>
      </c>
      <c r="K4394" s="177" t="s">
        <v>477</v>
      </c>
      <c r="L4394" s="41"/>
      <c r="M4394" s="182" t="s">
        <v>19</v>
      </c>
      <c r="N4394" s="183" t="s">
        <v>41</v>
      </c>
      <c r="O4394" s="66"/>
      <c r="P4394" s="184">
        <f t="shared" si="485"/>
        <v>0</v>
      </c>
      <c r="Q4394" s="184">
        <v>0</v>
      </c>
      <c r="R4394" s="184">
        <f t="shared" si="486"/>
        <v>0</v>
      </c>
      <c r="S4394" s="184">
        <v>0</v>
      </c>
      <c r="T4394" s="185">
        <f t="shared" si="487"/>
        <v>0</v>
      </c>
      <c r="U4394" s="36"/>
      <c r="V4394" s="36"/>
      <c r="W4394" s="36"/>
      <c r="X4394" s="36"/>
      <c r="Y4394" s="36"/>
      <c r="Z4394" s="36"/>
      <c r="AA4394" s="36"/>
      <c r="AB4394" s="36"/>
      <c r="AC4394" s="36"/>
      <c r="AD4394" s="36"/>
      <c r="AE4394" s="36"/>
      <c r="AR4394" s="186" t="s">
        <v>200</v>
      </c>
      <c r="AT4394" s="186" t="s">
        <v>195</v>
      </c>
      <c r="AU4394" s="186" t="s">
        <v>212</v>
      </c>
      <c r="AY4394" s="19" t="s">
        <v>193</v>
      </c>
      <c r="BE4394" s="187">
        <f t="shared" si="488"/>
        <v>0</v>
      </c>
      <c r="BF4394" s="187">
        <f t="shared" si="489"/>
        <v>0</v>
      </c>
      <c r="BG4394" s="187">
        <f t="shared" si="490"/>
        <v>0</v>
      </c>
      <c r="BH4394" s="187">
        <f t="shared" si="491"/>
        <v>0</v>
      </c>
      <c r="BI4394" s="187">
        <f t="shared" si="492"/>
        <v>0</v>
      </c>
      <c r="BJ4394" s="19" t="s">
        <v>78</v>
      </c>
      <c r="BK4394" s="187">
        <f t="shared" si="493"/>
        <v>0</v>
      </c>
      <c r="BL4394" s="19" t="s">
        <v>200</v>
      </c>
      <c r="BM4394" s="186" t="s">
        <v>8265</v>
      </c>
    </row>
    <row r="4395" spans="1:65" s="2" customFormat="1" ht="37.9" customHeight="1">
      <c r="A4395" s="36"/>
      <c r="B4395" s="37"/>
      <c r="C4395" s="175" t="s">
        <v>8266</v>
      </c>
      <c r="D4395" s="175" t="s">
        <v>195</v>
      </c>
      <c r="E4395" s="176" t="s">
        <v>8267</v>
      </c>
      <c r="F4395" s="177" t="s">
        <v>8268</v>
      </c>
      <c r="G4395" s="178" t="s">
        <v>198</v>
      </c>
      <c r="H4395" s="179">
        <v>121</v>
      </c>
      <c r="I4395" s="180"/>
      <c r="J4395" s="181">
        <f t="shared" si="484"/>
        <v>0</v>
      </c>
      <c r="K4395" s="177" t="s">
        <v>477</v>
      </c>
      <c r="L4395" s="41"/>
      <c r="M4395" s="182" t="s">
        <v>19</v>
      </c>
      <c r="N4395" s="183" t="s">
        <v>41</v>
      </c>
      <c r="O4395" s="66"/>
      <c r="P4395" s="184">
        <f t="shared" si="485"/>
        <v>0</v>
      </c>
      <c r="Q4395" s="184">
        <v>0</v>
      </c>
      <c r="R4395" s="184">
        <f t="shared" si="486"/>
        <v>0</v>
      </c>
      <c r="S4395" s="184">
        <v>0</v>
      </c>
      <c r="T4395" s="185">
        <f t="shared" si="487"/>
        <v>0</v>
      </c>
      <c r="U4395" s="36"/>
      <c r="V4395" s="36"/>
      <c r="W4395" s="36"/>
      <c r="X4395" s="36"/>
      <c r="Y4395" s="36"/>
      <c r="Z4395" s="36"/>
      <c r="AA4395" s="36"/>
      <c r="AB4395" s="36"/>
      <c r="AC4395" s="36"/>
      <c r="AD4395" s="36"/>
      <c r="AE4395" s="36"/>
      <c r="AR4395" s="186" t="s">
        <v>200</v>
      </c>
      <c r="AT4395" s="186" t="s">
        <v>195</v>
      </c>
      <c r="AU4395" s="186" t="s">
        <v>212</v>
      </c>
      <c r="AY4395" s="19" t="s">
        <v>193</v>
      </c>
      <c r="BE4395" s="187">
        <f t="shared" si="488"/>
        <v>0</v>
      </c>
      <c r="BF4395" s="187">
        <f t="shared" si="489"/>
        <v>0</v>
      </c>
      <c r="BG4395" s="187">
        <f t="shared" si="490"/>
        <v>0</v>
      </c>
      <c r="BH4395" s="187">
        <f t="shared" si="491"/>
        <v>0</v>
      </c>
      <c r="BI4395" s="187">
        <f t="shared" si="492"/>
        <v>0</v>
      </c>
      <c r="BJ4395" s="19" t="s">
        <v>78</v>
      </c>
      <c r="BK4395" s="187">
        <f t="shared" si="493"/>
        <v>0</v>
      </c>
      <c r="BL4395" s="19" t="s">
        <v>200</v>
      </c>
      <c r="BM4395" s="186" t="s">
        <v>8269</v>
      </c>
    </row>
    <row r="4396" spans="1:65" s="2" customFormat="1" ht="37.9" customHeight="1">
      <c r="A4396" s="36"/>
      <c r="B4396" s="37"/>
      <c r="C4396" s="175" t="s">
        <v>8270</v>
      </c>
      <c r="D4396" s="175" t="s">
        <v>195</v>
      </c>
      <c r="E4396" s="176" t="s">
        <v>8271</v>
      </c>
      <c r="F4396" s="177" t="s">
        <v>8272</v>
      </c>
      <c r="G4396" s="178" t="s">
        <v>198</v>
      </c>
      <c r="H4396" s="179">
        <v>67</v>
      </c>
      <c r="I4396" s="180"/>
      <c r="J4396" s="181">
        <f t="shared" si="484"/>
        <v>0</v>
      </c>
      <c r="K4396" s="177" t="s">
        <v>477</v>
      </c>
      <c r="L4396" s="41"/>
      <c r="M4396" s="182" t="s">
        <v>19</v>
      </c>
      <c r="N4396" s="183" t="s">
        <v>41</v>
      </c>
      <c r="O4396" s="66"/>
      <c r="P4396" s="184">
        <f t="shared" si="485"/>
        <v>0</v>
      </c>
      <c r="Q4396" s="184">
        <v>0</v>
      </c>
      <c r="R4396" s="184">
        <f t="shared" si="486"/>
        <v>0</v>
      </c>
      <c r="S4396" s="184">
        <v>0</v>
      </c>
      <c r="T4396" s="185">
        <f t="shared" si="487"/>
        <v>0</v>
      </c>
      <c r="U4396" s="36"/>
      <c r="V4396" s="36"/>
      <c r="W4396" s="36"/>
      <c r="X4396" s="36"/>
      <c r="Y4396" s="36"/>
      <c r="Z4396" s="36"/>
      <c r="AA4396" s="36"/>
      <c r="AB4396" s="36"/>
      <c r="AC4396" s="36"/>
      <c r="AD4396" s="36"/>
      <c r="AE4396" s="36"/>
      <c r="AR4396" s="186" t="s">
        <v>200</v>
      </c>
      <c r="AT4396" s="186" t="s">
        <v>195</v>
      </c>
      <c r="AU4396" s="186" t="s">
        <v>212</v>
      </c>
      <c r="AY4396" s="19" t="s">
        <v>193</v>
      </c>
      <c r="BE4396" s="187">
        <f t="shared" si="488"/>
        <v>0</v>
      </c>
      <c r="BF4396" s="187">
        <f t="shared" si="489"/>
        <v>0</v>
      </c>
      <c r="BG4396" s="187">
        <f t="shared" si="490"/>
        <v>0</v>
      </c>
      <c r="BH4396" s="187">
        <f t="shared" si="491"/>
        <v>0</v>
      </c>
      <c r="BI4396" s="187">
        <f t="shared" si="492"/>
        <v>0</v>
      </c>
      <c r="BJ4396" s="19" t="s">
        <v>78</v>
      </c>
      <c r="BK4396" s="187">
        <f t="shared" si="493"/>
        <v>0</v>
      </c>
      <c r="BL4396" s="19" t="s">
        <v>200</v>
      </c>
      <c r="BM4396" s="186" t="s">
        <v>8273</v>
      </c>
    </row>
    <row r="4397" spans="1:65" s="2" customFormat="1" ht="37.9" customHeight="1">
      <c r="A4397" s="36"/>
      <c r="B4397" s="37"/>
      <c r="C4397" s="175" t="s">
        <v>8274</v>
      </c>
      <c r="D4397" s="175" t="s">
        <v>195</v>
      </c>
      <c r="E4397" s="176" t="s">
        <v>8275</v>
      </c>
      <c r="F4397" s="177" t="s">
        <v>8276</v>
      </c>
      <c r="G4397" s="178" t="s">
        <v>198</v>
      </c>
      <c r="H4397" s="179">
        <v>154</v>
      </c>
      <c r="I4397" s="180"/>
      <c r="J4397" s="181">
        <f t="shared" si="484"/>
        <v>0</v>
      </c>
      <c r="K4397" s="177" t="s">
        <v>477</v>
      </c>
      <c r="L4397" s="41"/>
      <c r="M4397" s="182" t="s">
        <v>19</v>
      </c>
      <c r="N4397" s="183" t="s">
        <v>41</v>
      </c>
      <c r="O4397" s="66"/>
      <c r="P4397" s="184">
        <f t="shared" si="485"/>
        <v>0</v>
      </c>
      <c r="Q4397" s="184">
        <v>0</v>
      </c>
      <c r="R4397" s="184">
        <f t="shared" si="486"/>
        <v>0</v>
      </c>
      <c r="S4397" s="184">
        <v>0</v>
      </c>
      <c r="T4397" s="185">
        <f t="shared" si="487"/>
        <v>0</v>
      </c>
      <c r="U4397" s="36"/>
      <c r="V4397" s="36"/>
      <c r="W4397" s="36"/>
      <c r="X4397" s="36"/>
      <c r="Y4397" s="36"/>
      <c r="Z4397" s="36"/>
      <c r="AA4397" s="36"/>
      <c r="AB4397" s="36"/>
      <c r="AC4397" s="36"/>
      <c r="AD4397" s="36"/>
      <c r="AE4397" s="36"/>
      <c r="AR4397" s="186" t="s">
        <v>200</v>
      </c>
      <c r="AT4397" s="186" t="s">
        <v>195</v>
      </c>
      <c r="AU4397" s="186" t="s">
        <v>212</v>
      </c>
      <c r="AY4397" s="19" t="s">
        <v>193</v>
      </c>
      <c r="BE4397" s="187">
        <f t="shared" si="488"/>
        <v>0</v>
      </c>
      <c r="BF4397" s="187">
        <f t="shared" si="489"/>
        <v>0</v>
      </c>
      <c r="BG4397" s="187">
        <f t="shared" si="490"/>
        <v>0</v>
      </c>
      <c r="BH4397" s="187">
        <f t="shared" si="491"/>
        <v>0</v>
      </c>
      <c r="BI4397" s="187">
        <f t="shared" si="492"/>
        <v>0</v>
      </c>
      <c r="BJ4397" s="19" t="s">
        <v>78</v>
      </c>
      <c r="BK4397" s="187">
        <f t="shared" si="493"/>
        <v>0</v>
      </c>
      <c r="BL4397" s="19" t="s">
        <v>200</v>
      </c>
      <c r="BM4397" s="186" t="s">
        <v>8277</v>
      </c>
    </row>
    <row r="4398" spans="1:65" s="2" customFormat="1" ht="37.9" customHeight="1">
      <c r="A4398" s="36"/>
      <c r="B4398" s="37"/>
      <c r="C4398" s="175" t="s">
        <v>8278</v>
      </c>
      <c r="D4398" s="175" t="s">
        <v>195</v>
      </c>
      <c r="E4398" s="176" t="s">
        <v>8279</v>
      </c>
      <c r="F4398" s="177" t="s">
        <v>8162</v>
      </c>
      <c r="G4398" s="178" t="s">
        <v>198</v>
      </c>
      <c r="H4398" s="179">
        <v>43</v>
      </c>
      <c r="I4398" s="180"/>
      <c r="J4398" s="181">
        <f t="shared" si="484"/>
        <v>0</v>
      </c>
      <c r="K4398" s="177" t="s">
        <v>477</v>
      </c>
      <c r="L4398" s="41"/>
      <c r="M4398" s="182" t="s">
        <v>19</v>
      </c>
      <c r="N4398" s="183" t="s">
        <v>41</v>
      </c>
      <c r="O4398" s="66"/>
      <c r="P4398" s="184">
        <f t="shared" si="485"/>
        <v>0</v>
      </c>
      <c r="Q4398" s="184">
        <v>0</v>
      </c>
      <c r="R4398" s="184">
        <f t="shared" si="486"/>
        <v>0</v>
      </c>
      <c r="S4398" s="184">
        <v>0</v>
      </c>
      <c r="T4398" s="185">
        <f t="shared" si="487"/>
        <v>0</v>
      </c>
      <c r="U4398" s="36"/>
      <c r="V4398" s="36"/>
      <c r="W4398" s="36"/>
      <c r="X4398" s="36"/>
      <c r="Y4398" s="36"/>
      <c r="Z4398" s="36"/>
      <c r="AA4398" s="36"/>
      <c r="AB4398" s="36"/>
      <c r="AC4398" s="36"/>
      <c r="AD4398" s="36"/>
      <c r="AE4398" s="36"/>
      <c r="AR4398" s="186" t="s">
        <v>200</v>
      </c>
      <c r="AT4398" s="186" t="s">
        <v>195</v>
      </c>
      <c r="AU4398" s="186" t="s">
        <v>212</v>
      </c>
      <c r="AY4398" s="19" t="s">
        <v>193</v>
      </c>
      <c r="BE4398" s="187">
        <f t="shared" si="488"/>
        <v>0</v>
      </c>
      <c r="BF4398" s="187">
        <f t="shared" si="489"/>
        <v>0</v>
      </c>
      <c r="BG4398" s="187">
        <f t="shared" si="490"/>
        <v>0</v>
      </c>
      <c r="BH4398" s="187">
        <f t="shared" si="491"/>
        <v>0</v>
      </c>
      <c r="BI4398" s="187">
        <f t="shared" si="492"/>
        <v>0</v>
      </c>
      <c r="BJ4398" s="19" t="s">
        <v>78</v>
      </c>
      <c r="BK4398" s="187">
        <f t="shared" si="493"/>
        <v>0</v>
      </c>
      <c r="BL4398" s="19" t="s">
        <v>200</v>
      </c>
      <c r="BM4398" s="186" t="s">
        <v>8280</v>
      </c>
    </row>
    <row r="4399" spans="1:65" s="2" customFormat="1" ht="37.9" customHeight="1">
      <c r="A4399" s="36"/>
      <c r="B4399" s="37"/>
      <c r="C4399" s="175" t="s">
        <v>8281</v>
      </c>
      <c r="D4399" s="175" t="s">
        <v>195</v>
      </c>
      <c r="E4399" s="176" t="s">
        <v>8282</v>
      </c>
      <c r="F4399" s="177" t="s">
        <v>8283</v>
      </c>
      <c r="G4399" s="178" t="s">
        <v>198</v>
      </c>
      <c r="H4399" s="179">
        <v>10</v>
      </c>
      <c r="I4399" s="180"/>
      <c r="J4399" s="181">
        <f t="shared" si="484"/>
        <v>0</v>
      </c>
      <c r="K4399" s="177" t="s">
        <v>477</v>
      </c>
      <c r="L4399" s="41"/>
      <c r="M4399" s="182" t="s">
        <v>19</v>
      </c>
      <c r="N4399" s="183" t="s">
        <v>41</v>
      </c>
      <c r="O4399" s="66"/>
      <c r="P4399" s="184">
        <f t="shared" si="485"/>
        <v>0</v>
      </c>
      <c r="Q4399" s="184">
        <v>0</v>
      </c>
      <c r="R4399" s="184">
        <f t="shared" si="486"/>
        <v>0</v>
      </c>
      <c r="S4399" s="184">
        <v>0</v>
      </c>
      <c r="T4399" s="185">
        <f t="shared" si="487"/>
        <v>0</v>
      </c>
      <c r="U4399" s="36"/>
      <c r="V4399" s="36"/>
      <c r="W4399" s="36"/>
      <c r="X4399" s="36"/>
      <c r="Y4399" s="36"/>
      <c r="Z4399" s="36"/>
      <c r="AA4399" s="36"/>
      <c r="AB4399" s="36"/>
      <c r="AC4399" s="36"/>
      <c r="AD4399" s="36"/>
      <c r="AE4399" s="36"/>
      <c r="AR4399" s="186" t="s">
        <v>200</v>
      </c>
      <c r="AT4399" s="186" t="s">
        <v>195</v>
      </c>
      <c r="AU4399" s="186" t="s">
        <v>212</v>
      </c>
      <c r="AY4399" s="19" t="s">
        <v>193</v>
      </c>
      <c r="BE4399" s="187">
        <f t="shared" si="488"/>
        <v>0</v>
      </c>
      <c r="BF4399" s="187">
        <f t="shared" si="489"/>
        <v>0</v>
      </c>
      <c r="BG4399" s="187">
        <f t="shared" si="490"/>
        <v>0</v>
      </c>
      <c r="BH4399" s="187">
        <f t="shared" si="491"/>
        <v>0</v>
      </c>
      <c r="BI4399" s="187">
        <f t="shared" si="492"/>
        <v>0</v>
      </c>
      <c r="BJ4399" s="19" t="s">
        <v>78</v>
      </c>
      <c r="BK4399" s="187">
        <f t="shared" si="493"/>
        <v>0</v>
      </c>
      <c r="BL4399" s="19" t="s">
        <v>200</v>
      </c>
      <c r="BM4399" s="186" t="s">
        <v>8284</v>
      </c>
    </row>
    <row r="4400" spans="1:65" s="2" customFormat="1" ht="24.2" customHeight="1">
      <c r="A4400" s="36"/>
      <c r="B4400" s="37"/>
      <c r="C4400" s="175" t="s">
        <v>8285</v>
      </c>
      <c r="D4400" s="175" t="s">
        <v>195</v>
      </c>
      <c r="E4400" s="176" t="s">
        <v>8286</v>
      </c>
      <c r="F4400" s="177" t="s">
        <v>8166</v>
      </c>
      <c r="G4400" s="178" t="s">
        <v>198</v>
      </c>
      <c r="H4400" s="179">
        <v>36</v>
      </c>
      <c r="I4400" s="180"/>
      <c r="J4400" s="181">
        <f t="shared" si="484"/>
        <v>0</v>
      </c>
      <c r="K4400" s="177" t="s">
        <v>477</v>
      </c>
      <c r="L4400" s="41"/>
      <c r="M4400" s="182" t="s">
        <v>19</v>
      </c>
      <c r="N4400" s="183" t="s">
        <v>41</v>
      </c>
      <c r="O4400" s="66"/>
      <c r="P4400" s="184">
        <f t="shared" si="485"/>
        <v>0</v>
      </c>
      <c r="Q4400" s="184">
        <v>0</v>
      </c>
      <c r="R4400" s="184">
        <f t="shared" si="486"/>
        <v>0</v>
      </c>
      <c r="S4400" s="184">
        <v>0</v>
      </c>
      <c r="T4400" s="185">
        <f t="shared" si="487"/>
        <v>0</v>
      </c>
      <c r="U4400" s="36"/>
      <c r="V4400" s="36"/>
      <c r="W4400" s="36"/>
      <c r="X4400" s="36"/>
      <c r="Y4400" s="36"/>
      <c r="Z4400" s="36"/>
      <c r="AA4400" s="36"/>
      <c r="AB4400" s="36"/>
      <c r="AC4400" s="36"/>
      <c r="AD4400" s="36"/>
      <c r="AE4400" s="36"/>
      <c r="AR4400" s="186" t="s">
        <v>200</v>
      </c>
      <c r="AT4400" s="186" t="s">
        <v>195</v>
      </c>
      <c r="AU4400" s="186" t="s">
        <v>212</v>
      </c>
      <c r="AY4400" s="19" t="s">
        <v>193</v>
      </c>
      <c r="BE4400" s="187">
        <f t="shared" si="488"/>
        <v>0</v>
      </c>
      <c r="BF4400" s="187">
        <f t="shared" si="489"/>
        <v>0</v>
      </c>
      <c r="BG4400" s="187">
        <f t="shared" si="490"/>
        <v>0</v>
      </c>
      <c r="BH4400" s="187">
        <f t="shared" si="491"/>
        <v>0</v>
      </c>
      <c r="BI4400" s="187">
        <f t="shared" si="492"/>
        <v>0</v>
      </c>
      <c r="BJ4400" s="19" t="s">
        <v>78</v>
      </c>
      <c r="BK4400" s="187">
        <f t="shared" si="493"/>
        <v>0</v>
      </c>
      <c r="BL4400" s="19" t="s">
        <v>200</v>
      </c>
      <c r="BM4400" s="186" t="s">
        <v>8287</v>
      </c>
    </row>
    <row r="4401" spans="1:65" s="2" customFormat="1" ht="33" customHeight="1">
      <c r="A4401" s="36"/>
      <c r="B4401" s="37"/>
      <c r="C4401" s="175" t="s">
        <v>8288</v>
      </c>
      <c r="D4401" s="175" t="s">
        <v>195</v>
      </c>
      <c r="E4401" s="176" t="s">
        <v>8289</v>
      </c>
      <c r="F4401" s="177" t="s">
        <v>8170</v>
      </c>
      <c r="G4401" s="178" t="s">
        <v>273</v>
      </c>
      <c r="H4401" s="179">
        <v>53</v>
      </c>
      <c r="I4401" s="180"/>
      <c r="J4401" s="181">
        <f t="shared" si="484"/>
        <v>0</v>
      </c>
      <c r="K4401" s="177" t="s">
        <v>477</v>
      </c>
      <c r="L4401" s="41"/>
      <c r="M4401" s="182" t="s">
        <v>19</v>
      </c>
      <c r="N4401" s="183" t="s">
        <v>41</v>
      </c>
      <c r="O4401" s="66"/>
      <c r="P4401" s="184">
        <f t="shared" si="485"/>
        <v>0</v>
      </c>
      <c r="Q4401" s="184">
        <v>0</v>
      </c>
      <c r="R4401" s="184">
        <f t="shared" si="486"/>
        <v>0</v>
      </c>
      <c r="S4401" s="184">
        <v>0</v>
      </c>
      <c r="T4401" s="185">
        <f t="shared" si="487"/>
        <v>0</v>
      </c>
      <c r="U4401" s="36"/>
      <c r="V4401" s="36"/>
      <c r="W4401" s="36"/>
      <c r="X4401" s="36"/>
      <c r="Y4401" s="36"/>
      <c r="Z4401" s="36"/>
      <c r="AA4401" s="36"/>
      <c r="AB4401" s="36"/>
      <c r="AC4401" s="36"/>
      <c r="AD4401" s="36"/>
      <c r="AE4401" s="36"/>
      <c r="AR4401" s="186" t="s">
        <v>200</v>
      </c>
      <c r="AT4401" s="186" t="s">
        <v>195</v>
      </c>
      <c r="AU4401" s="186" t="s">
        <v>212</v>
      </c>
      <c r="AY4401" s="19" t="s">
        <v>193</v>
      </c>
      <c r="BE4401" s="187">
        <f t="shared" si="488"/>
        <v>0</v>
      </c>
      <c r="BF4401" s="187">
        <f t="shared" si="489"/>
        <v>0</v>
      </c>
      <c r="BG4401" s="187">
        <f t="shared" si="490"/>
        <v>0</v>
      </c>
      <c r="BH4401" s="187">
        <f t="shared" si="491"/>
        <v>0</v>
      </c>
      <c r="BI4401" s="187">
        <f t="shared" si="492"/>
        <v>0</v>
      </c>
      <c r="BJ4401" s="19" t="s">
        <v>78</v>
      </c>
      <c r="BK4401" s="187">
        <f t="shared" si="493"/>
        <v>0</v>
      </c>
      <c r="BL4401" s="19" t="s">
        <v>200</v>
      </c>
      <c r="BM4401" s="186" t="s">
        <v>8290</v>
      </c>
    </row>
    <row r="4402" spans="1:65" s="2" customFormat="1" ht="33" customHeight="1">
      <c r="A4402" s="36"/>
      <c r="B4402" s="37"/>
      <c r="C4402" s="175" t="s">
        <v>8291</v>
      </c>
      <c r="D4402" s="175" t="s">
        <v>195</v>
      </c>
      <c r="E4402" s="176" t="s">
        <v>8292</v>
      </c>
      <c r="F4402" s="177" t="s">
        <v>8293</v>
      </c>
      <c r="G4402" s="178" t="s">
        <v>273</v>
      </c>
      <c r="H4402" s="179">
        <v>45</v>
      </c>
      <c r="I4402" s="180"/>
      <c r="J4402" s="181">
        <f t="shared" si="484"/>
        <v>0</v>
      </c>
      <c r="K4402" s="177" t="s">
        <v>477</v>
      </c>
      <c r="L4402" s="41"/>
      <c r="M4402" s="182" t="s">
        <v>19</v>
      </c>
      <c r="N4402" s="183" t="s">
        <v>41</v>
      </c>
      <c r="O4402" s="66"/>
      <c r="P4402" s="184">
        <f t="shared" si="485"/>
        <v>0</v>
      </c>
      <c r="Q4402" s="184">
        <v>0</v>
      </c>
      <c r="R4402" s="184">
        <f t="shared" si="486"/>
        <v>0</v>
      </c>
      <c r="S4402" s="184">
        <v>0</v>
      </c>
      <c r="T4402" s="185">
        <f t="shared" si="487"/>
        <v>0</v>
      </c>
      <c r="U4402" s="36"/>
      <c r="V4402" s="36"/>
      <c r="W4402" s="36"/>
      <c r="X4402" s="36"/>
      <c r="Y4402" s="36"/>
      <c r="Z4402" s="36"/>
      <c r="AA4402" s="36"/>
      <c r="AB4402" s="36"/>
      <c r="AC4402" s="36"/>
      <c r="AD4402" s="36"/>
      <c r="AE4402" s="36"/>
      <c r="AR4402" s="186" t="s">
        <v>200</v>
      </c>
      <c r="AT4402" s="186" t="s">
        <v>195</v>
      </c>
      <c r="AU4402" s="186" t="s">
        <v>212</v>
      </c>
      <c r="AY4402" s="19" t="s">
        <v>193</v>
      </c>
      <c r="BE4402" s="187">
        <f t="shared" si="488"/>
        <v>0</v>
      </c>
      <c r="BF4402" s="187">
        <f t="shared" si="489"/>
        <v>0</v>
      </c>
      <c r="BG4402" s="187">
        <f t="shared" si="490"/>
        <v>0</v>
      </c>
      <c r="BH4402" s="187">
        <f t="shared" si="491"/>
        <v>0</v>
      </c>
      <c r="BI4402" s="187">
        <f t="shared" si="492"/>
        <v>0</v>
      </c>
      <c r="BJ4402" s="19" t="s">
        <v>78</v>
      </c>
      <c r="BK4402" s="187">
        <f t="shared" si="493"/>
        <v>0</v>
      </c>
      <c r="BL4402" s="19" t="s">
        <v>200</v>
      </c>
      <c r="BM4402" s="186" t="s">
        <v>8294</v>
      </c>
    </row>
    <row r="4403" spans="1:65" s="2" customFormat="1" ht="33" customHeight="1">
      <c r="A4403" s="36"/>
      <c r="B4403" s="37"/>
      <c r="C4403" s="175" t="s">
        <v>8295</v>
      </c>
      <c r="D4403" s="175" t="s">
        <v>195</v>
      </c>
      <c r="E4403" s="176" t="s">
        <v>8296</v>
      </c>
      <c r="F4403" s="177" t="s">
        <v>8174</v>
      </c>
      <c r="G4403" s="178" t="s">
        <v>273</v>
      </c>
      <c r="H4403" s="179">
        <v>5</v>
      </c>
      <c r="I4403" s="180"/>
      <c r="J4403" s="181">
        <f t="shared" si="484"/>
        <v>0</v>
      </c>
      <c r="K4403" s="177" t="s">
        <v>477</v>
      </c>
      <c r="L4403" s="41"/>
      <c r="M4403" s="182" t="s">
        <v>19</v>
      </c>
      <c r="N4403" s="183" t="s">
        <v>41</v>
      </c>
      <c r="O4403" s="66"/>
      <c r="P4403" s="184">
        <f t="shared" si="485"/>
        <v>0</v>
      </c>
      <c r="Q4403" s="184">
        <v>0</v>
      </c>
      <c r="R4403" s="184">
        <f t="shared" si="486"/>
        <v>0</v>
      </c>
      <c r="S4403" s="184">
        <v>0</v>
      </c>
      <c r="T4403" s="185">
        <f t="shared" si="487"/>
        <v>0</v>
      </c>
      <c r="U4403" s="36"/>
      <c r="V4403" s="36"/>
      <c r="W4403" s="36"/>
      <c r="X4403" s="36"/>
      <c r="Y4403" s="36"/>
      <c r="Z4403" s="36"/>
      <c r="AA4403" s="36"/>
      <c r="AB4403" s="36"/>
      <c r="AC4403" s="36"/>
      <c r="AD4403" s="36"/>
      <c r="AE4403" s="36"/>
      <c r="AR4403" s="186" t="s">
        <v>200</v>
      </c>
      <c r="AT4403" s="186" t="s">
        <v>195</v>
      </c>
      <c r="AU4403" s="186" t="s">
        <v>212</v>
      </c>
      <c r="AY4403" s="19" t="s">
        <v>193</v>
      </c>
      <c r="BE4403" s="187">
        <f t="shared" si="488"/>
        <v>0</v>
      </c>
      <c r="BF4403" s="187">
        <f t="shared" si="489"/>
        <v>0</v>
      </c>
      <c r="BG4403" s="187">
        <f t="shared" si="490"/>
        <v>0</v>
      </c>
      <c r="BH4403" s="187">
        <f t="shared" si="491"/>
        <v>0</v>
      </c>
      <c r="BI4403" s="187">
        <f t="shared" si="492"/>
        <v>0</v>
      </c>
      <c r="BJ4403" s="19" t="s">
        <v>78</v>
      </c>
      <c r="BK4403" s="187">
        <f t="shared" si="493"/>
        <v>0</v>
      </c>
      <c r="BL4403" s="19" t="s">
        <v>200</v>
      </c>
      <c r="BM4403" s="186" t="s">
        <v>8297</v>
      </c>
    </row>
    <row r="4404" spans="1:65" s="2" customFormat="1" ht="33" customHeight="1">
      <c r="A4404" s="36"/>
      <c r="B4404" s="37"/>
      <c r="C4404" s="175" t="s">
        <v>8298</v>
      </c>
      <c r="D4404" s="175" t="s">
        <v>195</v>
      </c>
      <c r="E4404" s="176" t="s">
        <v>8299</v>
      </c>
      <c r="F4404" s="177" t="s">
        <v>8300</v>
      </c>
      <c r="G4404" s="178" t="s">
        <v>273</v>
      </c>
      <c r="H4404" s="179">
        <v>13</v>
      </c>
      <c r="I4404" s="180"/>
      <c r="J4404" s="181">
        <f t="shared" si="484"/>
        <v>0</v>
      </c>
      <c r="K4404" s="177" t="s">
        <v>477</v>
      </c>
      <c r="L4404" s="41"/>
      <c r="M4404" s="182" t="s">
        <v>19</v>
      </c>
      <c r="N4404" s="183" t="s">
        <v>41</v>
      </c>
      <c r="O4404" s="66"/>
      <c r="P4404" s="184">
        <f t="shared" si="485"/>
        <v>0</v>
      </c>
      <c r="Q4404" s="184">
        <v>0</v>
      </c>
      <c r="R4404" s="184">
        <f t="shared" si="486"/>
        <v>0</v>
      </c>
      <c r="S4404" s="184">
        <v>0</v>
      </c>
      <c r="T4404" s="185">
        <f t="shared" si="487"/>
        <v>0</v>
      </c>
      <c r="U4404" s="36"/>
      <c r="V4404" s="36"/>
      <c r="W4404" s="36"/>
      <c r="X4404" s="36"/>
      <c r="Y4404" s="36"/>
      <c r="Z4404" s="36"/>
      <c r="AA4404" s="36"/>
      <c r="AB4404" s="36"/>
      <c r="AC4404" s="36"/>
      <c r="AD4404" s="36"/>
      <c r="AE4404" s="36"/>
      <c r="AR4404" s="186" t="s">
        <v>200</v>
      </c>
      <c r="AT4404" s="186" t="s">
        <v>195</v>
      </c>
      <c r="AU4404" s="186" t="s">
        <v>212</v>
      </c>
      <c r="AY4404" s="19" t="s">
        <v>193</v>
      </c>
      <c r="BE4404" s="187">
        <f t="shared" si="488"/>
        <v>0</v>
      </c>
      <c r="BF4404" s="187">
        <f t="shared" si="489"/>
        <v>0</v>
      </c>
      <c r="BG4404" s="187">
        <f t="shared" si="490"/>
        <v>0</v>
      </c>
      <c r="BH4404" s="187">
        <f t="shared" si="491"/>
        <v>0</v>
      </c>
      <c r="BI4404" s="187">
        <f t="shared" si="492"/>
        <v>0</v>
      </c>
      <c r="BJ4404" s="19" t="s">
        <v>78</v>
      </c>
      <c r="BK4404" s="187">
        <f t="shared" si="493"/>
        <v>0</v>
      </c>
      <c r="BL4404" s="19" t="s">
        <v>200</v>
      </c>
      <c r="BM4404" s="186" t="s">
        <v>8301</v>
      </c>
    </row>
    <row r="4405" spans="1:65" s="2" customFormat="1" ht="33" customHeight="1">
      <c r="A4405" s="36"/>
      <c r="B4405" s="37"/>
      <c r="C4405" s="175" t="s">
        <v>8302</v>
      </c>
      <c r="D4405" s="175" t="s">
        <v>195</v>
      </c>
      <c r="E4405" s="176" t="s">
        <v>8303</v>
      </c>
      <c r="F4405" s="177" t="s">
        <v>8178</v>
      </c>
      <c r="G4405" s="178" t="s">
        <v>273</v>
      </c>
      <c r="H4405" s="179">
        <v>67</v>
      </c>
      <c r="I4405" s="180"/>
      <c r="J4405" s="181">
        <f t="shared" si="484"/>
        <v>0</v>
      </c>
      <c r="K4405" s="177" t="s">
        <v>477</v>
      </c>
      <c r="L4405" s="41"/>
      <c r="M4405" s="182" t="s">
        <v>19</v>
      </c>
      <c r="N4405" s="183" t="s">
        <v>41</v>
      </c>
      <c r="O4405" s="66"/>
      <c r="P4405" s="184">
        <f t="shared" si="485"/>
        <v>0</v>
      </c>
      <c r="Q4405" s="184">
        <v>0</v>
      </c>
      <c r="R4405" s="184">
        <f t="shared" si="486"/>
        <v>0</v>
      </c>
      <c r="S4405" s="184">
        <v>0</v>
      </c>
      <c r="T4405" s="185">
        <f t="shared" si="487"/>
        <v>0</v>
      </c>
      <c r="U4405" s="36"/>
      <c r="V4405" s="36"/>
      <c r="W4405" s="36"/>
      <c r="X4405" s="36"/>
      <c r="Y4405" s="36"/>
      <c r="Z4405" s="36"/>
      <c r="AA4405" s="36"/>
      <c r="AB4405" s="36"/>
      <c r="AC4405" s="36"/>
      <c r="AD4405" s="36"/>
      <c r="AE4405" s="36"/>
      <c r="AR4405" s="186" t="s">
        <v>200</v>
      </c>
      <c r="AT4405" s="186" t="s">
        <v>195</v>
      </c>
      <c r="AU4405" s="186" t="s">
        <v>212</v>
      </c>
      <c r="AY4405" s="19" t="s">
        <v>193</v>
      </c>
      <c r="BE4405" s="187">
        <f t="shared" si="488"/>
        <v>0</v>
      </c>
      <c r="BF4405" s="187">
        <f t="shared" si="489"/>
        <v>0</v>
      </c>
      <c r="BG4405" s="187">
        <f t="shared" si="490"/>
        <v>0</v>
      </c>
      <c r="BH4405" s="187">
        <f t="shared" si="491"/>
        <v>0</v>
      </c>
      <c r="BI4405" s="187">
        <f t="shared" si="492"/>
        <v>0</v>
      </c>
      <c r="BJ4405" s="19" t="s">
        <v>78</v>
      </c>
      <c r="BK4405" s="187">
        <f t="shared" si="493"/>
        <v>0</v>
      </c>
      <c r="BL4405" s="19" t="s">
        <v>200</v>
      </c>
      <c r="BM4405" s="186" t="s">
        <v>8304</v>
      </c>
    </row>
    <row r="4406" spans="1:65" s="2" customFormat="1" ht="33" customHeight="1">
      <c r="A4406" s="36"/>
      <c r="B4406" s="37"/>
      <c r="C4406" s="175" t="s">
        <v>8305</v>
      </c>
      <c r="D4406" s="175" t="s">
        <v>195</v>
      </c>
      <c r="E4406" s="176" t="s">
        <v>8306</v>
      </c>
      <c r="F4406" s="177" t="s">
        <v>8307</v>
      </c>
      <c r="G4406" s="178" t="s">
        <v>273</v>
      </c>
      <c r="H4406" s="179">
        <v>2</v>
      </c>
      <c r="I4406" s="180"/>
      <c r="J4406" s="181">
        <f t="shared" si="484"/>
        <v>0</v>
      </c>
      <c r="K4406" s="177" t="s">
        <v>477</v>
      </c>
      <c r="L4406" s="41"/>
      <c r="M4406" s="182" t="s">
        <v>19</v>
      </c>
      <c r="N4406" s="183" t="s">
        <v>41</v>
      </c>
      <c r="O4406" s="66"/>
      <c r="P4406" s="184">
        <f t="shared" si="485"/>
        <v>0</v>
      </c>
      <c r="Q4406" s="184">
        <v>0</v>
      </c>
      <c r="R4406" s="184">
        <f t="shared" si="486"/>
        <v>0</v>
      </c>
      <c r="S4406" s="184">
        <v>0</v>
      </c>
      <c r="T4406" s="185">
        <f t="shared" si="487"/>
        <v>0</v>
      </c>
      <c r="U4406" s="36"/>
      <c r="V4406" s="36"/>
      <c r="W4406" s="36"/>
      <c r="X4406" s="36"/>
      <c r="Y4406" s="36"/>
      <c r="Z4406" s="36"/>
      <c r="AA4406" s="36"/>
      <c r="AB4406" s="36"/>
      <c r="AC4406" s="36"/>
      <c r="AD4406" s="36"/>
      <c r="AE4406" s="36"/>
      <c r="AR4406" s="186" t="s">
        <v>200</v>
      </c>
      <c r="AT4406" s="186" t="s">
        <v>195</v>
      </c>
      <c r="AU4406" s="186" t="s">
        <v>212</v>
      </c>
      <c r="AY4406" s="19" t="s">
        <v>193</v>
      </c>
      <c r="BE4406" s="187">
        <f t="shared" si="488"/>
        <v>0</v>
      </c>
      <c r="BF4406" s="187">
        <f t="shared" si="489"/>
        <v>0</v>
      </c>
      <c r="BG4406" s="187">
        <f t="shared" si="490"/>
        <v>0</v>
      </c>
      <c r="BH4406" s="187">
        <f t="shared" si="491"/>
        <v>0</v>
      </c>
      <c r="BI4406" s="187">
        <f t="shared" si="492"/>
        <v>0</v>
      </c>
      <c r="BJ4406" s="19" t="s">
        <v>78</v>
      </c>
      <c r="BK4406" s="187">
        <f t="shared" si="493"/>
        <v>0</v>
      </c>
      <c r="BL4406" s="19" t="s">
        <v>200</v>
      </c>
      <c r="BM4406" s="186" t="s">
        <v>8308</v>
      </c>
    </row>
    <row r="4407" spans="1:65" s="2" customFormat="1" ht="37.9" customHeight="1">
      <c r="A4407" s="36"/>
      <c r="B4407" s="37"/>
      <c r="C4407" s="175" t="s">
        <v>8309</v>
      </c>
      <c r="D4407" s="175" t="s">
        <v>195</v>
      </c>
      <c r="E4407" s="176" t="s">
        <v>8310</v>
      </c>
      <c r="F4407" s="177" t="s">
        <v>8182</v>
      </c>
      <c r="G4407" s="178" t="s">
        <v>273</v>
      </c>
      <c r="H4407" s="179">
        <v>70</v>
      </c>
      <c r="I4407" s="180"/>
      <c r="J4407" s="181">
        <f t="shared" si="484"/>
        <v>0</v>
      </c>
      <c r="K4407" s="177" t="s">
        <v>477</v>
      </c>
      <c r="L4407" s="41"/>
      <c r="M4407" s="182" t="s">
        <v>19</v>
      </c>
      <c r="N4407" s="183" t="s">
        <v>41</v>
      </c>
      <c r="O4407" s="66"/>
      <c r="P4407" s="184">
        <f t="shared" si="485"/>
        <v>0</v>
      </c>
      <c r="Q4407" s="184">
        <v>0</v>
      </c>
      <c r="R4407" s="184">
        <f t="shared" si="486"/>
        <v>0</v>
      </c>
      <c r="S4407" s="184">
        <v>0</v>
      </c>
      <c r="T4407" s="185">
        <f t="shared" si="487"/>
        <v>0</v>
      </c>
      <c r="U4407" s="36"/>
      <c r="V4407" s="36"/>
      <c r="W4407" s="36"/>
      <c r="X4407" s="36"/>
      <c r="Y4407" s="36"/>
      <c r="Z4407" s="36"/>
      <c r="AA4407" s="36"/>
      <c r="AB4407" s="36"/>
      <c r="AC4407" s="36"/>
      <c r="AD4407" s="36"/>
      <c r="AE4407" s="36"/>
      <c r="AR4407" s="186" t="s">
        <v>200</v>
      </c>
      <c r="AT4407" s="186" t="s">
        <v>195</v>
      </c>
      <c r="AU4407" s="186" t="s">
        <v>212</v>
      </c>
      <c r="AY4407" s="19" t="s">
        <v>193</v>
      </c>
      <c r="BE4407" s="187">
        <f t="shared" si="488"/>
        <v>0</v>
      </c>
      <c r="BF4407" s="187">
        <f t="shared" si="489"/>
        <v>0</v>
      </c>
      <c r="BG4407" s="187">
        <f t="shared" si="490"/>
        <v>0</v>
      </c>
      <c r="BH4407" s="187">
        <f t="shared" si="491"/>
        <v>0</v>
      </c>
      <c r="BI4407" s="187">
        <f t="shared" si="492"/>
        <v>0</v>
      </c>
      <c r="BJ4407" s="19" t="s">
        <v>78</v>
      </c>
      <c r="BK4407" s="187">
        <f t="shared" si="493"/>
        <v>0</v>
      </c>
      <c r="BL4407" s="19" t="s">
        <v>200</v>
      </c>
      <c r="BM4407" s="186" t="s">
        <v>8311</v>
      </c>
    </row>
    <row r="4408" spans="1:65" s="2" customFormat="1" ht="37.9" customHeight="1">
      <c r="A4408" s="36"/>
      <c r="B4408" s="37"/>
      <c r="C4408" s="175" t="s">
        <v>8312</v>
      </c>
      <c r="D4408" s="175" t="s">
        <v>195</v>
      </c>
      <c r="E4408" s="176" t="s">
        <v>8313</v>
      </c>
      <c r="F4408" s="177" t="s">
        <v>8186</v>
      </c>
      <c r="G4408" s="178" t="s">
        <v>273</v>
      </c>
      <c r="H4408" s="179">
        <v>22</v>
      </c>
      <c r="I4408" s="180"/>
      <c r="J4408" s="181">
        <f t="shared" si="484"/>
        <v>0</v>
      </c>
      <c r="K4408" s="177" t="s">
        <v>477</v>
      </c>
      <c r="L4408" s="41"/>
      <c r="M4408" s="182" t="s">
        <v>19</v>
      </c>
      <c r="N4408" s="183" t="s">
        <v>41</v>
      </c>
      <c r="O4408" s="66"/>
      <c r="P4408" s="184">
        <f t="shared" si="485"/>
        <v>0</v>
      </c>
      <c r="Q4408" s="184">
        <v>0</v>
      </c>
      <c r="R4408" s="184">
        <f t="shared" si="486"/>
        <v>0</v>
      </c>
      <c r="S4408" s="184">
        <v>0</v>
      </c>
      <c r="T4408" s="185">
        <f t="shared" si="487"/>
        <v>0</v>
      </c>
      <c r="U4408" s="36"/>
      <c r="V4408" s="36"/>
      <c r="W4408" s="36"/>
      <c r="X4408" s="36"/>
      <c r="Y4408" s="36"/>
      <c r="Z4408" s="36"/>
      <c r="AA4408" s="36"/>
      <c r="AB4408" s="36"/>
      <c r="AC4408" s="36"/>
      <c r="AD4408" s="36"/>
      <c r="AE4408" s="36"/>
      <c r="AR4408" s="186" t="s">
        <v>200</v>
      </c>
      <c r="AT4408" s="186" t="s">
        <v>195</v>
      </c>
      <c r="AU4408" s="186" t="s">
        <v>212</v>
      </c>
      <c r="AY4408" s="19" t="s">
        <v>193</v>
      </c>
      <c r="BE4408" s="187">
        <f t="shared" si="488"/>
        <v>0</v>
      </c>
      <c r="BF4408" s="187">
        <f t="shared" si="489"/>
        <v>0</v>
      </c>
      <c r="BG4408" s="187">
        <f t="shared" si="490"/>
        <v>0</v>
      </c>
      <c r="BH4408" s="187">
        <f t="shared" si="491"/>
        <v>0</v>
      </c>
      <c r="BI4408" s="187">
        <f t="shared" si="492"/>
        <v>0</v>
      </c>
      <c r="BJ4408" s="19" t="s">
        <v>78</v>
      </c>
      <c r="BK4408" s="187">
        <f t="shared" si="493"/>
        <v>0</v>
      </c>
      <c r="BL4408" s="19" t="s">
        <v>200</v>
      </c>
      <c r="BM4408" s="186" t="s">
        <v>8314</v>
      </c>
    </row>
    <row r="4409" spans="1:65" s="12" customFormat="1" ht="20.85" customHeight="1">
      <c r="B4409" s="159"/>
      <c r="C4409" s="160"/>
      <c r="D4409" s="161" t="s">
        <v>69</v>
      </c>
      <c r="E4409" s="173" t="s">
        <v>8315</v>
      </c>
      <c r="F4409" s="173" t="s">
        <v>8316</v>
      </c>
      <c r="G4409" s="160"/>
      <c r="H4409" s="160"/>
      <c r="I4409" s="163"/>
      <c r="J4409" s="174">
        <f>BK4409</f>
        <v>0</v>
      </c>
      <c r="K4409" s="160"/>
      <c r="L4409" s="165"/>
      <c r="M4409" s="166"/>
      <c r="N4409" s="167"/>
      <c r="O4409" s="167"/>
      <c r="P4409" s="168">
        <f>SUM(P4410:P4427)</f>
        <v>0</v>
      </c>
      <c r="Q4409" s="167"/>
      <c r="R4409" s="168">
        <f>SUM(R4410:R4427)</f>
        <v>0</v>
      </c>
      <c r="S4409" s="167"/>
      <c r="T4409" s="169">
        <f>SUM(T4410:T4427)</f>
        <v>0</v>
      </c>
      <c r="AR4409" s="170" t="s">
        <v>78</v>
      </c>
      <c r="AT4409" s="171" t="s">
        <v>69</v>
      </c>
      <c r="AU4409" s="171" t="s">
        <v>80</v>
      </c>
      <c r="AY4409" s="170" t="s">
        <v>193</v>
      </c>
      <c r="BK4409" s="172">
        <f>SUM(BK4410:BK4427)</f>
        <v>0</v>
      </c>
    </row>
    <row r="4410" spans="1:65" s="2" customFormat="1" ht="114.95" customHeight="1">
      <c r="A4410" s="36"/>
      <c r="B4410" s="37"/>
      <c r="C4410" s="175" t="s">
        <v>8317</v>
      </c>
      <c r="D4410" s="175" t="s">
        <v>195</v>
      </c>
      <c r="E4410" s="176" t="s">
        <v>8318</v>
      </c>
      <c r="F4410" s="177" t="s">
        <v>8319</v>
      </c>
      <c r="G4410" s="178" t="s">
        <v>3092</v>
      </c>
      <c r="H4410" s="179">
        <v>1</v>
      </c>
      <c r="I4410" s="180"/>
      <c r="J4410" s="181">
        <f t="shared" ref="J4410:J4427" si="494">ROUND(I4410*H4410,2)</f>
        <v>0</v>
      </c>
      <c r="K4410" s="177" t="s">
        <v>477</v>
      </c>
      <c r="L4410" s="41"/>
      <c r="M4410" s="182" t="s">
        <v>19</v>
      </c>
      <c r="N4410" s="183" t="s">
        <v>41</v>
      </c>
      <c r="O4410" s="66"/>
      <c r="P4410" s="184">
        <f t="shared" ref="P4410:P4427" si="495">O4410*H4410</f>
        <v>0</v>
      </c>
      <c r="Q4410" s="184">
        <v>0</v>
      </c>
      <c r="R4410" s="184">
        <f t="shared" ref="R4410:R4427" si="496">Q4410*H4410</f>
        <v>0</v>
      </c>
      <c r="S4410" s="184">
        <v>0</v>
      </c>
      <c r="T4410" s="185">
        <f t="shared" ref="T4410:T4427" si="497">S4410*H4410</f>
        <v>0</v>
      </c>
      <c r="U4410" s="36"/>
      <c r="V4410" s="36"/>
      <c r="W4410" s="36"/>
      <c r="X4410" s="36"/>
      <c r="Y4410" s="36"/>
      <c r="Z4410" s="36"/>
      <c r="AA4410" s="36"/>
      <c r="AB4410" s="36"/>
      <c r="AC4410" s="36"/>
      <c r="AD4410" s="36"/>
      <c r="AE4410" s="36"/>
      <c r="AR4410" s="186" t="s">
        <v>200</v>
      </c>
      <c r="AT4410" s="186" t="s">
        <v>195</v>
      </c>
      <c r="AU4410" s="186" t="s">
        <v>212</v>
      </c>
      <c r="AY4410" s="19" t="s">
        <v>193</v>
      </c>
      <c r="BE4410" s="187">
        <f t="shared" ref="BE4410:BE4427" si="498">IF(N4410="základní",J4410,0)</f>
        <v>0</v>
      </c>
      <c r="BF4410" s="187">
        <f t="shared" ref="BF4410:BF4427" si="499">IF(N4410="snížená",J4410,0)</f>
        <v>0</v>
      </c>
      <c r="BG4410" s="187">
        <f t="shared" ref="BG4410:BG4427" si="500">IF(N4410="zákl. přenesená",J4410,0)</f>
        <v>0</v>
      </c>
      <c r="BH4410" s="187">
        <f t="shared" ref="BH4410:BH4427" si="501">IF(N4410="sníž. přenesená",J4410,0)</f>
        <v>0</v>
      </c>
      <c r="BI4410" s="187">
        <f t="shared" ref="BI4410:BI4427" si="502">IF(N4410="nulová",J4410,0)</f>
        <v>0</v>
      </c>
      <c r="BJ4410" s="19" t="s">
        <v>78</v>
      </c>
      <c r="BK4410" s="187">
        <f t="shared" ref="BK4410:BK4427" si="503">ROUND(I4410*H4410,2)</f>
        <v>0</v>
      </c>
      <c r="BL4410" s="19" t="s">
        <v>200</v>
      </c>
      <c r="BM4410" s="186" t="s">
        <v>8320</v>
      </c>
    </row>
    <row r="4411" spans="1:65" s="2" customFormat="1" ht="100.5" customHeight="1">
      <c r="A4411" s="36"/>
      <c r="B4411" s="37"/>
      <c r="C4411" s="175" t="s">
        <v>8321</v>
      </c>
      <c r="D4411" s="175" t="s">
        <v>195</v>
      </c>
      <c r="E4411" s="176" t="s">
        <v>8322</v>
      </c>
      <c r="F4411" s="177" t="s">
        <v>8323</v>
      </c>
      <c r="G4411" s="178" t="s">
        <v>702</v>
      </c>
      <c r="H4411" s="179">
        <v>1</v>
      </c>
      <c r="I4411" s="180"/>
      <c r="J4411" s="181">
        <f t="shared" si="494"/>
        <v>0</v>
      </c>
      <c r="K4411" s="177" t="s">
        <v>477</v>
      </c>
      <c r="L4411" s="41"/>
      <c r="M4411" s="182" t="s">
        <v>19</v>
      </c>
      <c r="N4411" s="183" t="s">
        <v>41</v>
      </c>
      <c r="O4411" s="66"/>
      <c r="P4411" s="184">
        <f t="shared" si="495"/>
        <v>0</v>
      </c>
      <c r="Q4411" s="184">
        <v>0</v>
      </c>
      <c r="R4411" s="184">
        <f t="shared" si="496"/>
        <v>0</v>
      </c>
      <c r="S4411" s="184">
        <v>0</v>
      </c>
      <c r="T4411" s="185">
        <f t="shared" si="497"/>
        <v>0</v>
      </c>
      <c r="U4411" s="36"/>
      <c r="V4411" s="36"/>
      <c r="W4411" s="36"/>
      <c r="X4411" s="36"/>
      <c r="Y4411" s="36"/>
      <c r="Z4411" s="36"/>
      <c r="AA4411" s="36"/>
      <c r="AB4411" s="36"/>
      <c r="AC4411" s="36"/>
      <c r="AD4411" s="36"/>
      <c r="AE4411" s="36"/>
      <c r="AR4411" s="186" t="s">
        <v>200</v>
      </c>
      <c r="AT4411" s="186" t="s">
        <v>195</v>
      </c>
      <c r="AU4411" s="186" t="s">
        <v>212</v>
      </c>
      <c r="AY4411" s="19" t="s">
        <v>193</v>
      </c>
      <c r="BE4411" s="187">
        <f t="shared" si="498"/>
        <v>0</v>
      </c>
      <c r="BF4411" s="187">
        <f t="shared" si="499"/>
        <v>0</v>
      </c>
      <c r="BG4411" s="187">
        <f t="shared" si="500"/>
        <v>0</v>
      </c>
      <c r="BH4411" s="187">
        <f t="shared" si="501"/>
        <v>0</v>
      </c>
      <c r="BI4411" s="187">
        <f t="shared" si="502"/>
        <v>0</v>
      </c>
      <c r="BJ4411" s="19" t="s">
        <v>78</v>
      </c>
      <c r="BK4411" s="187">
        <f t="shared" si="503"/>
        <v>0</v>
      </c>
      <c r="BL4411" s="19" t="s">
        <v>200</v>
      </c>
      <c r="BM4411" s="186" t="s">
        <v>8324</v>
      </c>
    </row>
    <row r="4412" spans="1:65" s="2" customFormat="1" ht="78" customHeight="1">
      <c r="A4412" s="36"/>
      <c r="B4412" s="37"/>
      <c r="C4412" s="175" t="s">
        <v>8325</v>
      </c>
      <c r="D4412" s="175" t="s">
        <v>195</v>
      </c>
      <c r="E4412" s="176" t="s">
        <v>8326</v>
      </c>
      <c r="F4412" s="177" t="s">
        <v>8196</v>
      </c>
      <c r="G4412" s="178" t="s">
        <v>702</v>
      </c>
      <c r="H4412" s="179">
        <v>3</v>
      </c>
      <c r="I4412" s="180"/>
      <c r="J4412" s="181">
        <f t="shared" si="494"/>
        <v>0</v>
      </c>
      <c r="K4412" s="177" t="s">
        <v>477</v>
      </c>
      <c r="L4412" s="41"/>
      <c r="M4412" s="182" t="s">
        <v>19</v>
      </c>
      <c r="N4412" s="183" t="s">
        <v>41</v>
      </c>
      <c r="O4412" s="66"/>
      <c r="P4412" s="184">
        <f t="shared" si="495"/>
        <v>0</v>
      </c>
      <c r="Q4412" s="184">
        <v>0</v>
      </c>
      <c r="R4412" s="184">
        <f t="shared" si="496"/>
        <v>0</v>
      </c>
      <c r="S4412" s="184">
        <v>0</v>
      </c>
      <c r="T4412" s="185">
        <f t="shared" si="497"/>
        <v>0</v>
      </c>
      <c r="U4412" s="36"/>
      <c r="V4412" s="36"/>
      <c r="W4412" s="36"/>
      <c r="X4412" s="36"/>
      <c r="Y4412" s="36"/>
      <c r="Z4412" s="36"/>
      <c r="AA4412" s="36"/>
      <c r="AB4412" s="36"/>
      <c r="AC4412" s="36"/>
      <c r="AD4412" s="36"/>
      <c r="AE4412" s="36"/>
      <c r="AR4412" s="186" t="s">
        <v>200</v>
      </c>
      <c r="AT4412" s="186" t="s">
        <v>195</v>
      </c>
      <c r="AU4412" s="186" t="s">
        <v>212</v>
      </c>
      <c r="AY4412" s="19" t="s">
        <v>193</v>
      </c>
      <c r="BE4412" s="187">
        <f t="shared" si="498"/>
        <v>0</v>
      </c>
      <c r="BF4412" s="187">
        <f t="shared" si="499"/>
        <v>0</v>
      </c>
      <c r="BG4412" s="187">
        <f t="shared" si="500"/>
        <v>0</v>
      </c>
      <c r="BH4412" s="187">
        <f t="shared" si="501"/>
        <v>0</v>
      </c>
      <c r="BI4412" s="187">
        <f t="shared" si="502"/>
        <v>0</v>
      </c>
      <c r="BJ4412" s="19" t="s">
        <v>78</v>
      </c>
      <c r="BK4412" s="187">
        <f t="shared" si="503"/>
        <v>0</v>
      </c>
      <c r="BL4412" s="19" t="s">
        <v>200</v>
      </c>
      <c r="BM4412" s="186" t="s">
        <v>8327</v>
      </c>
    </row>
    <row r="4413" spans="1:65" s="2" customFormat="1" ht="16.5" customHeight="1">
      <c r="A4413" s="36"/>
      <c r="B4413" s="37"/>
      <c r="C4413" s="175" t="s">
        <v>8328</v>
      </c>
      <c r="D4413" s="175" t="s">
        <v>195</v>
      </c>
      <c r="E4413" s="176" t="s">
        <v>8329</v>
      </c>
      <c r="F4413" s="177" t="s">
        <v>8330</v>
      </c>
      <c r="G4413" s="178" t="s">
        <v>702</v>
      </c>
      <c r="H4413" s="179">
        <v>2</v>
      </c>
      <c r="I4413" s="180"/>
      <c r="J4413" s="181">
        <f t="shared" si="494"/>
        <v>0</v>
      </c>
      <c r="K4413" s="177" t="s">
        <v>477</v>
      </c>
      <c r="L4413" s="41"/>
      <c r="M4413" s="182" t="s">
        <v>19</v>
      </c>
      <c r="N4413" s="183" t="s">
        <v>41</v>
      </c>
      <c r="O4413" s="66"/>
      <c r="P4413" s="184">
        <f t="shared" si="495"/>
        <v>0</v>
      </c>
      <c r="Q4413" s="184">
        <v>0</v>
      </c>
      <c r="R4413" s="184">
        <f t="shared" si="496"/>
        <v>0</v>
      </c>
      <c r="S4413" s="184">
        <v>0</v>
      </c>
      <c r="T4413" s="185">
        <f t="shared" si="497"/>
        <v>0</v>
      </c>
      <c r="U4413" s="36"/>
      <c r="V4413" s="36"/>
      <c r="W4413" s="36"/>
      <c r="X4413" s="36"/>
      <c r="Y4413" s="36"/>
      <c r="Z4413" s="36"/>
      <c r="AA4413" s="36"/>
      <c r="AB4413" s="36"/>
      <c r="AC4413" s="36"/>
      <c r="AD4413" s="36"/>
      <c r="AE4413" s="36"/>
      <c r="AR4413" s="186" t="s">
        <v>200</v>
      </c>
      <c r="AT4413" s="186" t="s">
        <v>195</v>
      </c>
      <c r="AU4413" s="186" t="s">
        <v>212</v>
      </c>
      <c r="AY4413" s="19" t="s">
        <v>193</v>
      </c>
      <c r="BE4413" s="187">
        <f t="shared" si="498"/>
        <v>0</v>
      </c>
      <c r="BF4413" s="187">
        <f t="shared" si="499"/>
        <v>0</v>
      </c>
      <c r="BG4413" s="187">
        <f t="shared" si="500"/>
        <v>0</v>
      </c>
      <c r="BH4413" s="187">
        <f t="shared" si="501"/>
        <v>0</v>
      </c>
      <c r="BI4413" s="187">
        <f t="shared" si="502"/>
        <v>0</v>
      </c>
      <c r="BJ4413" s="19" t="s">
        <v>78</v>
      </c>
      <c r="BK4413" s="187">
        <f t="shared" si="503"/>
        <v>0</v>
      </c>
      <c r="BL4413" s="19" t="s">
        <v>200</v>
      </c>
      <c r="BM4413" s="186" t="s">
        <v>8331</v>
      </c>
    </row>
    <row r="4414" spans="1:65" s="2" customFormat="1" ht="33" customHeight="1">
      <c r="A4414" s="36"/>
      <c r="B4414" s="37"/>
      <c r="C4414" s="175" t="s">
        <v>8332</v>
      </c>
      <c r="D4414" s="175" t="s">
        <v>195</v>
      </c>
      <c r="E4414" s="176" t="s">
        <v>8333</v>
      </c>
      <c r="F4414" s="177" t="s">
        <v>8334</v>
      </c>
      <c r="G4414" s="178" t="s">
        <v>702</v>
      </c>
      <c r="H4414" s="179">
        <v>4</v>
      </c>
      <c r="I4414" s="180"/>
      <c r="J4414" s="181">
        <f t="shared" si="494"/>
        <v>0</v>
      </c>
      <c r="K4414" s="177" t="s">
        <v>477</v>
      </c>
      <c r="L4414" s="41"/>
      <c r="M4414" s="182" t="s">
        <v>19</v>
      </c>
      <c r="N4414" s="183" t="s">
        <v>41</v>
      </c>
      <c r="O4414" s="66"/>
      <c r="P4414" s="184">
        <f t="shared" si="495"/>
        <v>0</v>
      </c>
      <c r="Q4414" s="184">
        <v>0</v>
      </c>
      <c r="R4414" s="184">
        <f t="shared" si="496"/>
        <v>0</v>
      </c>
      <c r="S4414" s="184">
        <v>0</v>
      </c>
      <c r="T4414" s="185">
        <f t="shared" si="497"/>
        <v>0</v>
      </c>
      <c r="U4414" s="36"/>
      <c r="V4414" s="36"/>
      <c r="W4414" s="36"/>
      <c r="X4414" s="36"/>
      <c r="Y4414" s="36"/>
      <c r="Z4414" s="36"/>
      <c r="AA4414" s="36"/>
      <c r="AB4414" s="36"/>
      <c r="AC4414" s="36"/>
      <c r="AD4414" s="36"/>
      <c r="AE4414" s="36"/>
      <c r="AR4414" s="186" t="s">
        <v>200</v>
      </c>
      <c r="AT4414" s="186" t="s">
        <v>195</v>
      </c>
      <c r="AU4414" s="186" t="s">
        <v>212</v>
      </c>
      <c r="AY4414" s="19" t="s">
        <v>193</v>
      </c>
      <c r="BE4414" s="187">
        <f t="shared" si="498"/>
        <v>0</v>
      </c>
      <c r="BF4414" s="187">
        <f t="shared" si="499"/>
        <v>0</v>
      </c>
      <c r="BG4414" s="187">
        <f t="shared" si="500"/>
        <v>0</v>
      </c>
      <c r="BH4414" s="187">
        <f t="shared" si="501"/>
        <v>0</v>
      </c>
      <c r="BI4414" s="187">
        <f t="shared" si="502"/>
        <v>0</v>
      </c>
      <c r="BJ4414" s="19" t="s">
        <v>78</v>
      </c>
      <c r="BK4414" s="187">
        <f t="shared" si="503"/>
        <v>0</v>
      </c>
      <c r="BL4414" s="19" t="s">
        <v>200</v>
      </c>
      <c r="BM4414" s="186" t="s">
        <v>8335</v>
      </c>
    </row>
    <row r="4415" spans="1:65" s="2" customFormat="1" ht="33" customHeight="1">
      <c r="A4415" s="36"/>
      <c r="B4415" s="37"/>
      <c r="C4415" s="175" t="s">
        <v>8336</v>
      </c>
      <c r="D4415" s="175" t="s">
        <v>195</v>
      </c>
      <c r="E4415" s="176" t="s">
        <v>8337</v>
      </c>
      <c r="F4415" s="177" t="s">
        <v>8338</v>
      </c>
      <c r="G4415" s="178" t="s">
        <v>702</v>
      </c>
      <c r="H4415" s="179">
        <v>4</v>
      </c>
      <c r="I4415" s="180"/>
      <c r="J4415" s="181">
        <f t="shared" si="494"/>
        <v>0</v>
      </c>
      <c r="K4415" s="177" t="s">
        <v>477</v>
      </c>
      <c r="L4415" s="41"/>
      <c r="M4415" s="182" t="s">
        <v>19</v>
      </c>
      <c r="N4415" s="183" t="s">
        <v>41</v>
      </c>
      <c r="O4415" s="66"/>
      <c r="P4415" s="184">
        <f t="shared" si="495"/>
        <v>0</v>
      </c>
      <c r="Q4415" s="184">
        <v>0</v>
      </c>
      <c r="R4415" s="184">
        <f t="shared" si="496"/>
        <v>0</v>
      </c>
      <c r="S4415" s="184">
        <v>0</v>
      </c>
      <c r="T4415" s="185">
        <f t="shared" si="497"/>
        <v>0</v>
      </c>
      <c r="U4415" s="36"/>
      <c r="V4415" s="36"/>
      <c r="W4415" s="36"/>
      <c r="X4415" s="36"/>
      <c r="Y4415" s="36"/>
      <c r="Z4415" s="36"/>
      <c r="AA4415" s="36"/>
      <c r="AB4415" s="36"/>
      <c r="AC4415" s="36"/>
      <c r="AD4415" s="36"/>
      <c r="AE4415" s="36"/>
      <c r="AR4415" s="186" t="s">
        <v>200</v>
      </c>
      <c r="AT4415" s="186" t="s">
        <v>195</v>
      </c>
      <c r="AU4415" s="186" t="s">
        <v>212</v>
      </c>
      <c r="AY4415" s="19" t="s">
        <v>193</v>
      </c>
      <c r="BE4415" s="187">
        <f t="shared" si="498"/>
        <v>0</v>
      </c>
      <c r="BF4415" s="187">
        <f t="shared" si="499"/>
        <v>0</v>
      </c>
      <c r="BG4415" s="187">
        <f t="shared" si="500"/>
        <v>0</v>
      </c>
      <c r="BH4415" s="187">
        <f t="shared" si="501"/>
        <v>0</v>
      </c>
      <c r="BI4415" s="187">
        <f t="shared" si="502"/>
        <v>0</v>
      </c>
      <c r="BJ4415" s="19" t="s">
        <v>78</v>
      </c>
      <c r="BK4415" s="187">
        <f t="shared" si="503"/>
        <v>0</v>
      </c>
      <c r="BL4415" s="19" t="s">
        <v>200</v>
      </c>
      <c r="BM4415" s="186" t="s">
        <v>8339</v>
      </c>
    </row>
    <row r="4416" spans="1:65" s="2" customFormat="1" ht="49.15" customHeight="1">
      <c r="A4416" s="36"/>
      <c r="B4416" s="37"/>
      <c r="C4416" s="175" t="s">
        <v>8340</v>
      </c>
      <c r="D4416" s="175" t="s">
        <v>195</v>
      </c>
      <c r="E4416" s="176" t="s">
        <v>8341</v>
      </c>
      <c r="F4416" s="177" t="s">
        <v>8342</v>
      </c>
      <c r="G4416" s="178" t="s">
        <v>702</v>
      </c>
      <c r="H4416" s="179">
        <v>1</v>
      </c>
      <c r="I4416" s="180"/>
      <c r="J4416" s="181">
        <f t="shared" si="494"/>
        <v>0</v>
      </c>
      <c r="K4416" s="177" t="s">
        <v>477</v>
      </c>
      <c r="L4416" s="41"/>
      <c r="M4416" s="182" t="s">
        <v>19</v>
      </c>
      <c r="N4416" s="183" t="s">
        <v>41</v>
      </c>
      <c r="O4416" s="66"/>
      <c r="P4416" s="184">
        <f t="shared" si="495"/>
        <v>0</v>
      </c>
      <c r="Q4416" s="184">
        <v>0</v>
      </c>
      <c r="R4416" s="184">
        <f t="shared" si="496"/>
        <v>0</v>
      </c>
      <c r="S4416" s="184">
        <v>0</v>
      </c>
      <c r="T4416" s="185">
        <f t="shared" si="497"/>
        <v>0</v>
      </c>
      <c r="U4416" s="36"/>
      <c r="V4416" s="36"/>
      <c r="W4416" s="36"/>
      <c r="X4416" s="36"/>
      <c r="Y4416" s="36"/>
      <c r="Z4416" s="36"/>
      <c r="AA4416" s="36"/>
      <c r="AB4416" s="36"/>
      <c r="AC4416" s="36"/>
      <c r="AD4416" s="36"/>
      <c r="AE4416" s="36"/>
      <c r="AR4416" s="186" t="s">
        <v>200</v>
      </c>
      <c r="AT4416" s="186" t="s">
        <v>195</v>
      </c>
      <c r="AU4416" s="186" t="s">
        <v>212</v>
      </c>
      <c r="AY4416" s="19" t="s">
        <v>193</v>
      </c>
      <c r="BE4416" s="187">
        <f t="shared" si="498"/>
        <v>0</v>
      </c>
      <c r="BF4416" s="187">
        <f t="shared" si="499"/>
        <v>0</v>
      </c>
      <c r="BG4416" s="187">
        <f t="shared" si="500"/>
        <v>0</v>
      </c>
      <c r="BH4416" s="187">
        <f t="shared" si="501"/>
        <v>0</v>
      </c>
      <c r="BI4416" s="187">
        <f t="shared" si="502"/>
        <v>0</v>
      </c>
      <c r="BJ4416" s="19" t="s">
        <v>78</v>
      </c>
      <c r="BK4416" s="187">
        <f t="shared" si="503"/>
        <v>0</v>
      </c>
      <c r="BL4416" s="19" t="s">
        <v>200</v>
      </c>
      <c r="BM4416" s="186" t="s">
        <v>8343</v>
      </c>
    </row>
    <row r="4417" spans="1:65" s="2" customFormat="1" ht="49.15" customHeight="1">
      <c r="A4417" s="36"/>
      <c r="B4417" s="37"/>
      <c r="C4417" s="175" t="s">
        <v>8344</v>
      </c>
      <c r="D4417" s="175" t="s">
        <v>195</v>
      </c>
      <c r="E4417" s="176" t="s">
        <v>8345</v>
      </c>
      <c r="F4417" s="177" t="s">
        <v>8346</v>
      </c>
      <c r="G4417" s="178" t="s">
        <v>702</v>
      </c>
      <c r="H4417" s="179">
        <v>2</v>
      </c>
      <c r="I4417" s="180"/>
      <c r="J4417" s="181">
        <f t="shared" si="494"/>
        <v>0</v>
      </c>
      <c r="K4417" s="177" t="s">
        <v>477</v>
      </c>
      <c r="L4417" s="41"/>
      <c r="M4417" s="182" t="s">
        <v>19</v>
      </c>
      <c r="N4417" s="183" t="s">
        <v>41</v>
      </c>
      <c r="O4417" s="66"/>
      <c r="P4417" s="184">
        <f t="shared" si="495"/>
        <v>0</v>
      </c>
      <c r="Q4417" s="184">
        <v>0</v>
      </c>
      <c r="R4417" s="184">
        <f t="shared" si="496"/>
        <v>0</v>
      </c>
      <c r="S4417" s="184">
        <v>0</v>
      </c>
      <c r="T4417" s="185">
        <f t="shared" si="497"/>
        <v>0</v>
      </c>
      <c r="U4417" s="36"/>
      <c r="V4417" s="36"/>
      <c r="W4417" s="36"/>
      <c r="X4417" s="36"/>
      <c r="Y4417" s="36"/>
      <c r="Z4417" s="36"/>
      <c r="AA4417" s="36"/>
      <c r="AB4417" s="36"/>
      <c r="AC4417" s="36"/>
      <c r="AD4417" s="36"/>
      <c r="AE4417" s="36"/>
      <c r="AR4417" s="186" t="s">
        <v>200</v>
      </c>
      <c r="AT4417" s="186" t="s">
        <v>195</v>
      </c>
      <c r="AU4417" s="186" t="s">
        <v>212</v>
      </c>
      <c r="AY4417" s="19" t="s">
        <v>193</v>
      </c>
      <c r="BE4417" s="187">
        <f t="shared" si="498"/>
        <v>0</v>
      </c>
      <c r="BF4417" s="187">
        <f t="shared" si="499"/>
        <v>0</v>
      </c>
      <c r="BG4417" s="187">
        <f t="shared" si="500"/>
        <v>0</v>
      </c>
      <c r="BH4417" s="187">
        <f t="shared" si="501"/>
        <v>0</v>
      </c>
      <c r="BI4417" s="187">
        <f t="shared" si="502"/>
        <v>0</v>
      </c>
      <c r="BJ4417" s="19" t="s">
        <v>78</v>
      </c>
      <c r="BK4417" s="187">
        <f t="shared" si="503"/>
        <v>0</v>
      </c>
      <c r="BL4417" s="19" t="s">
        <v>200</v>
      </c>
      <c r="BM4417" s="186" t="s">
        <v>8347</v>
      </c>
    </row>
    <row r="4418" spans="1:65" s="2" customFormat="1" ht="49.15" customHeight="1">
      <c r="A4418" s="36"/>
      <c r="B4418" s="37"/>
      <c r="C4418" s="175" t="s">
        <v>8348</v>
      </c>
      <c r="D4418" s="175" t="s">
        <v>195</v>
      </c>
      <c r="E4418" s="176" t="s">
        <v>8349</v>
      </c>
      <c r="F4418" s="177" t="s">
        <v>8350</v>
      </c>
      <c r="G4418" s="178" t="s">
        <v>702</v>
      </c>
      <c r="H4418" s="179">
        <v>1</v>
      </c>
      <c r="I4418" s="180"/>
      <c r="J4418" s="181">
        <f t="shared" si="494"/>
        <v>0</v>
      </c>
      <c r="K4418" s="177" t="s">
        <v>477</v>
      </c>
      <c r="L4418" s="41"/>
      <c r="M4418" s="182" t="s">
        <v>19</v>
      </c>
      <c r="N4418" s="183" t="s">
        <v>41</v>
      </c>
      <c r="O4418" s="66"/>
      <c r="P4418" s="184">
        <f t="shared" si="495"/>
        <v>0</v>
      </c>
      <c r="Q4418" s="184">
        <v>0</v>
      </c>
      <c r="R4418" s="184">
        <f t="shared" si="496"/>
        <v>0</v>
      </c>
      <c r="S4418" s="184">
        <v>0</v>
      </c>
      <c r="T4418" s="185">
        <f t="shared" si="497"/>
        <v>0</v>
      </c>
      <c r="U4418" s="36"/>
      <c r="V4418" s="36"/>
      <c r="W4418" s="36"/>
      <c r="X4418" s="36"/>
      <c r="Y4418" s="36"/>
      <c r="Z4418" s="36"/>
      <c r="AA4418" s="36"/>
      <c r="AB4418" s="36"/>
      <c r="AC4418" s="36"/>
      <c r="AD4418" s="36"/>
      <c r="AE4418" s="36"/>
      <c r="AR4418" s="186" t="s">
        <v>200</v>
      </c>
      <c r="AT4418" s="186" t="s">
        <v>195</v>
      </c>
      <c r="AU4418" s="186" t="s">
        <v>212</v>
      </c>
      <c r="AY4418" s="19" t="s">
        <v>193</v>
      </c>
      <c r="BE4418" s="187">
        <f t="shared" si="498"/>
        <v>0</v>
      </c>
      <c r="BF4418" s="187">
        <f t="shared" si="499"/>
        <v>0</v>
      </c>
      <c r="BG4418" s="187">
        <f t="shared" si="500"/>
        <v>0</v>
      </c>
      <c r="BH4418" s="187">
        <f t="shared" si="501"/>
        <v>0</v>
      </c>
      <c r="BI4418" s="187">
        <f t="shared" si="502"/>
        <v>0</v>
      </c>
      <c r="BJ4418" s="19" t="s">
        <v>78</v>
      </c>
      <c r="BK4418" s="187">
        <f t="shared" si="503"/>
        <v>0</v>
      </c>
      <c r="BL4418" s="19" t="s">
        <v>200</v>
      </c>
      <c r="BM4418" s="186" t="s">
        <v>8351</v>
      </c>
    </row>
    <row r="4419" spans="1:65" s="2" customFormat="1" ht="49.15" customHeight="1">
      <c r="A4419" s="36"/>
      <c r="B4419" s="37"/>
      <c r="C4419" s="175" t="s">
        <v>8352</v>
      </c>
      <c r="D4419" s="175" t="s">
        <v>195</v>
      </c>
      <c r="E4419" s="176" t="s">
        <v>8353</v>
      </c>
      <c r="F4419" s="177" t="s">
        <v>8244</v>
      </c>
      <c r="G4419" s="178" t="s">
        <v>702</v>
      </c>
      <c r="H4419" s="179">
        <v>2</v>
      </c>
      <c r="I4419" s="180"/>
      <c r="J4419" s="181">
        <f t="shared" si="494"/>
        <v>0</v>
      </c>
      <c r="K4419" s="177" t="s">
        <v>477</v>
      </c>
      <c r="L4419" s="41"/>
      <c r="M4419" s="182" t="s">
        <v>19</v>
      </c>
      <c r="N4419" s="183" t="s">
        <v>41</v>
      </c>
      <c r="O4419" s="66"/>
      <c r="P4419" s="184">
        <f t="shared" si="495"/>
        <v>0</v>
      </c>
      <c r="Q4419" s="184">
        <v>0</v>
      </c>
      <c r="R4419" s="184">
        <f t="shared" si="496"/>
        <v>0</v>
      </c>
      <c r="S4419" s="184">
        <v>0</v>
      </c>
      <c r="T4419" s="185">
        <f t="shared" si="497"/>
        <v>0</v>
      </c>
      <c r="U4419" s="36"/>
      <c r="V4419" s="36"/>
      <c r="W4419" s="36"/>
      <c r="X4419" s="36"/>
      <c r="Y4419" s="36"/>
      <c r="Z4419" s="36"/>
      <c r="AA4419" s="36"/>
      <c r="AB4419" s="36"/>
      <c r="AC4419" s="36"/>
      <c r="AD4419" s="36"/>
      <c r="AE4419" s="36"/>
      <c r="AR4419" s="186" t="s">
        <v>200</v>
      </c>
      <c r="AT4419" s="186" t="s">
        <v>195</v>
      </c>
      <c r="AU4419" s="186" t="s">
        <v>212</v>
      </c>
      <c r="AY4419" s="19" t="s">
        <v>193</v>
      </c>
      <c r="BE4419" s="187">
        <f t="shared" si="498"/>
        <v>0</v>
      </c>
      <c r="BF4419" s="187">
        <f t="shared" si="499"/>
        <v>0</v>
      </c>
      <c r="BG4419" s="187">
        <f t="shared" si="500"/>
        <v>0</v>
      </c>
      <c r="BH4419" s="187">
        <f t="shared" si="501"/>
        <v>0</v>
      </c>
      <c r="BI4419" s="187">
        <f t="shared" si="502"/>
        <v>0</v>
      </c>
      <c r="BJ4419" s="19" t="s">
        <v>78</v>
      </c>
      <c r="BK4419" s="187">
        <f t="shared" si="503"/>
        <v>0</v>
      </c>
      <c r="BL4419" s="19" t="s">
        <v>200</v>
      </c>
      <c r="BM4419" s="186" t="s">
        <v>8354</v>
      </c>
    </row>
    <row r="4420" spans="1:65" s="2" customFormat="1" ht="49.15" customHeight="1">
      <c r="A4420" s="36"/>
      <c r="B4420" s="37"/>
      <c r="C4420" s="175" t="s">
        <v>8355</v>
      </c>
      <c r="D4420" s="175" t="s">
        <v>195</v>
      </c>
      <c r="E4420" s="176" t="s">
        <v>8356</v>
      </c>
      <c r="F4420" s="177" t="s">
        <v>8357</v>
      </c>
      <c r="G4420" s="178" t="s">
        <v>702</v>
      </c>
      <c r="H4420" s="179">
        <v>6</v>
      </c>
      <c r="I4420" s="180"/>
      <c r="J4420" s="181">
        <f t="shared" si="494"/>
        <v>0</v>
      </c>
      <c r="K4420" s="177" t="s">
        <v>477</v>
      </c>
      <c r="L4420" s="41"/>
      <c r="M4420" s="182" t="s">
        <v>19</v>
      </c>
      <c r="N4420" s="183" t="s">
        <v>41</v>
      </c>
      <c r="O4420" s="66"/>
      <c r="P4420" s="184">
        <f t="shared" si="495"/>
        <v>0</v>
      </c>
      <c r="Q4420" s="184">
        <v>0</v>
      </c>
      <c r="R4420" s="184">
        <f t="shared" si="496"/>
        <v>0</v>
      </c>
      <c r="S4420" s="184">
        <v>0</v>
      </c>
      <c r="T4420" s="185">
        <f t="shared" si="497"/>
        <v>0</v>
      </c>
      <c r="U4420" s="36"/>
      <c r="V4420" s="36"/>
      <c r="W4420" s="36"/>
      <c r="X4420" s="36"/>
      <c r="Y4420" s="36"/>
      <c r="Z4420" s="36"/>
      <c r="AA4420" s="36"/>
      <c r="AB4420" s="36"/>
      <c r="AC4420" s="36"/>
      <c r="AD4420" s="36"/>
      <c r="AE4420" s="36"/>
      <c r="AR4420" s="186" t="s">
        <v>200</v>
      </c>
      <c r="AT4420" s="186" t="s">
        <v>195</v>
      </c>
      <c r="AU4420" s="186" t="s">
        <v>212</v>
      </c>
      <c r="AY4420" s="19" t="s">
        <v>193</v>
      </c>
      <c r="BE4420" s="187">
        <f t="shared" si="498"/>
        <v>0</v>
      </c>
      <c r="BF4420" s="187">
        <f t="shared" si="499"/>
        <v>0</v>
      </c>
      <c r="BG4420" s="187">
        <f t="shared" si="500"/>
        <v>0</v>
      </c>
      <c r="BH4420" s="187">
        <f t="shared" si="501"/>
        <v>0</v>
      </c>
      <c r="BI4420" s="187">
        <f t="shared" si="502"/>
        <v>0</v>
      </c>
      <c r="BJ4420" s="19" t="s">
        <v>78</v>
      </c>
      <c r="BK4420" s="187">
        <f t="shared" si="503"/>
        <v>0</v>
      </c>
      <c r="BL4420" s="19" t="s">
        <v>200</v>
      </c>
      <c r="BM4420" s="186" t="s">
        <v>8358</v>
      </c>
    </row>
    <row r="4421" spans="1:65" s="2" customFormat="1" ht="24.2" customHeight="1">
      <c r="A4421" s="36"/>
      <c r="B4421" s="37"/>
      <c r="C4421" s="175" t="s">
        <v>8359</v>
      </c>
      <c r="D4421" s="175" t="s">
        <v>195</v>
      </c>
      <c r="E4421" s="176" t="s">
        <v>8360</v>
      </c>
      <c r="F4421" s="177" t="s">
        <v>8361</v>
      </c>
      <c r="G4421" s="178" t="s">
        <v>702</v>
      </c>
      <c r="H4421" s="179">
        <v>3</v>
      </c>
      <c r="I4421" s="180"/>
      <c r="J4421" s="181">
        <f t="shared" si="494"/>
        <v>0</v>
      </c>
      <c r="K4421" s="177" t="s">
        <v>477</v>
      </c>
      <c r="L4421" s="41"/>
      <c r="M4421" s="182" t="s">
        <v>19</v>
      </c>
      <c r="N4421" s="183" t="s">
        <v>41</v>
      </c>
      <c r="O4421" s="66"/>
      <c r="P4421" s="184">
        <f t="shared" si="495"/>
        <v>0</v>
      </c>
      <c r="Q4421" s="184">
        <v>0</v>
      </c>
      <c r="R4421" s="184">
        <f t="shared" si="496"/>
        <v>0</v>
      </c>
      <c r="S4421" s="184">
        <v>0</v>
      </c>
      <c r="T4421" s="185">
        <f t="shared" si="497"/>
        <v>0</v>
      </c>
      <c r="U4421" s="36"/>
      <c r="V4421" s="36"/>
      <c r="W4421" s="36"/>
      <c r="X4421" s="36"/>
      <c r="Y4421" s="36"/>
      <c r="Z4421" s="36"/>
      <c r="AA4421" s="36"/>
      <c r="AB4421" s="36"/>
      <c r="AC4421" s="36"/>
      <c r="AD4421" s="36"/>
      <c r="AE4421" s="36"/>
      <c r="AR4421" s="186" t="s">
        <v>200</v>
      </c>
      <c r="AT4421" s="186" t="s">
        <v>195</v>
      </c>
      <c r="AU4421" s="186" t="s">
        <v>212</v>
      </c>
      <c r="AY4421" s="19" t="s">
        <v>193</v>
      </c>
      <c r="BE4421" s="187">
        <f t="shared" si="498"/>
        <v>0</v>
      </c>
      <c r="BF4421" s="187">
        <f t="shared" si="499"/>
        <v>0</v>
      </c>
      <c r="BG4421" s="187">
        <f t="shared" si="500"/>
        <v>0</v>
      </c>
      <c r="BH4421" s="187">
        <f t="shared" si="501"/>
        <v>0</v>
      </c>
      <c r="BI4421" s="187">
        <f t="shared" si="502"/>
        <v>0</v>
      </c>
      <c r="BJ4421" s="19" t="s">
        <v>78</v>
      </c>
      <c r="BK4421" s="187">
        <f t="shared" si="503"/>
        <v>0</v>
      </c>
      <c r="BL4421" s="19" t="s">
        <v>200</v>
      </c>
      <c r="BM4421" s="186" t="s">
        <v>8362</v>
      </c>
    </row>
    <row r="4422" spans="1:65" s="2" customFormat="1" ht="24.2" customHeight="1">
      <c r="A4422" s="36"/>
      <c r="B4422" s="37"/>
      <c r="C4422" s="175" t="s">
        <v>8363</v>
      </c>
      <c r="D4422" s="175" t="s">
        <v>195</v>
      </c>
      <c r="E4422" s="176" t="s">
        <v>8364</v>
      </c>
      <c r="F4422" s="177" t="s">
        <v>8365</v>
      </c>
      <c r="G4422" s="178" t="s">
        <v>702</v>
      </c>
      <c r="H4422" s="179">
        <v>1</v>
      </c>
      <c r="I4422" s="180"/>
      <c r="J4422" s="181">
        <f t="shared" si="494"/>
        <v>0</v>
      </c>
      <c r="K4422" s="177" t="s">
        <v>477</v>
      </c>
      <c r="L4422" s="41"/>
      <c r="M4422" s="182" t="s">
        <v>19</v>
      </c>
      <c r="N4422" s="183" t="s">
        <v>41</v>
      </c>
      <c r="O4422" s="66"/>
      <c r="P4422" s="184">
        <f t="shared" si="495"/>
        <v>0</v>
      </c>
      <c r="Q4422" s="184">
        <v>0</v>
      </c>
      <c r="R4422" s="184">
        <f t="shared" si="496"/>
        <v>0</v>
      </c>
      <c r="S4422" s="184">
        <v>0</v>
      </c>
      <c r="T4422" s="185">
        <f t="shared" si="497"/>
        <v>0</v>
      </c>
      <c r="U4422" s="36"/>
      <c r="V4422" s="36"/>
      <c r="W4422" s="36"/>
      <c r="X4422" s="36"/>
      <c r="Y4422" s="36"/>
      <c r="Z4422" s="36"/>
      <c r="AA4422" s="36"/>
      <c r="AB4422" s="36"/>
      <c r="AC4422" s="36"/>
      <c r="AD4422" s="36"/>
      <c r="AE4422" s="36"/>
      <c r="AR4422" s="186" t="s">
        <v>200</v>
      </c>
      <c r="AT4422" s="186" t="s">
        <v>195</v>
      </c>
      <c r="AU4422" s="186" t="s">
        <v>212</v>
      </c>
      <c r="AY4422" s="19" t="s">
        <v>193</v>
      </c>
      <c r="BE4422" s="187">
        <f t="shared" si="498"/>
        <v>0</v>
      </c>
      <c r="BF4422" s="187">
        <f t="shared" si="499"/>
        <v>0</v>
      </c>
      <c r="BG4422" s="187">
        <f t="shared" si="500"/>
        <v>0</v>
      </c>
      <c r="BH4422" s="187">
        <f t="shared" si="501"/>
        <v>0</v>
      </c>
      <c r="BI4422" s="187">
        <f t="shared" si="502"/>
        <v>0</v>
      </c>
      <c r="BJ4422" s="19" t="s">
        <v>78</v>
      </c>
      <c r="BK4422" s="187">
        <f t="shared" si="503"/>
        <v>0</v>
      </c>
      <c r="BL4422" s="19" t="s">
        <v>200</v>
      </c>
      <c r="BM4422" s="186" t="s">
        <v>8366</v>
      </c>
    </row>
    <row r="4423" spans="1:65" s="2" customFormat="1" ht="37.9" customHeight="1">
      <c r="A4423" s="36"/>
      <c r="B4423" s="37"/>
      <c r="C4423" s="175" t="s">
        <v>8367</v>
      </c>
      <c r="D4423" s="175" t="s">
        <v>195</v>
      </c>
      <c r="E4423" s="176" t="s">
        <v>8368</v>
      </c>
      <c r="F4423" s="177" t="s">
        <v>8369</v>
      </c>
      <c r="G4423" s="178" t="s">
        <v>198</v>
      </c>
      <c r="H4423" s="179">
        <v>19</v>
      </c>
      <c r="I4423" s="180"/>
      <c r="J4423" s="181">
        <f t="shared" si="494"/>
        <v>0</v>
      </c>
      <c r="K4423" s="177" t="s">
        <v>477</v>
      </c>
      <c r="L4423" s="41"/>
      <c r="M4423" s="182" t="s">
        <v>19</v>
      </c>
      <c r="N4423" s="183" t="s">
        <v>41</v>
      </c>
      <c r="O4423" s="66"/>
      <c r="P4423" s="184">
        <f t="shared" si="495"/>
        <v>0</v>
      </c>
      <c r="Q4423" s="184">
        <v>0</v>
      </c>
      <c r="R4423" s="184">
        <f t="shared" si="496"/>
        <v>0</v>
      </c>
      <c r="S4423" s="184">
        <v>0</v>
      </c>
      <c r="T4423" s="185">
        <f t="shared" si="497"/>
        <v>0</v>
      </c>
      <c r="U4423" s="36"/>
      <c r="V4423" s="36"/>
      <c r="W4423" s="36"/>
      <c r="X4423" s="36"/>
      <c r="Y4423" s="36"/>
      <c r="Z4423" s="36"/>
      <c r="AA4423" s="36"/>
      <c r="AB4423" s="36"/>
      <c r="AC4423" s="36"/>
      <c r="AD4423" s="36"/>
      <c r="AE4423" s="36"/>
      <c r="AR4423" s="186" t="s">
        <v>200</v>
      </c>
      <c r="AT4423" s="186" t="s">
        <v>195</v>
      </c>
      <c r="AU4423" s="186" t="s">
        <v>212</v>
      </c>
      <c r="AY4423" s="19" t="s">
        <v>193</v>
      </c>
      <c r="BE4423" s="187">
        <f t="shared" si="498"/>
        <v>0</v>
      </c>
      <c r="BF4423" s="187">
        <f t="shared" si="499"/>
        <v>0</v>
      </c>
      <c r="BG4423" s="187">
        <f t="shared" si="500"/>
        <v>0</v>
      </c>
      <c r="BH4423" s="187">
        <f t="shared" si="501"/>
        <v>0</v>
      </c>
      <c r="BI4423" s="187">
        <f t="shared" si="502"/>
        <v>0</v>
      </c>
      <c r="BJ4423" s="19" t="s">
        <v>78</v>
      </c>
      <c r="BK4423" s="187">
        <f t="shared" si="503"/>
        <v>0</v>
      </c>
      <c r="BL4423" s="19" t="s">
        <v>200</v>
      </c>
      <c r="BM4423" s="186" t="s">
        <v>8370</v>
      </c>
    </row>
    <row r="4424" spans="1:65" s="2" customFormat="1" ht="37.9" customHeight="1">
      <c r="A4424" s="36"/>
      <c r="B4424" s="37"/>
      <c r="C4424" s="175" t="s">
        <v>8371</v>
      </c>
      <c r="D4424" s="175" t="s">
        <v>195</v>
      </c>
      <c r="E4424" s="176" t="s">
        <v>8372</v>
      </c>
      <c r="F4424" s="177" t="s">
        <v>8373</v>
      </c>
      <c r="G4424" s="178" t="s">
        <v>198</v>
      </c>
      <c r="H4424" s="179">
        <v>173</v>
      </c>
      <c r="I4424" s="180"/>
      <c r="J4424" s="181">
        <f t="shared" si="494"/>
        <v>0</v>
      </c>
      <c r="K4424" s="177" t="s">
        <v>477</v>
      </c>
      <c r="L4424" s="41"/>
      <c r="M4424" s="182" t="s">
        <v>19</v>
      </c>
      <c r="N4424" s="183" t="s">
        <v>41</v>
      </c>
      <c r="O4424" s="66"/>
      <c r="P4424" s="184">
        <f t="shared" si="495"/>
        <v>0</v>
      </c>
      <c r="Q4424" s="184">
        <v>0</v>
      </c>
      <c r="R4424" s="184">
        <f t="shared" si="496"/>
        <v>0</v>
      </c>
      <c r="S4424" s="184">
        <v>0</v>
      </c>
      <c r="T4424" s="185">
        <f t="shared" si="497"/>
        <v>0</v>
      </c>
      <c r="U4424" s="36"/>
      <c r="V4424" s="36"/>
      <c r="W4424" s="36"/>
      <c r="X4424" s="36"/>
      <c r="Y4424" s="36"/>
      <c r="Z4424" s="36"/>
      <c r="AA4424" s="36"/>
      <c r="AB4424" s="36"/>
      <c r="AC4424" s="36"/>
      <c r="AD4424" s="36"/>
      <c r="AE4424" s="36"/>
      <c r="AR4424" s="186" t="s">
        <v>200</v>
      </c>
      <c r="AT4424" s="186" t="s">
        <v>195</v>
      </c>
      <c r="AU4424" s="186" t="s">
        <v>212</v>
      </c>
      <c r="AY4424" s="19" t="s">
        <v>193</v>
      </c>
      <c r="BE4424" s="187">
        <f t="shared" si="498"/>
        <v>0</v>
      </c>
      <c r="BF4424" s="187">
        <f t="shared" si="499"/>
        <v>0</v>
      </c>
      <c r="BG4424" s="187">
        <f t="shared" si="500"/>
        <v>0</v>
      </c>
      <c r="BH4424" s="187">
        <f t="shared" si="501"/>
        <v>0</v>
      </c>
      <c r="BI4424" s="187">
        <f t="shared" si="502"/>
        <v>0</v>
      </c>
      <c r="BJ4424" s="19" t="s">
        <v>78</v>
      </c>
      <c r="BK4424" s="187">
        <f t="shared" si="503"/>
        <v>0</v>
      </c>
      <c r="BL4424" s="19" t="s">
        <v>200</v>
      </c>
      <c r="BM4424" s="186" t="s">
        <v>8374</v>
      </c>
    </row>
    <row r="4425" spans="1:65" s="2" customFormat="1" ht="37.9" customHeight="1">
      <c r="A4425" s="36"/>
      <c r="B4425" s="37"/>
      <c r="C4425" s="175" t="s">
        <v>8375</v>
      </c>
      <c r="D4425" s="175" t="s">
        <v>195</v>
      </c>
      <c r="E4425" s="176" t="s">
        <v>8376</v>
      </c>
      <c r="F4425" s="177" t="s">
        <v>8377</v>
      </c>
      <c r="G4425" s="178" t="s">
        <v>198</v>
      </c>
      <c r="H4425" s="179">
        <v>192</v>
      </c>
      <c r="I4425" s="180"/>
      <c r="J4425" s="181">
        <f t="shared" si="494"/>
        <v>0</v>
      </c>
      <c r="K4425" s="177" t="s">
        <v>477</v>
      </c>
      <c r="L4425" s="41"/>
      <c r="M4425" s="182" t="s">
        <v>19</v>
      </c>
      <c r="N4425" s="183" t="s">
        <v>41</v>
      </c>
      <c r="O4425" s="66"/>
      <c r="P4425" s="184">
        <f t="shared" si="495"/>
        <v>0</v>
      </c>
      <c r="Q4425" s="184">
        <v>0</v>
      </c>
      <c r="R4425" s="184">
        <f t="shared" si="496"/>
        <v>0</v>
      </c>
      <c r="S4425" s="184">
        <v>0</v>
      </c>
      <c r="T4425" s="185">
        <f t="shared" si="497"/>
        <v>0</v>
      </c>
      <c r="U4425" s="36"/>
      <c r="V4425" s="36"/>
      <c r="W4425" s="36"/>
      <c r="X4425" s="36"/>
      <c r="Y4425" s="36"/>
      <c r="Z4425" s="36"/>
      <c r="AA4425" s="36"/>
      <c r="AB4425" s="36"/>
      <c r="AC4425" s="36"/>
      <c r="AD4425" s="36"/>
      <c r="AE4425" s="36"/>
      <c r="AR4425" s="186" t="s">
        <v>200</v>
      </c>
      <c r="AT4425" s="186" t="s">
        <v>195</v>
      </c>
      <c r="AU4425" s="186" t="s">
        <v>212</v>
      </c>
      <c r="AY4425" s="19" t="s">
        <v>193</v>
      </c>
      <c r="BE4425" s="187">
        <f t="shared" si="498"/>
        <v>0</v>
      </c>
      <c r="BF4425" s="187">
        <f t="shared" si="499"/>
        <v>0</v>
      </c>
      <c r="BG4425" s="187">
        <f t="shared" si="500"/>
        <v>0</v>
      </c>
      <c r="BH4425" s="187">
        <f t="shared" si="501"/>
        <v>0</v>
      </c>
      <c r="BI4425" s="187">
        <f t="shared" si="502"/>
        <v>0</v>
      </c>
      <c r="BJ4425" s="19" t="s">
        <v>78</v>
      </c>
      <c r="BK4425" s="187">
        <f t="shared" si="503"/>
        <v>0</v>
      </c>
      <c r="BL4425" s="19" t="s">
        <v>200</v>
      </c>
      <c r="BM4425" s="186" t="s">
        <v>8378</v>
      </c>
    </row>
    <row r="4426" spans="1:65" s="2" customFormat="1" ht="24.2" customHeight="1">
      <c r="A4426" s="36"/>
      <c r="B4426" s="37"/>
      <c r="C4426" s="175" t="s">
        <v>8379</v>
      </c>
      <c r="D4426" s="175" t="s">
        <v>195</v>
      </c>
      <c r="E4426" s="176" t="s">
        <v>8380</v>
      </c>
      <c r="F4426" s="177" t="s">
        <v>8166</v>
      </c>
      <c r="G4426" s="178" t="s">
        <v>198</v>
      </c>
      <c r="H4426" s="179">
        <v>29</v>
      </c>
      <c r="I4426" s="180"/>
      <c r="J4426" s="181">
        <f t="shared" si="494"/>
        <v>0</v>
      </c>
      <c r="K4426" s="177" t="s">
        <v>477</v>
      </c>
      <c r="L4426" s="41"/>
      <c r="M4426" s="182" t="s">
        <v>19</v>
      </c>
      <c r="N4426" s="183" t="s">
        <v>41</v>
      </c>
      <c r="O4426" s="66"/>
      <c r="P4426" s="184">
        <f t="shared" si="495"/>
        <v>0</v>
      </c>
      <c r="Q4426" s="184">
        <v>0</v>
      </c>
      <c r="R4426" s="184">
        <f t="shared" si="496"/>
        <v>0</v>
      </c>
      <c r="S4426" s="184">
        <v>0</v>
      </c>
      <c r="T4426" s="185">
        <f t="shared" si="497"/>
        <v>0</v>
      </c>
      <c r="U4426" s="36"/>
      <c r="V4426" s="36"/>
      <c r="W4426" s="36"/>
      <c r="X4426" s="36"/>
      <c r="Y4426" s="36"/>
      <c r="Z4426" s="36"/>
      <c r="AA4426" s="36"/>
      <c r="AB4426" s="36"/>
      <c r="AC4426" s="36"/>
      <c r="AD4426" s="36"/>
      <c r="AE4426" s="36"/>
      <c r="AR4426" s="186" t="s">
        <v>200</v>
      </c>
      <c r="AT4426" s="186" t="s">
        <v>195</v>
      </c>
      <c r="AU4426" s="186" t="s">
        <v>212</v>
      </c>
      <c r="AY4426" s="19" t="s">
        <v>193</v>
      </c>
      <c r="BE4426" s="187">
        <f t="shared" si="498"/>
        <v>0</v>
      </c>
      <c r="BF4426" s="187">
        <f t="shared" si="499"/>
        <v>0</v>
      </c>
      <c r="BG4426" s="187">
        <f t="shared" si="500"/>
        <v>0</v>
      </c>
      <c r="BH4426" s="187">
        <f t="shared" si="501"/>
        <v>0</v>
      </c>
      <c r="BI4426" s="187">
        <f t="shared" si="502"/>
        <v>0</v>
      </c>
      <c r="BJ4426" s="19" t="s">
        <v>78</v>
      </c>
      <c r="BK4426" s="187">
        <f t="shared" si="503"/>
        <v>0</v>
      </c>
      <c r="BL4426" s="19" t="s">
        <v>200</v>
      </c>
      <c r="BM4426" s="186" t="s">
        <v>8381</v>
      </c>
    </row>
    <row r="4427" spans="1:65" s="2" customFormat="1" ht="33" customHeight="1">
      <c r="A4427" s="36"/>
      <c r="B4427" s="37"/>
      <c r="C4427" s="175" t="s">
        <v>8382</v>
      </c>
      <c r="D4427" s="175" t="s">
        <v>195</v>
      </c>
      <c r="E4427" s="176" t="s">
        <v>8383</v>
      </c>
      <c r="F4427" s="177" t="s">
        <v>8293</v>
      </c>
      <c r="G4427" s="178" t="s">
        <v>273</v>
      </c>
      <c r="H4427" s="179">
        <v>12</v>
      </c>
      <c r="I4427" s="180"/>
      <c r="J4427" s="181">
        <f t="shared" si="494"/>
        <v>0</v>
      </c>
      <c r="K4427" s="177" t="s">
        <v>477</v>
      </c>
      <c r="L4427" s="41"/>
      <c r="M4427" s="182" t="s">
        <v>19</v>
      </c>
      <c r="N4427" s="183" t="s">
        <v>41</v>
      </c>
      <c r="O4427" s="66"/>
      <c r="P4427" s="184">
        <f t="shared" si="495"/>
        <v>0</v>
      </c>
      <c r="Q4427" s="184">
        <v>0</v>
      </c>
      <c r="R4427" s="184">
        <f t="shared" si="496"/>
        <v>0</v>
      </c>
      <c r="S4427" s="184">
        <v>0</v>
      </c>
      <c r="T4427" s="185">
        <f t="shared" si="497"/>
        <v>0</v>
      </c>
      <c r="U4427" s="36"/>
      <c r="V4427" s="36"/>
      <c r="W4427" s="36"/>
      <c r="X4427" s="36"/>
      <c r="Y4427" s="36"/>
      <c r="Z4427" s="36"/>
      <c r="AA4427" s="36"/>
      <c r="AB4427" s="36"/>
      <c r="AC4427" s="36"/>
      <c r="AD4427" s="36"/>
      <c r="AE4427" s="36"/>
      <c r="AR4427" s="186" t="s">
        <v>200</v>
      </c>
      <c r="AT4427" s="186" t="s">
        <v>195</v>
      </c>
      <c r="AU4427" s="186" t="s">
        <v>212</v>
      </c>
      <c r="AY4427" s="19" t="s">
        <v>193</v>
      </c>
      <c r="BE4427" s="187">
        <f t="shared" si="498"/>
        <v>0</v>
      </c>
      <c r="BF4427" s="187">
        <f t="shared" si="499"/>
        <v>0</v>
      </c>
      <c r="BG4427" s="187">
        <f t="shared" si="500"/>
        <v>0</v>
      </c>
      <c r="BH4427" s="187">
        <f t="shared" si="501"/>
        <v>0</v>
      </c>
      <c r="BI4427" s="187">
        <f t="shared" si="502"/>
        <v>0</v>
      </c>
      <c r="BJ4427" s="19" t="s">
        <v>78</v>
      </c>
      <c r="BK4427" s="187">
        <f t="shared" si="503"/>
        <v>0</v>
      </c>
      <c r="BL4427" s="19" t="s">
        <v>200</v>
      </c>
      <c r="BM4427" s="186" t="s">
        <v>8384</v>
      </c>
    </row>
    <row r="4428" spans="1:65" s="12" customFormat="1" ht="20.85" customHeight="1">
      <c r="B4428" s="159"/>
      <c r="C4428" s="160"/>
      <c r="D4428" s="161" t="s">
        <v>69</v>
      </c>
      <c r="E4428" s="173" t="s">
        <v>8385</v>
      </c>
      <c r="F4428" s="173" t="s">
        <v>8386</v>
      </c>
      <c r="G4428" s="160"/>
      <c r="H4428" s="160"/>
      <c r="I4428" s="163"/>
      <c r="J4428" s="174">
        <f>BK4428</f>
        <v>0</v>
      </c>
      <c r="K4428" s="160"/>
      <c r="L4428" s="165"/>
      <c r="M4428" s="166"/>
      <c r="N4428" s="167"/>
      <c r="O4428" s="167"/>
      <c r="P4428" s="168">
        <f>SUM(P4429:P4458)</f>
        <v>0</v>
      </c>
      <c r="Q4428" s="167"/>
      <c r="R4428" s="168">
        <f>SUM(R4429:R4458)</f>
        <v>0</v>
      </c>
      <c r="S4428" s="167"/>
      <c r="T4428" s="169">
        <f>SUM(T4429:T4458)</f>
        <v>0</v>
      </c>
      <c r="AR4428" s="170" t="s">
        <v>78</v>
      </c>
      <c r="AT4428" s="171" t="s">
        <v>69</v>
      </c>
      <c r="AU4428" s="171" t="s">
        <v>80</v>
      </c>
      <c r="AY4428" s="170" t="s">
        <v>193</v>
      </c>
      <c r="BK4428" s="172">
        <f>SUM(BK4429:BK4458)</f>
        <v>0</v>
      </c>
    </row>
    <row r="4429" spans="1:65" s="2" customFormat="1" ht="101.25" customHeight="1">
      <c r="A4429" s="36"/>
      <c r="B4429" s="37"/>
      <c r="C4429" s="175" t="s">
        <v>8387</v>
      </c>
      <c r="D4429" s="175" t="s">
        <v>195</v>
      </c>
      <c r="E4429" s="176" t="s">
        <v>8388</v>
      </c>
      <c r="F4429" s="177" t="s">
        <v>8389</v>
      </c>
      <c r="G4429" s="178" t="s">
        <v>3092</v>
      </c>
      <c r="H4429" s="179">
        <v>1</v>
      </c>
      <c r="I4429" s="180"/>
      <c r="J4429" s="181">
        <f t="shared" ref="J4429:J4458" si="504">ROUND(I4429*H4429,2)</f>
        <v>0</v>
      </c>
      <c r="K4429" s="177" t="s">
        <v>477</v>
      </c>
      <c r="L4429" s="41"/>
      <c r="M4429" s="182" t="s">
        <v>19</v>
      </c>
      <c r="N4429" s="183" t="s">
        <v>41</v>
      </c>
      <c r="O4429" s="66"/>
      <c r="P4429" s="184">
        <f t="shared" ref="P4429:P4458" si="505">O4429*H4429</f>
        <v>0</v>
      </c>
      <c r="Q4429" s="184">
        <v>0</v>
      </c>
      <c r="R4429" s="184">
        <f t="shared" ref="R4429:R4458" si="506">Q4429*H4429</f>
        <v>0</v>
      </c>
      <c r="S4429" s="184">
        <v>0</v>
      </c>
      <c r="T4429" s="185">
        <f t="shared" ref="T4429:T4458" si="507">S4429*H4429</f>
        <v>0</v>
      </c>
      <c r="U4429" s="36"/>
      <c r="V4429" s="36"/>
      <c r="W4429" s="36"/>
      <c r="X4429" s="36"/>
      <c r="Y4429" s="36"/>
      <c r="Z4429" s="36"/>
      <c r="AA4429" s="36"/>
      <c r="AB4429" s="36"/>
      <c r="AC4429" s="36"/>
      <c r="AD4429" s="36"/>
      <c r="AE4429" s="36"/>
      <c r="AR4429" s="186" t="s">
        <v>200</v>
      </c>
      <c r="AT4429" s="186" t="s">
        <v>195</v>
      </c>
      <c r="AU4429" s="186" t="s">
        <v>212</v>
      </c>
      <c r="AY4429" s="19" t="s">
        <v>193</v>
      </c>
      <c r="BE4429" s="187">
        <f t="shared" ref="BE4429:BE4458" si="508">IF(N4429="základní",J4429,0)</f>
        <v>0</v>
      </c>
      <c r="BF4429" s="187">
        <f t="shared" ref="BF4429:BF4458" si="509">IF(N4429="snížená",J4429,0)</f>
        <v>0</v>
      </c>
      <c r="BG4429" s="187">
        <f t="shared" ref="BG4429:BG4458" si="510">IF(N4429="zákl. přenesená",J4429,0)</f>
        <v>0</v>
      </c>
      <c r="BH4429" s="187">
        <f t="shared" ref="BH4429:BH4458" si="511">IF(N4429="sníž. přenesená",J4429,0)</f>
        <v>0</v>
      </c>
      <c r="BI4429" s="187">
        <f t="shared" ref="BI4429:BI4458" si="512">IF(N4429="nulová",J4429,0)</f>
        <v>0</v>
      </c>
      <c r="BJ4429" s="19" t="s">
        <v>78</v>
      </c>
      <c r="BK4429" s="187">
        <f t="shared" ref="BK4429:BK4458" si="513">ROUND(I4429*H4429,2)</f>
        <v>0</v>
      </c>
      <c r="BL4429" s="19" t="s">
        <v>200</v>
      </c>
      <c r="BM4429" s="186" t="s">
        <v>8390</v>
      </c>
    </row>
    <row r="4430" spans="1:65" s="2" customFormat="1" ht="78" customHeight="1">
      <c r="A4430" s="36"/>
      <c r="B4430" s="37"/>
      <c r="C4430" s="175" t="s">
        <v>8391</v>
      </c>
      <c r="D4430" s="175" t="s">
        <v>195</v>
      </c>
      <c r="E4430" s="176" t="s">
        <v>8392</v>
      </c>
      <c r="F4430" s="177" t="s">
        <v>8196</v>
      </c>
      <c r="G4430" s="178" t="s">
        <v>702</v>
      </c>
      <c r="H4430" s="179">
        <v>4</v>
      </c>
      <c r="I4430" s="180"/>
      <c r="J4430" s="181">
        <f t="shared" si="504"/>
        <v>0</v>
      </c>
      <c r="K4430" s="177" t="s">
        <v>477</v>
      </c>
      <c r="L4430" s="41"/>
      <c r="M4430" s="182" t="s">
        <v>19</v>
      </c>
      <c r="N4430" s="183" t="s">
        <v>41</v>
      </c>
      <c r="O4430" s="66"/>
      <c r="P4430" s="184">
        <f t="shared" si="505"/>
        <v>0</v>
      </c>
      <c r="Q4430" s="184">
        <v>0</v>
      </c>
      <c r="R4430" s="184">
        <f t="shared" si="506"/>
        <v>0</v>
      </c>
      <c r="S4430" s="184">
        <v>0</v>
      </c>
      <c r="T4430" s="185">
        <f t="shared" si="507"/>
        <v>0</v>
      </c>
      <c r="U4430" s="36"/>
      <c r="V4430" s="36"/>
      <c r="W4430" s="36"/>
      <c r="X4430" s="36"/>
      <c r="Y4430" s="36"/>
      <c r="Z4430" s="36"/>
      <c r="AA4430" s="36"/>
      <c r="AB4430" s="36"/>
      <c r="AC4430" s="36"/>
      <c r="AD4430" s="36"/>
      <c r="AE4430" s="36"/>
      <c r="AR4430" s="186" t="s">
        <v>200</v>
      </c>
      <c r="AT4430" s="186" t="s">
        <v>195</v>
      </c>
      <c r="AU4430" s="186" t="s">
        <v>212</v>
      </c>
      <c r="AY4430" s="19" t="s">
        <v>193</v>
      </c>
      <c r="BE4430" s="187">
        <f t="shared" si="508"/>
        <v>0</v>
      </c>
      <c r="BF4430" s="187">
        <f t="shared" si="509"/>
        <v>0</v>
      </c>
      <c r="BG4430" s="187">
        <f t="shared" si="510"/>
        <v>0</v>
      </c>
      <c r="BH4430" s="187">
        <f t="shared" si="511"/>
        <v>0</v>
      </c>
      <c r="BI4430" s="187">
        <f t="shared" si="512"/>
        <v>0</v>
      </c>
      <c r="BJ4430" s="19" t="s">
        <v>78</v>
      </c>
      <c r="BK4430" s="187">
        <f t="shared" si="513"/>
        <v>0</v>
      </c>
      <c r="BL4430" s="19" t="s">
        <v>200</v>
      </c>
      <c r="BM4430" s="186" t="s">
        <v>8393</v>
      </c>
    </row>
    <row r="4431" spans="1:65" s="2" customFormat="1" ht="16.5" customHeight="1">
      <c r="A4431" s="36"/>
      <c r="B4431" s="37"/>
      <c r="C4431" s="175" t="s">
        <v>8394</v>
      </c>
      <c r="D4431" s="175" t="s">
        <v>195</v>
      </c>
      <c r="E4431" s="176" t="s">
        <v>8395</v>
      </c>
      <c r="F4431" s="177" t="s">
        <v>8330</v>
      </c>
      <c r="G4431" s="178" t="s">
        <v>702</v>
      </c>
      <c r="H4431" s="179">
        <v>2</v>
      </c>
      <c r="I4431" s="180"/>
      <c r="J4431" s="181">
        <f t="shared" si="504"/>
        <v>0</v>
      </c>
      <c r="K4431" s="177" t="s">
        <v>477</v>
      </c>
      <c r="L4431" s="41"/>
      <c r="M4431" s="182" t="s">
        <v>19</v>
      </c>
      <c r="N4431" s="183" t="s">
        <v>41</v>
      </c>
      <c r="O4431" s="66"/>
      <c r="P4431" s="184">
        <f t="shared" si="505"/>
        <v>0</v>
      </c>
      <c r="Q4431" s="184">
        <v>0</v>
      </c>
      <c r="R4431" s="184">
        <f t="shared" si="506"/>
        <v>0</v>
      </c>
      <c r="S4431" s="184">
        <v>0</v>
      </c>
      <c r="T4431" s="185">
        <f t="shared" si="507"/>
        <v>0</v>
      </c>
      <c r="U4431" s="36"/>
      <c r="V4431" s="36"/>
      <c r="W4431" s="36"/>
      <c r="X4431" s="36"/>
      <c r="Y4431" s="36"/>
      <c r="Z4431" s="36"/>
      <c r="AA4431" s="36"/>
      <c r="AB4431" s="36"/>
      <c r="AC4431" s="36"/>
      <c r="AD4431" s="36"/>
      <c r="AE4431" s="36"/>
      <c r="AR4431" s="186" t="s">
        <v>200</v>
      </c>
      <c r="AT4431" s="186" t="s">
        <v>195</v>
      </c>
      <c r="AU4431" s="186" t="s">
        <v>212</v>
      </c>
      <c r="AY4431" s="19" t="s">
        <v>193</v>
      </c>
      <c r="BE4431" s="187">
        <f t="shared" si="508"/>
        <v>0</v>
      </c>
      <c r="BF4431" s="187">
        <f t="shared" si="509"/>
        <v>0</v>
      </c>
      <c r="BG4431" s="187">
        <f t="shared" si="510"/>
        <v>0</v>
      </c>
      <c r="BH4431" s="187">
        <f t="shared" si="511"/>
        <v>0</v>
      </c>
      <c r="BI4431" s="187">
        <f t="shared" si="512"/>
        <v>0</v>
      </c>
      <c r="BJ4431" s="19" t="s">
        <v>78</v>
      </c>
      <c r="BK4431" s="187">
        <f t="shared" si="513"/>
        <v>0</v>
      </c>
      <c r="BL4431" s="19" t="s">
        <v>200</v>
      </c>
      <c r="BM4431" s="186" t="s">
        <v>8396</v>
      </c>
    </row>
    <row r="4432" spans="1:65" s="2" customFormat="1" ht="33" customHeight="1">
      <c r="A4432" s="36"/>
      <c r="B4432" s="37"/>
      <c r="C4432" s="175" t="s">
        <v>8397</v>
      </c>
      <c r="D4432" s="175" t="s">
        <v>195</v>
      </c>
      <c r="E4432" s="176" t="s">
        <v>8398</v>
      </c>
      <c r="F4432" s="177" t="s">
        <v>8399</v>
      </c>
      <c r="G4432" s="178" t="s">
        <v>702</v>
      </c>
      <c r="H4432" s="179">
        <v>2</v>
      </c>
      <c r="I4432" s="180"/>
      <c r="J4432" s="181">
        <f t="shared" si="504"/>
        <v>0</v>
      </c>
      <c r="K4432" s="177" t="s">
        <v>477</v>
      </c>
      <c r="L4432" s="41"/>
      <c r="M4432" s="182" t="s">
        <v>19</v>
      </c>
      <c r="N4432" s="183" t="s">
        <v>41</v>
      </c>
      <c r="O4432" s="66"/>
      <c r="P4432" s="184">
        <f t="shared" si="505"/>
        <v>0</v>
      </c>
      <c r="Q4432" s="184">
        <v>0</v>
      </c>
      <c r="R4432" s="184">
        <f t="shared" si="506"/>
        <v>0</v>
      </c>
      <c r="S4432" s="184">
        <v>0</v>
      </c>
      <c r="T4432" s="185">
        <f t="shared" si="507"/>
        <v>0</v>
      </c>
      <c r="U4432" s="36"/>
      <c r="V4432" s="36"/>
      <c r="W4432" s="36"/>
      <c r="X4432" s="36"/>
      <c r="Y4432" s="36"/>
      <c r="Z4432" s="36"/>
      <c r="AA4432" s="36"/>
      <c r="AB4432" s="36"/>
      <c r="AC4432" s="36"/>
      <c r="AD4432" s="36"/>
      <c r="AE4432" s="36"/>
      <c r="AR4432" s="186" t="s">
        <v>200</v>
      </c>
      <c r="AT4432" s="186" t="s">
        <v>195</v>
      </c>
      <c r="AU4432" s="186" t="s">
        <v>212</v>
      </c>
      <c r="AY4432" s="19" t="s">
        <v>193</v>
      </c>
      <c r="BE4432" s="187">
        <f t="shared" si="508"/>
        <v>0</v>
      </c>
      <c r="BF4432" s="187">
        <f t="shared" si="509"/>
        <v>0</v>
      </c>
      <c r="BG4432" s="187">
        <f t="shared" si="510"/>
        <v>0</v>
      </c>
      <c r="BH4432" s="187">
        <f t="shared" si="511"/>
        <v>0</v>
      </c>
      <c r="BI4432" s="187">
        <f t="shared" si="512"/>
        <v>0</v>
      </c>
      <c r="BJ4432" s="19" t="s">
        <v>78</v>
      </c>
      <c r="BK4432" s="187">
        <f t="shared" si="513"/>
        <v>0</v>
      </c>
      <c r="BL4432" s="19" t="s">
        <v>200</v>
      </c>
      <c r="BM4432" s="186" t="s">
        <v>8400</v>
      </c>
    </row>
    <row r="4433" spans="1:65" s="2" customFormat="1" ht="33" customHeight="1">
      <c r="A4433" s="36"/>
      <c r="B4433" s="37"/>
      <c r="C4433" s="175" t="s">
        <v>8401</v>
      </c>
      <c r="D4433" s="175" t="s">
        <v>195</v>
      </c>
      <c r="E4433" s="176" t="s">
        <v>8402</v>
      </c>
      <c r="F4433" s="177" t="s">
        <v>8403</v>
      </c>
      <c r="G4433" s="178" t="s">
        <v>702</v>
      </c>
      <c r="H4433" s="179">
        <v>2</v>
      </c>
      <c r="I4433" s="180"/>
      <c r="J4433" s="181">
        <f t="shared" si="504"/>
        <v>0</v>
      </c>
      <c r="K4433" s="177" t="s">
        <v>477</v>
      </c>
      <c r="L4433" s="41"/>
      <c r="M4433" s="182" t="s">
        <v>19</v>
      </c>
      <c r="N4433" s="183" t="s">
        <v>41</v>
      </c>
      <c r="O4433" s="66"/>
      <c r="P4433" s="184">
        <f t="shared" si="505"/>
        <v>0</v>
      </c>
      <c r="Q4433" s="184">
        <v>0</v>
      </c>
      <c r="R4433" s="184">
        <f t="shared" si="506"/>
        <v>0</v>
      </c>
      <c r="S4433" s="184">
        <v>0</v>
      </c>
      <c r="T4433" s="185">
        <f t="shared" si="507"/>
        <v>0</v>
      </c>
      <c r="U4433" s="36"/>
      <c r="V4433" s="36"/>
      <c r="W4433" s="36"/>
      <c r="X4433" s="36"/>
      <c r="Y4433" s="36"/>
      <c r="Z4433" s="36"/>
      <c r="AA4433" s="36"/>
      <c r="AB4433" s="36"/>
      <c r="AC4433" s="36"/>
      <c r="AD4433" s="36"/>
      <c r="AE4433" s="36"/>
      <c r="AR4433" s="186" t="s">
        <v>200</v>
      </c>
      <c r="AT4433" s="186" t="s">
        <v>195</v>
      </c>
      <c r="AU4433" s="186" t="s">
        <v>212</v>
      </c>
      <c r="AY4433" s="19" t="s">
        <v>193</v>
      </c>
      <c r="BE4433" s="187">
        <f t="shared" si="508"/>
        <v>0</v>
      </c>
      <c r="BF4433" s="187">
        <f t="shared" si="509"/>
        <v>0</v>
      </c>
      <c r="BG4433" s="187">
        <f t="shared" si="510"/>
        <v>0</v>
      </c>
      <c r="BH4433" s="187">
        <f t="shared" si="511"/>
        <v>0</v>
      </c>
      <c r="BI4433" s="187">
        <f t="shared" si="512"/>
        <v>0</v>
      </c>
      <c r="BJ4433" s="19" t="s">
        <v>78</v>
      </c>
      <c r="BK4433" s="187">
        <f t="shared" si="513"/>
        <v>0</v>
      </c>
      <c r="BL4433" s="19" t="s">
        <v>200</v>
      </c>
      <c r="BM4433" s="186" t="s">
        <v>8404</v>
      </c>
    </row>
    <row r="4434" spans="1:65" s="2" customFormat="1" ht="33" customHeight="1">
      <c r="A4434" s="36"/>
      <c r="B4434" s="37"/>
      <c r="C4434" s="175" t="s">
        <v>8405</v>
      </c>
      <c r="D4434" s="175" t="s">
        <v>195</v>
      </c>
      <c r="E4434" s="176" t="s">
        <v>8406</v>
      </c>
      <c r="F4434" s="177" t="s">
        <v>8407</v>
      </c>
      <c r="G4434" s="178" t="s">
        <v>702</v>
      </c>
      <c r="H4434" s="179">
        <v>10</v>
      </c>
      <c r="I4434" s="180"/>
      <c r="J4434" s="181">
        <f t="shared" si="504"/>
        <v>0</v>
      </c>
      <c r="K4434" s="177" t="s">
        <v>477</v>
      </c>
      <c r="L4434" s="41"/>
      <c r="M4434" s="182" t="s">
        <v>19</v>
      </c>
      <c r="N4434" s="183" t="s">
        <v>41</v>
      </c>
      <c r="O4434" s="66"/>
      <c r="P4434" s="184">
        <f t="shared" si="505"/>
        <v>0</v>
      </c>
      <c r="Q4434" s="184">
        <v>0</v>
      </c>
      <c r="R4434" s="184">
        <f t="shared" si="506"/>
        <v>0</v>
      </c>
      <c r="S4434" s="184">
        <v>0</v>
      </c>
      <c r="T4434" s="185">
        <f t="shared" si="507"/>
        <v>0</v>
      </c>
      <c r="U4434" s="36"/>
      <c r="V4434" s="36"/>
      <c r="W4434" s="36"/>
      <c r="X4434" s="36"/>
      <c r="Y4434" s="36"/>
      <c r="Z4434" s="36"/>
      <c r="AA4434" s="36"/>
      <c r="AB4434" s="36"/>
      <c r="AC4434" s="36"/>
      <c r="AD4434" s="36"/>
      <c r="AE4434" s="36"/>
      <c r="AR4434" s="186" t="s">
        <v>200</v>
      </c>
      <c r="AT4434" s="186" t="s">
        <v>195</v>
      </c>
      <c r="AU4434" s="186" t="s">
        <v>212</v>
      </c>
      <c r="AY4434" s="19" t="s">
        <v>193</v>
      </c>
      <c r="BE4434" s="187">
        <f t="shared" si="508"/>
        <v>0</v>
      </c>
      <c r="BF4434" s="187">
        <f t="shared" si="509"/>
        <v>0</v>
      </c>
      <c r="BG4434" s="187">
        <f t="shared" si="510"/>
        <v>0</v>
      </c>
      <c r="BH4434" s="187">
        <f t="shared" si="511"/>
        <v>0</v>
      </c>
      <c r="BI4434" s="187">
        <f t="shared" si="512"/>
        <v>0</v>
      </c>
      <c r="BJ4434" s="19" t="s">
        <v>78</v>
      </c>
      <c r="BK4434" s="187">
        <f t="shared" si="513"/>
        <v>0</v>
      </c>
      <c r="BL4434" s="19" t="s">
        <v>200</v>
      </c>
      <c r="BM4434" s="186" t="s">
        <v>8408</v>
      </c>
    </row>
    <row r="4435" spans="1:65" s="2" customFormat="1" ht="44.25" customHeight="1">
      <c r="A4435" s="36"/>
      <c r="B4435" s="37"/>
      <c r="C4435" s="175" t="s">
        <v>8409</v>
      </c>
      <c r="D4435" s="175" t="s">
        <v>195</v>
      </c>
      <c r="E4435" s="176" t="s">
        <v>8410</v>
      </c>
      <c r="F4435" s="177" t="s">
        <v>8220</v>
      </c>
      <c r="G4435" s="178" t="s">
        <v>702</v>
      </c>
      <c r="H4435" s="179">
        <v>2</v>
      </c>
      <c r="I4435" s="180"/>
      <c r="J4435" s="181">
        <f t="shared" si="504"/>
        <v>0</v>
      </c>
      <c r="K4435" s="177" t="s">
        <v>477</v>
      </c>
      <c r="L4435" s="41"/>
      <c r="M4435" s="182" t="s">
        <v>19</v>
      </c>
      <c r="N4435" s="183" t="s">
        <v>41</v>
      </c>
      <c r="O4435" s="66"/>
      <c r="P4435" s="184">
        <f t="shared" si="505"/>
        <v>0</v>
      </c>
      <c r="Q4435" s="184">
        <v>0</v>
      </c>
      <c r="R4435" s="184">
        <f t="shared" si="506"/>
        <v>0</v>
      </c>
      <c r="S4435" s="184">
        <v>0</v>
      </c>
      <c r="T4435" s="185">
        <f t="shared" si="507"/>
        <v>0</v>
      </c>
      <c r="U4435" s="36"/>
      <c r="V4435" s="36"/>
      <c r="W4435" s="36"/>
      <c r="X4435" s="36"/>
      <c r="Y4435" s="36"/>
      <c r="Z4435" s="36"/>
      <c r="AA4435" s="36"/>
      <c r="AB4435" s="36"/>
      <c r="AC4435" s="36"/>
      <c r="AD4435" s="36"/>
      <c r="AE4435" s="36"/>
      <c r="AR4435" s="186" t="s">
        <v>200</v>
      </c>
      <c r="AT4435" s="186" t="s">
        <v>195</v>
      </c>
      <c r="AU4435" s="186" t="s">
        <v>212</v>
      </c>
      <c r="AY4435" s="19" t="s">
        <v>193</v>
      </c>
      <c r="BE4435" s="187">
        <f t="shared" si="508"/>
        <v>0</v>
      </c>
      <c r="BF4435" s="187">
        <f t="shared" si="509"/>
        <v>0</v>
      </c>
      <c r="BG4435" s="187">
        <f t="shared" si="510"/>
        <v>0</v>
      </c>
      <c r="BH4435" s="187">
        <f t="shared" si="511"/>
        <v>0</v>
      </c>
      <c r="BI4435" s="187">
        <f t="shared" si="512"/>
        <v>0</v>
      </c>
      <c r="BJ4435" s="19" t="s">
        <v>78</v>
      </c>
      <c r="BK4435" s="187">
        <f t="shared" si="513"/>
        <v>0</v>
      </c>
      <c r="BL4435" s="19" t="s">
        <v>200</v>
      </c>
      <c r="BM4435" s="186" t="s">
        <v>8411</v>
      </c>
    </row>
    <row r="4436" spans="1:65" s="2" customFormat="1" ht="44.25" customHeight="1">
      <c r="A4436" s="36"/>
      <c r="B4436" s="37"/>
      <c r="C4436" s="175" t="s">
        <v>8412</v>
      </c>
      <c r="D4436" s="175" t="s">
        <v>195</v>
      </c>
      <c r="E4436" s="176" t="s">
        <v>8413</v>
      </c>
      <c r="F4436" s="177" t="s">
        <v>8414</v>
      </c>
      <c r="G4436" s="178" t="s">
        <v>702</v>
      </c>
      <c r="H4436" s="179">
        <v>2</v>
      </c>
      <c r="I4436" s="180"/>
      <c r="J4436" s="181">
        <f t="shared" si="504"/>
        <v>0</v>
      </c>
      <c r="K4436" s="177" t="s">
        <v>477</v>
      </c>
      <c r="L4436" s="41"/>
      <c r="M4436" s="182" t="s">
        <v>19</v>
      </c>
      <c r="N4436" s="183" t="s">
        <v>41</v>
      </c>
      <c r="O4436" s="66"/>
      <c r="P4436" s="184">
        <f t="shared" si="505"/>
        <v>0</v>
      </c>
      <c r="Q4436" s="184">
        <v>0</v>
      </c>
      <c r="R4436" s="184">
        <f t="shared" si="506"/>
        <v>0</v>
      </c>
      <c r="S4436" s="184">
        <v>0</v>
      </c>
      <c r="T4436" s="185">
        <f t="shared" si="507"/>
        <v>0</v>
      </c>
      <c r="U4436" s="36"/>
      <c r="V4436" s="36"/>
      <c r="W4436" s="36"/>
      <c r="X4436" s="36"/>
      <c r="Y4436" s="36"/>
      <c r="Z4436" s="36"/>
      <c r="AA4436" s="36"/>
      <c r="AB4436" s="36"/>
      <c r="AC4436" s="36"/>
      <c r="AD4436" s="36"/>
      <c r="AE4436" s="36"/>
      <c r="AR4436" s="186" t="s">
        <v>200</v>
      </c>
      <c r="AT4436" s="186" t="s">
        <v>195</v>
      </c>
      <c r="AU4436" s="186" t="s">
        <v>212</v>
      </c>
      <c r="AY4436" s="19" t="s">
        <v>193</v>
      </c>
      <c r="BE4436" s="187">
        <f t="shared" si="508"/>
        <v>0</v>
      </c>
      <c r="BF4436" s="187">
        <f t="shared" si="509"/>
        <v>0</v>
      </c>
      <c r="BG4436" s="187">
        <f t="shared" si="510"/>
        <v>0</v>
      </c>
      <c r="BH4436" s="187">
        <f t="shared" si="511"/>
        <v>0</v>
      </c>
      <c r="BI4436" s="187">
        <f t="shared" si="512"/>
        <v>0</v>
      </c>
      <c r="BJ4436" s="19" t="s">
        <v>78</v>
      </c>
      <c r="BK4436" s="187">
        <f t="shared" si="513"/>
        <v>0</v>
      </c>
      <c r="BL4436" s="19" t="s">
        <v>200</v>
      </c>
      <c r="BM4436" s="186" t="s">
        <v>8415</v>
      </c>
    </row>
    <row r="4437" spans="1:65" s="2" customFormat="1" ht="44.25" customHeight="1">
      <c r="A4437" s="36"/>
      <c r="B4437" s="37"/>
      <c r="C4437" s="175" t="s">
        <v>8416</v>
      </c>
      <c r="D4437" s="175" t="s">
        <v>195</v>
      </c>
      <c r="E4437" s="176" t="s">
        <v>8417</v>
      </c>
      <c r="F4437" s="177" t="s">
        <v>8228</v>
      </c>
      <c r="G4437" s="178" t="s">
        <v>702</v>
      </c>
      <c r="H4437" s="179">
        <v>2</v>
      </c>
      <c r="I4437" s="180"/>
      <c r="J4437" s="181">
        <f t="shared" si="504"/>
        <v>0</v>
      </c>
      <c r="K4437" s="177" t="s">
        <v>477</v>
      </c>
      <c r="L4437" s="41"/>
      <c r="M4437" s="182" t="s">
        <v>19</v>
      </c>
      <c r="N4437" s="183" t="s">
        <v>41</v>
      </c>
      <c r="O4437" s="66"/>
      <c r="P4437" s="184">
        <f t="shared" si="505"/>
        <v>0</v>
      </c>
      <c r="Q4437" s="184">
        <v>0</v>
      </c>
      <c r="R4437" s="184">
        <f t="shared" si="506"/>
        <v>0</v>
      </c>
      <c r="S4437" s="184">
        <v>0</v>
      </c>
      <c r="T4437" s="185">
        <f t="shared" si="507"/>
        <v>0</v>
      </c>
      <c r="U4437" s="36"/>
      <c r="V4437" s="36"/>
      <c r="W4437" s="36"/>
      <c r="X4437" s="36"/>
      <c r="Y4437" s="36"/>
      <c r="Z4437" s="36"/>
      <c r="AA4437" s="36"/>
      <c r="AB4437" s="36"/>
      <c r="AC4437" s="36"/>
      <c r="AD4437" s="36"/>
      <c r="AE4437" s="36"/>
      <c r="AR4437" s="186" t="s">
        <v>200</v>
      </c>
      <c r="AT4437" s="186" t="s">
        <v>195</v>
      </c>
      <c r="AU4437" s="186" t="s">
        <v>212</v>
      </c>
      <c r="AY4437" s="19" t="s">
        <v>193</v>
      </c>
      <c r="BE4437" s="187">
        <f t="shared" si="508"/>
        <v>0</v>
      </c>
      <c r="BF4437" s="187">
        <f t="shared" si="509"/>
        <v>0</v>
      </c>
      <c r="BG4437" s="187">
        <f t="shared" si="510"/>
        <v>0</v>
      </c>
      <c r="BH4437" s="187">
        <f t="shared" si="511"/>
        <v>0</v>
      </c>
      <c r="BI4437" s="187">
        <f t="shared" si="512"/>
        <v>0</v>
      </c>
      <c r="BJ4437" s="19" t="s">
        <v>78</v>
      </c>
      <c r="BK4437" s="187">
        <f t="shared" si="513"/>
        <v>0</v>
      </c>
      <c r="BL4437" s="19" t="s">
        <v>200</v>
      </c>
      <c r="BM4437" s="186" t="s">
        <v>8418</v>
      </c>
    </row>
    <row r="4438" spans="1:65" s="2" customFormat="1" ht="55.5" customHeight="1">
      <c r="A4438" s="36"/>
      <c r="B4438" s="37"/>
      <c r="C4438" s="175" t="s">
        <v>8419</v>
      </c>
      <c r="D4438" s="175" t="s">
        <v>195</v>
      </c>
      <c r="E4438" s="176" t="s">
        <v>8420</v>
      </c>
      <c r="F4438" s="177" t="s">
        <v>8421</v>
      </c>
      <c r="G4438" s="178" t="s">
        <v>702</v>
      </c>
      <c r="H4438" s="179">
        <v>4</v>
      </c>
      <c r="I4438" s="180"/>
      <c r="J4438" s="181">
        <f t="shared" si="504"/>
        <v>0</v>
      </c>
      <c r="K4438" s="177" t="s">
        <v>477</v>
      </c>
      <c r="L4438" s="41"/>
      <c r="M4438" s="182" t="s">
        <v>19</v>
      </c>
      <c r="N4438" s="183" t="s">
        <v>41</v>
      </c>
      <c r="O4438" s="66"/>
      <c r="P4438" s="184">
        <f t="shared" si="505"/>
        <v>0</v>
      </c>
      <c r="Q4438" s="184">
        <v>0</v>
      </c>
      <c r="R4438" s="184">
        <f t="shared" si="506"/>
        <v>0</v>
      </c>
      <c r="S4438" s="184">
        <v>0</v>
      </c>
      <c r="T4438" s="185">
        <f t="shared" si="507"/>
        <v>0</v>
      </c>
      <c r="U4438" s="36"/>
      <c r="V4438" s="36"/>
      <c r="W4438" s="36"/>
      <c r="X4438" s="36"/>
      <c r="Y4438" s="36"/>
      <c r="Z4438" s="36"/>
      <c r="AA4438" s="36"/>
      <c r="AB4438" s="36"/>
      <c r="AC4438" s="36"/>
      <c r="AD4438" s="36"/>
      <c r="AE4438" s="36"/>
      <c r="AR4438" s="186" t="s">
        <v>200</v>
      </c>
      <c r="AT4438" s="186" t="s">
        <v>195</v>
      </c>
      <c r="AU4438" s="186" t="s">
        <v>212</v>
      </c>
      <c r="AY4438" s="19" t="s">
        <v>193</v>
      </c>
      <c r="BE4438" s="187">
        <f t="shared" si="508"/>
        <v>0</v>
      </c>
      <c r="BF4438" s="187">
        <f t="shared" si="509"/>
        <v>0</v>
      </c>
      <c r="BG4438" s="187">
        <f t="shared" si="510"/>
        <v>0</v>
      </c>
      <c r="BH4438" s="187">
        <f t="shared" si="511"/>
        <v>0</v>
      </c>
      <c r="BI4438" s="187">
        <f t="shared" si="512"/>
        <v>0</v>
      </c>
      <c r="BJ4438" s="19" t="s">
        <v>78</v>
      </c>
      <c r="BK4438" s="187">
        <f t="shared" si="513"/>
        <v>0</v>
      </c>
      <c r="BL4438" s="19" t="s">
        <v>200</v>
      </c>
      <c r="BM4438" s="186" t="s">
        <v>8422</v>
      </c>
    </row>
    <row r="4439" spans="1:65" s="2" customFormat="1" ht="49.15" customHeight="1">
      <c r="A4439" s="36"/>
      <c r="B4439" s="37"/>
      <c r="C4439" s="175" t="s">
        <v>8423</v>
      </c>
      <c r="D4439" s="175" t="s">
        <v>195</v>
      </c>
      <c r="E4439" s="176" t="s">
        <v>8424</v>
      </c>
      <c r="F4439" s="177" t="s">
        <v>8425</v>
      </c>
      <c r="G4439" s="178" t="s">
        <v>702</v>
      </c>
      <c r="H4439" s="179">
        <v>1</v>
      </c>
      <c r="I4439" s="180"/>
      <c r="J4439" s="181">
        <f t="shared" si="504"/>
        <v>0</v>
      </c>
      <c r="K4439" s="177" t="s">
        <v>477</v>
      </c>
      <c r="L4439" s="41"/>
      <c r="M4439" s="182" t="s">
        <v>19</v>
      </c>
      <c r="N4439" s="183" t="s">
        <v>41</v>
      </c>
      <c r="O4439" s="66"/>
      <c r="P4439" s="184">
        <f t="shared" si="505"/>
        <v>0</v>
      </c>
      <c r="Q4439" s="184">
        <v>0</v>
      </c>
      <c r="R4439" s="184">
        <f t="shared" si="506"/>
        <v>0</v>
      </c>
      <c r="S4439" s="184">
        <v>0</v>
      </c>
      <c r="T4439" s="185">
        <f t="shared" si="507"/>
        <v>0</v>
      </c>
      <c r="U4439" s="36"/>
      <c r="V4439" s="36"/>
      <c r="W4439" s="36"/>
      <c r="X4439" s="36"/>
      <c r="Y4439" s="36"/>
      <c r="Z4439" s="36"/>
      <c r="AA4439" s="36"/>
      <c r="AB4439" s="36"/>
      <c r="AC4439" s="36"/>
      <c r="AD4439" s="36"/>
      <c r="AE4439" s="36"/>
      <c r="AR4439" s="186" t="s">
        <v>200</v>
      </c>
      <c r="AT4439" s="186" t="s">
        <v>195</v>
      </c>
      <c r="AU4439" s="186" t="s">
        <v>212</v>
      </c>
      <c r="AY4439" s="19" t="s">
        <v>193</v>
      </c>
      <c r="BE4439" s="187">
        <f t="shared" si="508"/>
        <v>0</v>
      </c>
      <c r="BF4439" s="187">
        <f t="shared" si="509"/>
        <v>0</v>
      </c>
      <c r="BG4439" s="187">
        <f t="shared" si="510"/>
        <v>0</v>
      </c>
      <c r="BH4439" s="187">
        <f t="shared" si="511"/>
        <v>0</v>
      </c>
      <c r="BI4439" s="187">
        <f t="shared" si="512"/>
        <v>0</v>
      </c>
      <c r="BJ4439" s="19" t="s">
        <v>78</v>
      </c>
      <c r="BK4439" s="187">
        <f t="shared" si="513"/>
        <v>0</v>
      </c>
      <c r="BL4439" s="19" t="s">
        <v>200</v>
      </c>
      <c r="BM4439" s="186" t="s">
        <v>8426</v>
      </c>
    </row>
    <row r="4440" spans="1:65" s="2" customFormat="1" ht="49.15" customHeight="1">
      <c r="A4440" s="36"/>
      <c r="B4440" s="37"/>
      <c r="C4440" s="175" t="s">
        <v>8427</v>
      </c>
      <c r="D4440" s="175" t="s">
        <v>195</v>
      </c>
      <c r="E4440" s="176" t="s">
        <v>8428</v>
      </c>
      <c r="F4440" s="177" t="s">
        <v>8429</v>
      </c>
      <c r="G4440" s="178" t="s">
        <v>702</v>
      </c>
      <c r="H4440" s="179">
        <v>20</v>
      </c>
      <c r="I4440" s="180"/>
      <c r="J4440" s="181">
        <f t="shared" si="504"/>
        <v>0</v>
      </c>
      <c r="K4440" s="177" t="s">
        <v>477</v>
      </c>
      <c r="L4440" s="41"/>
      <c r="M4440" s="182" t="s">
        <v>19</v>
      </c>
      <c r="N4440" s="183" t="s">
        <v>41</v>
      </c>
      <c r="O4440" s="66"/>
      <c r="P4440" s="184">
        <f t="shared" si="505"/>
        <v>0</v>
      </c>
      <c r="Q4440" s="184">
        <v>0</v>
      </c>
      <c r="R4440" s="184">
        <f t="shared" si="506"/>
        <v>0</v>
      </c>
      <c r="S4440" s="184">
        <v>0</v>
      </c>
      <c r="T4440" s="185">
        <f t="shared" si="507"/>
        <v>0</v>
      </c>
      <c r="U4440" s="36"/>
      <c r="V4440" s="36"/>
      <c r="W4440" s="36"/>
      <c r="X4440" s="36"/>
      <c r="Y4440" s="36"/>
      <c r="Z4440" s="36"/>
      <c r="AA4440" s="36"/>
      <c r="AB4440" s="36"/>
      <c r="AC4440" s="36"/>
      <c r="AD4440" s="36"/>
      <c r="AE4440" s="36"/>
      <c r="AR4440" s="186" t="s">
        <v>200</v>
      </c>
      <c r="AT4440" s="186" t="s">
        <v>195</v>
      </c>
      <c r="AU4440" s="186" t="s">
        <v>212</v>
      </c>
      <c r="AY4440" s="19" t="s">
        <v>193</v>
      </c>
      <c r="BE4440" s="187">
        <f t="shared" si="508"/>
        <v>0</v>
      </c>
      <c r="BF4440" s="187">
        <f t="shared" si="509"/>
        <v>0</v>
      </c>
      <c r="BG4440" s="187">
        <f t="shared" si="510"/>
        <v>0</v>
      </c>
      <c r="BH4440" s="187">
        <f t="shared" si="511"/>
        <v>0</v>
      </c>
      <c r="BI4440" s="187">
        <f t="shared" si="512"/>
        <v>0</v>
      </c>
      <c r="BJ4440" s="19" t="s">
        <v>78</v>
      </c>
      <c r="BK4440" s="187">
        <f t="shared" si="513"/>
        <v>0</v>
      </c>
      <c r="BL4440" s="19" t="s">
        <v>200</v>
      </c>
      <c r="BM4440" s="186" t="s">
        <v>8430</v>
      </c>
    </row>
    <row r="4441" spans="1:65" s="2" customFormat="1" ht="24.2" customHeight="1">
      <c r="A4441" s="36"/>
      <c r="B4441" s="37"/>
      <c r="C4441" s="175" t="s">
        <v>8431</v>
      </c>
      <c r="D4441" s="175" t="s">
        <v>195</v>
      </c>
      <c r="E4441" s="176" t="s">
        <v>8432</v>
      </c>
      <c r="F4441" s="177" t="s">
        <v>8130</v>
      </c>
      <c r="G4441" s="178" t="s">
        <v>702</v>
      </c>
      <c r="H4441" s="179">
        <v>1</v>
      </c>
      <c r="I4441" s="180"/>
      <c r="J4441" s="181">
        <f t="shared" si="504"/>
        <v>0</v>
      </c>
      <c r="K4441" s="177" t="s">
        <v>477</v>
      </c>
      <c r="L4441" s="41"/>
      <c r="M4441" s="182" t="s">
        <v>19</v>
      </c>
      <c r="N4441" s="183" t="s">
        <v>41</v>
      </c>
      <c r="O4441" s="66"/>
      <c r="P4441" s="184">
        <f t="shared" si="505"/>
        <v>0</v>
      </c>
      <c r="Q4441" s="184">
        <v>0</v>
      </c>
      <c r="R4441" s="184">
        <f t="shared" si="506"/>
        <v>0</v>
      </c>
      <c r="S4441" s="184">
        <v>0</v>
      </c>
      <c r="T4441" s="185">
        <f t="shared" si="507"/>
        <v>0</v>
      </c>
      <c r="U4441" s="36"/>
      <c r="V4441" s="36"/>
      <c r="W4441" s="36"/>
      <c r="X4441" s="36"/>
      <c r="Y4441" s="36"/>
      <c r="Z4441" s="36"/>
      <c r="AA4441" s="36"/>
      <c r="AB4441" s="36"/>
      <c r="AC4441" s="36"/>
      <c r="AD4441" s="36"/>
      <c r="AE4441" s="36"/>
      <c r="AR4441" s="186" t="s">
        <v>200</v>
      </c>
      <c r="AT4441" s="186" t="s">
        <v>195</v>
      </c>
      <c r="AU4441" s="186" t="s">
        <v>212</v>
      </c>
      <c r="AY4441" s="19" t="s">
        <v>193</v>
      </c>
      <c r="BE4441" s="187">
        <f t="shared" si="508"/>
        <v>0</v>
      </c>
      <c r="BF4441" s="187">
        <f t="shared" si="509"/>
        <v>0</v>
      </c>
      <c r="BG4441" s="187">
        <f t="shared" si="510"/>
        <v>0</v>
      </c>
      <c r="BH4441" s="187">
        <f t="shared" si="511"/>
        <v>0</v>
      </c>
      <c r="BI4441" s="187">
        <f t="shared" si="512"/>
        <v>0</v>
      </c>
      <c r="BJ4441" s="19" t="s">
        <v>78</v>
      </c>
      <c r="BK4441" s="187">
        <f t="shared" si="513"/>
        <v>0</v>
      </c>
      <c r="BL4441" s="19" t="s">
        <v>200</v>
      </c>
      <c r="BM4441" s="186" t="s">
        <v>8433</v>
      </c>
    </row>
    <row r="4442" spans="1:65" s="2" customFormat="1" ht="24.2" customHeight="1">
      <c r="A4442" s="36"/>
      <c r="B4442" s="37"/>
      <c r="C4442" s="175" t="s">
        <v>8434</v>
      </c>
      <c r="D4442" s="175" t="s">
        <v>195</v>
      </c>
      <c r="E4442" s="176" t="s">
        <v>8435</v>
      </c>
      <c r="F4442" s="177" t="s">
        <v>8134</v>
      </c>
      <c r="G4442" s="178" t="s">
        <v>702</v>
      </c>
      <c r="H4442" s="179">
        <v>1</v>
      </c>
      <c r="I4442" s="180"/>
      <c r="J4442" s="181">
        <f t="shared" si="504"/>
        <v>0</v>
      </c>
      <c r="K4442" s="177" t="s">
        <v>477</v>
      </c>
      <c r="L4442" s="41"/>
      <c r="M4442" s="182" t="s">
        <v>19</v>
      </c>
      <c r="N4442" s="183" t="s">
        <v>41</v>
      </c>
      <c r="O4442" s="66"/>
      <c r="P4442" s="184">
        <f t="shared" si="505"/>
        <v>0</v>
      </c>
      <c r="Q4442" s="184">
        <v>0</v>
      </c>
      <c r="R4442" s="184">
        <f t="shared" si="506"/>
        <v>0</v>
      </c>
      <c r="S4442" s="184">
        <v>0</v>
      </c>
      <c r="T4442" s="185">
        <f t="shared" si="507"/>
        <v>0</v>
      </c>
      <c r="U4442" s="36"/>
      <c r="V4442" s="36"/>
      <c r="W4442" s="36"/>
      <c r="X4442" s="36"/>
      <c r="Y4442" s="36"/>
      <c r="Z4442" s="36"/>
      <c r="AA4442" s="36"/>
      <c r="AB4442" s="36"/>
      <c r="AC4442" s="36"/>
      <c r="AD4442" s="36"/>
      <c r="AE4442" s="36"/>
      <c r="AR4442" s="186" t="s">
        <v>200</v>
      </c>
      <c r="AT4442" s="186" t="s">
        <v>195</v>
      </c>
      <c r="AU4442" s="186" t="s">
        <v>212</v>
      </c>
      <c r="AY4442" s="19" t="s">
        <v>193</v>
      </c>
      <c r="BE4442" s="187">
        <f t="shared" si="508"/>
        <v>0</v>
      </c>
      <c r="BF4442" s="187">
        <f t="shared" si="509"/>
        <v>0</v>
      </c>
      <c r="BG4442" s="187">
        <f t="shared" si="510"/>
        <v>0</v>
      </c>
      <c r="BH4442" s="187">
        <f t="shared" si="511"/>
        <v>0</v>
      </c>
      <c r="BI4442" s="187">
        <f t="shared" si="512"/>
        <v>0</v>
      </c>
      <c r="BJ4442" s="19" t="s">
        <v>78</v>
      </c>
      <c r="BK4442" s="187">
        <f t="shared" si="513"/>
        <v>0</v>
      </c>
      <c r="BL4442" s="19" t="s">
        <v>200</v>
      </c>
      <c r="BM4442" s="186" t="s">
        <v>8436</v>
      </c>
    </row>
    <row r="4443" spans="1:65" s="2" customFormat="1" ht="24.2" customHeight="1">
      <c r="A4443" s="36"/>
      <c r="B4443" s="37"/>
      <c r="C4443" s="175" t="s">
        <v>8437</v>
      </c>
      <c r="D4443" s="175" t="s">
        <v>195</v>
      </c>
      <c r="E4443" s="176" t="s">
        <v>8438</v>
      </c>
      <c r="F4443" s="177" t="s">
        <v>8138</v>
      </c>
      <c r="G4443" s="178" t="s">
        <v>702</v>
      </c>
      <c r="H4443" s="179">
        <v>12</v>
      </c>
      <c r="I4443" s="180"/>
      <c r="J4443" s="181">
        <f t="shared" si="504"/>
        <v>0</v>
      </c>
      <c r="K4443" s="177" t="s">
        <v>477</v>
      </c>
      <c r="L4443" s="41"/>
      <c r="M4443" s="182" t="s">
        <v>19</v>
      </c>
      <c r="N4443" s="183" t="s">
        <v>41</v>
      </c>
      <c r="O4443" s="66"/>
      <c r="P4443" s="184">
        <f t="shared" si="505"/>
        <v>0</v>
      </c>
      <c r="Q4443" s="184">
        <v>0</v>
      </c>
      <c r="R4443" s="184">
        <f t="shared" si="506"/>
        <v>0</v>
      </c>
      <c r="S4443" s="184">
        <v>0</v>
      </c>
      <c r="T4443" s="185">
        <f t="shared" si="507"/>
        <v>0</v>
      </c>
      <c r="U4443" s="36"/>
      <c r="V4443" s="36"/>
      <c r="W4443" s="36"/>
      <c r="X4443" s="36"/>
      <c r="Y4443" s="36"/>
      <c r="Z4443" s="36"/>
      <c r="AA4443" s="36"/>
      <c r="AB4443" s="36"/>
      <c r="AC4443" s="36"/>
      <c r="AD4443" s="36"/>
      <c r="AE4443" s="36"/>
      <c r="AR4443" s="186" t="s">
        <v>200</v>
      </c>
      <c r="AT4443" s="186" t="s">
        <v>195</v>
      </c>
      <c r="AU4443" s="186" t="s">
        <v>212</v>
      </c>
      <c r="AY4443" s="19" t="s">
        <v>193</v>
      </c>
      <c r="BE4443" s="187">
        <f t="shared" si="508"/>
        <v>0</v>
      </c>
      <c r="BF4443" s="187">
        <f t="shared" si="509"/>
        <v>0</v>
      </c>
      <c r="BG4443" s="187">
        <f t="shared" si="510"/>
        <v>0</v>
      </c>
      <c r="BH4443" s="187">
        <f t="shared" si="511"/>
        <v>0</v>
      </c>
      <c r="BI4443" s="187">
        <f t="shared" si="512"/>
        <v>0</v>
      </c>
      <c r="BJ4443" s="19" t="s">
        <v>78</v>
      </c>
      <c r="BK4443" s="187">
        <f t="shared" si="513"/>
        <v>0</v>
      </c>
      <c r="BL4443" s="19" t="s">
        <v>200</v>
      </c>
      <c r="BM4443" s="186" t="s">
        <v>8439</v>
      </c>
    </row>
    <row r="4444" spans="1:65" s="2" customFormat="1" ht="24.2" customHeight="1">
      <c r="A4444" s="36"/>
      <c r="B4444" s="37"/>
      <c r="C4444" s="175" t="s">
        <v>8440</v>
      </c>
      <c r="D4444" s="175" t="s">
        <v>195</v>
      </c>
      <c r="E4444" s="176" t="s">
        <v>8441</v>
      </c>
      <c r="F4444" s="177" t="s">
        <v>8142</v>
      </c>
      <c r="G4444" s="178" t="s">
        <v>702</v>
      </c>
      <c r="H4444" s="179">
        <v>8</v>
      </c>
      <c r="I4444" s="180"/>
      <c r="J4444" s="181">
        <f t="shared" si="504"/>
        <v>0</v>
      </c>
      <c r="K4444" s="177" t="s">
        <v>477</v>
      </c>
      <c r="L4444" s="41"/>
      <c r="M4444" s="182" t="s">
        <v>19</v>
      </c>
      <c r="N4444" s="183" t="s">
        <v>41</v>
      </c>
      <c r="O4444" s="66"/>
      <c r="P4444" s="184">
        <f t="shared" si="505"/>
        <v>0</v>
      </c>
      <c r="Q4444" s="184">
        <v>0</v>
      </c>
      <c r="R4444" s="184">
        <f t="shared" si="506"/>
        <v>0</v>
      </c>
      <c r="S4444" s="184">
        <v>0</v>
      </c>
      <c r="T4444" s="185">
        <f t="shared" si="507"/>
        <v>0</v>
      </c>
      <c r="U4444" s="36"/>
      <c r="V4444" s="36"/>
      <c r="W4444" s="36"/>
      <c r="X4444" s="36"/>
      <c r="Y4444" s="36"/>
      <c r="Z4444" s="36"/>
      <c r="AA4444" s="36"/>
      <c r="AB4444" s="36"/>
      <c r="AC4444" s="36"/>
      <c r="AD4444" s="36"/>
      <c r="AE4444" s="36"/>
      <c r="AR4444" s="186" t="s">
        <v>200</v>
      </c>
      <c r="AT4444" s="186" t="s">
        <v>195</v>
      </c>
      <c r="AU4444" s="186" t="s">
        <v>212</v>
      </c>
      <c r="AY4444" s="19" t="s">
        <v>193</v>
      </c>
      <c r="BE4444" s="187">
        <f t="shared" si="508"/>
        <v>0</v>
      </c>
      <c r="BF4444" s="187">
        <f t="shared" si="509"/>
        <v>0</v>
      </c>
      <c r="BG4444" s="187">
        <f t="shared" si="510"/>
        <v>0</v>
      </c>
      <c r="BH4444" s="187">
        <f t="shared" si="511"/>
        <v>0</v>
      </c>
      <c r="BI4444" s="187">
        <f t="shared" si="512"/>
        <v>0</v>
      </c>
      <c r="BJ4444" s="19" t="s">
        <v>78</v>
      </c>
      <c r="BK4444" s="187">
        <f t="shared" si="513"/>
        <v>0</v>
      </c>
      <c r="BL4444" s="19" t="s">
        <v>200</v>
      </c>
      <c r="BM4444" s="186" t="s">
        <v>8442</v>
      </c>
    </row>
    <row r="4445" spans="1:65" s="2" customFormat="1" ht="37.9" customHeight="1">
      <c r="A4445" s="36"/>
      <c r="B4445" s="37"/>
      <c r="C4445" s="175" t="s">
        <v>8443</v>
      </c>
      <c r="D4445" s="175" t="s">
        <v>195</v>
      </c>
      <c r="E4445" s="176" t="s">
        <v>8444</v>
      </c>
      <c r="F4445" s="177" t="s">
        <v>8445</v>
      </c>
      <c r="G4445" s="178" t="s">
        <v>198</v>
      </c>
      <c r="H4445" s="179">
        <v>3</v>
      </c>
      <c r="I4445" s="180"/>
      <c r="J4445" s="181">
        <f t="shared" si="504"/>
        <v>0</v>
      </c>
      <c r="K4445" s="177" t="s">
        <v>477</v>
      </c>
      <c r="L4445" s="41"/>
      <c r="M4445" s="182" t="s">
        <v>19</v>
      </c>
      <c r="N4445" s="183" t="s">
        <v>41</v>
      </c>
      <c r="O4445" s="66"/>
      <c r="P4445" s="184">
        <f t="shared" si="505"/>
        <v>0</v>
      </c>
      <c r="Q4445" s="184">
        <v>0</v>
      </c>
      <c r="R4445" s="184">
        <f t="shared" si="506"/>
        <v>0</v>
      </c>
      <c r="S4445" s="184">
        <v>0</v>
      </c>
      <c r="T4445" s="185">
        <f t="shared" si="507"/>
        <v>0</v>
      </c>
      <c r="U4445" s="36"/>
      <c r="V4445" s="36"/>
      <c r="W4445" s="36"/>
      <c r="X4445" s="36"/>
      <c r="Y4445" s="36"/>
      <c r="Z4445" s="36"/>
      <c r="AA4445" s="36"/>
      <c r="AB4445" s="36"/>
      <c r="AC4445" s="36"/>
      <c r="AD4445" s="36"/>
      <c r="AE4445" s="36"/>
      <c r="AR4445" s="186" t="s">
        <v>200</v>
      </c>
      <c r="AT4445" s="186" t="s">
        <v>195</v>
      </c>
      <c r="AU4445" s="186" t="s">
        <v>212</v>
      </c>
      <c r="AY4445" s="19" t="s">
        <v>193</v>
      </c>
      <c r="BE4445" s="187">
        <f t="shared" si="508"/>
        <v>0</v>
      </c>
      <c r="BF4445" s="187">
        <f t="shared" si="509"/>
        <v>0</v>
      </c>
      <c r="BG4445" s="187">
        <f t="shared" si="510"/>
        <v>0</v>
      </c>
      <c r="BH4445" s="187">
        <f t="shared" si="511"/>
        <v>0</v>
      </c>
      <c r="BI4445" s="187">
        <f t="shared" si="512"/>
        <v>0</v>
      </c>
      <c r="BJ4445" s="19" t="s">
        <v>78</v>
      </c>
      <c r="BK4445" s="187">
        <f t="shared" si="513"/>
        <v>0</v>
      </c>
      <c r="BL4445" s="19" t="s">
        <v>200</v>
      </c>
      <c r="BM4445" s="186" t="s">
        <v>8446</v>
      </c>
    </row>
    <row r="4446" spans="1:65" s="2" customFormat="1" ht="37.9" customHeight="1">
      <c r="A4446" s="36"/>
      <c r="B4446" s="37"/>
      <c r="C4446" s="175" t="s">
        <v>8447</v>
      </c>
      <c r="D4446" s="175" t="s">
        <v>195</v>
      </c>
      <c r="E4446" s="176" t="s">
        <v>8448</v>
      </c>
      <c r="F4446" s="177" t="s">
        <v>8449</v>
      </c>
      <c r="G4446" s="178" t="s">
        <v>198</v>
      </c>
      <c r="H4446" s="179">
        <v>146</v>
      </c>
      <c r="I4446" s="180"/>
      <c r="J4446" s="181">
        <f t="shared" si="504"/>
        <v>0</v>
      </c>
      <c r="K4446" s="177" t="s">
        <v>477</v>
      </c>
      <c r="L4446" s="41"/>
      <c r="M4446" s="182" t="s">
        <v>19</v>
      </c>
      <c r="N4446" s="183" t="s">
        <v>41</v>
      </c>
      <c r="O4446" s="66"/>
      <c r="P4446" s="184">
        <f t="shared" si="505"/>
        <v>0</v>
      </c>
      <c r="Q4446" s="184">
        <v>0</v>
      </c>
      <c r="R4446" s="184">
        <f t="shared" si="506"/>
        <v>0</v>
      </c>
      <c r="S4446" s="184">
        <v>0</v>
      </c>
      <c r="T4446" s="185">
        <f t="shared" si="507"/>
        <v>0</v>
      </c>
      <c r="U4446" s="36"/>
      <c r="V4446" s="36"/>
      <c r="W4446" s="36"/>
      <c r="X4446" s="36"/>
      <c r="Y4446" s="36"/>
      <c r="Z4446" s="36"/>
      <c r="AA4446" s="36"/>
      <c r="AB4446" s="36"/>
      <c r="AC4446" s="36"/>
      <c r="AD4446" s="36"/>
      <c r="AE4446" s="36"/>
      <c r="AR4446" s="186" t="s">
        <v>200</v>
      </c>
      <c r="AT4446" s="186" t="s">
        <v>195</v>
      </c>
      <c r="AU4446" s="186" t="s">
        <v>212</v>
      </c>
      <c r="AY4446" s="19" t="s">
        <v>193</v>
      </c>
      <c r="BE4446" s="187">
        <f t="shared" si="508"/>
        <v>0</v>
      </c>
      <c r="BF4446" s="187">
        <f t="shared" si="509"/>
        <v>0</v>
      </c>
      <c r="BG4446" s="187">
        <f t="shared" si="510"/>
        <v>0</v>
      </c>
      <c r="BH4446" s="187">
        <f t="shared" si="511"/>
        <v>0</v>
      </c>
      <c r="BI4446" s="187">
        <f t="shared" si="512"/>
        <v>0</v>
      </c>
      <c r="BJ4446" s="19" t="s">
        <v>78</v>
      </c>
      <c r="BK4446" s="187">
        <f t="shared" si="513"/>
        <v>0</v>
      </c>
      <c r="BL4446" s="19" t="s">
        <v>200</v>
      </c>
      <c r="BM4446" s="186" t="s">
        <v>8450</v>
      </c>
    </row>
    <row r="4447" spans="1:65" s="2" customFormat="1" ht="37.9" customHeight="1">
      <c r="A4447" s="36"/>
      <c r="B4447" s="37"/>
      <c r="C4447" s="175" t="s">
        <v>8451</v>
      </c>
      <c r="D4447" s="175" t="s">
        <v>195</v>
      </c>
      <c r="E4447" s="176" t="s">
        <v>8452</v>
      </c>
      <c r="F4447" s="177" t="s">
        <v>8453</v>
      </c>
      <c r="G4447" s="178" t="s">
        <v>198</v>
      </c>
      <c r="H4447" s="179">
        <v>245</v>
      </c>
      <c r="I4447" s="180"/>
      <c r="J4447" s="181">
        <f t="shared" si="504"/>
        <v>0</v>
      </c>
      <c r="K4447" s="177" t="s">
        <v>477</v>
      </c>
      <c r="L4447" s="41"/>
      <c r="M4447" s="182" t="s">
        <v>19</v>
      </c>
      <c r="N4447" s="183" t="s">
        <v>41</v>
      </c>
      <c r="O4447" s="66"/>
      <c r="P4447" s="184">
        <f t="shared" si="505"/>
        <v>0</v>
      </c>
      <c r="Q4447" s="184">
        <v>0</v>
      </c>
      <c r="R4447" s="184">
        <f t="shared" si="506"/>
        <v>0</v>
      </c>
      <c r="S4447" s="184">
        <v>0</v>
      </c>
      <c r="T4447" s="185">
        <f t="shared" si="507"/>
        <v>0</v>
      </c>
      <c r="U4447" s="36"/>
      <c r="V4447" s="36"/>
      <c r="W4447" s="36"/>
      <c r="X4447" s="36"/>
      <c r="Y4447" s="36"/>
      <c r="Z4447" s="36"/>
      <c r="AA4447" s="36"/>
      <c r="AB4447" s="36"/>
      <c r="AC4447" s="36"/>
      <c r="AD4447" s="36"/>
      <c r="AE4447" s="36"/>
      <c r="AR4447" s="186" t="s">
        <v>200</v>
      </c>
      <c r="AT4447" s="186" t="s">
        <v>195</v>
      </c>
      <c r="AU4447" s="186" t="s">
        <v>212</v>
      </c>
      <c r="AY4447" s="19" t="s">
        <v>193</v>
      </c>
      <c r="BE4447" s="187">
        <f t="shared" si="508"/>
        <v>0</v>
      </c>
      <c r="BF4447" s="187">
        <f t="shared" si="509"/>
        <v>0</v>
      </c>
      <c r="BG4447" s="187">
        <f t="shared" si="510"/>
        <v>0</v>
      </c>
      <c r="BH4447" s="187">
        <f t="shared" si="511"/>
        <v>0</v>
      </c>
      <c r="BI4447" s="187">
        <f t="shared" si="512"/>
        <v>0</v>
      </c>
      <c r="BJ4447" s="19" t="s">
        <v>78</v>
      </c>
      <c r="BK4447" s="187">
        <f t="shared" si="513"/>
        <v>0</v>
      </c>
      <c r="BL4447" s="19" t="s">
        <v>200</v>
      </c>
      <c r="BM4447" s="186" t="s">
        <v>8454</v>
      </c>
    </row>
    <row r="4448" spans="1:65" s="2" customFormat="1" ht="37.9" customHeight="1">
      <c r="A4448" s="36"/>
      <c r="B4448" s="37"/>
      <c r="C4448" s="175" t="s">
        <v>8455</v>
      </c>
      <c r="D4448" s="175" t="s">
        <v>195</v>
      </c>
      <c r="E4448" s="176" t="s">
        <v>8456</v>
      </c>
      <c r="F4448" s="177" t="s">
        <v>8457</v>
      </c>
      <c r="G4448" s="178" t="s">
        <v>198</v>
      </c>
      <c r="H4448" s="179">
        <v>55</v>
      </c>
      <c r="I4448" s="180"/>
      <c r="J4448" s="181">
        <f t="shared" si="504"/>
        <v>0</v>
      </c>
      <c r="K4448" s="177" t="s">
        <v>477</v>
      </c>
      <c r="L4448" s="41"/>
      <c r="M4448" s="182" t="s">
        <v>19</v>
      </c>
      <c r="N4448" s="183" t="s">
        <v>41</v>
      </c>
      <c r="O4448" s="66"/>
      <c r="P4448" s="184">
        <f t="shared" si="505"/>
        <v>0</v>
      </c>
      <c r="Q4448" s="184">
        <v>0</v>
      </c>
      <c r="R4448" s="184">
        <f t="shared" si="506"/>
        <v>0</v>
      </c>
      <c r="S4448" s="184">
        <v>0</v>
      </c>
      <c r="T4448" s="185">
        <f t="shared" si="507"/>
        <v>0</v>
      </c>
      <c r="U4448" s="36"/>
      <c r="V4448" s="36"/>
      <c r="W4448" s="36"/>
      <c r="X4448" s="36"/>
      <c r="Y4448" s="36"/>
      <c r="Z4448" s="36"/>
      <c r="AA4448" s="36"/>
      <c r="AB4448" s="36"/>
      <c r="AC4448" s="36"/>
      <c r="AD4448" s="36"/>
      <c r="AE4448" s="36"/>
      <c r="AR4448" s="186" t="s">
        <v>200</v>
      </c>
      <c r="AT4448" s="186" t="s">
        <v>195</v>
      </c>
      <c r="AU4448" s="186" t="s">
        <v>212</v>
      </c>
      <c r="AY4448" s="19" t="s">
        <v>193</v>
      </c>
      <c r="BE4448" s="187">
        <f t="shared" si="508"/>
        <v>0</v>
      </c>
      <c r="BF4448" s="187">
        <f t="shared" si="509"/>
        <v>0</v>
      </c>
      <c r="BG4448" s="187">
        <f t="shared" si="510"/>
        <v>0</v>
      </c>
      <c r="BH4448" s="187">
        <f t="shared" si="511"/>
        <v>0</v>
      </c>
      <c r="BI4448" s="187">
        <f t="shared" si="512"/>
        <v>0</v>
      </c>
      <c r="BJ4448" s="19" t="s">
        <v>78</v>
      </c>
      <c r="BK4448" s="187">
        <f t="shared" si="513"/>
        <v>0</v>
      </c>
      <c r="BL4448" s="19" t="s">
        <v>200</v>
      </c>
      <c r="BM4448" s="186" t="s">
        <v>8458</v>
      </c>
    </row>
    <row r="4449" spans="1:65" s="2" customFormat="1" ht="37.9" customHeight="1">
      <c r="A4449" s="36"/>
      <c r="B4449" s="37"/>
      <c r="C4449" s="175" t="s">
        <v>8459</v>
      </c>
      <c r="D4449" s="175" t="s">
        <v>195</v>
      </c>
      <c r="E4449" s="176" t="s">
        <v>8460</v>
      </c>
      <c r="F4449" s="177" t="s">
        <v>8283</v>
      </c>
      <c r="G4449" s="178" t="s">
        <v>198</v>
      </c>
      <c r="H4449" s="179">
        <v>10</v>
      </c>
      <c r="I4449" s="180"/>
      <c r="J4449" s="181">
        <f t="shared" si="504"/>
        <v>0</v>
      </c>
      <c r="K4449" s="177" t="s">
        <v>477</v>
      </c>
      <c r="L4449" s="41"/>
      <c r="M4449" s="182" t="s">
        <v>19</v>
      </c>
      <c r="N4449" s="183" t="s">
        <v>41</v>
      </c>
      <c r="O4449" s="66"/>
      <c r="P4449" s="184">
        <f t="shared" si="505"/>
        <v>0</v>
      </c>
      <c r="Q4449" s="184">
        <v>0</v>
      </c>
      <c r="R4449" s="184">
        <f t="shared" si="506"/>
        <v>0</v>
      </c>
      <c r="S4449" s="184">
        <v>0</v>
      </c>
      <c r="T4449" s="185">
        <f t="shared" si="507"/>
        <v>0</v>
      </c>
      <c r="U4449" s="36"/>
      <c r="V4449" s="36"/>
      <c r="W4449" s="36"/>
      <c r="X4449" s="36"/>
      <c r="Y4449" s="36"/>
      <c r="Z4449" s="36"/>
      <c r="AA4449" s="36"/>
      <c r="AB4449" s="36"/>
      <c r="AC4449" s="36"/>
      <c r="AD4449" s="36"/>
      <c r="AE4449" s="36"/>
      <c r="AR4449" s="186" t="s">
        <v>200</v>
      </c>
      <c r="AT4449" s="186" t="s">
        <v>195</v>
      </c>
      <c r="AU4449" s="186" t="s">
        <v>212</v>
      </c>
      <c r="AY4449" s="19" t="s">
        <v>193</v>
      </c>
      <c r="BE4449" s="187">
        <f t="shared" si="508"/>
        <v>0</v>
      </c>
      <c r="BF4449" s="187">
        <f t="shared" si="509"/>
        <v>0</v>
      </c>
      <c r="BG4449" s="187">
        <f t="shared" si="510"/>
        <v>0</v>
      </c>
      <c r="BH4449" s="187">
        <f t="shared" si="511"/>
        <v>0</v>
      </c>
      <c r="BI4449" s="187">
        <f t="shared" si="512"/>
        <v>0</v>
      </c>
      <c r="BJ4449" s="19" t="s">
        <v>78</v>
      </c>
      <c r="BK4449" s="187">
        <f t="shared" si="513"/>
        <v>0</v>
      </c>
      <c r="BL4449" s="19" t="s">
        <v>200</v>
      </c>
      <c r="BM4449" s="186" t="s">
        <v>8461</v>
      </c>
    </row>
    <row r="4450" spans="1:65" s="2" customFormat="1" ht="24.2" customHeight="1">
      <c r="A4450" s="36"/>
      <c r="B4450" s="37"/>
      <c r="C4450" s="175" t="s">
        <v>8462</v>
      </c>
      <c r="D4450" s="175" t="s">
        <v>195</v>
      </c>
      <c r="E4450" s="176" t="s">
        <v>8463</v>
      </c>
      <c r="F4450" s="177" t="s">
        <v>8166</v>
      </c>
      <c r="G4450" s="178" t="s">
        <v>198</v>
      </c>
      <c r="H4450" s="179">
        <v>27</v>
      </c>
      <c r="I4450" s="180"/>
      <c r="J4450" s="181">
        <f t="shared" si="504"/>
        <v>0</v>
      </c>
      <c r="K4450" s="177" t="s">
        <v>477</v>
      </c>
      <c r="L4450" s="41"/>
      <c r="M4450" s="182" t="s">
        <v>19</v>
      </c>
      <c r="N4450" s="183" t="s">
        <v>41</v>
      </c>
      <c r="O4450" s="66"/>
      <c r="P4450" s="184">
        <f t="shared" si="505"/>
        <v>0</v>
      </c>
      <c r="Q4450" s="184">
        <v>0</v>
      </c>
      <c r="R4450" s="184">
        <f t="shared" si="506"/>
        <v>0</v>
      </c>
      <c r="S4450" s="184">
        <v>0</v>
      </c>
      <c r="T4450" s="185">
        <f t="shared" si="507"/>
        <v>0</v>
      </c>
      <c r="U4450" s="36"/>
      <c r="V4450" s="36"/>
      <c r="W4450" s="36"/>
      <c r="X4450" s="36"/>
      <c r="Y4450" s="36"/>
      <c r="Z4450" s="36"/>
      <c r="AA4450" s="36"/>
      <c r="AB4450" s="36"/>
      <c r="AC4450" s="36"/>
      <c r="AD4450" s="36"/>
      <c r="AE4450" s="36"/>
      <c r="AR4450" s="186" t="s">
        <v>200</v>
      </c>
      <c r="AT4450" s="186" t="s">
        <v>195</v>
      </c>
      <c r="AU4450" s="186" t="s">
        <v>212</v>
      </c>
      <c r="AY4450" s="19" t="s">
        <v>193</v>
      </c>
      <c r="BE4450" s="187">
        <f t="shared" si="508"/>
        <v>0</v>
      </c>
      <c r="BF4450" s="187">
        <f t="shared" si="509"/>
        <v>0</v>
      </c>
      <c r="BG4450" s="187">
        <f t="shared" si="510"/>
        <v>0</v>
      </c>
      <c r="BH4450" s="187">
        <f t="shared" si="511"/>
        <v>0</v>
      </c>
      <c r="BI4450" s="187">
        <f t="shared" si="512"/>
        <v>0</v>
      </c>
      <c r="BJ4450" s="19" t="s">
        <v>78</v>
      </c>
      <c r="BK4450" s="187">
        <f t="shared" si="513"/>
        <v>0</v>
      </c>
      <c r="BL4450" s="19" t="s">
        <v>200</v>
      </c>
      <c r="BM4450" s="186" t="s">
        <v>8464</v>
      </c>
    </row>
    <row r="4451" spans="1:65" s="2" customFormat="1" ht="49.15" customHeight="1">
      <c r="A4451" s="36"/>
      <c r="B4451" s="37"/>
      <c r="C4451" s="175" t="s">
        <v>8465</v>
      </c>
      <c r="D4451" s="175" t="s">
        <v>195</v>
      </c>
      <c r="E4451" s="176" t="s">
        <v>8466</v>
      </c>
      <c r="F4451" s="177" t="s">
        <v>8467</v>
      </c>
      <c r="G4451" s="178" t="s">
        <v>198</v>
      </c>
      <c r="H4451" s="179">
        <v>18</v>
      </c>
      <c r="I4451" s="180"/>
      <c r="J4451" s="181">
        <f t="shared" si="504"/>
        <v>0</v>
      </c>
      <c r="K4451" s="177" t="s">
        <v>477</v>
      </c>
      <c r="L4451" s="41"/>
      <c r="M4451" s="182" t="s">
        <v>19</v>
      </c>
      <c r="N4451" s="183" t="s">
        <v>41</v>
      </c>
      <c r="O4451" s="66"/>
      <c r="P4451" s="184">
        <f t="shared" si="505"/>
        <v>0</v>
      </c>
      <c r="Q4451" s="184">
        <v>0</v>
      </c>
      <c r="R4451" s="184">
        <f t="shared" si="506"/>
        <v>0</v>
      </c>
      <c r="S4451" s="184">
        <v>0</v>
      </c>
      <c r="T4451" s="185">
        <f t="shared" si="507"/>
        <v>0</v>
      </c>
      <c r="U4451" s="36"/>
      <c r="V4451" s="36"/>
      <c r="W4451" s="36"/>
      <c r="X4451" s="36"/>
      <c r="Y4451" s="36"/>
      <c r="Z4451" s="36"/>
      <c r="AA4451" s="36"/>
      <c r="AB4451" s="36"/>
      <c r="AC4451" s="36"/>
      <c r="AD4451" s="36"/>
      <c r="AE4451" s="36"/>
      <c r="AR4451" s="186" t="s">
        <v>200</v>
      </c>
      <c r="AT4451" s="186" t="s">
        <v>195</v>
      </c>
      <c r="AU4451" s="186" t="s">
        <v>212</v>
      </c>
      <c r="AY4451" s="19" t="s">
        <v>193</v>
      </c>
      <c r="BE4451" s="187">
        <f t="shared" si="508"/>
        <v>0</v>
      </c>
      <c r="BF4451" s="187">
        <f t="shared" si="509"/>
        <v>0</v>
      </c>
      <c r="BG4451" s="187">
        <f t="shared" si="510"/>
        <v>0</v>
      </c>
      <c r="BH4451" s="187">
        <f t="shared" si="511"/>
        <v>0</v>
      </c>
      <c r="BI4451" s="187">
        <f t="shared" si="512"/>
        <v>0</v>
      </c>
      <c r="BJ4451" s="19" t="s">
        <v>78</v>
      </c>
      <c r="BK4451" s="187">
        <f t="shared" si="513"/>
        <v>0</v>
      </c>
      <c r="BL4451" s="19" t="s">
        <v>200</v>
      </c>
      <c r="BM4451" s="186" t="s">
        <v>8468</v>
      </c>
    </row>
    <row r="4452" spans="1:65" s="2" customFormat="1" ht="33" customHeight="1">
      <c r="A4452" s="36"/>
      <c r="B4452" s="37"/>
      <c r="C4452" s="175" t="s">
        <v>8469</v>
      </c>
      <c r="D4452" s="175" t="s">
        <v>195</v>
      </c>
      <c r="E4452" s="176" t="s">
        <v>8470</v>
      </c>
      <c r="F4452" s="177" t="s">
        <v>8170</v>
      </c>
      <c r="G4452" s="178" t="s">
        <v>273</v>
      </c>
      <c r="H4452" s="179">
        <v>7</v>
      </c>
      <c r="I4452" s="180"/>
      <c r="J4452" s="181">
        <f t="shared" si="504"/>
        <v>0</v>
      </c>
      <c r="K4452" s="177" t="s">
        <v>477</v>
      </c>
      <c r="L4452" s="41"/>
      <c r="M4452" s="182" t="s">
        <v>19</v>
      </c>
      <c r="N4452" s="183" t="s">
        <v>41</v>
      </c>
      <c r="O4452" s="66"/>
      <c r="P4452" s="184">
        <f t="shared" si="505"/>
        <v>0</v>
      </c>
      <c r="Q4452" s="184">
        <v>0</v>
      </c>
      <c r="R4452" s="184">
        <f t="shared" si="506"/>
        <v>0</v>
      </c>
      <c r="S4452" s="184">
        <v>0</v>
      </c>
      <c r="T4452" s="185">
        <f t="shared" si="507"/>
        <v>0</v>
      </c>
      <c r="U4452" s="36"/>
      <c r="V4452" s="36"/>
      <c r="W4452" s="36"/>
      <c r="X4452" s="36"/>
      <c r="Y4452" s="36"/>
      <c r="Z4452" s="36"/>
      <c r="AA4452" s="36"/>
      <c r="AB4452" s="36"/>
      <c r="AC4452" s="36"/>
      <c r="AD4452" s="36"/>
      <c r="AE4452" s="36"/>
      <c r="AR4452" s="186" t="s">
        <v>200</v>
      </c>
      <c r="AT4452" s="186" t="s">
        <v>195</v>
      </c>
      <c r="AU4452" s="186" t="s">
        <v>212</v>
      </c>
      <c r="AY4452" s="19" t="s">
        <v>193</v>
      </c>
      <c r="BE4452" s="187">
        <f t="shared" si="508"/>
        <v>0</v>
      </c>
      <c r="BF4452" s="187">
        <f t="shared" si="509"/>
        <v>0</v>
      </c>
      <c r="BG4452" s="187">
        <f t="shared" si="510"/>
        <v>0</v>
      </c>
      <c r="BH4452" s="187">
        <f t="shared" si="511"/>
        <v>0</v>
      </c>
      <c r="BI4452" s="187">
        <f t="shared" si="512"/>
        <v>0</v>
      </c>
      <c r="BJ4452" s="19" t="s">
        <v>78</v>
      </c>
      <c r="BK4452" s="187">
        <f t="shared" si="513"/>
        <v>0</v>
      </c>
      <c r="BL4452" s="19" t="s">
        <v>200</v>
      </c>
      <c r="BM4452" s="186" t="s">
        <v>8471</v>
      </c>
    </row>
    <row r="4453" spans="1:65" s="2" customFormat="1" ht="33" customHeight="1">
      <c r="A4453" s="36"/>
      <c r="B4453" s="37"/>
      <c r="C4453" s="175" t="s">
        <v>8472</v>
      </c>
      <c r="D4453" s="175" t="s">
        <v>195</v>
      </c>
      <c r="E4453" s="176" t="s">
        <v>8473</v>
      </c>
      <c r="F4453" s="177" t="s">
        <v>8293</v>
      </c>
      <c r="G4453" s="178" t="s">
        <v>273</v>
      </c>
      <c r="H4453" s="179">
        <v>2</v>
      </c>
      <c r="I4453" s="180"/>
      <c r="J4453" s="181">
        <f t="shared" si="504"/>
        <v>0</v>
      </c>
      <c r="K4453" s="177" t="s">
        <v>477</v>
      </c>
      <c r="L4453" s="41"/>
      <c r="M4453" s="182" t="s">
        <v>19</v>
      </c>
      <c r="N4453" s="183" t="s">
        <v>41</v>
      </c>
      <c r="O4453" s="66"/>
      <c r="P4453" s="184">
        <f t="shared" si="505"/>
        <v>0</v>
      </c>
      <c r="Q4453" s="184">
        <v>0</v>
      </c>
      <c r="R4453" s="184">
        <f t="shared" si="506"/>
        <v>0</v>
      </c>
      <c r="S4453" s="184">
        <v>0</v>
      </c>
      <c r="T4453" s="185">
        <f t="shared" si="507"/>
        <v>0</v>
      </c>
      <c r="U4453" s="36"/>
      <c r="V4453" s="36"/>
      <c r="W4453" s="36"/>
      <c r="X4453" s="36"/>
      <c r="Y4453" s="36"/>
      <c r="Z4453" s="36"/>
      <c r="AA4453" s="36"/>
      <c r="AB4453" s="36"/>
      <c r="AC4453" s="36"/>
      <c r="AD4453" s="36"/>
      <c r="AE4453" s="36"/>
      <c r="AR4453" s="186" t="s">
        <v>200</v>
      </c>
      <c r="AT4453" s="186" t="s">
        <v>195</v>
      </c>
      <c r="AU4453" s="186" t="s">
        <v>212</v>
      </c>
      <c r="AY4453" s="19" t="s">
        <v>193</v>
      </c>
      <c r="BE4453" s="187">
        <f t="shared" si="508"/>
        <v>0</v>
      </c>
      <c r="BF4453" s="187">
        <f t="shared" si="509"/>
        <v>0</v>
      </c>
      <c r="BG4453" s="187">
        <f t="shared" si="510"/>
        <v>0</v>
      </c>
      <c r="BH4453" s="187">
        <f t="shared" si="511"/>
        <v>0</v>
      </c>
      <c r="BI4453" s="187">
        <f t="shared" si="512"/>
        <v>0</v>
      </c>
      <c r="BJ4453" s="19" t="s">
        <v>78</v>
      </c>
      <c r="BK4453" s="187">
        <f t="shared" si="513"/>
        <v>0</v>
      </c>
      <c r="BL4453" s="19" t="s">
        <v>200</v>
      </c>
      <c r="BM4453" s="186" t="s">
        <v>8474</v>
      </c>
    </row>
    <row r="4454" spans="1:65" s="2" customFormat="1" ht="33" customHeight="1">
      <c r="A4454" s="36"/>
      <c r="B4454" s="37"/>
      <c r="C4454" s="175" t="s">
        <v>8475</v>
      </c>
      <c r="D4454" s="175" t="s">
        <v>195</v>
      </c>
      <c r="E4454" s="176" t="s">
        <v>8476</v>
      </c>
      <c r="F4454" s="177" t="s">
        <v>8174</v>
      </c>
      <c r="G4454" s="178" t="s">
        <v>273</v>
      </c>
      <c r="H4454" s="179">
        <v>21</v>
      </c>
      <c r="I4454" s="180"/>
      <c r="J4454" s="181">
        <f t="shared" si="504"/>
        <v>0</v>
      </c>
      <c r="K4454" s="177" t="s">
        <v>477</v>
      </c>
      <c r="L4454" s="41"/>
      <c r="M4454" s="182" t="s">
        <v>19</v>
      </c>
      <c r="N4454" s="183" t="s">
        <v>41</v>
      </c>
      <c r="O4454" s="66"/>
      <c r="P4454" s="184">
        <f t="shared" si="505"/>
        <v>0</v>
      </c>
      <c r="Q4454" s="184">
        <v>0</v>
      </c>
      <c r="R4454" s="184">
        <f t="shared" si="506"/>
        <v>0</v>
      </c>
      <c r="S4454" s="184">
        <v>0</v>
      </c>
      <c r="T4454" s="185">
        <f t="shared" si="507"/>
        <v>0</v>
      </c>
      <c r="U4454" s="36"/>
      <c r="V4454" s="36"/>
      <c r="W4454" s="36"/>
      <c r="X4454" s="36"/>
      <c r="Y4454" s="36"/>
      <c r="Z4454" s="36"/>
      <c r="AA4454" s="36"/>
      <c r="AB4454" s="36"/>
      <c r="AC4454" s="36"/>
      <c r="AD4454" s="36"/>
      <c r="AE4454" s="36"/>
      <c r="AR4454" s="186" t="s">
        <v>200</v>
      </c>
      <c r="AT4454" s="186" t="s">
        <v>195</v>
      </c>
      <c r="AU4454" s="186" t="s">
        <v>212</v>
      </c>
      <c r="AY4454" s="19" t="s">
        <v>193</v>
      </c>
      <c r="BE4454" s="187">
        <f t="shared" si="508"/>
        <v>0</v>
      </c>
      <c r="BF4454" s="187">
        <f t="shared" si="509"/>
        <v>0</v>
      </c>
      <c r="BG4454" s="187">
        <f t="shared" si="510"/>
        <v>0</v>
      </c>
      <c r="BH4454" s="187">
        <f t="shared" si="511"/>
        <v>0</v>
      </c>
      <c r="BI4454" s="187">
        <f t="shared" si="512"/>
        <v>0</v>
      </c>
      <c r="BJ4454" s="19" t="s">
        <v>78</v>
      </c>
      <c r="BK4454" s="187">
        <f t="shared" si="513"/>
        <v>0</v>
      </c>
      <c r="BL4454" s="19" t="s">
        <v>200</v>
      </c>
      <c r="BM4454" s="186" t="s">
        <v>8477</v>
      </c>
    </row>
    <row r="4455" spans="1:65" s="2" customFormat="1" ht="33" customHeight="1">
      <c r="A4455" s="36"/>
      <c r="B4455" s="37"/>
      <c r="C4455" s="175" t="s">
        <v>8478</v>
      </c>
      <c r="D4455" s="175" t="s">
        <v>195</v>
      </c>
      <c r="E4455" s="176" t="s">
        <v>8479</v>
      </c>
      <c r="F4455" s="177" t="s">
        <v>8178</v>
      </c>
      <c r="G4455" s="178" t="s">
        <v>273</v>
      </c>
      <c r="H4455" s="179">
        <v>2</v>
      </c>
      <c r="I4455" s="180"/>
      <c r="J4455" s="181">
        <f t="shared" si="504"/>
        <v>0</v>
      </c>
      <c r="K4455" s="177" t="s">
        <v>477</v>
      </c>
      <c r="L4455" s="41"/>
      <c r="M4455" s="182" t="s">
        <v>19</v>
      </c>
      <c r="N4455" s="183" t="s">
        <v>41</v>
      </c>
      <c r="O4455" s="66"/>
      <c r="P4455" s="184">
        <f t="shared" si="505"/>
        <v>0</v>
      </c>
      <c r="Q4455" s="184">
        <v>0</v>
      </c>
      <c r="R4455" s="184">
        <f t="shared" si="506"/>
        <v>0</v>
      </c>
      <c r="S4455" s="184">
        <v>0</v>
      </c>
      <c r="T4455" s="185">
        <f t="shared" si="507"/>
        <v>0</v>
      </c>
      <c r="U4455" s="36"/>
      <c r="V4455" s="36"/>
      <c r="W4455" s="36"/>
      <c r="X4455" s="36"/>
      <c r="Y4455" s="36"/>
      <c r="Z4455" s="36"/>
      <c r="AA4455" s="36"/>
      <c r="AB4455" s="36"/>
      <c r="AC4455" s="36"/>
      <c r="AD4455" s="36"/>
      <c r="AE4455" s="36"/>
      <c r="AR4455" s="186" t="s">
        <v>200</v>
      </c>
      <c r="AT4455" s="186" t="s">
        <v>195</v>
      </c>
      <c r="AU4455" s="186" t="s">
        <v>212</v>
      </c>
      <c r="AY4455" s="19" t="s">
        <v>193</v>
      </c>
      <c r="BE4455" s="187">
        <f t="shared" si="508"/>
        <v>0</v>
      </c>
      <c r="BF4455" s="187">
        <f t="shared" si="509"/>
        <v>0</v>
      </c>
      <c r="BG4455" s="187">
        <f t="shared" si="510"/>
        <v>0</v>
      </c>
      <c r="BH4455" s="187">
        <f t="shared" si="511"/>
        <v>0</v>
      </c>
      <c r="BI4455" s="187">
        <f t="shared" si="512"/>
        <v>0</v>
      </c>
      <c r="BJ4455" s="19" t="s">
        <v>78</v>
      </c>
      <c r="BK4455" s="187">
        <f t="shared" si="513"/>
        <v>0</v>
      </c>
      <c r="BL4455" s="19" t="s">
        <v>200</v>
      </c>
      <c r="BM4455" s="186" t="s">
        <v>8480</v>
      </c>
    </row>
    <row r="4456" spans="1:65" s="2" customFormat="1" ht="33" customHeight="1">
      <c r="A4456" s="36"/>
      <c r="B4456" s="37"/>
      <c r="C4456" s="175" t="s">
        <v>8481</v>
      </c>
      <c r="D4456" s="175" t="s">
        <v>195</v>
      </c>
      <c r="E4456" s="176" t="s">
        <v>8482</v>
      </c>
      <c r="F4456" s="177" t="s">
        <v>8307</v>
      </c>
      <c r="G4456" s="178" t="s">
        <v>273</v>
      </c>
      <c r="H4456" s="179">
        <v>2</v>
      </c>
      <c r="I4456" s="180"/>
      <c r="J4456" s="181">
        <f t="shared" si="504"/>
        <v>0</v>
      </c>
      <c r="K4456" s="177" t="s">
        <v>477</v>
      </c>
      <c r="L4456" s="41"/>
      <c r="M4456" s="182" t="s">
        <v>19</v>
      </c>
      <c r="N4456" s="183" t="s">
        <v>41</v>
      </c>
      <c r="O4456" s="66"/>
      <c r="P4456" s="184">
        <f t="shared" si="505"/>
        <v>0</v>
      </c>
      <c r="Q4456" s="184">
        <v>0</v>
      </c>
      <c r="R4456" s="184">
        <f t="shared" si="506"/>
        <v>0</v>
      </c>
      <c r="S4456" s="184">
        <v>0</v>
      </c>
      <c r="T4456" s="185">
        <f t="shared" si="507"/>
        <v>0</v>
      </c>
      <c r="U4456" s="36"/>
      <c r="V4456" s="36"/>
      <c r="W4456" s="36"/>
      <c r="X4456" s="36"/>
      <c r="Y4456" s="36"/>
      <c r="Z4456" s="36"/>
      <c r="AA4456" s="36"/>
      <c r="AB4456" s="36"/>
      <c r="AC4456" s="36"/>
      <c r="AD4456" s="36"/>
      <c r="AE4456" s="36"/>
      <c r="AR4456" s="186" t="s">
        <v>200</v>
      </c>
      <c r="AT4456" s="186" t="s">
        <v>195</v>
      </c>
      <c r="AU4456" s="186" t="s">
        <v>212</v>
      </c>
      <c r="AY4456" s="19" t="s">
        <v>193</v>
      </c>
      <c r="BE4456" s="187">
        <f t="shared" si="508"/>
        <v>0</v>
      </c>
      <c r="BF4456" s="187">
        <f t="shared" si="509"/>
        <v>0</v>
      </c>
      <c r="BG4456" s="187">
        <f t="shared" si="510"/>
        <v>0</v>
      </c>
      <c r="BH4456" s="187">
        <f t="shared" si="511"/>
        <v>0</v>
      </c>
      <c r="BI4456" s="187">
        <f t="shared" si="512"/>
        <v>0</v>
      </c>
      <c r="BJ4456" s="19" t="s">
        <v>78</v>
      </c>
      <c r="BK4456" s="187">
        <f t="shared" si="513"/>
        <v>0</v>
      </c>
      <c r="BL4456" s="19" t="s">
        <v>200</v>
      </c>
      <c r="BM4456" s="186" t="s">
        <v>8483</v>
      </c>
    </row>
    <row r="4457" spans="1:65" s="2" customFormat="1" ht="37.9" customHeight="1">
      <c r="A4457" s="36"/>
      <c r="B4457" s="37"/>
      <c r="C4457" s="175" t="s">
        <v>8484</v>
      </c>
      <c r="D4457" s="175" t="s">
        <v>195</v>
      </c>
      <c r="E4457" s="176" t="s">
        <v>8485</v>
      </c>
      <c r="F4457" s="177" t="s">
        <v>8182</v>
      </c>
      <c r="G4457" s="178" t="s">
        <v>273</v>
      </c>
      <c r="H4457" s="179">
        <v>33</v>
      </c>
      <c r="I4457" s="180"/>
      <c r="J4457" s="181">
        <f t="shared" si="504"/>
        <v>0</v>
      </c>
      <c r="K4457" s="177" t="s">
        <v>477</v>
      </c>
      <c r="L4457" s="41"/>
      <c r="M4457" s="182" t="s">
        <v>19</v>
      </c>
      <c r="N4457" s="183" t="s">
        <v>41</v>
      </c>
      <c r="O4457" s="66"/>
      <c r="P4457" s="184">
        <f t="shared" si="505"/>
        <v>0</v>
      </c>
      <c r="Q4457" s="184">
        <v>0</v>
      </c>
      <c r="R4457" s="184">
        <f t="shared" si="506"/>
        <v>0</v>
      </c>
      <c r="S4457" s="184">
        <v>0</v>
      </c>
      <c r="T4457" s="185">
        <f t="shared" si="507"/>
        <v>0</v>
      </c>
      <c r="U4457" s="36"/>
      <c r="V4457" s="36"/>
      <c r="W4457" s="36"/>
      <c r="X4457" s="36"/>
      <c r="Y4457" s="36"/>
      <c r="Z4457" s="36"/>
      <c r="AA4457" s="36"/>
      <c r="AB4457" s="36"/>
      <c r="AC4457" s="36"/>
      <c r="AD4457" s="36"/>
      <c r="AE4457" s="36"/>
      <c r="AR4457" s="186" t="s">
        <v>200</v>
      </c>
      <c r="AT4457" s="186" t="s">
        <v>195</v>
      </c>
      <c r="AU4457" s="186" t="s">
        <v>212</v>
      </c>
      <c r="AY4457" s="19" t="s">
        <v>193</v>
      </c>
      <c r="BE4457" s="187">
        <f t="shared" si="508"/>
        <v>0</v>
      </c>
      <c r="BF4457" s="187">
        <f t="shared" si="509"/>
        <v>0</v>
      </c>
      <c r="BG4457" s="187">
        <f t="shared" si="510"/>
        <v>0</v>
      </c>
      <c r="BH4457" s="187">
        <f t="shared" si="511"/>
        <v>0</v>
      </c>
      <c r="BI4457" s="187">
        <f t="shared" si="512"/>
        <v>0</v>
      </c>
      <c r="BJ4457" s="19" t="s">
        <v>78</v>
      </c>
      <c r="BK4457" s="187">
        <f t="shared" si="513"/>
        <v>0</v>
      </c>
      <c r="BL4457" s="19" t="s">
        <v>200</v>
      </c>
      <c r="BM4457" s="186" t="s">
        <v>8486</v>
      </c>
    </row>
    <row r="4458" spans="1:65" s="2" customFormat="1" ht="37.9" customHeight="1">
      <c r="A4458" s="36"/>
      <c r="B4458" s="37"/>
      <c r="C4458" s="175" t="s">
        <v>8487</v>
      </c>
      <c r="D4458" s="175" t="s">
        <v>195</v>
      </c>
      <c r="E4458" s="176" t="s">
        <v>8488</v>
      </c>
      <c r="F4458" s="177" t="s">
        <v>8186</v>
      </c>
      <c r="G4458" s="178" t="s">
        <v>273</v>
      </c>
      <c r="H4458" s="179">
        <v>22</v>
      </c>
      <c r="I4458" s="180"/>
      <c r="J4458" s="181">
        <f t="shared" si="504"/>
        <v>0</v>
      </c>
      <c r="K4458" s="177" t="s">
        <v>477</v>
      </c>
      <c r="L4458" s="41"/>
      <c r="M4458" s="182" t="s">
        <v>19</v>
      </c>
      <c r="N4458" s="183" t="s">
        <v>41</v>
      </c>
      <c r="O4458" s="66"/>
      <c r="P4458" s="184">
        <f t="shared" si="505"/>
        <v>0</v>
      </c>
      <c r="Q4458" s="184">
        <v>0</v>
      </c>
      <c r="R4458" s="184">
        <f t="shared" si="506"/>
        <v>0</v>
      </c>
      <c r="S4458" s="184">
        <v>0</v>
      </c>
      <c r="T4458" s="185">
        <f t="shared" si="507"/>
        <v>0</v>
      </c>
      <c r="U4458" s="36"/>
      <c r="V4458" s="36"/>
      <c r="W4458" s="36"/>
      <c r="X4458" s="36"/>
      <c r="Y4458" s="36"/>
      <c r="Z4458" s="36"/>
      <c r="AA4458" s="36"/>
      <c r="AB4458" s="36"/>
      <c r="AC4458" s="36"/>
      <c r="AD4458" s="36"/>
      <c r="AE4458" s="36"/>
      <c r="AR4458" s="186" t="s">
        <v>200</v>
      </c>
      <c r="AT4458" s="186" t="s">
        <v>195</v>
      </c>
      <c r="AU4458" s="186" t="s">
        <v>212</v>
      </c>
      <c r="AY4458" s="19" t="s">
        <v>193</v>
      </c>
      <c r="BE4458" s="187">
        <f t="shared" si="508"/>
        <v>0</v>
      </c>
      <c r="BF4458" s="187">
        <f t="shared" si="509"/>
        <v>0</v>
      </c>
      <c r="BG4458" s="187">
        <f t="shared" si="510"/>
        <v>0</v>
      </c>
      <c r="BH4458" s="187">
        <f t="shared" si="511"/>
        <v>0</v>
      </c>
      <c r="BI4458" s="187">
        <f t="shared" si="512"/>
        <v>0</v>
      </c>
      <c r="BJ4458" s="19" t="s">
        <v>78</v>
      </c>
      <c r="BK4458" s="187">
        <f t="shared" si="513"/>
        <v>0</v>
      </c>
      <c r="BL4458" s="19" t="s">
        <v>200</v>
      </c>
      <c r="BM4458" s="186" t="s">
        <v>8489</v>
      </c>
    </row>
    <row r="4459" spans="1:65" s="12" customFormat="1" ht="20.85" customHeight="1">
      <c r="B4459" s="159"/>
      <c r="C4459" s="160"/>
      <c r="D4459" s="161" t="s">
        <v>69</v>
      </c>
      <c r="E4459" s="173" t="s">
        <v>8490</v>
      </c>
      <c r="F4459" s="173" t="s">
        <v>8491</v>
      </c>
      <c r="G4459" s="160"/>
      <c r="H4459" s="160"/>
      <c r="I4459" s="163"/>
      <c r="J4459" s="174">
        <f>BK4459</f>
        <v>0</v>
      </c>
      <c r="K4459" s="160"/>
      <c r="L4459" s="165"/>
      <c r="M4459" s="166"/>
      <c r="N4459" s="167"/>
      <c r="O4459" s="167"/>
      <c r="P4459" s="168">
        <f>SUM(P4460:P4482)</f>
        <v>0</v>
      </c>
      <c r="Q4459" s="167"/>
      <c r="R4459" s="168">
        <f>SUM(R4460:R4482)</f>
        <v>0</v>
      </c>
      <c r="S4459" s="167"/>
      <c r="T4459" s="169">
        <f>SUM(T4460:T4482)</f>
        <v>0</v>
      </c>
      <c r="AR4459" s="170" t="s">
        <v>78</v>
      </c>
      <c r="AT4459" s="171" t="s">
        <v>69</v>
      </c>
      <c r="AU4459" s="171" t="s">
        <v>80</v>
      </c>
      <c r="AY4459" s="170" t="s">
        <v>193</v>
      </c>
      <c r="BK4459" s="172">
        <f>SUM(BK4460:BK4482)</f>
        <v>0</v>
      </c>
    </row>
    <row r="4460" spans="1:65" s="2" customFormat="1" ht="101.25" customHeight="1">
      <c r="A4460" s="36"/>
      <c r="B4460" s="37"/>
      <c r="C4460" s="175" t="s">
        <v>8492</v>
      </c>
      <c r="D4460" s="175" t="s">
        <v>195</v>
      </c>
      <c r="E4460" s="176" t="s">
        <v>8493</v>
      </c>
      <c r="F4460" s="177" t="s">
        <v>8494</v>
      </c>
      <c r="G4460" s="178" t="s">
        <v>3092</v>
      </c>
      <c r="H4460" s="179">
        <v>1</v>
      </c>
      <c r="I4460" s="180"/>
      <c r="J4460" s="181">
        <f t="shared" ref="J4460:J4482" si="514">ROUND(I4460*H4460,2)</f>
        <v>0</v>
      </c>
      <c r="K4460" s="177" t="s">
        <v>477</v>
      </c>
      <c r="L4460" s="41"/>
      <c r="M4460" s="182" t="s">
        <v>19</v>
      </c>
      <c r="N4460" s="183" t="s">
        <v>41</v>
      </c>
      <c r="O4460" s="66"/>
      <c r="P4460" s="184">
        <f t="shared" ref="P4460:P4482" si="515">O4460*H4460</f>
        <v>0</v>
      </c>
      <c r="Q4460" s="184">
        <v>0</v>
      </c>
      <c r="R4460" s="184">
        <f t="shared" ref="R4460:R4482" si="516">Q4460*H4460</f>
        <v>0</v>
      </c>
      <c r="S4460" s="184">
        <v>0</v>
      </c>
      <c r="T4460" s="185">
        <f t="shared" ref="T4460:T4482" si="517">S4460*H4460</f>
        <v>0</v>
      </c>
      <c r="U4460" s="36"/>
      <c r="V4460" s="36"/>
      <c r="W4460" s="36"/>
      <c r="X4460" s="36"/>
      <c r="Y4460" s="36"/>
      <c r="Z4460" s="36"/>
      <c r="AA4460" s="36"/>
      <c r="AB4460" s="36"/>
      <c r="AC4460" s="36"/>
      <c r="AD4460" s="36"/>
      <c r="AE4460" s="36"/>
      <c r="AR4460" s="186" t="s">
        <v>200</v>
      </c>
      <c r="AT4460" s="186" t="s">
        <v>195</v>
      </c>
      <c r="AU4460" s="186" t="s">
        <v>212</v>
      </c>
      <c r="AY4460" s="19" t="s">
        <v>193</v>
      </c>
      <c r="BE4460" s="187">
        <f t="shared" ref="BE4460:BE4482" si="518">IF(N4460="základní",J4460,0)</f>
        <v>0</v>
      </c>
      <c r="BF4460" s="187">
        <f t="shared" ref="BF4460:BF4482" si="519">IF(N4460="snížená",J4460,0)</f>
        <v>0</v>
      </c>
      <c r="BG4460" s="187">
        <f t="shared" ref="BG4460:BG4482" si="520">IF(N4460="zákl. přenesená",J4460,0)</f>
        <v>0</v>
      </c>
      <c r="BH4460" s="187">
        <f t="shared" ref="BH4460:BH4482" si="521">IF(N4460="sníž. přenesená",J4460,0)</f>
        <v>0</v>
      </c>
      <c r="BI4460" s="187">
        <f t="shared" ref="BI4460:BI4482" si="522">IF(N4460="nulová",J4460,0)</f>
        <v>0</v>
      </c>
      <c r="BJ4460" s="19" t="s">
        <v>78</v>
      </c>
      <c r="BK4460" s="187">
        <f t="shared" ref="BK4460:BK4482" si="523">ROUND(I4460*H4460,2)</f>
        <v>0</v>
      </c>
      <c r="BL4460" s="19" t="s">
        <v>200</v>
      </c>
      <c r="BM4460" s="186" t="s">
        <v>8495</v>
      </c>
    </row>
    <row r="4461" spans="1:65" s="2" customFormat="1" ht="78" customHeight="1">
      <c r="A4461" s="36"/>
      <c r="B4461" s="37"/>
      <c r="C4461" s="175" t="s">
        <v>8496</v>
      </c>
      <c r="D4461" s="175" t="s">
        <v>195</v>
      </c>
      <c r="E4461" s="176" t="s">
        <v>8497</v>
      </c>
      <c r="F4461" s="177" t="s">
        <v>8196</v>
      </c>
      <c r="G4461" s="178" t="s">
        <v>702</v>
      </c>
      <c r="H4461" s="179">
        <v>4</v>
      </c>
      <c r="I4461" s="180"/>
      <c r="J4461" s="181">
        <f t="shared" si="514"/>
        <v>0</v>
      </c>
      <c r="K4461" s="177" t="s">
        <v>477</v>
      </c>
      <c r="L4461" s="41"/>
      <c r="M4461" s="182" t="s">
        <v>19</v>
      </c>
      <c r="N4461" s="183" t="s">
        <v>41</v>
      </c>
      <c r="O4461" s="66"/>
      <c r="P4461" s="184">
        <f t="shared" si="515"/>
        <v>0</v>
      </c>
      <c r="Q4461" s="184">
        <v>0</v>
      </c>
      <c r="R4461" s="184">
        <f t="shared" si="516"/>
        <v>0</v>
      </c>
      <c r="S4461" s="184">
        <v>0</v>
      </c>
      <c r="T4461" s="185">
        <f t="shared" si="517"/>
        <v>0</v>
      </c>
      <c r="U4461" s="36"/>
      <c r="V4461" s="36"/>
      <c r="W4461" s="36"/>
      <c r="X4461" s="36"/>
      <c r="Y4461" s="36"/>
      <c r="Z4461" s="36"/>
      <c r="AA4461" s="36"/>
      <c r="AB4461" s="36"/>
      <c r="AC4461" s="36"/>
      <c r="AD4461" s="36"/>
      <c r="AE4461" s="36"/>
      <c r="AR4461" s="186" t="s">
        <v>200</v>
      </c>
      <c r="AT4461" s="186" t="s">
        <v>195</v>
      </c>
      <c r="AU4461" s="186" t="s">
        <v>212</v>
      </c>
      <c r="AY4461" s="19" t="s">
        <v>193</v>
      </c>
      <c r="BE4461" s="187">
        <f t="shared" si="518"/>
        <v>0</v>
      </c>
      <c r="BF4461" s="187">
        <f t="shared" si="519"/>
        <v>0</v>
      </c>
      <c r="BG4461" s="187">
        <f t="shared" si="520"/>
        <v>0</v>
      </c>
      <c r="BH4461" s="187">
        <f t="shared" si="521"/>
        <v>0</v>
      </c>
      <c r="BI4461" s="187">
        <f t="shared" si="522"/>
        <v>0</v>
      </c>
      <c r="BJ4461" s="19" t="s">
        <v>78</v>
      </c>
      <c r="BK4461" s="187">
        <f t="shared" si="523"/>
        <v>0</v>
      </c>
      <c r="BL4461" s="19" t="s">
        <v>200</v>
      </c>
      <c r="BM4461" s="186" t="s">
        <v>8498</v>
      </c>
    </row>
    <row r="4462" spans="1:65" s="2" customFormat="1" ht="16.5" customHeight="1">
      <c r="A4462" s="36"/>
      <c r="B4462" s="37"/>
      <c r="C4462" s="175" t="s">
        <v>8499</v>
      </c>
      <c r="D4462" s="175" t="s">
        <v>195</v>
      </c>
      <c r="E4462" s="176" t="s">
        <v>8500</v>
      </c>
      <c r="F4462" s="177" t="s">
        <v>8330</v>
      </c>
      <c r="G4462" s="178" t="s">
        <v>702</v>
      </c>
      <c r="H4462" s="179">
        <v>2</v>
      </c>
      <c r="I4462" s="180"/>
      <c r="J4462" s="181">
        <f t="shared" si="514"/>
        <v>0</v>
      </c>
      <c r="K4462" s="177" t="s">
        <v>477</v>
      </c>
      <c r="L4462" s="41"/>
      <c r="M4462" s="182" t="s">
        <v>19</v>
      </c>
      <c r="N4462" s="183" t="s">
        <v>41</v>
      </c>
      <c r="O4462" s="66"/>
      <c r="P4462" s="184">
        <f t="shared" si="515"/>
        <v>0</v>
      </c>
      <c r="Q4462" s="184">
        <v>0</v>
      </c>
      <c r="R4462" s="184">
        <f t="shared" si="516"/>
        <v>0</v>
      </c>
      <c r="S4462" s="184">
        <v>0</v>
      </c>
      <c r="T4462" s="185">
        <f t="shared" si="517"/>
        <v>0</v>
      </c>
      <c r="U4462" s="36"/>
      <c r="V4462" s="36"/>
      <c r="W4462" s="36"/>
      <c r="X4462" s="36"/>
      <c r="Y4462" s="36"/>
      <c r="Z4462" s="36"/>
      <c r="AA4462" s="36"/>
      <c r="AB4462" s="36"/>
      <c r="AC4462" s="36"/>
      <c r="AD4462" s="36"/>
      <c r="AE4462" s="36"/>
      <c r="AR4462" s="186" t="s">
        <v>200</v>
      </c>
      <c r="AT4462" s="186" t="s">
        <v>195</v>
      </c>
      <c r="AU4462" s="186" t="s">
        <v>212</v>
      </c>
      <c r="AY4462" s="19" t="s">
        <v>193</v>
      </c>
      <c r="BE4462" s="187">
        <f t="shared" si="518"/>
        <v>0</v>
      </c>
      <c r="BF4462" s="187">
        <f t="shared" si="519"/>
        <v>0</v>
      </c>
      <c r="BG4462" s="187">
        <f t="shared" si="520"/>
        <v>0</v>
      </c>
      <c r="BH4462" s="187">
        <f t="shared" si="521"/>
        <v>0</v>
      </c>
      <c r="BI4462" s="187">
        <f t="shared" si="522"/>
        <v>0</v>
      </c>
      <c r="BJ4462" s="19" t="s">
        <v>78</v>
      </c>
      <c r="BK4462" s="187">
        <f t="shared" si="523"/>
        <v>0</v>
      </c>
      <c r="BL4462" s="19" t="s">
        <v>200</v>
      </c>
      <c r="BM4462" s="186" t="s">
        <v>8501</v>
      </c>
    </row>
    <row r="4463" spans="1:65" s="2" customFormat="1" ht="33" customHeight="1">
      <c r="A4463" s="36"/>
      <c r="B4463" s="37"/>
      <c r="C4463" s="175" t="s">
        <v>8502</v>
      </c>
      <c r="D4463" s="175" t="s">
        <v>195</v>
      </c>
      <c r="E4463" s="176" t="s">
        <v>8503</v>
      </c>
      <c r="F4463" s="177" t="s">
        <v>8504</v>
      </c>
      <c r="G4463" s="178" t="s">
        <v>702</v>
      </c>
      <c r="H4463" s="179">
        <v>2</v>
      </c>
      <c r="I4463" s="180"/>
      <c r="J4463" s="181">
        <f t="shared" si="514"/>
        <v>0</v>
      </c>
      <c r="K4463" s="177" t="s">
        <v>477</v>
      </c>
      <c r="L4463" s="41"/>
      <c r="M4463" s="182" t="s">
        <v>19</v>
      </c>
      <c r="N4463" s="183" t="s">
        <v>41</v>
      </c>
      <c r="O4463" s="66"/>
      <c r="P4463" s="184">
        <f t="shared" si="515"/>
        <v>0</v>
      </c>
      <c r="Q4463" s="184">
        <v>0</v>
      </c>
      <c r="R4463" s="184">
        <f t="shared" si="516"/>
        <v>0</v>
      </c>
      <c r="S4463" s="184">
        <v>0</v>
      </c>
      <c r="T4463" s="185">
        <f t="shared" si="517"/>
        <v>0</v>
      </c>
      <c r="U4463" s="36"/>
      <c r="V4463" s="36"/>
      <c r="W4463" s="36"/>
      <c r="X4463" s="36"/>
      <c r="Y4463" s="36"/>
      <c r="Z4463" s="36"/>
      <c r="AA4463" s="36"/>
      <c r="AB4463" s="36"/>
      <c r="AC4463" s="36"/>
      <c r="AD4463" s="36"/>
      <c r="AE4463" s="36"/>
      <c r="AR4463" s="186" t="s">
        <v>200</v>
      </c>
      <c r="AT4463" s="186" t="s">
        <v>195</v>
      </c>
      <c r="AU4463" s="186" t="s">
        <v>212</v>
      </c>
      <c r="AY4463" s="19" t="s">
        <v>193</v>
      </c>
      <c r="BE4463" s="187">
        <f t="shared" si="518"/>
        <v>0</v>
      </c>
      <c r="BF4463" s="187">
        <f t="shared" si="519"/>
        <v>0</v>
      </c>
      <c r="BG4463" s="187">
        <f t="shared" si="520"/>
        <v>0</v>
      </c>
      <c r="BH4463" s="187">
        <f t="shared" si="521"/>
        <v>0</v>
      </c>
      <c r="BI4463" s="187">
        <f t="shared" si="522"/>
        <v>0</v>
      </c>
      <c r="BJ4463" s="19" t="s">
        <v>78</v>
      </c>
      <c r="BK4463" s="187">
        <f t="shared" si="523"/>
        <v>0</v>
      </c>
      <c r="BL4463" s="19" t="s">
        <v>200</v>
      </c>
      <c r="BM4463" s="186" t="s">
        <v>8505</v>
      </c>
    </row>
    <row r="4464" spans="1:65" s="2" customFormat="1" ht="33" customHeight="1">
      <c r="A4464" s="36"/>
      <c r="B4464" s="37"/>
      <c r="C4464" s="175" t="s">
        <v>8506</v>
      </c>
      <c r="D4464" s="175" t="s">
        <v>195</v>
      </c>
      <c r="E4464" s="176" t="s">
        <v>8507</v>
      </c>
      <c r="F4464" s="177" t="s">
        <v>8508</v>
      </c>
      <c r="G4464" s="178" t="s">
        <v>702</v>
      </c>
      <c r="H4464" s="179">
        <v>1</v>
      </c>
      <c r="I4464" s="180"/>
      <c r="J4464" s="181">
        <f t="shared" si="514"/>
        <v>0</v>
      </c>
      <c r="K4464" s="177" t="s">
        <v>477</v>
      </c>
      <c r="L4464" s="41"/>
      <c r="M4464" s="182" t="s">
        <v>19</v>
      </c>
      <c r="N4464" s="183" t="s">
        <v>41</v>
      </c>
      <c r="O4464" s="66"/>
      <c r="P4464" s="184">
        <f t="shared" si="515"/>
        <v>0</v>
      </c>
      <c r="Q4464" s="184">
        <v>0</v>
      </c>
      <c r="R4464" s="184">
        <f t="shared" si="516"/>
        <v>0</v>
      </c>
      <c r="S4464" s="184">
        <v>0</v>
      </c>
      <c r="T4464" s="185">
        <f t="shared" si="517"/>
        <v>0</v>
      </c>
      <c r="U4464" s="36"/>
      <c r="V4464" s="36"/>
      <c r="W4464" s="36"/>
      <c r="X4464" s="36"/>
      <c r="Y4464" s="36"/>
      <c r="Z4464" s="36"/>
      <c r="AA4464" s="36"/>
      <c r="AB4464" s="36"/>
      <c r="AC4464" s="36"/>
      <c r="AD4464" s="36"/>
      <c r="AE4464" s="36"/>
      <c r="AR4464" s="186" t="s">
        <v>200</v>
      </c>
      <c r="AT4464" s="186" t="s">
        <v>195</v>
      </c>
      <c r="AU4464" s="186" t="s">
        <v>212</v>
      </c>
      <c r="AY4464" s="19" t="s">
        <v>193</v>
      </c>
      <c r="BE4464" s="187">
        <f t="shared" si="518"/>
        <v>0</v>
      </c>
      <c r="BF4464" s="187">
        <f t="shared" si="519"/>
        <v>0</v>
      </c>
      <c r="BG4464" s="187">
        <f t="shared" si="520"/>
        <v>0</v>
      </c>
      <c r="BH4464" s="187">
        <f t="shared" si="521"/>
        <v>0</v>
      </c>
      <c r="BI4464" s="187">
        <f t="shared" si="522"/>
        <v>0</v>
      </c>
      <c r="BJ4464" s="19" t="s">
        <v>78</v>
      </c>
      <c r="BK4464" s="187">
        <f t="shared" si="523"/>
        <v>0</v>
      </c>
      <c r="BL4464" s="19" t="s">
        <v>200</v>
      </c>
      <c r="BM4464" s="186" t="s">
        <v>8509</v>
      </c>
    </row>
    <row r="4465" spans="1:65" s="2" customFormat="1" ht="33" customHeight="1">
      <c r="A4465" s="36"/>
      <c r="B4465" s="37"/>
      <c r="C4465" s="175" t="s">
        <v>8510</v>
      </c>
      <c r="D4465" s="175" t="s">
        <v>195</v>
      </c>
      <c r="E4465" s="176" t="s">
        <v>8511</v>
      </c>
      <c r="F4465" s="177" t="s">
        <v>8512</v>
      </c>
      <c r="G4465" s="178" t="s">
        <v>702</v>
      </c>
      <c r="H4465" s="179">
        <v>2</v>
      </c>
      <c r="I4465" s="180"/>
      <c r="J4465" s="181">
        <f t="shared" si="514"/>
        <v>0</v>
      </c>
      <c r="K4465" s="177" t="s">
        <v>477</v>
      </c>
      <c r="L4465" s="41"/>
      <c r="M4465" s="182" t="s">
        <v>19</v>
      </c>
      <c r="N4465" s="183" t="s">
        <v>41</v>
      </c>
      <c r="O4465" s="66"/>
      <c r="P4465" s="184">
        <f t="shared" si="515"/>
        <v>0</v>
      </c>
      <c r="Q4465" s="184">
        <v>0</v>
      </c>
      <c r="R4465" s="184">
        <f t="shared" si="516"/>
        <v>0</v>
      </c>
      <c r="S4465" s="184">
        <v>0</v>
      </c>
      <c r="T4465" s="185">
        <f t="shared" si="517"/>
        <v>0</v>
      </c>
      <c r="U4465" s="36"/>
      <c r="V4465" s="36"/>
      <c r="W4465" s="36"/>
      <c r="X4465" s="36"/>
      <c r="Y4465" s="36"/>
      <c r="Z4465" s="36"/>
      <c r="AA4465" s="36"/>
      <c r="AB4465" s="36"/>
      <c r="AC4465" s="36"/>
      <c r="AD4465" s="36"/>
      <c r="AE4465" s="36"/>
      <c r="AR4465" s="186" t="s">
        <v>200</v>
      </c>
      <c r="AT4465" s="186" t="s">
        <v>195</v>
      </c>
      <c r="AU4465" s="186" t="s">
        <v>212</v>
      </c>
      <c r="AY4465" s="19" t="s">
        <v>193</v>
      </c>
      <c r="BE4465" s="187">
        <f t="shared" si="518"/>
        <v>0</v>
      </c>
      <c r="BF4465" s="187">
        <f t="shared" si="519"/>
        <v>0</v>
      </c>
      <c r="BG4465" s="187">
        <f t="shared" si="520"/>
        <v>0</v>
      </c>
      <c r="BH4465" s="187">
        <f t="shared" si="521"/>
        <v>0</v>
      </c>
      <c r="BI4465" s="187">
        <f t="shared" si="522"/>
        <v>0</v>
      </c>
      <c r="BJ4465" s="19" t="s">
        <v>78</v>
      </c>
      <c r="BK4465" s="187">
        <f t="shared" si="523"/>
        <v>0</v>
      </c>
      <c r="BL4465" s="19" t="s">
        <v>200</v>
      </c>
      <c r="BM4465" s="186" t="s">
        <v>8513</v>
      </c>
    </row>
    <row r="4466" spans="1:65" s="2" customFormat="1" ht="44.25" customHeight="1">
      <c r="A4466" s="36"/>
      <c r="B4466" s="37"/>
      <c r="C4466" s="175" t="s">
        <v>8514</v>
      </c>
      <c r="D4466" s="175" t="s">
        <v>195</v>
      </c>
      <c r="E4466" s="176" t="s">
        <v>8515</v>
      </c>
      <c r="F4466" s="177" t="s">
        <v>8220</v>
      </c>
      <c r="G4466" s="178" t="s">
        <v>702</v>
      </c>
      <c r="H4466" s="179">
        <v>2</v>
      </c>
      <c r="I4466" s="180"/>
      <c r="J4466" s="181">
        <f t="shared" si="514"/>
        <v>0</v>
      </c>
      <c r="K4466" s="177" t="s">
        <v>477</v>
      </c>
      <c r="L4466" s="41"/>
      <c r="M4466" s="182" t="s">
        <v>19</v>
      </c>
      <c r="N4466" s="183" t="s">
        <v>41</v>
      </c>
      <c r="O4466" s="66"/>
      <c r="P4466" s="184">
        <f t="shared" si="515"/>
        <v>0</v>
      </c>
      <c r="Q4466" s="184">
        <v>0</v>
      </c>
      <c r="R4466" s="184">
        <f t="shared" si="516"/>
        <v>0</v>
      </c>
      <c r="S4466" s="184">
        <v>0</v>
      </c>
      <c r="T4466" s="185">
        <f t="shared" si="517"/>
        <v>0</v>
      </c>
      <c r="U4466" s="36"/>
      <c r="V4466" s="36"/>
      <c r="W4466" s="36"/>
      <c r="X4466" s="36"/>
      <c r="Y4466" s="36"/>
      <c r="Z4466" s="36"/>
      <c r="AA4466" s="36"/>
      <c r="AB4466" s="36"/>
      <c r="AC4466" s="36"/>
      <c r="AD4466" s="36"/>
      <c r="AE4466" s="36"/>
      <c r="AR4466" s="186" t="s">
        <v>200</v>
      </c>
      <c r="AT4466" s="186" t="s">
        <v>195</v>
      </c>
      <c r="AU4466" s="186" t="s">
        <v>212</v>
      </c>
      <c r="AY4466" s="19" t="s">
        <v>193</v>
      </c>
      <c r="BE4466" s="187">
        <f t="shared" si="518"/>
        <v>0</v>
      </c>
      <c r="BF4466" s="187">
        <f t="shared" si="519"/>
        <v>0</v>
      </c>
      <c r="BG4466" s="187">
        <f t="shared" si="520"/>
        <v>0</v>
      </c>
      <c r="BH4466" s="187">
        <f t="shared" si="521"/>
        <v>0</v>
      </c>
      <c r="BI4466" s="187">
        <f t="shared" si="522"/>
        <v>0</v>
      </c>
      <c r="BJ4466" s="19" t="s">
        <v>78</v>
      </c>
      <c r="BK4466" s="187">
        <f t="shared" si="523"/>
        <v>0</v>
      </c>
      <c r="BL4466" s="19" t="s">
        <v>200</v>
      </c>
      <c r="BM4466" s="186" t="s">
        <v>8516</v>
      </c>
    </row>
    <row r="4467" spans="1:65" s="2" customFormat="1" ht="44.25" customHeight="1">
      <c r="A4467" s="36"/>
      <c r="B4467" s="37"/>
      <c r="C4467" s="175" t="s">
        <v>8517</v>
      </c>
      <c r="D4467" s="175" t="s">
        <v>195</v>
      </c>
      <c r="E4467" s="176" t="s">
        <v>8518</v>
      </c>
      <c r="F4467" s="177" t="s">
        <v>8414</v>
      </c>
      <c r="G4467" s="178" t="s">
        <v>702</v>
      </c>
      <c r="H4467" s="179">
        <v>4</v>
      </c>
      <c r="I4467" s="180"/>
      <c r="J4467" s="181">
        <f t="shared" si="514"/>
        <v>0</v>
      </c>
      <c r="K4467" s="177" t="s">
        <v>477</v>
      </c>
      <c r="L4467" s="41"/>
      <c r="M4467" s="182" t="s">
        <v>19</v>
      </c>
      <c r="N4467" s="183" t="s">
        <v>41</v>
      </c>
      <c r="O4467" s="66"/>
      <c r="P4467" s="184">
        <f t="shared" si="515"/>
        <v>0</v>
      </c>
      <c r="Q4467" s="184">
        <v>0</v>
      </c>
      <c r="R4467" s="184">
        <f t="shared" si="516"/>
        <v>0</v>
      </c>
      <c r="S4467" s="184">
        <v>0</v>
      </c>
      <c r="T4467" s="185">
        <f t="shared" si="517"/>
        <v>0</v>
      </c>
      <c r="U4467" s="36"/>
      <c r="V4467" s="36"/>
      <c r="W4467" s="36"/>
      <c r="X4467" s="36"/>
      <c r="Y4467" s="36"/>
      <c r="Z4467" s="36"/>
      <c r="AA4467" s="36"/>
      <c r="AB4467" s="36"/>
      <c r="AC4467" s="36"/>
      <c r="AD4467" s="36"/>
      <c r="AE4467" s="36"/>
      <c r="AR4467" s="186" t="s">
        <v>200</v>
      </c>
      <c r="AT4467" s="186" t="s">
        <v>195</v>
      </c>
      <c r="AU4467" s="186" t="s">
        <v>212</v>
      </c>
      <c r="AY4467" s="19" t="s">
        <v>193</v>
      </c>
      <c r="BE4467" s="187">
        <f t="shared" si="518"/>
        <v>0</v>
      </c>
      <c r="BF4467" s="187">
        <f t="shared" si="519"/>
        <v>0</v>
      </c>
      <c r="BG4467" s="187">
        <f t="shared" si="520"/>
        <v>0</v>
      </c>
      <c r="BH4467" s="187">
        <f t="shared" si="521"/>
        <v>0</v>
      </c>
      <c r="BI4467" s="187">
        <f t="shared" si="522"/>
        <v>0</v>
      </c>
      <c r="BJ4467" s="19" t="s">
        <v>78</v>
      </c>
      <c r="BK4467" s="187">
        <f t="shared" si="523"/>
        <v>0</v>
      </c>
      <c r="BL4467" s="19" t="s">
        <v>200</v>
      </c>
      <c r="BM4467" s="186" t="s">
        <v>8519</v>
      </c>
    </row>
    <row r="4468" spans="1:65" s="2" customFormat="1" ht="234.75" customHeight="1">
      <c r="A4468" s="36"/>
      <c r="B4468" s="37"/>
      <c r="C4468" s="175" t="s">
        <v>8520</v>
      </c>
      <c r="D4468" s="175" t="s">
        <v>195</v>
      </c>
      <c r="E4468" s="176" t="s">
        <v>8521</v>
      </c>
      <c r="F4468" s="177" t="s">
        <v>8522</v>
      </c>
      <c r="G4468" s="178" t="s">
        <v>702</v>
      </c>
      <c r="H4468" s="179">
        <v>1</v>
      </c>
      <c r="I4468" s="180"/>
      <c r="J4468" s="181">
        <f t="shared" si="514"/>
        <v>0</v>
      </c>
      <c r="K4468" s="177" t="s">
        <v>477</v>
      </c>
      <c r="L4468" s="41"/>
      <c r="M4468" s="182" t="s">
        <v>19</v>
      </c>
      <c r="N4468" s="183" t="s">
        <v>41</v>
      </c>
      <c r="O4468" s="66"/>
      <c r="P4468" s="184">
        <f t="shared" si="515"/>
        <v>0</v>
      </c>
      <c r="Q4468" s="184">
        <v>0</v>
      </c>
      <c r="R4468" s="184">
        <f t="shared" si="516"/>
        <v>0</v>
      </c>
      <c r="S4468" s="184">
        <v>0</v>
      </c>
      <c r="T4468" s="185">
        <f t="shared" si="517"/>
        <v>0</v>
      </c>
      <c r="U4468" s="36"/>
      <c r="V4468" s="36"/>
      <c r="W4468" s="36"/>
      <c r="X4468" s="36"/>
      <c r="Y4468" s="36"/>
      <c r="Z4468" s="36"/>
      <c r="AA4468" s="36"/>
      <c r="AB4468" s="36"/>
      <c r="AC4468" s="36"/>
      <c r="AD4468" s="36"/>
      <c r="AE4468" s="36"/>
      <c r="AR4468" s="186" t="s">
        <v>200</v>
      </c>
      <c r="AT4468" s="186" t="s">
        <v>195</v>
      </c>
      <c r="AU4468" s="186" t="s">
        <v>212</v>
      </c>
      <c r="AY4468" s="19" t="s">
        <v>193</v>
      </c>
      <c r="BE4468" s="187">
        <f t="shared" si="518"/>
        <v>0</v>
      </c>
      <c r="BF4468" s="187">
        <f t="shared" si="519"/>
        <v>0</v>
      </c>
      <c r="BG4468" s="187">
        <f t="shared" si="520"/>
        <v>0</v>
      </c>
      <c r="BH4468" s="187">
        <f t="shared" si="521"/>
        <v>0</v>
      </c>
      <c r="BI4468" s="187">
        <f t="shared" si="522"/>
        <v>0</v>
      </c>
      <c r="BJ4468" s="19" t="s">
        <v>78</v>
      </c>
      <c r="BK4468" s="187">
        <f t="shared" si="523"/>
        <v>0</v>
      </c>
      <c r="BL4468" s="19" t="s">
        <v>200</v>
      </c>
      <c r="BM4468" s="186" t="s">
        <v>8523</v>
      </c>
    </row>
    <row r="4469" spans="1:65" s="2" customFormat="1" ht="223.5" customHeight="1">
      <c r="A4469" s="36"/>
      <c r="B4469" s="37"/>
      <c r="C4469" s="175" t="s">
        <v>8524</v>
      </c>
      <c r="D4469" s="175" t="s">
        <v>195</v>
      </c>
      <c r="E4469" s="176" t="s">
        <v>8525</v>
      </c>
      <c r="F4469" s="177" t="s">
        <v>8526</v>
      </c>
      <c r="G4469" s="178" t="s">
        <v>702</v>
      </c>
      <c r="H4469" s="179">
        <v>1</v>
      </c>
      <c r="I4469" s="180"/>
      <c r="J4469" s="181">
        <f t="shared" si="514"/>
        <v>0</v>
      </c>
      <c r="K4469" s="177" t="s">
        <v>477</v>
      </c>
      <c r="L4469" s="41"/>
      <c r="M4469" s="182" t="s">
        <v>19</v>
      </c>
      <c r="N4469" s="183" t="s">
        <v>41</v>
      </c>
      <c r="O4469" s="66"/>
      <c r="P4469" s="184">
        <f t="shared" si="515"/>
        <v>0</v>
      </c>
      <c r="Q4469" s="184">
        <v>0</v>
      </c>
      <c r="R4469" s="184">
        <f t="shared" si="516"/>
        <v>0</v>
      </c>
      <c r="S4469" s="184">
        <v>0</v>
      </c>
      <c r="T4469" s="185">
        <f t="shared" si="517"/>
        <v>0</v>
      </c>
      <c r="U4469" s="36"/>
      <c r="V4469" s="36"/>
      <c r="W4469" s="36"/>
      <c r="X4469" s="36"/>
      <c r="Y4469" s="36"/>
      <c r="Z4469" s="36"/>
      <c r="AA4469" s="36"/>
      <c r="AB4469" s="36"/>
      <c r="AC4469" s="36"/>
      <c r="AD4469" s="36"/>
      <c r="AE4469" s="36"/>
      <c r="AR4469" s="186" t="s">
        <v>200</v>
      </c>
      <c r="AT4469" s="186" t="s">
        <v>195</v>
      </c>
      <c r="AU4469" s="186" t="s">
        <v>212</v>
      </c>
      <c r="AY4469" s="19" t="s">
        <v>193</v>
      </c>
      <c r="BE4469" s="187">
        <f t="shared" si="518"/>
        <v>0</v>
      </c>
      <c r="BF4469" s="187">
        <f t="shared" si="519"/>
        <v>0</v>
      </c>
      <c r="BG4469" s="187">
        <f t="shared" si="520"/>
        <v>0</v>
      </c>
      <c r="BH4469" s="187">
        <f t="shared" si="521"/>
        <v>0</v>
      </c>
      <c r="BI4469" s="187">
        <f t="shared" si="522"/>
        <v>0</v>
      </c>
      <c r="BJ4469" s="19" t="s">
        <v>78</v>
      </c>
      <c r="BK4469" s="187">
        <f t="shared" si="523"/>
        <v>0</v>
      </c>
      <c r="BL4469" s="19" t="s">
        <v>200</v>
      </c>
      <c r="BM4469" s="186" t="s">
        <v>8527</v>
      </c>
    </row>
    <row r="4470" spans="1:65" s="2" customFormat="1" ht="246" customHeight="1">
      <c r="A4470" s="36"/>
      <c r="B4470" s="37"/>
      <c r="C4470" s="175" t="s">
        <v>8528</v>
      </c>
      <c r="D4470" s="175" t="s">
        <v>195</v>
      </c>
      <c r="E4470" s="176" t="s">
        <v>8529</v>
      </c>
      <c r="F4470" s="177" t="s">
        <v>8530</v>
      </c>
      <c r="G4470" s="178" t="s">
        <v>702</v>
      </c>
      <c r="H4470" s="179">
        <v>1</v>
      </c>
      <c r="I4470" s="180"/>
      <c r="J4470" s="181">
        <f t="shared" si="514"/>
        <v>0</v>
      </c>
      <c r="K4470" s="177" t="s">
        <v>477</v>
      </c>
      <c r="L4470" s="41"/>
      <c r="M4470" s="182" t="s">
        <v>19</v>
      </c>
      <c r="N4470" s="183" t="s">
        <v>41</v>
      </c>
      <c r="O4470" s="66"/>
      <c r="P4470" s="184">
        <f t="shared" si="515"/>
        <v>0</v>
      </c>
      <c r="Q4470" s="184">
        <v>0</v>
      </c>
      <c r="R4470" s="184">
        <f t="shared" si="516"/>
        <v>0</v>
      </c>
      <c r="S4470" s="184">
        <v>0</v>
      </c>
      <c r="T4470" s="185">
        <f t="shared" si="517"/>
        <v>0</v>
      </c>
      <c r="U4470" s="36"/>
      <c r="V4470" s="36"/>
      <c r="W4470" s="36"/>
      <c r="X4470" s="36"/>
      <c r="Y4470" s="36"/>
      <c r="Z4470" s="36"/>
      <c r="AA4470" s="36"/>
      <c r="AB4470" s="36"/>
      <c r="AC4470" s="36"/>
      <c r="AD4470" s="36"/>
      <c r="AE4470" s="36"/>
      <c r="AR4470" s="186" t="s">
        <v>200</v>
      </c>
      <c r="AT4470" s="186" t="s">
        <v>195</v>
      </c>
      <c r="AU4470" s="186" t="s">
        <v>212</v>
      </c>
      <c r="AY4470" s="19" t="s">
        <v>193</v>
      </c>
      <c r="BE4470" s="187">
        <f t="shared" si="518"/>
        <v>0</v>
      </c>
      <c r="BF4470" s="187">
        <f t="shared" si="519"/>
        <v>0</v>
      </c>
      <c r="BG4470" s="187">
        <f t="shared" si="520"/>
        <v>0</v>
      </c>
      <c r="BH4470" s="187">
        <f t="shared" si="521"/>
        <v>0</v>
      </c>
      <c r="BI4470" s="187">
        <f t="shared" si="522"/>
        <v>0</v>
      </c>
      <c r="BJ4470" s="19" t="s">
        <v>78</v>
      </c>
      <c r="BK4470" s="187">
        <f t="shared" si="523"/>
        <v>0</v>
      </c>
      <c r="BL4470" s="19" t="s">
        <v>200</v>
      </c>
      <c r="BM4470" s="186" t="s">
        <v>8531</v>
      </c>
    </row>
    <row r="4471" spans="1:65" s="2" customFormat="1" ht="24.2" customHeight="1">
      <c r="A4471" s="36"/>
      <c r="B4471" s="37"/>
      <c r="C4471" s="175" t="s">
        <v>8532</v>
      </c>
      <c r="D4471" s="175" t="s">
        <v>195</v>
      </c>
      <c r="E4471" s="176" t="s">
        <v>8533</v>
      </c>
      <c r="F4471" s="177" t="s">
        <v>8534</v>
      </c>
      <c r="G4471" s="178" t="s">
        <v>702</v>
      </c>
      <c r="H4471" s="179">
        <v>1</v>
      </c>
      <c r="I4471" s="180"/>
      <c r="J4471" s="181">
        <f t="shared" si="514"/>
        <v>0</v>
      </c>
      <c r="K4471" s="177" t="s">
        <v>477</v>
      </c>
      <c r="L4471" s="41"/>
      <c r="M4471" s="182" t="s">
        <v>19</v>
      </c>
      <c r="N4471" s="183" t="s">
        <v>41</v>
      </c>
      <c r="O4471" s="66"/>
      <c r="P4471" s="184">
        <f t="shared" si="515"/>
        <v>0</v>
      </c>
      <c r="Q4471" s="184">
        <v>0</v>
      </c>
      <c r="R4471" s="184">
        <f t="shared" si="516"/>
        <v>0</v>
      </c>
      <c r="S4471" s="184">
        <v>0</v>
      </c>
      <c r="T4471" s="185">
        <f t="shared" si="517"/>
        <v>0</v>
      </c>
      <c r="U4471" s="36"/>
      <c r="V4471" s="36"/>
      <c r="W4471" s="36"/>
      <c r="X4471" s="36"/>
      <c r="Y4471" s="36"/>
      <c r="Z4471" s="36"/>
      <c r="AA4471" s="36"/>
      <c r="AB4471" s="36"/>
      <c r="AC4471" s="36"/>
      <c r="AD4471" s="36"/>
      <c r="AE4471" s="36"/>
      <c r="AR4471" s="186" t="s">
        <v>200</v>
      </c>
      <c r="AT4471" s="186" t="s">
        <v>195</v>
      </c>
      <c r="AU4471" s="186" t="s">
        <v>212</v>
      </c>
      <c r="AY4471" s="19" t="s">
        <v>193</v>
      </c>
      <c r="BE4471" s="187">
        <f t="shared" si="518"/>
        <v>0</v>
      </c>
      <c r="BF4471" s="187">
        <f t="shared" si="519"/>
        <v>0</v>
      </c>
      <c r="BG4471" s="187">
        <f t="shared" si="520"/>
        <v>0</v>
      </c>
      <c r="BH4471" s="187">
        <f t="shared" si="521"/>
        <v>0</v>
      </c>
      <c r="BI4471" s="187">
        <f t="shared" si="522"/>
        <v>0</v>
      </c>
      <c r="BJ4471" s="19" t="s">
        <v>78</v>
      </c>
      <c r="BK4471" s="187">
        <f t="shared" si="523"/>
        <v>0</v>
      </c>
      <c r="BL4471" s="19" t="s">
        <v>200</v>
      </c>
      <c r="BM4471" s="186" t="s">
        <v>8535</v>
      </c>
    </row>
    <row r="4472" spans="1:65" s="2" customFormat="1" ht="49.15" customHeight="1">
      <c r="A4472" s="36"/>
      <c r="B4472" s="37"/>
      <c r="C4472" s="175" t="s">
        <v>8536</v>
      </c>
      <c r="D4472" s="175" t="s">
        <v>195</v>
      </c>
      <c r="E4472" s="176" t="s">
        <v>8537</v>
      </c>
      <c r="F4472" s="177" t="s">
        <v>8538</v>
      </c>
      <c r="G4472" s="178" t="s">
        <v>702</v>
      </c>
      <c r="H4472" s="179">
        <v>3</v>
      </c>
      <c r="I4472" s="180"/>
      <c r="J4472" s="181">
        <f t="shared" si="514"/>
        <v>0</v>
      </c>
      <c r="K4472" s="177" t="s">
        <v>477</v>
      </c>
      <c r="L4472" s="41"/>
      <c r="M4472" s="182" t="s">
        <v>19</v>
      </c>
      <c r="N4472" s="183" t="s">
        <v>41</v>
      </c>
      <c r="O4472" s="66"/>
      <c r="P4472" s="184">
        <f t="shared" si="515"/>
        <v>0</v>
      </c>
      <c r="Q4472" s="184">
        <v>0</v>
      </c>
      <c r="R4472" s="184">
        <f t="shared" si="516"/>
        <v>0</v>
      </c>
      <c r="S4472" s="184">
        <v>0</v>
      </c>
      <c r="T4472" s="185">
        <f t="shared" si="517"/>
        <v>0</v>
      </c>
      <c r="U4472" s="36"/>
      <c r="V4472" s="36"/>
      <c r="W4472" s="36"/>
      <c r="X4472" s="36"/>
      <c r="Y4472" s="36"/>
      <c r="Z4472" s="36"/>
      <c r="AA4472" s="36"/>
      <c r="AB4472" s="36"/>
      <c r="AC4472" s="36"/>
      <c r="AD4472" s="36"/>
      <c r="AE4472" s="36"/>
      <c r="AR4472" s="186" t="s">
        <v>200</v>
      </c>
      <c r="AT4472" s="186" t="s">
        <v>195</v>
      </c>
      <c r="AU4472" s="186" t="s">
        <v>212</v>
      </c>
      <c r="AY4472" s="19" t="s">
        <v>193</v>
      </c>
      <c r="BE4472" s="187">
        <f t="shared" si="518"/>
        <v>0</v>
      </c>
      <c r="BF4472" s="187">
        <f t="shared" si="519"/>
        <v>0</v>
      </c>
      <c r="BG4472" s="187">
        <f t="shared" si="520"/>
        <v>0</v>
      </c>
      <c r="BH4472" s="187">
        <f t="shared" si="521"/>
        <v>0</v>
      </c>
      <c r="BI4472" s="187">
        <f t="shared" si="522"/>
        <v>0</v>
      </c>
      <c r="BJ4472" s="19" t="s">
        <v>78</v>
      </c>
      <c r="BK4472" s="187">
        <f t="shared" si="523"/>
        <v>0</v>
      </c>
      <c r="BL4472" s="19" t="s">
        <v>200</v>
      </c>
      <c r="BM4472" s="186" t="s">
        <v>8539</v>
      </c>
    </row>
    <row r="4473" spans="1:65" s="2" customFormat="1" ht="49.15" customHeight="1">
      <c r="A4473" s="36"/>
      <c r="B4473" s="37"/>
      <c r="C4473" s="175" t="s">
        <v>8540</v>
      </c>
      <c r="D4473" s="175" t="s">
        <v>195</v>
      </c>
      <c r="E4473" s="176" t="s">
        <v>8541</v>
      </c>
      <c r="F4473" s="177" t="s">
        <v>8542</v>
      </c>
      <c r="G4473" s="178" t="s">
        <v>702</v>
      </c>
      <c r="H4473" s="179">
        <v>1</v>
      </c>
      <c r="I4473" s="180"/>
      <c r="J4473" s="181">
        <f t="shared" si="514"/>
        <v>0</v>
      </c>
      <c r="K4473" s="177" t="s">
        <v>477</v>
      </c>
      <c r="L4473" s="41"/>
      <c r="M4473" s="182" t="s">
        <v>19</v>
      </c>
      <c r="N4473" s="183" t="s">
        <v>41</v>
      </c>
      <c r="O4473" s="66"/>
      <c r="P4473" s="184">
        <f t="shared" si="515"/>
        <v>0</v>
      </c>
      <c r="Q4473" s="184">
        <v>0</v>
      </c>
      <c r="R4473" s="184">
        <f t="shared" si="516"/>
        <v>0</v>
      </c>
      <c r="S4473" s="184">
        <v>0</v>
      </c>
      <c r="T4473" s="185">
        <f t="shared" si="517"/>
        <v>0</v>
      </c>
      <c r="U4473" s="36"/>
      <c r="V4473" s="36"/>
      <c r="W4473" s="36"/>
      <c r="X4473" s="36"/>
      <c r="Y4473" s="36"/>
      <c r="Z4473" s="36"/>
      <c r="AA4473" s="36"/>
      <c r="AB4473" s="36"/>
      <c r="AC4473" s="36"/>
      <c r="AD4473" s="36"/>
      <c r="AE4473" s="36"/>
      <c r="AR4473" s="186" t="s">
        <v>200</v>
      </c>
      <c r="AT4473" s="186" t="s">
        <v>195</v>
      </c>
      <c r="AU4473" s="186" t="s">
        <v>212</v>
      </c>
      <c r="AY4473" s="19" t="s">
        <v>193</v>
      </c>
      <c r="BE4473" s="187">
        <f t="shared" si="518"/>
        <v>0</v>
      </c>
      <c r="BF4473" s="187">
        <f t="shared" si="519"/>
        <v>0</v>
      </c>
      <c r="BG4473" s="187">
        <f t="shared" si="520"/>
        <v>0</v>
      </c>
      <c r="BH4473" s="187">
        <f t="shared" si="521"/>
        <v>0</v>
      </c>
      <c r="BI4473" s="187">
        <f t="shared" si="522"/>
        <v>0</v>
      </c>
      <c r="BJ4473" s="19" t="s">
        <v>78</v>
      </c>
      <c r="BK4473" s="187">
        <f t="shared" si="523"/>
        <v>0</v>
      </c>
      <c r="BL4473" s="19" t="s">
        <v>200</v>
      </c>
      <c r="BM4473" s="186" t="s">
        <v>8543</v>
      </c>
    </row>
    <row r="4474" spans="1:65" s="2" customFormat="1" ht="37.9" customHeight="1">
      <c r="A4474" s="36"/>
      <c r="B4474" s="37"/>
      <c r="C4474" s="175" t="s">
        <v>8544</v>
      </c>
      <c r="D4474" s="175" t="s">
        <v>195</v>
      </c>
      <c r="E4474" s="176" t="s">
        <v>8545</v>
      </c>
      <c r="F4474" s="177" t="s">
        <v>8546</v>
      </c>
      <c r="G4474" s="178" t="s">
        <v>198</v>
      </c>
      <c r="H4474" s="179">
        <v>21</v>
      </c>
      <c r="I4474" s="180"/>
      <c r="J4474" s="181">
        <f t="shared" si="514"/>
        <v>0</v>
      </c>
      <c r="K4474" s="177" t="s">
        <v>477</v>
      </c>
      <c r="L4474" s="41"/>
      <c r="M4474" s="182" t="s">
        <v>19</v>
      </c>
      <c r="N4474" s="183" t="s">
        <v>41</v>
      </c>
      <c r="O4474" s="66"/>
      <c r="P4474" s="184">
        <f t="shared" si="515"/>
        <v>0</v>
      </c>
      <c r="Q4474" s="184">
        <v>0</v>
      </c>
      <c r="R4474" s="184">
        <f t="shared" si="516"/>
        <v>0</v>
      </c>
      <c r="S4474" s="184">
        <v>0</v>
      </c>
      <c r="T4474" s="185">
        <f t="shared" si="517"/>
        <v>0</v>
      </c>
      <c r="U4474" s="36"/>
      <c r="V4474" s="36"/>
      <c r="W4474" s="36"/>
      <c r="X4474" s="36"/>
      <c r="Y4474" s="36"/>
      <c r="Z4474" s="36"/>
      <c r="AA4474" s="36"/>
      <c r="AB4474" s="36"/>
      <c r="AC4474" s="36"/>
      <c r="AD4474" s="36"/>
      <c r="AE4474" s="36"/>
      <c r="AR4474" s="186" t="s">
        <v>200</v>
      </c>
      <c r="AT4474" s="186" t="s">
        <v>195</v>
      </c>
      <c r="AU4474" s="186" t="s">
        <v>212</v>
      </c>
      <c r="AY4474" s="19" t="s">
        <v>193</v>
      </c>
      <c r="BE4474" s="187">
        <f t="shared" si="518"/>
        <v>0</v>
      </c>
      <c r="BF4474" s="187">
        <f t="shared" si="519"/>
        <v>0</v>
      </c>
      <c r="BG4474" s="187">
        <f t="shared" si="520"/>
        <v>0</v>
      </c>
      <c r="BH4474" s="187">
        <f t="shared" si="521"/>
        <v>0</v>
      </c>
      <c r="BI4474" s="187">
        <f t="shared" si="522"/>
        <v>0</v>
      </c>
      <c r="BJ4474" s="19" t="s">
        <v>78</v>
      </c>
      <c r="BK4474" s="187">
        <f t="shared" si="523"/>
        <v>0</v>
      </c>
      <c r="BL4474" s="19" t="s">
        <v>200</v>
      </c>
      <c r="BM4474" s="186" t="s">
        <v>8547</v>
      </c>
    </row>
    <row r="4475" spans="1:65" s="2" customFormat="1" ht="37.9" customHeight="1">
      <c r="A4475" s="36"/>
      <c r="B4475" s="37"/>
      <c r="C4475" s="175" t="s">
        <v>8548</v>
      </c>
      <c r="D4475" s="175" t="s">
        <v>195</v>
      </c>
      <c r="E4475" s="176" t="s">
        <v>8549</v>
      </c>
      <c r="F4475" s="177" t="s">
        <v>8550</v>
      </c>
      <c r="G4475" s="178" t="s">
        <v>198</v>
      </c>
      <c r="H4475" s="179">
        <v>127</v>
      </c>
      <c r="I4475" s="180"/>
      <c r="J4475" s="181">
        <f t="shared" si="514"/>
        <v>0</v>
      </c>
      <c r="K4475" s="177" t="s">
        <v>477</v>
      </c>
      <c r="L4475" s="41"/>
      <c r="M4475" s="182" t="s">
        <v>19</v>
      </c>
      <c r="N4475" s="183" t="s">
        <v>41</v>
      </c>
      <c r="O4475" s="66"/>
      <c r="P4475" s="184">
        <f t="shared" si="515"/>
        <v>0</v>
      </c>
      <c r="Q4475" s="184">
        <v>0</v>
      </c>
      <c r="R4475" s="184">
        <f t="shared" si="516"/>
        <v>0</v>
      </c>
      <c r="S4475" s="184">
        <v>0</v>
      </c>
      <c r="T4475" s="185">
        <f t="shared" si="517"/>
        <v>0</v>
      </c>
      <c r="U4475" s="36"/>
      <c r="V4475" s="36"/>
      <c r="W4475" s="36"/>
      <c r="X4475" s="36"/>
      <c r="Y4475" s="36"/>
      <c r="Z4475" s="36"/>
      <c r="AA4475" s="36"/>
      <c r="AB4475" s="36"/>
      <c r="AC4475" s="36"/>
      <c r="AD4475" s="36"/>
      <c r="AE4475" s="36"/>
      <c r="AR4475" s="186" t="s">
        <v>200</v>
      </c>
      <c r="AT4475" s="186" t="s">
        <v>195</v>
      </c>
      <c r="AU4475" s="186" t="s">
        <v>212</v>
      </c>
      <c r="AY4475" s="19" t="s">
        <v>193</v>
      </c>
      <c r="BE4475" s="187">
        <f t="shared" si="518"/>
        <v>0</v>
      </c>
      <c r="BF4475" s="187">
        <f t="shared" si="519"/>
        <v>0</v>
      </c>
      <c r="BG4475" s="187">
        <f t="shared" si="520"/>
        <v>0</v>
      </c>
      <c r="BH4475" s="187">
        <f t="shared" si="521"/>
        <v>0</v>
      </c>
      <c r="BI4475" s="187">
        <f t="shared" si="522"/>
        <v>0</v>
      </c>
      <c r="BJ4475" s="19" t="s">
        <v>78</v>
      </c>
      <c r="BK4475" s="187">
        <f t="shared" si="523"/>
        <v>0</v>
      </c>
      <c r="BL4475" s="19" t="s">
        <v>200</v>
      </c>
      <c r="BM4475" s="186" t="s">
        <v>8551</v>
      </c>
    </row>
    <row r="4476" spans="1:65" s="2" customFormat="1" ht="37.9" customHeight="1">
      <c r="A4476" s="36"/>
      <c r="B4476" s="37"/>
      <c r="C4476" s="175" t="s">
        <v>8552</v>
      </c>
      <c r="D4476" s="175" t="s">
        <v>195</v>
      </c>
      <c r="E4476" s="176" t="s">
        <v>8553</v>
      </c>
      <c r="F4476" s="177" t="s">
        <v>8554</v>
      </c>
      <c r="G4476" s="178" t="s">
        <v>198</v>
      </c>
      <c r="H4476" s="179">
        <v>15</v>
      </c>
      <c r="I4476" s="180"/>
      <c r="J4476" s="181">
        <f t="shared" si="514"/>
        <v>0</v>
      </c>
      <c r="K4476" s="177" t="s">
        <v>477</v>
      </c>
      <c r="L4476" s="41"/>
      <c r="M4476" s="182" t="s">
        <v>19</v>
      </c>
      <c r="N4476" s="183" t="s">
        <v>41</v>
      </c>
      <c r="O4476" s="66"/>
      <c r="P4476" s="184">
        <f t="shared" si="515"/>
        <v>0</v>
      </c>
      <c r="Q4476" s="184">
        <v>0</v>
      </c>
      <c r="R4476" s="184">
        <f t="shared" si="516"/>
        <v>0</v>
      </c>
      <c r="S4476" s="184">
        <v>0</v>
      </c>
      <c r="T4476" s="185">
        <f t="shared" si="517"/>
        <v>0</v>
      </c>
      <c r="U4476" s="36"/>
      <c r="V4476" s="36"/>
      <c r="W4476" s="36"/>
      <c r="X4476" s="36"/>
      <c r="Y4476" s="36"/>
      <c r="Z4476" s="36"/>
      <c r="AA4476" s="36"/>
      <c r="AB4476" s="36"/>
      <c r="AC4476" s="36"/>
      <c r="AD4476" s="36"/>
      <c r="AE4476" s="36"/>
      <c r="AR4476" s="186" t="s">
        <v>200</v>
      </c>
      <c r="AT4476" s="186" t="s">
        <v>195</v>
      </c>
      <c r="AU4476" s="186" t="s">
        <v>212</v>
      </c>
      <c r="AY4476" s="19" t="s">
        <v>193</v>
      </c>
      <c r="BE4476" s="187">
        <f t="shared" si="518"/>
        <v>0</v>
      </c>
      <c r="BF4476" s="187">
        <f t="shared" si="519"/>
        <v>0</v>
      </c>
      <c r="BG4476" s="187">
        <f t="shared" si="520"/>
        <v>0</v>
      </c>
      <c r="BH4476" s="187">
        <f t="shared" si="521"/>
        <v>0</v>
      </c>
      <c r="BI4476" s="187">
        <f t="shared" si="522"/>
        <v>0</v>
      </c>
      <c r="BJ4476" s="19" t="s">
        <v>78</v>
      </c>
      <c r="BK4476" s="187">
        <f t="shared" si="523"/>
        <v>0</v>
      </c>
      <c r="BL4476" s="19" t="s">
        <v>200</v>
      </c>
      <c r="BM4476" s="186" t="s">
        <v>8555</v>
      </c>
    </row>
    <row r="4477" spans="1:65" s="2" customFormat="1" ht="37.9" customHeight="1">
      <c r="A4477" s="36"/>
      <c r="B4477" s="37"/>
      <c r="C4477" s="175" t="s">
        <v>8556</v>
      </c>
      <c r="D4477" s="175" t="s">
        <v>195</v>
      </c>
      <c r="E4477" s="176" t="s">
        <v>8557</v>
      </c>
      <c r="F4477" s="177" t="s">
        <v>8558</v>
      </c>
      <c r="G4477" s="178" t="s">
        <v>198</v>
      </c>
      <c r="H4477" s="179">
        <v>30</v>
      </c>
      <c r="I4477" s="180"/>
      <c r="J4477" s="181">
        <f t="shared" si="514"/>
        <v>0</v>
      </c>
      <c r="K4477" s="177" t="s">
        <v>477</v>
      </c>
      <c r="L4477" s="41"/>
      <c r="M4477" s="182" t="s">
        <v>19</v>
      </c>
      <c r="N4477" s="183" t="s">
        <v>41</v>
      </c>
      <c r="O4477" s="66"/>
      <c r="P4477" s="184">
        <f t="shared" si="515"/>
        <v>0</v>
      </c>
      <c r="Q4477" s="184">
        <v>0</v>
      </c>
      <c r="R4477" s="184">
        <f t="shared" si="516"/>
        <v>0</v>
      </c>
      <c r="S4477" s="184">
        <v>0</v>
      </c>
      <c r="T4477" s="185">
        <f t="shared" si="517"/>
        <v>0</v>
      </c>
      <c r="U4477" s="36"/>
      <c r="V4477" s="36"/>
      <c r="W4477" s="36"/>
      <c r="X4477" s="36"/>
      <c r="Y4477" s="36"/>
      <c r="Z4477" s="36"/>
      <c r="AA4477" s="36"/>
      <c r="AB4477" s="36"/>
      <c r="AC4477" s="36"/>
      <c r="AD4477" s="36"/>
      <c r="AE4477" s="36"/>
      <c r="AR4477" s="186" t="s">
        <v>200</v>
      </c>
      <c r="AT4477" s="186" t="s">
        <v>195</v>
      </c>
      <c r="AU4477" s="186" t="s">
        <v>212</v>
      </c>
      <c r="AY4477" s="19" t="s">
        <v>193</v>
      </c>
      <c r="BE4477" s="187">
        <f t="shared" si="518"/>
        <v>0</v>
      </c>
      <c r="BF4477" s="187">
        <f t="shared" si="519"/>
        <v>0</v>
      </c>
      <c r="BG4477" s="187">
        <f t="shared" si="520"/>
        <v>0</v>
      </c>
      <c r="BH4477" s="187">
        <f t="shared" si="521"/>
        <v>0</v>
      </c>
      <c r="BI4477" s="187">
        <f t="shared" si="522"/>
        <v>0</v>
      </c>
      <c r="BJ4477" s="19" t="s">
        <v>78</v>
      </c>
      <c r="BK4477" s="187">
        <f t="shared" si="523"/>
        <v>0</v>
      </c>
      <c r="BL4477" s="19" t="s">
        <v>200</v>
      </c>
      <c r="BM4477" s="186" t="s">
        <v>8559</v>
      </c>
    </row>
    <row r="4478" spans="1:65" s="2" customFormat="1" ht="37.9" customHeight="1">
      <c r="A4478" s="36"/>
      <c r="B4478" s="37"/>
      <c r="C4478" s="175" t="s">
        <v>8560</v>
      </c>
      <c r="D4478" s="175" t="s">
        <v>195</v>
      </c>
      <c r="E4478" s="176" t="s">
        <v>8561</v>
      </c>
      <c r="F4478" s="177" t="s">
        <v>8562</v>
      </c>
      <c r="G4478" s="178" t="s">
        <v>198</v>
      </c>
      <c r="H4478" s="179">
        <v>7</v>
      </c>
      <c r="I4478" s="180"/>
      <c r="J4478" s="181">
        <f t="shared" si="514"/>
        <v>0</v>
      </c>
      <c r="K4478" s="177" t="s">
        <v>477</v>
      </c>
      <c r="L4478" s="41"/>
      <c r="M4478" s="182" t="s">
        <v>19</v>
      </c>
      <c r="N4478" s="183" t="s">
        <v>41</v>
      </c>
      <c r="O4478" s="66"/>
      <c r="P4478" s="184">
        <f t="shared" si="515"/>
        <v>0</v>
      </c>
      <c r="Q4478" s="184">
        <v>0</v>
      </c>
      <c r="R4478" s="184">
        <f t="shared" si="516"/>
        <v>0</v>
      </c>
      <c r="S4478" s="184">
        <v>0</v>
      </c>
      <c r="T4478" s="185">
        <f t="shared" si="517"/>
        <v>0</v>
      </c>
      <c r="U4478" s="36"/>
      <c r="V4478" s="36"/>
      <c r="W4478" s="36"/>
      <c r="X4478" s="36"/>
      <c r="Y4478" s="36"/>
      <c r="Z4478" s="36"/>
      <c r="AA4478" s="36"/>
      <c r="AB4478" s="36"/>
      <c r="AC4478" s="36"/>
      <c r="AD4478" s="36"/>
      <c r="AE4478" s="36"/>
      <c r="AR4478" s="186" t="s">
        <v>200</v>
      </c>
      <c r="AT4478" s="186" t="s">
        <v>195</v>
      </c>
      <c r="AU4478" s="186" t="s">
        <v>212</v>
      </c>
      <c r="AY4478" s="19" t="s">
        <v>193</v>
      </c>
      <c r="BE4478" s="187">
        <f t="shared" si="518"/>
        <v>0</v>
      </c>
      <c r="BF4478" s="187">
        <f t="shared" si="519"/>
        <v>0</v>
      </c>
      <c r="BG4478" s="187">
        <f t="shared" si="520"/>
        <v>0</v>
      </c>
      <c r="BH4478" s="187">
        <f t="shared" si="521"/>
        <v>0</v>
      </c>
      <c r="BI4478" s="187">
        <f t="shared" si="522"/>
        <v>0</v>
      </c>
      <c r="BJ4478" s="19" t="s">
        <v>78</v>
      </c>
      <c r="BK4478" s="187">
        <f t="shared" si="523"/>
        <v>0</v>
      </c>
      <c r="BL4478" s="19" t="s">
        <v>200</v>
      </c>
      <c r="BM4478" s="186" t="s">
        <v>8563</v>
      </c>
    </row>
    <row r="4479" spans="1:65" s="2" customFormat="1" ht="24.2" customHeight="1">
      <c r="A4479" s="36"/>
      <c r="B4479" s="37"/>
      <c r="C4479" s="175" t="s">
        <v>8564</v>
      </c>
      <c r="D4479" s="175" t="s">
        <v>195</v>
      </c>
      <c r="E4479" s="176" t="s">
        <v>8565</v>
      </c>
      <c r="F4479" s="177" t="s">
        <v>8166</v>
      </c>
      <c r="G4479" s="178" t="s">
        <v>198</v>
      </c>
      <c r="H4479" s="179">
        <v>20</v>
      </c>
      <c r="I4479" s="180"/>
      <c r="J4479" s="181">
        <f t="shared" si="514"/>
        <v>0</v>
      </c>
      <c r="K4479" s="177" t="s">
        <v>477</v>
      </c>
      <c r="L4479" s="41"/>
      <c r="M4479" s="182" t="s">
        <v>19</v>
      </c>
      <c r="N4479" s="183" t="s">
        <v>41</v>
      </c>
      <c r="O4479" s="66"/>
      <c r="P4479" s="184">
        <f t="shared" si="515"/>
        <v>0</v>
      </c>
      <c r="Q4479" s="184">
        <v>0</v>
      </c>
      <c r="R4479" s="184">
        <f t="shared" si="516"/>
        <v>0</v>
      </c>
      <c r="S4479" s="184">
        <v>0</v>
      </c>
      <c r="T4479" s="185">
        <f t="shared" si="517"/>
        <v>0</v>
      </c>
      <c r="U4479" s="36"/>
      <c r="V4479" s="36"/>
      <c r="W4479" s="36"/>
      <c r="X4479" s="36"/>
      <c r="Y4479" s="36"/>
      <c r="Z4479" s="36"/>
      <c r="AA4479" s="36"/>
      <c r="AB4479" s="36"/>
      <c r="AC4479" s="36"/>
      <c r="AD4479" s="36"/>
      <c r="AE4479" s="36"/>
      <c r="AR4479" s="186" t="s">
        <v>200</v>
      </c>
      <c r="AT4479" s="186" t="s">
        <v>195</v>
      </c>
      <c r="AU4479" s="186" t="s">
        <v>212</v>
      </c>
      <c r="AY4479" s="19" t="s">
        <v>193</v>
      </c>
      <c r="BE4479" s="187">
        <f t="shared" si="518"/>
        <v>0</v>
      </c>
      <c r="BF4479" s="187">
        <f t="shared" si="519"/>
        <v>0</v>
      </c>
      <c r="BG4479" s="187">
        <f t="shared" si="520"/>
        <v>0</v>
      </c>
      <c r="BH4479" s="187">
        <f t="shared" si="521"/>
        <v>0</v>
      </c>
      <c r="BI4479" s="187">
        <f t="shared" si="522"/>
        <v>0</v>
      </c>
      <c r="BJ4479" s="19" t="s">
        <v>78</v>
      </c>
      <c r="BK4479" s="187">
        <f t="shared" si="523"/>
        <v>0</v>
      </c>
      <c r="BL4479" s="19" t="s">
        <v>200</v>
      </c>
      <c r="BM4479" s="186" t="s">
        <v>8566</v>
      </c>
    </row>
    <row r="4480" spans="1:65" s="2" customFormat="1" ht="49.15" customHeight="1">
      <c r="A4480" s="36"/>
      <c r="B4480" s="37"/>
      <c r="C4480" s="175" t="s">
        <v>8567</v>
      </c>
      <c r="D4480" s="175" t="s">
        <v>195</v>
      </c>
      <c r="E4480" s="176" t="s">
        <v>8568</v>
      </c>
      <c r="F4480" s="177" t="s">
        <v>8569</v>
      </c>
      <c r="G4480" s="178" t="s">
        <v>198</v>
      </c>
      <c r="H4480" s="179">
        <v>28</v>
      </c>
      <c r="I4480" s="180"/>
      <c r="J4480" s="181">
        <f t="shared" si="514"/>
        <v>0</v>
      </c>
      <c r="K4480" s="177" t="s">
        <v>477</v>
      </c>
      <c r="L4480" s="41"/>
      <c r="M4480" s="182" t="s">
        <v>19</v>
      </c>
      <c r="N4480" s="183" t="s">
        <v>41</v>
      </c>
      <c r="O4480" s="66"/>
      <c r="P4480" s="184">
        <f t="shared" si="515"/>
        <v>0</v>
      </c>
      <c r="Q4480" s="184">
        <v>0</v>
      </c>
      <c r="R4480" s="184">
        <f t="shared" si="516"/>
        <v>0</v>
      </c>
      <c r="S4480" s="184">
        <v>0</v>
      </c>
      <c r="T4480" s="185">
        <f t="shared" si="517"/>
        <v>0</v>
      </c>
      <c r="U4480" s="36"/>
      <c r="V4480" s="36"/>
      <c r="W4480" s="36"/>
      <c r="X4480" s="36"/>
      <c r="Y4480" s="36"/>
      <c r="Z4480" s="36"/>
      <c r="AA4480" s="36"/>
      <c r="AB4480" s="36"/>
      <c r="AC4480" s="36"/>
      <c r="AD4480" s="36"/>
      <c r="AE4480" s="36"/>
      <c r="AR4480" s="186" t="s">
        <v>200</v>
      </c>
      <c r="AT4480" s="186" t="s">
        <v>195</v>
      </c>
      <c r="AU4480" s="186" t="s">
        <v>212</v>
      </c>
      <c r="AY4480" s="19" t="s">
        <v>193</v>
      </c>
      <c r="BE4480" s="187">
        <f t="shared" si="518"/>
        <v>0</v>
      </c>
      <c r="BF4480" s="187">
        <f t="shared" si="519"/>
        <v>0</v>
      </c>
      <c r="BG4480" s="187">
        <f t="shared" si="520"/>
        <v>0</v>
      </c>
      <c r="BH4480" s="187">
        <f t="shared" si="521"/>
        <v>0</v>
      </c>
      <c r="BI4480" s="187">
        <f t="shared" si="522"/>
        <v>0</v>
      </c>
      <c r="BJ4480" s="19" t="s">
        <v>78</v>
      </c>
      <c r="BK4480" s="187">
        <f t="shared" si="523"/>
        <v>0</v>
      </c>
      <c r="BL4480" s="19" t="s">
        <v>200</v>
      </c>
      <c r="BM4480" s="186" t="s">
        <v>8570</v>
      </c>
    </row>
    <row r="4481" spans="1:65" s="2" customFormat="1" ht="33" customHeight="1">
      <c r="A4481" s="36"/>
      <c r="B4481" s="37"/>
      <c r="C4481" s="175" t="s">
        <v>8571</v>
      </c>
      <c r="D4481" s="175" t="s">
        <v>195</v>
      </c>
      <c r="E4481" s="176" t="s">
        <v>8572</v>
      </c>
      <c r="F4481" s="177" t="s">
        <v>8293</v>
      </c>
      <c r="G4481" s="178" t="s">
        <v>273</v>
      </c>
      <c r="H4481" s="179">
        <v>2</v>
      </c>
      <c r="I4481" s="180"/>
      <c r="J4481" s="181">
        <f t="shared" si="514"/>
        <v>0</v>
      </c>
      <c r="K4481" s="177" t="s">
        <v>477</v>
      </c>
      <c r="L4481" s="41"/>
      <c r="M4481" s="182" t="s">
        <v>19</v>
      </c>
      <c r="N4481" s="183" t="s">
        <v>41</v>
      </c>
      <c r="O4481" s="66"/>
      <c r="P4481" s="184">
        <f t="shared" si="515"/>
        <v>0</v>
      </c>
      <c r="Q4481" s="184">
        <v>0</v>
      </c>
      <c r="R4481" s="184">
        <f t="shared" si="516"/>
        <v>0</v>
      </c>
      <c r="S4481" s="184">
        <v>0</v>
      </c>
      <c r="T4481" s="185">
        <f t="shared" si="517"/>
        <v>0</v>
      </c>
      <c r="U4481" s="36"/>
      <c r="V4481" s="36"/>
      <c r="W4481" s="36"/>
      <c r="X4481" s="36"/>
      <c r="Y4481" s="36"/>
      <c r="Z4481" s="36"/>
      <c r="AA4481" s="36"/>
      <c r="AB4481" s="36"/>
      <c r="AC4481" s="36"/>
      <c r="AD4481" s="36"/>
      <c r="AE4481" s="36"/>
      <c r="AR4481" s="186" t="s">
        <v>200</v>
      </c>
      <c r="AT4481" s="186" t="s">
        <v>195</v>
      </c>
      <c r="AU4481" s="186" t="s">
        <v>212</v>
      </c>
      <c r="AY4481" s="19" t="s">
        <v>193</v>
      </c>
      <c r="BE4481" s="187">
        <f t="shared" si="518"/>
        <v>0</v>
      </c>
      <c r="BF4481" s="187">
        <f t="shared" si="519"/>
        <v>0</v>
      </c>
      <c r="BG4481" s="187">
        <f t="shared" si="520"/>
        <v>0</v>
      </c>
      <c r="BH4481" s="187">
        <f t="shared" si="521"/>
        <v>0</v>
      </c>
      <c r="BI4481" s="187">
        <f t="shared" si="522"/>
        <v>0</v>
      </c>
      <c r="BJ4481" s="19" t="s">
        <v>78</v>
      </c>
      <c r="BK4481" s="187">
        <f t="shared" si="523"/>
        <v>0</v>
      </c>
      <c r="BL4481" s="19" t="s">
        <v>200</v>
      </c>
      <c r="BM4481" s="186" t="s">
        <v>8573</v>
      </c>
    </row>
    <row r="4482" spans="1:65" s="2" customFormat="1" ht="33" customHeight="1">
      <c r="A4482" s="36"/>
      <c r="B4482" s="37"/>
      <c r="C4482" s="175" t="s">
        <v>8574</v>
      </c>
      <c r="D4482" s="175" t="s">
        <v>195</v>
      </c>
      <c r="E4482" s="176" t="s">
        <v>8575</v>
      </c>
      <c r="F4482" s="177" t="s">
        <v>8178</v>
      </c>
      <c r="G4482" s="178" t="s">
        <v>273</v>
      </c>
      <c r="H4482" s="179">
        <v>3</v>
      </c>
      <c r="I4482" s="180"/>
      <c r="J4482" s="181">
        <f t="shared" si="514"/>
        <v>0</v>
      </c>
      <c r="K4482" s="177" t="s">
        <v>477</v>
      </c>
      <c r="L4482" s="41"/>
      <c r="M4482" s="182" t="s">
        <v>19</v>
      </c>
      <c r="N4482" s="183" t="s">
        <v>41</v>
      </c>
      <c r="O4482" s="66"/>
      <c r="P4482" s="184">
        <f t="shared" si="515"/>
        <v>0</v>
      </c>
      <c r="Q4482" s="184">
        <v>0</v>
      </c>
      <c r="R4482" s="184">
        <f t="shared" si="516"/>
        <v>0</v>
      </c>
      <c r="S4482" s="184">
        <v>0</v>
      </c>
      <c r="T4482" s="185">
        <f t="shared" si="517"/>
        <v>0</v>
      </c>
      <c r="U4482" s="36"/>
      <c r="V4482" s="36"/>
      <c r="W4482" s="36"/>
      <c r="X4482" s="36"/>
      <c r="Y4482" s="36"/>
      <c r="Z4482" s="36"/>
      <c r="AA4482" s="36"/>
      <c r="AB4482" s="36"/>
      <c r="AC4482" s="36"/>
      <c r="AD4482" s="36"/>
      <c r="AE4482" s="36"/>
      <c r="AR4482" s="186" t="s">
        <v>200</v>
      </c>
      <c r="AT4482" s="186" t="s">
        <v>195</v>
      </c>
      <c r="AU4482" s="186" t="s">
        <v>212</v>
      </c>
      <c r="AY4482" s="19" t="s">
        <v>193</v>
      </c>
      <c r="BE4482" s="187">
        <f t="shared" si="518"/>
        <v>0</v>
      </c>
      <c r="BF4482" s="187">
        <f t="shared" si="519"/>
        <v>0</v>
      </c>
      <c r="BG4482" s="187">
        <f t="shared" si="520"/>
        <v>0</v>
      </c>
      <c r="BH4482" s="187">
        <f t="shared" si="521"/>
        <v>0</v>
      </c>
      <c r="BI4482" s="187">
        <f t="shared" si="522"/>
        <v>0</v>
      </c>
      <c r="BJ4482" s="19" t="s">
        <v>78</v>
      </c>
      <c r="BK4482" s="187">
        <f t="shared" si="523"/>
        <v>0</v>
      </c>
      <c r="BL4482" s="19" t="s">
        <v>200</v>
      </c>
      <c r="BM4482" s="186" t="s">
        <v>8576</v>
      </c>
    </row>
    <row r="4483" spans="1:65" s="12" customFormat="1" ht="20.85" customHeight="1">
      <c r="B4483" s="159"/>
      <c r="C4483" s="160"/>
      <c r="D4483" s="161" t="s">
        <v>69</v>
      </c>
      <c r="E4483" s="173" t="s">
        <v>8577</v>
      </c>
      <c r="F4483" s="173" t="s">
        <v>8578</v>
      </c>
      <c r="G4483" s="160"/>
      <c r="H4483" s="160"/>
      <c r="I4483" s="163"/>
      <c r="J4483" s="174">
        <f>BK4483</f>
        <v>0</v>
      </c>
      <c r="K4483" s="160"/>
      <c r="L4483" s="165"/>
      <c r="M4483" s="166"/>
      <c r="N4483" s="167"/>
      <c r="O4483" s="167"/>
      <c r="P4483" s="168">
        <f>SUM(P4484:P4492)</f>
        <v>0</v>
      </c>
      <c r="Q4483" s="167"/>
      <c r="R4483" s="168">
        <f>SUM(R4484:R4492)</f>
        <v>0</v>
      </c>
      <c r="S4483" s="167"/>
      <c r="T4483" s="169">
        <f>SUM(T4484:T4492)</f>
        <v>0</v>
      </c>
      <c r="AR4483" s="170" t="s">
        <v>78</v>
      </c>
      <c r="AT4483" s="171" t="s">
        <v>69</v>
      </c>
      <c r="AU4483" s="171" t="s">
        <v>80</v>
      </c>
      <c r="AY4483" s="170" t="s">
        <v>193</v>
      </c>
      <c r="BK4483" s="172">
        <f>SUM(BK4484:BK4492)</f>
        <v>0</v>
      </c>
    </row>
    <row r="4484" spans="1:65" s="2" customFormat="1" ht="24.2" customHeight="1">
      <c r="A4484" s="36"/>
      <c r="B4484" s="37"/>
      <c r="C4484" s="175" t="s">
        <v>8579</v>
      </c>
      <c r="D4484" s="175" t="s">
        <v>195</v>
      </c>
      <c r="E4484" s="176" t="s">
        <v>8580</v>
      </c>
      <c r="F4484" s="177" t="s">
        <v>8581</v>
      </c>
      <c r="G4484" s="178" t="s">
        <v>702</v>
      </c>
      <c r="H4484" s="179">
        <v>2</v>
      </c>
      <c r="I4484" s="180"/>
      <c r="J4484" s="181">
        <f t="shared" ref="J4484:J4492" si="524">ROUND(I4484*H4484,2)</f>
        <v>0</v>
      </c>
      <c r="K4484" s="177" t="s">
        <v>477</v>
      </c>
      <c r="L4484" s="41"/>
      <c r="M4484" s="182" t="s">
        <v>19</v>
      </c>
      <c r="N4484" s="183" t="s">
        <v>41</v>
      </c>
      <c r="O4484" s="66"/>
      <c r="P4484" s="184">
        <f t="shared" ref="P4484:P4492" si="525">O4484*H4484</f>
        <v>0</v>
      </c>
      <c r="Q4484" s="184">
        <v>0</v>
      </c>
      <c r="R4484" s="184">
        <f t="shared" ref="R4484:R4492" si="526">Q4484*H4484</f>
        <v>0</v>
      </c>
      <c r="S4484" s="184">
        <v>0</v>
      </c>
      <c r="T4484" s="185">
        <f t="shared" ref="T4484:T4492" si="527">S4484*H4484</f>
        <v>0</v>
      </c>
      <c r="U4484" s="36"/>
      <c r="V4484" s="36"/>
      <c r="W4484" s="36"/>
      <c r="X4484" s="36"/>
      <c r="Y4484" s="36"/>
      <c r="Z4484" s="36"/>
      <c r="AA4484" s="36"/>
      <c r="AB4484" s="36"/>
      <c r="AC4484" s="36"/>
      <c r="AD4484" s="36"/>
      <c r="AE4484" s="36"/>
      <c r="AR4484" s="186" t="s">
        <v>200</v>
      </c>
      <c r="AT4484" s="186" t="s">
        <v>195</v>
      </c>
      <c r="AU4484" s="186" t="s">
        <v>212</v>
      </c>
      <c r="AY4484" s="19" t="s">
        <v>193</v>
      </c>
      <c r="BE4484" s="187">
        <f t="shared" ref="BE4484:BE4492" si="528">IF(N4484="základní",J4484,0)</f>
        <v>0</v>
      </c>
      <c r="BF4484" s="187">
        <f t="shared" ref="BF4484:BF4492" si="529">IF(N4484="snížená",J4484,0)</f>
        <v>0</v>
      </c>
      <c r="BG4484" s="187">
        <f t="shared" ref="BG4484:BG4492" si="530">IF(N4484="zákl. přenesená",J4484,0)</f>
        <v>0</v>
      </c>
      <c r="BH4484" s="187">
        <f t="shared" ref="BH4484:BH4492" si="531">IF(N4484="sníž. přenesená",J4484,0)</f>
        <v>0</v>
      </c>
      <c r="BI4484" s="187">
        <f t="shared" ref="BI4484:BI4492" si="532">IF(N4484="nulová",J4484,0)</f>
        <v>0</v>
      </c>
      <c r="BJ4484" s="19" t="s">
        <v>78</v>
      </c>
      <c r="BK4484" s="187">
        <f t="shared" ref="BK4484:BK4492" si="533">ROUND(I4484*H4484,2)</f>
        <v>0</v>
      </c>
      <c r="BL4484" s="19" t="s">
        <v>200</v>
      </c>
      <c r="BM4484" s="186" t="s">
        <v>8582</v>
      </c>
    </row>
    <row r="4485" spans="1:65" s="2" customFormat="1" ht="78" customHeight="1">
      <c r="A4485" s="36"/>
      <c r="B4485" s="37"/>
      <c r="C4485" s="175" t="s">
        <v>8583</v>
      </c>
      <c r="D4485" s="175" t="s">
        <v>195</v>
      </c>
      <c r="E4485" s="176" t="s">
        <v>8584</v>
      </c>
      <c r="F4485" s="177" t="s">
        <v>8585</v>
      </c>
      <c r="G4485" s="178" t="s">
        <v>702</v>
      </c>
      <c r="H4485" s="179">
        <v>2</v>
      </c>
      <c r="I4485" s="180"/>
      <c r="J4485" s="181">
        <f t="shared" si="524"/>
        <v>0</v>
      </c>
      <c r="K4485" s="177" t="s">
        <v>477</v>
      </c>
      <c r="L4485" s="41"/>
      <c r="M4485" s="182" t="s">
        <v>19</v>
      </c>
      <c r="N4485" s="183" t="s">
        <v>41</v>
      </c>
      <c r="O4485" s="66"/>
      <c r="P4485" s="184">
        <f t="shared" si="525"/>
        <v>0</v>
      </c>
      <c r="Q4485" s="184">
        <v>0</v>
      </c>
      <c r="R4485" s="184">
        <f t="shared" si="526"/>
        <v>0</v>
      </c>
      <c r="S4485" s="184">
        <v>0</v>
      </c>
      <c r="T4485" s="185">
        <f t="shared" si="527"/>
        <v>0</v>
      </c>
      <c r="U4485" s="36"/>
      <c r="V4485" s="36"/>
      <c r="W4485" s="36"/>
      <c r="X4485" s="36"/>
      <c r="Y4485" s="36"/>
      <c r="Z4485" s="36"/>
      <c r="AA4485" s="36"/>
      <c r="AB4485" s="36"/>
      <c r="AC4485" s="36"/>
      <c r="AD4485" s="36"/>
      <c r="AE4485" s="36"/>
      <c r="AR4485" s="186" t="s">
        <v>200</v>
      </c>
      <c r="AT4485" s="186" t="s">
        <v>195</v>
      </c>
      <c r="AU4485" s="186" t="s">
        <v>212</v>
      </c>
      <c r="AY4485" s="19" t="s">
        <v>193</v>
      </c>
      <c r="BE4485" s="187">
        <f t="shared" si="528"/>
        <v>0</v>
      </c>
      <c r="BF4485" s="187">
        <f t="shared" si="529"/>
        <v>0</v>
      </c>
      <c r="BG4485" s="187">
        <f t="shared" si="530"/>
        <v>0</v>
      </c>
      <c r="BH4485" s="187">
        <f t="shared" si="531"/>
        <v>0</v>
      </c>
      <c r="BI4485" s="187">
        <f t="shared" si="532"/>
        <v>0</v>
      </c>
      <c r="BJ4485" s="19" t="s">
        <v>78</v>
      </c>
      <c r="BK4485" s="187">
        <f t="shared" si="533"/>
        <v>0</v>
      </c>
      <c r="BL4485" s="19" t="s">
        <v>200</v>
      </c>
      <c r="BM4485" s="186" t="s">
        <v>8586</v>
      </c>
    </row>
    <row r="4486" spans="1:65" s="2" customFormat="1" ht="37.9" customHeight="1">
      <c r="A4486" s="36"/>
      <c r="B4486" s="37"/>
      <c r="C4486" s="175" t="s">
        <v>8587</v>
      </c>
      <c r="D4486" s="175" t="s">
        <v>195</v>
      </c>
      <c r="E4486" s="176" t="s">
        <v>8588</v>
      </c>
      <c r="F4486" s="177" t="s">
        <v>8162</v>
      </c>
      <c r="G4486" s="178" t="s">
        <v>198</v>
      </c>
      <c r="H4486" s="179">
        <v>20</v>
      </c>
      <c r="I4486" s="180"/>
      <c r="J4486" s="181">
        <f t="shared" si="524"/>
        <v>0</v>
      </c>
      <c r="K4486" s="177" t="s">
        <v>477</v>
      </c>
      <c r="L4486" s="41"/>
      <c r="M4486" s="182" t="s">
        <v>19</v>
      </c>
      <c r="N4486" s="183" t="s">
        <v>41</v>
      </c>
      <c r="O4486" s="66"/>
      <c r="P4486" s="184">
        <f t="shared" si="525"/>
        <v>0</v>
      </c>
      <c r="Q4486" s="184">
        <v>0</v>
      </c>
      <c r="R4486" s="184">
        <f t="shared" si="526"/>
        <v>0</v>
      </c>
      <c r="S4486" s="184">
        <v>0</v>
      </c>
      <c r="T4486" s="185">
        <f t="shared" si="527"/>
        <v>0</v>
      </c>
      <c r="U4486" s="36"/>
      <c r="V4486" s="36"/>
      <c r="W4486" s="36"/>
      <c r="X4486" s="36"/>
      <c r="Y4486" s="36"/>
      <c r="Z4486" s="36"/>
      <c r="AA4486" s="36"/>
      <c r="AB4486" s="36"/>
      <c r="AC4486" s="36"/>
      <c r="AD4486" s="36"/>
      <c r="AE4486" s="36"/>
      <c r="AR4486" s="186" t="s">
        <v>200</v>
      </c>
      <c r="AT4486" s="186" t="s">
        <v>195</v>
      </c>
      <c r="AU4486" s="186" t="s">
        <v>212</v>
      </c>
      <c r="AY4486" s="19" t="s">
        <v>193</v>
      </c>
      <c r="BE4486" s="187">
        <f t="shared" si="528"/>
        <v>0</v>
      </c>
      <c r="BF4486" s="187">
        <f t="shared" si="529"/>
        <v>0</v>
      </c>
      <c r="BG4486" s="187">
        <f t="shared" si="530"/>
        <v>0</v>
      </c>
      <c r="BH4486" s="187">
        <f t="shared" si="531"/>
        <v>0</v>
      </c>
      <c r="BI4486" s="187">
        <f t="shared" si="532"/>
        <v>0</v>
      </c>
      <c r="BJ4486" s="19" t="s">
        <v>78</v>
      </c>
      <c r="BK4486" s="187">
        <f t="shared" si="533"/>
        <v>0</v>
      </c>
      <c r="BL4486" s="19" t="s">
        <v>200</v>
      </c>
      <c r="BM4486" s="186" t="s">
        <v>8589</v>
      </c>
    </row>
    <row r="4487" spans="1:65" s="2" customFormat="1" ht="37.9" customHeight="1">
      <c r="A4487" s="36"/>
      <c r="B4487" s="37"/>
      <c r="C4487" s="175" t="s">
        <v>8590</v>
      </c>
      <c r="D4487" s="175" t="s">
        <v>195</v>
      </c>
      <c r="E4487" s="176" t="s">
        <v>8591</v>
      </c>
      <c r="F4487" s="177" t="s">
        <v>8283</v>
      </c>
      <c r="G4487" s="178" t="s">
        <v>198</v>
      </c>
      <c r="H4487" s="179">
        <v>11</v>
      </c>
      <c r="I4487" s="180"/>
      <c r="J4487" s="181">
        <f t="shared" si="524"/>
        <v>0</v>
      </c>
      <c r="K4487" s="177" t="s">
        <v>477</v>
      </c>
      <c r="L4487" s="41"/>
      <c r="M4487" s="182" t="s">
        <v>19</v>
      </c>
      <c r="N4487" s="183" t="s">
        <v>41</v>
      </c>
      <c r="O4487" s="66"/>
      <c r="P4487" s="184">
        <f t="shared" si="525"/>
        <v>0</v>
      </c>
      <c r="Q4487" s="184">
        <v>0</v>
      </c>
      <c r="R4487" s="184">
        <f t="shared" si="526"/>
        <v>0</v>
      </c>
      <c r="S4487" s="184">
        <v>0</v>
      </c>
      <c r="T4487" s="185">
        <f t="shared" si="527"/>
        <v>0</v>
      </c>
      <c r="U4487" s="36"/>
      <c r="V4487" s="36"/>
      <c r="W4487" s="36"/>
      <c r="X4487" s="36"/>
      <c r="Y4487" s="36"/>
      <c r="Z4487" s="36"/>
      <c r="AA4487" s="36"/>
      <c r="AB4487" s="36"/>
      <c r="AC4487" s="36"/>
      <c r="AD4487" s="36"/>
      <c r="AE4487" s="36"/>
      <c r="AR4487" s="186" t="s">
        <v>200</v>
      </c>
      <c r="AT4487" s="186" t="s">
        <v>195</v>
      </c>
      <c r="AU4487" s="186" t="s">
        <v>212</v>
      </c>
      <c r="AY4487" s="19" t="s">
        <v>193</v>
      </c>
      <c r="BE4487" s="187">
        <f t="shared" si="528"/>
        <v>0</v>
      </c>
      <c r="BF4487" s="187">
        <f t="shared" si="529"/>
        <v>0</v>
      </c>
      <c r="BG4487" s="187">
        <f t="shared" si="530"/>
        <v>0</v>
      </c>
      <c r="BH4487" s="187">
        <f t="shared" si="531"/>
        <v>0</v>
      </c>
      <c r="BI4487" s="187">
        <f t="shared" si="532"/>
        <v>0</v>
      </c>
      <c r="BJ4487" s="19" t="s">
        <v>78</v>
      </c>
      <c r="BK4487" s="187">
        <f t="shared" si="533"/>
        <v>0</v>
      </c>
      <c r="BL4487" s="19" t="s">
        <v>200</v>
      </c>
      <c r="BM4487" s="186" t="s">
        <v>8592</v>
      </c>
    </row>
    <row r="4488" spans="1:65" s="2" customFormat="1" ht="37.9" customHeight="1">
      <c r="A4488" s="36"/>
      <c r="B4488" s="37"/>
      <c r="C4488" s="175" t="s">
        <v>8593</v>
      </c>
      <c r="D4488" s="175" t="s">
        <v>195</v>
      </c>
      <c r="E4488" s="176" t="s">
        <v>8594</v>
      </c>
      <c r="F4488" s="177" t="s">
        <v>8595</v>
      </c>
      <c r="G4488" s="178" t="s">
        <v>198</v>
      </c>
      <c r="H4488" s="179">
        <v>12</v>
      </c>
      <c r="I4488" s="180"/>
      <c r="J4488" s="181">
        <f t="shared" si="524"/>
        <v>0</v>
      </c>
      <c r="K4488" s="177" t="s">
        <v>477</v>
      </c>
      <c r="L4488" s="41"/>
      <c r="M4488" s="182" t="s">
        <v>19</v>
      </c>
      <c r="N4488" s="183" t="s">
        <v>41</v>
      </c>
      <c r="O4488" s="66"/>
      <c r="P4488" s="184">
        <f t="shared" si="525"/>
        <v>0</v>
      </c>
      <c r="Q4488" s="184">
        <v>0</v>
      </c>
      <c r="R4488" s="184">
        <f t="shared" si="526"/>
        <v>0</v>
      </c>
      <c r="S4488" s="184">
        <v>0</v>
      </c>
      <c r="T4488" s="185">
        <f t="shared" si="527"/>
        <v>0</v>
      </c>
      <c r="U4488" s="36"/>
      <c r="V4488" s="36"/>
      <c r="W4488" s="36"/>
      <c r="X4488" s="36"/>
      <c r="Y4488" s="36"/>
      <c r="Z4488" s="36"/>
      <c r="AA4488" s="36"/>
      <c r="AB4488" s="36"/>
      <c r="AC4488" s="36"/>
      <c r="AD4488" s="36"/>
      <c r="AE4488" s="36"/>
      <c r="AR4488" s="186" t="s">
        <v>200</v>
      </c>
      <c r="AT4488" s="186" t="s">
        <v>195</v>
      </c>
      <c r="AU4488" s="186" t="s">
        <v>212</v>
      </c>
      <c r="AY4488" s="19" t="s">
        <v>193</v>
      </c>
      <c r="BE4488" s="187">
        <f t="shared" si="528"/>
        <v>0</v>
      </c>
      <c r="BF4488" s="187">
        <f t="shared" si="529"/>
        <v>0</v>
      </c>
      <c r="BG4488" s="187">
        <f t="shared" si="530"/>
        <v>0</v>
      </c>
      <c r="BH4488" s="187">
        <f t="shared" si="531"/>
        <v>0</v>
      </c>
      <c r="BI4488" s="187">
        <f t="shared" si="532"/>
        <v>0</v>
      </c>
      <c r="BJ4488" s="19" t="s">
        <v>78</v>
      </c>
      <c r="BK4488" s="187">
        <f t="shared" si="533"/>
        <v>0</v>
      </c>
      <c r="BL4488" s="19" t="s">
        <v>200</v>
      </c>
      <c r="BM4488" s="186" t="s">
        <v>8596</v>
      </c>
    </row>
    <row r="4489" spans="1:65" s="2" customFormat="1" ht="37.9" customHeight="1">
      <c r="A4489" s="36"/>
      <c r="B4489" s="37"/>
      <c r="C4489" s="175" t="s">
        <v>8597</v>
      </c>
      <c r="D4489" s="175" t="s">
        <v>195</v>
      </c>
      <c r="E4489" s="176" t="s">
        <v>8598</v>
      </c>
      <c r="F4489" s="177" t="s">
        <v>8599</v>
      </c>
      <c r="G4489" s="178" t="s">
        <v>198</v>
      </c>
      <c r="H4489" s="179">
        <v>180</v>
      </c>
      <c r="I4489" s="180"/>
      <c r="J4489" s="181">
        <f t="shared" si="524"/>
        <v>0</v>
      </c>
      <c r="K4489" s="177" t="s">
        <v>477</v>
      </c>
      <c r="L4489" s="41"/>
      <c r="M4489" s="182" t="s">
        <v>19</v>
      </c>
      <c r="N4489" s="183" t="s">
        <v>41</v>
      </c>
      <c r="O4489" s="66"/>
      <c r="P4489" s="184">
        <f t="shared" si="525"/>
        <v>0</v>
      </c>
      <c r="Q4489" s="184">
        <v>0</v>
      </c>
      <c r="R4489" s="184">
        <f t="shared" si="526"/>
        <v>0</v>
      </c>
      <c r="S4489" s="184">
        <v>0</v>
      </c>
      <c r="T4489" s="185">
        <f t="shared" si="527"/>
        <v>0</v>
      </c>
      <c r="U4489" s="36"/>
      <c r="V4489" s="36"/>
      <c r="W4489" s="36"/>
      <c r="X4489" s="36"/>
      <c r="Y4489" s="36"/>
      <c r="Z4489" s="36"/>
      <c r="AA4489" s="36"/>
      <c r="AB4489" s="36"/>
      <c r="AC4489" s="36"/>
      <c r="AD4489" s="36"/>
      <c r="AE4489" s="36"/>
      <c r="AR4489" s="186" t="s">
        <v>200</v>
      </c>
      <c r="AT4489" s="186" t="s">
        <v>195</v>
      </c>
      <c r="AU4489" s="186" t="s">
        <v>212</v>
      </c>
      <c r="AY4489" s="19" t="s">
        <v>193</v>
      </c>
      <c r="BE4489" s="187">
        <f t="shared" si="528"/>
        <v>0</v>
      </c>
      <c r="BF4489" s="187">
        <f t="shared" si="529"/>
        <v>0</v>
      </c>
      <c r="BG4489" s="187">
        <f t="shared" si="530"/>
        <v>0</v>
      </c>
      <c r="BH4489" s="187">
        <f t="shared" si="531"/>
        <v>0</v>
      </c>
      <c r="BI4489" s="187">
        <f t="shared" si="532"/>
        <v>0</v>
      </c>
      <c r="BJ4489" s="19" t="s">
        <v>78</v>
      </c>
      <c r="BK4489" s="187">
        <f t="shared" si="533"/>
        <v>0</v>
      </c>
      <c r="BL4489" s="19" t="s">
        <v>200</v>
      </c>
      <c r="BM4489" s="186" t="s">
        <v>8600</v>
      </c>
    </row>
    <row r="4490" spans="1:65" s="2" customFormat="1" ht="37.9" customHeight="1">
      <c r="A4490" s="36"/>
      <c r="B4490" s="37"/>
      <c r="C4490" s="175" t="s">
        <v>8601</v>
      </c>
      <c r="D4490" s="175" t="s">
        <v>195</v>
      </c>
      <c r="E4490" s="176" t="s">
        <v>8602</v>
      </c>
      <c r="F4490" s="177" t="s">
        <v>8603</v>
      </c>
      <c r="G4490" s="178" t="s">
        <v>198</v>
      </c>
      <c r="H4490" s="179">
        <v>20</v>
      </c>
      <c r="I4490" s="180"/>
      <c r="J4490" s="181">
        <f t="shared" si="524"/>
        <v>0</v>
      </c>
      <c r="K4490" s="177" t="s">
        <v>477</v>
      </c>
      <c r="L4490" s="41"/>
      <c r="M4490" s="182" t="s">
        <v>19</v>
      </c>
      <c r="N4490" s="183" t="s">
        <v>41</v>
      </c>
      <c r="O4490" s="66"/>
      <c r="P4490" s="184">
        <f t="shared" si="525"/>
        <v>0</v>
      </c>
      <c r="Q4490" s="184">
        <v>0</v>
      </c>
      <c r="R4490" s="184">
        <f t="shared" si="526"/>
        <v>0</v>
      </c>
      <c r="S4490" s="184">
        <v>0</v>
      </c>
      <c r="T4490" s="185">
        <f t="shared" si="527"/>
        <v>0</v>
      </c>
      <c r="U4490" s="36"/>
      <c r="V4490" s="36"/>
      <c r="W4490" s="36"/>
      <c r="X4490" s="36"/>
      <c r="Y4490" s="36"/>
      <c r="Z4490" s="36"/>
      <c r="AA4490" s="36"/>
      <c r="AB4490" s="36"/>
      <c r="AC4490" s="36"/>
      <c r="AD4490" s="36"/>
      <c r="AE4490" s="36"/>
      <c r="AR4490" s="186" t="s">
        <v>200</v>
      </c>
      <c r="AT4490" s="186" t="s">
        <v>195</v>
      </c>
      <c r="AU4490" s="186" t="s">
        <v>212</v>
      </c>
      <c r="AY4490" s="19" t="s">
        <v>193</v>
      </c>
      <c r="BE4490" s="187">
        <f t="shared" si="528"/>
        <v>0</v>
      </c>
      <c r="BF4490" s="187">
        <f t="shared" si="529"/>
        <v>0</v>
      </c>
      <c r="BG4490" s="187">
        <f t="shared" si="530"/>
        <v>0</v>
      </c>
      <c r="BH4490" s="187">
        <f t="shared" si="531"/>
        <v>0</v>
      </c>
      <c r="BI4490" s="187">
        <f t="shared" si="532"/>
        <v>0</v>
      </c>
      <c r="BJ4490" s="19" t="s">
        <v>78</v>
      </c>
      <c r="BK4490" s="187">
        <f t="shared" si="533"/>
        <v>0</v>
      </c>
      <c r="BL4490" s="19" t="s">
        <v>200</v>
      </c>
      <c r="BM4490" s="186" t="s">
        <v>8604</v>
      </c>
    </row>
    <row r="4491" spans="1:65" s="2" customFormat="1" ht="24.2" customHeight="1">
      <c r="A4491" s="36"/>
      <c r="B4491" s="37"/>
      <c r="C4491" s="175" t="s">
        <v>8605</v>
      </c>
      <c r="D4491" s="175" t="s">
        <v>195</v>
      </c>
      <c r="E4491" s="176" t="s">
        <v>8606</v>
      </c>
      <c r="F4491" s="177" t="s">
        <v>8166</v>
      </c>
      <c r="G4491" s="178" t="s">
        <v>198</v>
      </c>
      <c r="H4491" s="179">
        <v>196</v>
      </c>
      <c r="I4491" s="180"/>
      <c r="J4491" s="181">
        <f t="shared" si="524"/>
        <v>0</v>
      </c>
      <c r="K4491" s="177" t="s">
        <v>477</v>
      </c>
      <c r="L4491" s="41"/>
      <c r="M4491" s="182" t="s">
        <v>19</v>
      </c>
      <c r="N4491" s="183" t="s">
        <v>41</v>
      </c>
      <c r="O4491" s="66"/>
      <c r="P4491" s="184">
        <f t="shared" si="525"/>
        <v>0</v>
      </c>
      <c r="Q4491" s="184">
        <v>0</v>
      </c>
      <c r="R4491" s="184">
        <f t="shared" si="526"/>
        <v>0</v>
      </c>
      <c r="S4491" s="184">
        <v>0</v>
      </c>
      <c r="T4491" s="185">
        <f t="shared" si="527"/>
        <v>0</v>
      </c>
      <c r="U4491" s="36"/>
      <c r="V4491" s="36"/>
      <c r="W4491" s="36"/>
      <c r="X4491" s="36"/>
      <c r="Y4491" s="36"/>
      <c r="Z4491" s="36"/>
      <c r="AA4491" s="36"/>
      <c r="AB4491" s="36"/>
      <c r="AC4491" s="36"/>
      <c r="AD4491" s="36"/>
      <c r="AE4491" s="36"/>
      <c r="AR4491" s="186" t="s">
        <v>200</v>
      </c>
      <c r="AT4491" s="186" t="s">
        <v>195</v>
      </c>
      <c r="AU4491" s="186" t="s">
        <v>212</v>
      </c>
      <c r="AY4491" s="19" t="s">
        <v>193</v>
      </c>
      <c r="BE4491" s="187">
        <f t="shared" si="528"/>
        <v>0</v>
      </c>
      <c r="BF4491" s="187">
        <f t="shared" si="529"/>
        <v>0</v>
      </c>
      <c r="BG4491" s="187">
        <f t="shared" si="530"/>
        <v>0</v>
      </c>
      <c r="BH4491" s="187">
        <f t="shared" si="531"/>
        <v>0</v>
      </c>
      <c r="BI4491" s="187">
        <f t="shared" si="532"/>
        <v>0</v>
      </c>
      <c r="BJ4491" s="19" t="s">
        <v>78</v>
      </c>
      <c r="BK4491" s="187">
        <f t="shared" si="533"/>
        <v>0</v>
      </c>
      <c r="BL4491" s="19" t="s">
        <v>200</v>
      </c>
      <c r="BM4491" s="186" t="s">
        <v>8607</v>
      </c>
    </row>
    <row r="4492" spans="1:65" s="2" customFormat="1" ht="24.2" customHeight="1">
      <c r="A4492" s="36"/>
      <c r="B4492" s="37"/>
      <c r="C4492" s="175" t="s">
        <v>8608</v>
      </c>
      <c r="D4492" s="175" t="s">
        <v>195</v>
      </c>
      <c r="E4492" s="176" t="s">
        <v>8609</v>
      </c>
      <c r="F4492" s="177" t="s">
        <v>8610</v>
      </c>
      <c r="G4492" s="178" t="s">
        <v>198</v>
      </c>
      <c r="H4492" s="179">
        <v>47</v>
      </c>
      <c r="I4492" s="180"/>
      <c r="J4492" s="181">
        <f t="shared" si="524"/>
        <v>0</v>
      </c>
      <c r="K4492" s="177" t="s">
        <v>477</v>
      </c>
      <c r="L4492" s="41"/>
      <c r="M4492" s="182" t="s">
        <v>19</v>
      </c>
      <c r="N4492" s="183" t="s">
        <v>41</v>
      </c>
      <c r="O4492" s="66"/>
      <c r="P4492" s="184">
        <f t="shared" si="525"/>
        <v>0</v>
      </c>
      <c r="Q4492" s="184">
        <v>0</v>
      </c>
      <c r="R4492" s="184">
        <f t="shared" si="526"/>
        <v>0</v>
      </c>
      <c r="S4492" s="184">
        <v>0</v>
      </c>
      <c r="T4492" s="185">
        <f t="shared" si="527"/>
        <v>0</v>
      </c>
      <c r="U4492" s="36"/>
      <c r="V4492" s="36"/>
      <c r="W4492" s="36"/>
      <c r="X4492" s="36"/>
      <c r="Y4492" s="36"/>
      <c r="Z4492" s="36"/>
      <c r="AA4492" s="36"/>
      <c r="AB4492" s="36"/>
      <c r="AC4492" s="36"/>
      <c r="AD4492" s="36"/>
      <c r="AE4492" s="36"/>
      <c r="AR4492" s="186" t="s">
        <v>200</v>
      </c>
      <c r="AT4492" s="186" t="s">
        <v>195</v>
      </c>
      <c r="AU4492" s="186" t="s">
        <v>212</v>
      </c>
      <c r="AY4492" s="19" t="s">
        <v>193</v>
      </c>
      <c r="BE4492" s="187">
        <f t="shared" si="528"/>
        <v>0</v>
      </c>
      <c r="BF4492" s="187">
        <f t="shared" si="529"/>
        <v>0</v>
      </c>
      <c r="BG4492" s="187">
        <f t="shared" si="530"/>
        <v>0</v>
      </c>
      <c r="BH4492" s="187">
        <f t="shared" si="531"/>
        <v>0</v>
      </c>
      <c r="BI4492" s="187">
        <f t="shared" si="532"/>
        <v>0</v>
      </c>
      <c r="BJ4492" s="19" t="s">
        <v>78</v>
      </c>
      <c r="BK4492" s="187">
        <f t="shared" si="533"/>
        <v>0</v>
      </c>
      <c r="BL4492" s="19" t="s">
        <v>200</v>
      </c>
      <c r="BM4492" s="186" t="s">
        <v>8611</v>
      </c>
    </row>
    <row r="4493" spans="1:65" s="12" customFormat="1" ht="20.85" customHeight="1">
      <c r="B4493" s="159"/>
      <c r="C4493" s="160"/>
      <c r="D4493" s="161" t="s">
        <v>69</v>
      </c>
      <c r="E4493" s="173" t="s">
        <v>8612</v>
      </c>
      <c r="F4493" s="173" t="s">
        <v>8613</v>
      </c>
      <c r="G4493" s="160"/>
      <c r="H4493" s="160"/>
      <c r="I4493" s="163"/>
      <c r="J4493" s="174">
        <f>BK4493</f>
        <v>0</v>
      </c>
      <c r="K4493" s="160"/>
      <c r="L4493" s="165"/>
      <c r="M4493" s="166"/>
      <c r="N4493" s="167"/>
      <c r="O4493" s="167"/>
      <c r="P4493" s="168">
        <f>SUM(P4494:P4518)</f>
        <v>0</v>
      </c>
      <c r="Q4493" s="167"/>
      <c r="R4493" s="168">
        <f>SUM(R4494:R4518)</f>
        <v>0</v>
      </c>
      <c r="S4493" s="167"/>
      <c r="T4493" s="169">
        <f>SUM(T4494:T4518)</f>
        <v>0</v>
      </c>
      <c r="AR4493" s="170" t="s">
        <v>78</v>
      </c>
      <c r="AT4493" s="171" t="s">
        <v>69</v>
      </c>
      <c r="AU4493" s="171" t="s">
        <v>80</v>
      </c>
      <c r="AY4493" s="170" t="s">
        <v>193</v>
      </c>
      <c r="BK4493" s="172">
        <f>SUM(BK4494:BK4518)</f>
        <v>0</v>
      </c>
    </row>
    <row r="4494" spans="1:65" s="2" customFormat="1" ht="37.9" customHeight="1">
      <c r="A4494" s="36"/>
      <c r="B4494" s="37"/>
      <c r="C4494" s="175" t="s">
        <v>8614</v>
      </c>
      <c r="D4494" s="175" t="s">
        <v>195</v>
      </c>
      <c r="E4494" s="176" t="s">
        <v>8615</v>
      </c>
      <c r="F4494" s="177" t="s">
        <v>8616</v>
      </c>
      <c r="G4494" s="178" t="s">
        <v>702</v>
      </c>
      <c r="H4494" s="179">
        <v>2</v>
      </c>
      <c r="I4494" s="180"/>
      <c r="J4494" s="181">
        <f t="shared" ref="J4494:J4518" si="534">ROUND(I4494*H4494,2)</f>
        <v>0</v>
      </c>
      <c r="K4494" s="177" t="s">
        <v>477</v>
      </c>
      <c r="L4494" s="41"/>
      <c r="M4494" s="182" t="s">
        <v>19</v>
      </c>
      <c r="N4494" s="183" t="s">
        <v>41</v>
      </c>
      <c r="O4494" s="66"/>
      <c r="P4494" s="184">
        <f t="shared" ref="P4494:P4518" si="535">O4494*H4494</f>
        <v>0</v>
      </c>
      <c r="Q4494" s="184">
        <v>0</v>
      </c>
      <c r="R4494" s="184">
        <f t="shared" ref="R4494:R4518" si="536">Q4494*H4494</f>
        <v>0</v>
      </c>
      <c r="S4494" s="184">
        <v>0</v>
      </c>
      <c r="T4494" s="185">
        <f t="shared" ref="T4494:T4518" si="537">S4494*H4494</f>
        <v>0</v>
      </c>
      <c r="U4494" s="36"/>
      <c r="V4494" s="36"/>
      <c r="W4494" s="36"/>
      <c r="X4494" s="36"/>
      <c r="Y4494" s="36"/>
      <c r="Z4494" s="36"/>
      <c r="AA4494" s="36"/>
      <c r="AB4494" s="36"/>
      <c r="AC4494" s="36"/>
      <c r="AD4494" s="36"/>
      <c r="AE4494" s="36"/>
      <c r="AR4494" s="186" t="s">
        <v>200</v>
      </c>
      <c r="AT4494" s="186" t="s">
        <v>195</v>
      </c>
      <c r="AU4494" s="186" t="s">
        <v>212</v>
      </c>
      <c r="AY4494" s="19" t="s">
        <v>193</v>
      </c>
      <c r="BE4494" s="187">
        <f t="shared" ref="BE4494:BE4518" si="538">IF(N4494="základní",J4494,0)</f>
        <v>0</v>
      </c>
      <c r="BF4494" s="187">
        <f t="shared" ref="BF4494:BF4518" si="539">IF(N4494="snížená",J4494,0)</f>
        <v>0</v>
      </c>
      <c r="BG4494" s="187">
        <f t="shared" ref="BG4494:BG4518" si="540">IF(N4494="zákl. přenesená",J4494,0)</f>
        <v>0</v>
      </c>
      <c r="BH4494" s="187">
        <f t="shared" ref="BH4494:BH4518" si="541">IF(N4494="sníž. přenesená",J4494,0)</f>
        <v>0</v>
      </c>
      <c r="BI4494" s="187">
        <f t="shared" ref="BI4494:BI4518" si="542">IF(N4494="nulová",J4494,0)</f>
        <v>0</v>
      </c>
      <c r="BJ4494" s="19" t="s">
        <v>78</v>
      </c>
      <c r="BK4494" s="187">
        <f t="shared" ref="BK4494:BK4518" si="543">ROUND(I4494*H4494,2)</f>
        <v>0</v>
      </c>
      <c r="BL4494" s="19" t="s">
        <v>200</v>
      </c>
      <c r="BM4494" s="186" t="s">
        <v>8617</v>
      </c>
    </row>
    <row r="4495" spans="1:65" s="2" customFormat="1" ht="16.5" customHeight="1">
      <c r="A4495" s="36"/>
      <c r="B4495" s="37"/>
      <c r="C4495" s="175" t="s">
        <v>8618</v>
      </c>
      <c r="D4495" s="175" t="s">
        <v>195</v>
      </c>
      <c r="E4495" s="176" t="s">
        <v>8619</v>
      </c>
      <c r="F4495" s="177" t="s">
        <v>8620</v>
      </c>
      <c r="G4495" s="178" t="s">
        <v>702</v>
      </c>
      <c r="H4495" s="179">
        <v>4</v>
      </c>
      <c r="I4495" s="180"/>
      <c r="J4495" s="181">
        <f t="shared" si="534"/>
        <v>0</v>
      </c>
      <c r="K4495" s="177" t="s">
        <v>477</v>
      </c>
      <c r="L4495" s="41"/>
      <c r="M4495" s="182" t="s">
        <v>19</v>
      </c>
      <c r="N4495" s="183" t="s">
        <v>41</v>
      </c>
      <c r="O4495" s="66"/>
      <c r="P4495" s="184">
        <f t="shared" si="535"/>
        <v>0</v>
      </c>
      <c r="Q4495" s="184">
        <v>0</v>
      </c>
      <c r="R4495" s="184">
        <f t="shared" si="536"/>
        <v>0</v>
      </c>
      <c r="S4495" s="184">
        <v>0</v>
      </c>
      <c r="T4495" s="185">
        <f t="shared" si="537"/>
        <v>0</v>
      </c>
      <c r="U4495" s="36"/>
      <c r="V4495" s="36"/>
      <c r="W4495" s="36"/>
      <c r="X4495" s="36"/>
      <c r="Y4495" s="36"/>
      <c r="Z4495" s="36"/>
      <c r="AA4495" s="36"/>
      <c r="AB4495" s="36"/>
      <c r="AC4495" s="36"/>
      <c r="AD4495" s="36"/>
      <c r="AE4495" s="36"/>
      <c r="AR4495" s="186" t="s">
        <v>200</v>
      </c>
      <c r="AT4495" s="186" t="s">
        <v>195</v>
      </c>
      <c r="AU4495" s="186" t="s">
        <v>212</v>
      </c>
      <c r="AY4495" s="19" t="s">
        <v>193</v>
      </c>
      <c r="BE4495" s="187">
        <f t="shared" si="538"/>
        <v>0</v>
      </c>
      <c r="BF4495" s="187">
        <f t="shared" si="539"/>
        <v>0</v>
      </c>
      <c r="BG4495" s="187">
        <f t="shared" si="540"/>
        <v>0</v>
      </c>
      <c r="BH4495" s="187">
        <f t="shared" si="541"/>
        <v>0</v>
      </c>
      <c r="BI4495" s="187">
        <f t="shared" si="542"/>
        <v>0</v>
      </c>
      <c r="BJ4495" s="19" t="s">
        <v>78</v>
      </c>
      <c r="BK4495" s="187">
        <f t="shared" si="543"/>
        <v>0</v>
      </c>
      <c r="BL4495" s="19" t="s">
        <v>200</v>
      </c>
      <c r="BM4495" s="186" t="s">
        <v>8621</v>
      </c>
    </row>
    <row r="4496" spans="1:65" s="2" customFormat="1" ht="24.2" customHeight="1">
      <c r="A4496" s="36"/>
      <c r="B4496" s="37"/>
      <c r="C4496" s="175" t="s">
        <v>8622</v>
      </c>
      <c r="D4496" s="175" t="s">
        <v>195</v>
      </c>
      <c r="E4496" s="176" t="s">
        <v>8623</v>
      </c>
      <c r="F4496" s="177" t="s">
        <v>8624</v>
      </c>
      <c r="G4496" s="178" t="s">
        <v>702</v>
      </c>
      <c r="H4496" s="179">
        <v>2</v>
      </c>
      <c r="I4496" s="180"/>
      <c r="J4496" s="181">
        <f t="shared" si="534"/>
        <v>0</v>
      </c>
      <c r="K4496" s="177" t="s">
        <v>477</v>
      </c>
      <c r="L4496" s="41"/>
      <c r="M4496" s="182" t="s">
        <v>19</v>
      </c>
      <c r="N4496" s="183" t="s">
        <v>41</v>
      </c>
      <c r="O4496" s="66"/>
      <c r="P4496" s="184">
        <f t="shared" si="535"/>
        <v>0</v>
      </c>
      <c r="Q4496" s="184">
        <v>0</v>
      </c>
      <c r="R4496" s="184">
        <f t="shared" si="536"/>
        <v>0</v>
      </c>
      <c r="S4496" s="184">
        <v>0</v>
      </c>
      <c r="T4496" s="185">
        <f t="shared" si="537"/>
        <v>0</v>
      </c>
      <c r="U4496" s="36"/>
      <c r="V4496" s="36"/>
      <c r="W4496" s="36"/>
      <c r="X4496" s="36"/>
      <c r="Y4496" s="36"/>
      <c r="Z4496" s="36"/>
      <c r="AA4496" s="36"/>
      <c r="AB4496" s="36"/>
      <c r="AC4496" s="36"/>
      <c r="AD4496" s="36"/>
      <c r="AE4496" s="36"/>
      <c r="AR4496" s="186" t="s">
        <v>200</v>
      </c>
      <c r="AT4496" s="186" t="s">
        <v>195</v>
      </c>
      <c r="AU4496" s="186" t="s">
        <v>212</v>
      </c>
      <c r="AY4496" s="19" t="s">
        <v>193</v>
      </c>
      <c r="BE4496" s="187">
        <f t="shared" si="538"/>
        <v>0</v>
      </c>
      <c r="BF4496" s="187">
        <f t="shared" si="539"/>
        <v>0</v>
      </c>
      <c r="BG4496" s="187">
        <f t="shared" si="540"/>
        <v>0</v>
      </c>
      <c r="BH4496" s="187">
        <f t="shared" si="541"/>
        <v>0</v>
      </c>
      <c r="BI4496" s="187">
        <f t="shared" si="542"/>
        <v>0</v>
      </c>
      <c r="BJ4496" s="19" t="s">
        <v>78</v>
      </c>
      <c r="BK4496" s="187">
        <f t="shared" si="543"/>
        <v>0</v>
      </c>
      <c r="BL4496" s="19" t="s">
        <v>200</v>
      </c>
      <c r="BM4496" s="186" t="s">
        <v>8625</v>
      </c>
    </row>
    <row r="4497" spans="1:65" s="2" customFormat="1" ht="16.5" customHeight="1">
      <c r="A4497" s="36"/>
      <c r="B4497" s="37"/>
      <c r="C4497" s="175" t="s">
        <v>8626</v>
      </c>
      <c r="D4497" s="175" t="s">
        <v>195</v>
      </c>
      <c r="E4497" s="176" t="s">
        <v>8627</v>
      </c>
      <c r="F4497" s="177" t="s">
        <v>8628</v>
      </c>
      <c r="G4497" s="178" t="s">
        <v>702</v>
      </c>
      <c r="H4497" s="179">
        <v>2</v>
      </c>
      <c r="I4497" s="180"/>
      <c r="J4497" s="181">
        <f t="shared" si="534"/>
        <v>0</v>
      </c>
      <c r="K4497" s="177" t="s">
        <v>477</v>
      </c>
      <c r="L4497" s="41"/>
      <c r="M4497" s="182" t="s">
        <v>19</v>
      </c>
      <c r="N4497" s="183" t="s">
        <v>41</v>
      </c>
      <c r="O4497" s="66"/>
      <c r="P4497" s="184">
        <f t="shared" si="535"/>
        <v>0</v>
      </c>
      <c r="Q4497" s="184">
        <v>0</v>
      </c>
      <c r="R4497" s="184">
        <f t="shared" si="536"/>
        <v>0</v>
      </c>
      <c r="S4497" s="184">
        <v>0</v>
      </c>
      <c r="T4497" s="185">
        <f t="shared" si="537"/>
        <v>0</v>
      </c>
      <c r="U4497" s="36"/>
      <c r="V4497" s="36"/>
      <c r="W4497" s="36"/>
      <c r="X4497" s="36"/>
      <c r="Y4497" s="36"/>
      <c r="Z4497" s="36"/>
      <c r="AA4497" s="36"/>
      <c r="AB4497" s="36"/>
      <c r="AC4497" s="36"/>
      <c r="AD4497" s="36"/>
      <c r="AE4497" s="36"/>
      <c r="AR4497" s="186" t="s">
        <v>200</v>
      </c>
      <c r="AT4497" s="186" t="s">
        <v>195</v>
      </c>
      <c r="AU4497" s="186" t="s">
        <v>212</v>
      </c>
      <c r="AY4497" s="19" t="s">
        <v>193</v>
      </c>
      <c r="BE4497" s="187">
        <f t="shared" si="538"/>
        <v>0</v>
      </c>
      <c r="BF4497" s="187">
        <f t="shared" si="539"/>
        <v>0</v>
      </c>
      <c r="BG4497" s="187">
        <f t="shared" si="540"/>
        <v>0</v>
      </c>
      <c r="BH4497" s="187">
        <f t="shared" si="541"/>
        <v>0</v>
      </c>
      <c r="BI4497" s="187">
        <f t="shared" si="542"/>
        <v>0</v>
      </c>
      <c r="BJ4497" s="19" t="s">
        <v>78</v>
      </c>
      <c r="BK4497" s="187">
        <f t="shared" si="543"/>
        <v>0</v>
      </c>
      <c r="BL4497" s="19" t="s">
        <v>200</v>
      </c>
      <c r="BM4497" s="186" t="s">
        <v>8629</v>
      </c>
    </row>
    <row r="4498" spans="1:65" s="2" customFormat="1" ht="33" customHeight="1">
      <c r="A4498" s="36"/>
      <c r="B4498" s="37"/>
      <c r="C4498" s="175" t="s">
        <v>8630</v>
      </c>
      <c r="D4498" s="175" t="s">
        <v>195</v>
      </c>
      <c r="E4498" s="176" t="s">
        <v>8631</v>
      </c>
      <c r="F4498" s="177" t="s">
        <v>8632</v>
      </c>
      <c r="G4498" s="178" t="s">
        <v>702</v>
      </c>
      <c r="H4498" s="179">
        <v>1</v>
      </c>
      <c r="I4498" s="180"/>
      <c r="J4498" s="181">
        <f t="shared" si="534"/>
        <v>0</v>
      </c>
      <c r="K4498" s="177" t="s">
        <v>477</v>
      </c>
      <c r="L4498" s="41"/>
      <c r="M4498" s="182" t="s">
        <v>19</v>
      </c>
      <c r="N4498" s="183" t="s">
        <v>41</v>
      </c>
      <c r="O4498" s="66"/>
      <c r="P4498" s="184">
        <f t="shared" si="535"/>
        <v>0</v>
      </c>
      <c r="Q4498" s="184">
        <v>0</v>
      </c>
      <c r="R4498" s="184">
        <f t="shared" si="536"/>
        <v>0</v>
      </c>
      <c r="S4498" s="184">
        <v>0</v>
      </c>
      <c r="T4498" s="185">
        <f t="shared" si="537"/>
        <v>0</v>
      </c>
      <c r="U4498" s="36"/>
      <c r="V4498" s="36"/>
      <c r="W4498" s="36"/>
      <c r="X4498" s="36"/>
      <c r="Y4498" s="36"/>
      <c r="Z4498" s="36"/>
      <c r="AA4498" s="36"/>
      <c r="AB4498" s="36"/>
      <c r="AC4498" s="36"/>
      <c r="AD4498" s="36"/>
      <c r="AE4498" s="36"/>
      <c r="AR4498" s="186" t="s">
        <v>200</v>
      </c>
      <c r="AT4498" s="186" t="s">
        <v>195</v>
      </c>
      <c r="AU4498" s="186" t="s">
        <v>212</v>
      </c>
      <c r="AY4498" s="19" t="s">
        <v>193</v>
      </c>
      <c r="BE4498" s="187">
        <f t="shared" si="538"/>
        <v>0</v>
      </c>
      <c r="BF4498" s="187">
        <f t="shared" si="539"/>
        <v>0</v>
      </c>
      <c r="BG4498" s="187">
        <f t="shared" si="540"/>
        <v>0</v>
      </c>
      <c r="BH4498" s="187">
        <f t="shared" si="541"/>
        <v>0</v>
      </c>
      <c r="BI4498" s="187">
        <f t="shared" si="542"/>
        <v>0</v>
      </c>
      <c r="BJ4498" s="19" t="s">
        <v>78</v>
      </c>
      <c r="BK4498" s="187">
        <f t="shared" si="543"/>
        <v>0</v>
      </c>
      <c r="BL4498" s="19" t="s">
        <v>200</v>
      </c>
      <c r="BM4498" s="186" t="s">
        <v>8633</v>
      </c>
    </row>
    <row r="4499" spans="1:65" s="2" customFormat="1" ht="16.5" customHeight="1">
      <c r="A4499" s="36"/>
      <c r="B4499" s="37"/>
      <c r="C4499" s="175" t="s">
        <v>8634</v>
      </c>
      <c r="D4499" s="175" t="s">
        <v>195</v>
      </c>
      <c r="E4499" s="176" t="s">
        <v>8635</v>
      </c>
      <c r="F4499" s="177" t="s">
        <v>8636</v>
      </c>
      <c r="G4499" s="178" t="s">
        <v>702</v>
      </c>
      <c r="H4499" s="179">
        <v>2</v>
      </c>
      <c r="I4499" s="180"/>
      <c r="J4499" s="181">
        <f t="shared" si="534"/>
        <v>0</v>
      </c>
      <c r="K4499" s="177" t="s">
        <v>477</v>
      </c>
      <c r="L4499" s="41"/>
      <c r="M4499" s="182" t="s">
        <v>19</v>
      </c>
      <c r="N4499" s="183" t="s">
        <v>41</v>
      </c>
      <c r="O4499" s="66"/>
      <c r="P4499" s="184">
        <f t="shared" si="535"/>
        <v>0</v>
      </c>
      <c r="Q4499" s="184">
        <v>0</v>
      </c>
      <c r="R4499" s="184">
        <f t="shared" si="536"/>
        <v>0</v>
      </c>
      <c r="S4499" s="184">
        <v>0</v>
      </c>
      <c r="T4499" s="185">
        <f t="shared" si="537"/>
        <v>0</v>
      </c>
      <c r="U4499" s="36"/>
      <c r="V4499" s="36"/>
      <c r="W4499" s="36"/>
      <c r="X4499" s="36"/>
      <c r="Y4499" s="36"/>
      <c r="Z4499" s="36"/>
      <c r="AA4499" s="36"/>
      <c r="AB4499" s="36"/>
      <c r="AC4499" s="36"/>
      <c r="AD4499" s="36"/>
      <c r="AE4499" s="36"/>
      <c r="AR4499" s="186" t="s">
        <v>200</v>
      </c>
      <c r="AT4499" s="186" t="s">
        <v>195</v>
      </c>
      <c r="AU4499" s="186" t="s">
        <v>212</v>
      </c>
      <c r="AY4499" s="19" t="s">
        <v>193</v>
      </c>
      <c r="BE4499" s="187">
        <f t="shared" si="538"/>
        <v>0</v>
      </c>
      <c r="BF4499" s="187">
        <f t="shared" si="539"/>
        <v>0</v>
      </c>
      <c r="BG4499" s="187">
        <f t="shared" si="540"/>
        <v>0</v>
      </c>
      <c r="BH4499" s="187">
        <f t="shared" si="541"/>
        <v>0</v>
      </c>
      <c r="BI4499" s="187">
        <f t="shared" si="542"/>
        <v>0</v>
      </c>
      <c r="BJ4499" s="19" t="s">
        <v>78</v>
      </c>
      <c r="BK4499" s="187">
        <f t="shared" si="543"/>
        <v>0</v>
      </c>
      <c r="BL4499" s="19" t="s">
        <v>200</v>
      </c>
      <c r="BM4499" s="186" t="s">
        <v>8637</v>
      </c>
    </row>
    <row r="4500" spans="1:65" s="2" customFormat="1" ht="37.9" customHeight="1">
      <c r="A4500" s="36"/>
      <c r="B4500" s="37"/>
      <c r="C4500" s="175" t="s">
        <v>8638</v>
      </c>
      <c r="D4500" s="175" t="s">
        <v>195</v>
      </c>
      <c r="E4500" s="176" t="s">
        <v>8639</v>
      </c>
      <c r="F4500" s="177" t="s">
        <v>8640</v>
      </c>
      <c r="G4500" s="178" t="s">
        <v>702</v>
      </c>
      <c r="H4500" s="179">
        <v>1</v>
      </c>
      <c r="I4500" s="180"/>
      <c r="J4500" s="181">
        <f t="shared" si="534"/>
        <v>0</v>
      </c>
      <c r="K4500" s="177" t="s">
        <v>477</v>
      </c>
      <c r="L4500" s="41"/>
      <c r="M4500" s="182" t="s">
        <v>19</v>
      </c>
      <c r="N4500" s="183" t="s">
        <v>41</v>
      </c>
      <c r="O4500" s="66"/>
      <c r="P4500" s="184">
        <f t="shared" si="535"/>
        <v>0</v>
      </c>
      <c r="Q4500" s="184">
        <v>0</v>
      </c>
      <c r="R4500" s="184">
        <f t="shared" si="536"/>
        <v>0</v>
      </c>
      <c r="S4500" s="184">
        <v>0</v>
      </c>
      <c r="T4500" s="185">
        <f t="shared" si="537"/>
        <v>0</v>
      </c>
      <c r="U4500" s="36"/>
      <c r="V4500" s="36"/>
      <c r="W4500" s="36"/>
      <c r="X4500" s="36"/>
      <c r="Y4500" s="36"/>
      <c r="Z4500" s="36"/>
      <c r="AA4500" s="36"/>
      <c r="AB4500" s="36"/>
      <c r="AC4500" s="36"/>
      <c r="AD4500" s="36"/>
      <c r="AE4500" s="36"/>
      <c r="AR4500" s="186" t="s">
        <v>200</v>
      </c>
      <c r="AT4500" s="186" t="s">
        <v>195</v>
      </c>
      <c r="AU4500" s="186" t="s">
        <v>212</v>
      </c>
      <c r="AY4500" s="19" t="s">
        <v>193</v>
      </c>
      <c r="BE4500" s="187">
        <f t="shared" si="538"/>
        <v>0</v>
      </c>
      <c r="BF4500" s="187">
        <f t="shared" si="539"/>
        <v>0</v>
      </c>
      <c r="BG4500" s="187">
        <f t="shared" si="540"/>
        <v>0</v>
      </c>
      <c r="BH4500" s="187">
        <f t="shared" si="541"/>
        <v>0</v>
      </c>
      <c r="BI4500" s="187">
        <f t="shared" si="542"/>
        <v>0</v>
      </c>
      <c r="BJ4500" s="19" t="s">
        <v>78</v>
      </c>
      <c r="BK4500" s="187">
        <f t="shared" si="543"/>
        <v>0</v>
      </c>
      <c r="BL4500" s="19" t="s">
        <v>200</v>
      </c>
      <c r="BM4500" s="186" t="s">
        <v>8641</v>
      </c>
    </row>
    <row r="4501" spans="1:65" s="2" customFormat="1" ht="16.5" customHeight="1">
      <c r="A4501" s="36"/>
      <c r="B4501" s="37"/>
      <c r="C4501" s="175" t="s">
        <v>8642</v>
      </c>
      <c r="D4501" s="175" t="s">
        <v>195</v>
      </c>
      <c r="E4501" s="176" t="s">
        <v>8643</v>
      </c>
      <c r="F4501" s="177" t="s">
        <v>8644</v>
      </c>
      <c r="G4501" s="178" t="s">
        <v>702</v>
      </c>
      <c r="H4501" s="179">
        <v>2</v>
      </c>
      <c r="I4501" s="180"/>
      <c r="J4501" s="181">
        <f t="shared" si="534"/>
        <v>0</v>
      </c>
      <c r="K4501" s="177" t="s">
        <v>477</v>
      </c>
      <c r="L4501" s="41"/>
      <c r="M4501" s="182" t="s">
        <v>19</v>
      </c>
      <c r="N4501" s="183" t="s">
        <v>41</v>
      </c>
      <c r="O4501" s="66"/>
      <c r="P4501" s="184">
        <f t="shared" si="535"/>
        <v>0</v>
      </c>
      <c r="Q4501" s="184">
        <v>0</v>
      </c>
      <c r="R4501" s="184">
        <f t="shared" si="536"/>
        <v>0</v>
      </c>
      <c r="S4501" s="184">
        <v>0</v>
      </c>
      <c r="T4501" s="185">
        <f t="shared" si="537"/>
        <v>0</v>
      </c>
      <c r="U4501" s="36"/>
      <c r="V4501" s="36"/>
      <c r="W4501" s="36"/>
      <c r="X4501" s="36"/>
      <c r="Y4501" s="36"/>
      <c r="Z4501" s="36"/>
      <c r="AA4501" s="36"/>
      <c r="AB4501" s="36"/>
      <c r="AC4501" s="36"/>
      <c r="AD4501" s="36"/>
      <c r="AE4501" s="36"/>
      <c r="AR4501" s="186" t="s">
        <v>200</v>
      </c>
      <c r="AT4501" s="186" t="s">
        <v>195</v>
      </c>
      <c r="AU4501" s="186" t="s">
        <v>212</v>
      </c>
      <c r="AY4501" s="19" t="s">
        <v>193</v>
      </c>
      <c r="BE4501" s="187">
        <f t="shared" si="538"/>
        <v>0</v>
      </c>
      <c r="BF4501" s="187">
        <f t="shared" si="539"/>
        <v>0</v>
      </c>
      <c r="BG4501" s="187">
        <f t="shared" si="540"/>
        <v>0</v>
      </c>
      <c r="BH4501" s="187">
        <f t="shared" si="541"/>
        <v>0</v>
      </c>
      <c r="BI4501" s="187">
        <f t="shared" si="542"/>
        <v>0</v>
      </c>
      <c r="BJ4501" s="19" t="s">
        <v>78</v>
      </c>
      <c r="BK4501" s="187">
        <f t="shared" si="543"/>
        <v>0</v>
      </c>
      <c r="BL4501" s="19" t="s">
        <v>200</v>
      </c>
      <c r="BM4501" s="186" t="s">
        <v>8645</v>
      </c>
    </row>
    <row r="4502" spans="1:65" s="2" customFormat="1" ht="24.2" customHeight="1">
      <c r="A4502" s="36"/>
      <c r="B4502" s="37"/>
      <c r="C4502" s="175" t="s">
        <v>8646</v>
      </c>
      <c r="D4502" s="175" t="s">
        <v>195</v>
      </c>
      <c r="E4502" s="176" t="s">
        <v>8647</v>
      </c>
      <c r="F4502" s="177" t="s">
        <v>8648</v>
      </c>
      <c r="G4502" s="178" t="s">
        <v>702</v>
      </c>
      <c r="H4502" s="179">
        <v>2</v>
      </c>
      <c r="I4502" s="180"/>
      <c r="J4502" s="181">
        <f t="shared" si="534"/>
        <v>0</v>
      </c>
      <c r="K4502" s="177" t="s">
        <v>477</v>
      </c>
      <c r="L4502" s="41"/>
      <c r="M4502" s="182" t="s">
        <v>19</v>
      </c>
      <c r="N4502" s="183" t="s">
        <v>41</v>
      </c>
      <c r="O4502" s="66"/>
      <c r="P4502" s="184">
        <f t="shared" si="535"/>
        <v>0</v>
      </c>
      <c r="Q4502" s="184">
        <v>0</v>
      </c>
      <c r="R4502" s="184">
        <f t="shared" si="536"/>
        <v>0</v>
      </c>
      <c r="S4502" s="184">
        <v>0</v>
      </c>
      <c r="T4502" s="185">
        <f t="shared" si="537"/>
        <v>0</v>
      </c>
      <c r="U4502" s="36"/>
      <c r="V4502" s="36"/>
      <c r="W4502" s="36"/>
      <c r="X4502" s="36"/>
      <c r="Y4502" s="36"/>
      <c r="Z4502" s="36"/>
      <c r="AA4502" s="36"/>
      <c r="AB4502" s="36"/>
      <c r="AC4502" s="36"/>
      <c r="AD4502" s="36"/>
      <c r="AE4502" s="36"/>
      <c r="AR4502" s="186" t="s">
        <v>200</v>
      </c>
      <c r="AT4502" s="186" t="s">
        <v>195</v>
      </c>
      <c r="AU4502" s="186" t="s">
        <v>212</v>
      </c>
      <c r="AY4502" s="19" t="s">
        <v>193</v>
      </c>
      <c r="BE4502" s="187">
        <f t="shared" si="538"/>
        <v>0</v>
      </c>
      <c r="BF4502" s="187">
        <f t="shared" si="539"/>
        <v>0</v>
      </c>
      <c r="BG4502" s="187">
        <f t="shared" si="540"/>
        <v>0</v>
      </c>
      <c r="BH4502" s="187">
        <f t="shared" si="541"/>
        <v>0</v>
      </c>
      <c r="BI4502" s="187">
        <f t="shared" si="542"/>
        <v>0</v>
      </c>
      <c r="BJ4502" s="19" t="s">
        <v>78</v>
      </c>
      <c r="BK4502" s="187">
        <f t="shared" si="543"/>
        <v>0</v>
      </c>
      <c r="BL4502" s="19" t="s">
        <v>200</v>
      </c>
      <c r="BM4502" s="186" t="s">
        <v>8649</v>
      </c>
    </row>
    <row r="4503" spans="1:65" s="2" customFormat="1" ht="49.15" customHeight="1">
      <c r="A4503" s="36"/>
      <c r="B4503" s="37"/>
      <c r="C4503" s="175" t="s">
        <v>8650</v>
      </c>
      <c r="D4503" s="175" t="s">
        <v>195</v>
      </c>
      <c r="E4503" s="176" t="s">
        <v>8651</v>
      </c>
      <c r="F4503" s="177" t="s">
        <v>8652</v>
      </c>
      <c r="G4503" s="178" t="s">
        <v>702</v>
      </c>
      <c r="H4503" s="179">
        <v>1</v>
      </c>
      <c r="I4503" s="180"/>
      <c r="J4503" s="181">
        <f t="shared" si="534"/>
        <v>0</v>
      </c>
      <c r="K4503" s="177" t="s">
        <v>477</v>
      </c>
      <c r="L4503" s="41"/>
      <c r="M4503" s="182" t="s">
        <v>19</v>
      </c>
      <c r="N4503" s="183" t="s">
        <v>41</v>
      </c>
      <c r="O4503" s="66"/>
      <c r="P4503" s="184">
        <f t="shared" si="535"/>
        <v>0</v>
      </c>
      <c r="Q4503" s="184">
        <v>0</v>
      </c>
      <c r="R4503" s="184">
        <f t="shared" si="536"/>
        <v>0</v>
      </c>
      <c r="S4503" s="184">
        <v>0</v>
      </c>
      <c r="T4503" s="185">
        <f t="shared" si="537"/>
        <v>0</v>
      </c>
      <c r="U4503" s="36"/>
      <c r="V4503" s="36"/>
      <c r="W4503" s="36"/>
      <c r="X4503" s="36"/>
      <c r="Y4503" s="36"/>
      <c r="Z4503" s="36"/>
      <c r="AA4503" s="36"/>
      <c r="AB4503" s="36"/>
      <c r="AC4503" s="36"/>
      <c r="AD4503" s="36"/>
      <c r="AE4503" s="36"/>
      <c r="AR4503" s="186" t="s">
        <v>200</v>
      </c>
      <c r="AT4503" s="186" t="s">
        <v>195</v>
      </c>
      <c r="AU4503" s="186" t="s">
        <v>212</v>
      </c>
      <c r="AY4503" s="19" t="s">
        <v>193</v>
      </c>
      <c r="BE4503" s="187">
        <f t="shared" si="538"/>
        <v>0</v>
      </c>
      <c r="BF4503" s="187">
        <f t="shared" si="539"/>
        <v>0</v>
      </c>
      <c r="BG4503" s="187">
        <f t="shared" si="540"/>
        <v>0</v>
      </c>
      <c r="BH4503" s="187">
        <f t="shared" si="541"/>
        <v>0</v>
      </c>
      <c r="BI4503" s="187">
        <f t="shared" si="542"/>
        <v>0</v>
      </c>
      <c r="BJ4503" s="19" t="s">
        <v>78</v>
      </c>
      <c r="BK4503" s="187">
        <f t="shared" si="543"/>
        <v>0</v>
      </c>
      <c r="BL4503" s="19" t="s">
        <v>200</v>
      </c>
      <c r="BM4503" s="186" t="s">
        <v>8653</v>
      </c>
    </row>
    <row r="4504" spans="1:65" s="2" customFormat="1" ht="49.15" customHeight="1">
      <c r="A4504" s="36"/>
      <c r="B4504" s="37"/>
      <c r="C4504" s="175" t="s">
        <v>8654</v>
      </c>
      <c r="D4504" s="175" t="s">
        <v>195</v>
      </c>
      <c r="E4504" s="176" t="s">
        <v>8655</v>
      </c>
      <c r="F4504" s="177" t="s">
        <v>8656</v>
      </c>
      <c r="G4504" s="178" t="s">
        <v>702</v>
      </c>
      <c r="H4504" s="179">
        <v>1</v>
      </c>
      <c r="I4504" s="180"/>
      <c r="J4504" s="181">
        <f t="shared" si="534"/>
        <v>0</v>
      </c>
      <c r="K4504" s="177" t="s">
        <v>477</v>
      </c>
      <c r="L4504" s="41"/>
      <c r="M4504" s="182" t="s">
        <v>19</v>
      </c>
      <c r="N4504" s="183" t="s">
        <v>41</v>
      </c>
      <c r="O4504" s="66"/>
      <c r="P4504" s="184">
        <f t="shared" si="535"/>
        <v>0</v>
      </c>
      <c r="Q4504" s="184">
        <v>0</v>
      </c>
      <c r="R4504" s="184">
        <f t="shared" si="536"/>
        <v>0</v>
      </c>
      <c r="S4504" s="184">
        <v>0</v>
      </c>
      <c r="T4504" s="185">
        <f t="shared" si="537"/>
        <v>0</v>
      </c>
      <c r="U4504" s="36"/>
      <c r="V4504" s="36"/>
      <c r="W4504" s="36"/>
      <c r="X4504" s="36"/>
      <c r="Y4504" s="36"/>
      <c r="Z4504" s="36"/>
      <c r="AA4504" s="36"/>
      <c r="AB4504" s="36"/>
      <c r="AC4504" s="36"/>
      <c r="AD4504" s="36"/>
      <c r="AE4504" s="36"/>
      <c r="AR4504" s="186" t="s">
        <v>200</v>
      </c>
      <c r="AT4504" s="186" t="s">
        <v>195</v>
      </c>
      <c r="AU4504" s="186" t="s">
        <v>212</v>
      </c>
      <c r="AY4504" s="19" t="s">
        <v>193</v>
      </c>
      <c r="BE4504" s="187">
        <f t="shared" si="538"/>
        <v>0</v>
      </c>
      <c r="BF4504" s="187">
        <f t="shared" si="539"/>
        <v>0</v>
      </c>
      <c r="BG4504" s="187">
        <f t="shared" si="540"/>
        <v>0</v>
      </c>
      <c r="BH4504" s="187">
        <f t="shared" si="541"/>
        <v>0</v>
      </c>
      <c r="BI4504" s="187">
        <f t="shared" si="542"/>
        <v>0</v>
      </c>
      <c r="BJ4504" s="19" t="s">
        <v>78</v>
      </c>
      <c r="BK4504" s="187">
        <f t="shared" si="543"/>
        <v>0</v>
      </c>
      <c r="BL4504" s="19" t="s">
        <v>200</v>
      </c>
      <c r="BM4504" s="186" t="s">
        <v>8657</v>
      </c>
    </row>
    <row r="4505" spans="1:65" s="2" customFormat="1" ht="49.15" customHeight="1">
      <c r="A4505" s="36"/>
      <c r="B4505" s="37"/>
      <c r="C4505" s="175" t="s">
        <v>8658</v>
      </c>
      <c r="D4505" s="175" t="s">
        <v>195</v>
      </c>
      <c r="E4505" s="176" t="s">
        <v>8659</v>
      </c>
      <c r="F4505" s="177" t="s">
        <v>8660</v>
      </c>
      <c r="G4505" s="178" t="s">
        <v>702</v>
      </c>
      <c r="H4505" s="179">
        <v>2</v>
      </c>
      <c r="I4505" s="180"/>
      <c r="J4505" s="181">
        <f t="shared" si="534"/>
        <v>0</v>
      </c>
      <c r="K4505" s="177" t="s">
        <v>477</v>
      </c>
      <c r="L4505" s="41"/>
      <c r="M4505" s="182" t="s">
        <v>19</v>
      </c>
      <c r="N4505" s="183" t="s">
        <v>41</v>
      </c>
      <c r="O4505" s="66"/>
      <c r="P4505" s="184">
        <f t="shared" si="535"/>
        <v>0</v>
      </c>
      <c r="Q4505" s="184">
        <v>0</v>
      </c>
      <c r="R4505" s="184">
        <f t="shared" si="536"/>
        <v>0</v>
      </c>
      <c r="S4505" s="184">
        <v>0</v>
      </c>
      <c r="T4505" s="185">
        <f t="shared" si="537"/>
        <v>0</v>
      </c>
      <c r="U4505" s="36"/>
      <c r="V4505" s="36"/>
      <c r="W4505" s="36"/>
      <c r="X4505" s="36"/>
      <c r="Y4505" s="36"/>
      <c r="Z4505" s="36"/>
      <c r="AA4505" s="36"/>
      <c r="AB4505" s="36"/>
      <c r="AC4505" s="36"/>
      <c r="AD4505" s="36"/>
      <c r="AE4505" s="36"/>
      <c r="AR4505" s="186" t="s">
        <v>200</v>
      </c>
      <c r="AT4505" s="186" t="s">
        <v>195</v>
      </c>
      <c r="AU4505" s="186" t="s">
        <v>212</v>
      </c>
      <c r="AY4505" s="19" t="s">
        <v>193</v>
      </c>
      <c r="BE4505" s="187">
        <f t="shared" si="538"/>
        <v>0</v>
      </c>
      <c r="BF4505" s="187">
        <f t="shared" si="539"/>
        <v>0</v>
      </c>
      <c r="BG4505" s="187">
        <f t="shared" si="540"/>
        <v>0</v>
      </c>
      <c r="BH4505" s="187">
        <f t="shared" si="541"/>
        <v>0</v>
      </c>
      <c r="BI4505" s="187">
        <f t="shared" si="542"/>
        <v>0</v>
      </c>
      <c r="BJ4505" s="19" t="s">
        <v>78</v>
      </c>
      <c r="BK4505" s="187">
        <f t="shared" si="543"/>
        <v>0</v>
      </c>
      <c r="BL4505" s="19" t="s">
        <v>200</v>
      </c>
      <c r="BM4505" s="186" t="s">
        <v>8661</v>
      </c>
    </row>
    <row r="4506" spans="1:65" s="2" customFormat="1" ht="24.2" customHeight="1">
      <c r="A4506" s="36"/>
      <c r="B4506" s="37"/>
      <c r="C4506" s="175" t="s">
        <v>8662</v>
      </c>
      <c r="D4506" s="175" t="s">
        <v>195</v>
      </c>
      <c r="E4506" s="176" t="s">
        <v>8663</v>
      </c>
      <c r="F4506" s="177" t="s">
        <v>8664</v>
      </c>
      <c r="G4506" s="178" t="s">
        <v>702</v>
      </c>
      <c r="H4506" s="179">
        <v>2</v>
      </c>
      <c r="I4506" s="180"/>
      <c r="J4506" s="181">
        <f t="shared" si="534"/>
        <v>0</v>
      </c>
      <c r="K4506" s="177" t="s">
        <v>477</v>
      </c>
      <c r="L4506" s="41"/>
      <c r="M4506" s="182" t="s">
        <v>19</v>
      </c>
      <c r="N4506" s="183" t="s">
        <v>41</v>
      </c>
      <c r="O4506" s="66"/>
      <c r="P4506" s="184">
        <f t="shared" si="535"/>
        <v>0</v>
      </c>
      <c r="Q4506" s="184">
        <v>0</v>
      </c>
      <c r="R4506" s="184">
        <f t="shared" si="536"/>
        <v>0</v>
      </c>
      <c r="S4506" s="184">
        <v>0</v>
      </c>
      <c r="T4506" s="185">
        <f t="shared" si="537"/>
        <v>0</v>
      </c>
      <c r="U4506" s="36"/>
      <c r="V4506" s="36"/>
      <c r="W4506" s="36"/>
      <c r="X4506" s="36"/>
      <c r="Y4506" s="36"/>
      <c r="Z4506" s="36"/>
      <c r="AA4506" s="36"/>
      <c r="AB4506" s="36"/>
      <c r="AC4506" s="36"/>
      <c r="AD4506" s="36"/>
      <c r="AE4506" s="36"/>
      <c r="AR4506" s="186" t="s">
        <v>200</v>
      </c>
      <c r="AT4506" s="186" t="s">
        <v>195</v>
      </c>
      <c r="AU4506" s="186" t="s">
        <v>212</v>
      </c>
      <c r="AY4506" s="19" t="s">
        <v>193</v>
      </c>
      <c r="BE4506" s="187">
        <f t="shared" si="538"/>
        <v>0</v>
      </c>
      <c r="BF4506" s="187">
        <f t="shared" si="539"/>
        <v>0</v>
      </c>
      <c r="BG4506" s="187">
        <f t="shared" si="540"/>
        <v>0</v>
      </c>
      <c r="BH4506" s="187">
        <f t="shared" si="541"/>
        <v>0</v>
      </c>
      <c r="BI4506" s="187">
        <f t="shared" si="542"/>
        <v>0</v>
      </c>
      <c r="BJ4506" s="19" t="s">
        <v>78</v>
      </c>
      <c r="BK4506" s="187">
        <f t="shared" si="543"/>
        <v>0</v>
      </c>
      <c r="BL4506" s="19" t="s">
        <v>200</v>
      </c>
      <c r="BM4506" s="186" t="s">
        <v>8665</v>
      </c>
    </row>
    <row r="4507" spans="1:65" s="2" customFormat="1" ht="24.2" customHeight="1">
      <c r="A4507" s="36"/>
      <c r="B4507" s="37"/>
      <c r="C4507" s="175" t="s">
        <v>8666</v>
      </c>
      <c r="D4507" s="175" t="s">
        <v>195</v>
      </c>
      <c r="E4507" s="176" t="s">
        <v>8667</v>
      </c>
      <c r="F4507" s="177" t="s">
        <v>8668</v>
      </c>
      <c r="G4507" s="178" t="s">
        <v>702</v>
      </c>
      <c r="H4507" s="179">
        <v>1</v>
      </c>
      <c r="I4507" s="180"/>
      <c r="J4507" s="181">
        <f t="shared" si="534"/>
        <v>0</v>
      </c>
      <c r="K4507" s="177" t="s">
        <v>477</v>
      </c>
      <c r="L4507" s="41"/>
      <c r="M4507" s="182" t="s">
        <v>19</v>
      </c>
      <c r="N4507" s="183" t="s">
        <v>41</v>
      </c>
      <c r="O4507" s="66"/>
      <c r="P4507" s="184">
        <f t="shared" si="535"/>
        <v>0</v>
      </c>
      <c r="Q4507" s="184">
        <v>0</v>
      </c>
      <c r="R4507" s="184">
        <f t="shared" si="536"/>
        <v>0</v>
      </c>
      <c r="S4507" s="184">
        <v>0</v>
      </c>
      <c r="T4507" s="185">
        <f t="shared" si="537"/>
        <v>0</v>
      </c>
      <c r="U4507" s="36"/>
      <c r="V4507" s="36"/>
      <c r="W4507" s="36"/>
      <c r="X4507" s="36"/>
      <c r="Y4507" s="36"/>
      <c r="Z4507" s="36"/>
      <c r="AA4507" s="36"/>
      <c r="AB4507" s="36"/>
      <c r="AC4507" s="36"/>
      <c r="AD4507" s="36"/>
      <c r="AE4507" s="36"/>
      <c r="AR4507" s="186" t="s">
        <v>200</v>
      </c>
      <c r="AT4507" s="186" t="s">
        <v>195</v>
      </c>
      <c r="AU4507" s="186" t="s">
        <v>212</v>
      </c>
      <c r="AY4507" s="19" t="s">
        <v>193</v>
      </c>
      <c r="BE4507" s="187">
        <f t="shared" si="538"/>
        <v>0</v>
      </c>
      <c r="BF4507" s="187">
        <f t="shared" si="539"/>
        <v>0</v>
      </c>
      <c r="BG4507" s="187">
        <f t="shared" si="540"/>
        <v>0</v>
      </c>
      <c r="BH4507" s="187">
        <f t="shared" si="541"/>
        <v>0</v>
      </c>
      <c r="BI4507" s="187">
        <f t="shared" si="542"/>
        <v>0</v>
      </c>
      <c r="BJ4507" s="19" t="s">
        <v>78</v>
      </c>
      <c r="BK4507" s="187">
        <f t="shared" si="543"/>
        <v>0</v>
      </c>
      <c r="BL4507" s="19" t="s">
        <v>200</v>
      </c>
      <c r="BM4507" s="186" t="s">
        <v>8669</v>
      </c>
    </row>
    <row r="4508" spans="1:65" s="2" customFormat="1" ht="24.2" customHeight="1">
      <c r="A4508" s="36"/>
      <c r="B4508" s="37"/>
      <c r="C4508" s="175" t="s">
        <v>8670</v>
      </c>
      <c r="D4508" s="175" t="s">
        <v>195</v>
      </c>
      <c r="E4508" s="176" t="s">
        <v>8671</v>
      </c>
      <c r="F4508" s="177" t="s">
        <v>8672</v>
      </c>
      <c r="G4508" s="178" t="s">
        <v>702</v>
      </c>
      <c r="H4508" s="179">
        <v>2</v>
      </c>
      <c r="I4508" s="180"/>
      <c r="J4508" s="181">
        <f t="shared" si="534"/>
        <v>0</v>
      </c>
      <c r="K4508" s="177" t="s">
        <v>477</v>
      </c>
      <c r="L4508" s="41"/>
      <c r="M4508" s="182" t="s">
        <v>19</v>
      </c>
      <c r="N4508" s="183" t="s">
        <v>41</v>
      </c>
      <c r="O4508" s="66"/>
      <c r="P4508" s="184">
        <f t="shared" si="535"/>
        <v>0</v>
      </c>
      <c r="Q4508" s="184">
        <v>0</v>
      </c>
      <c r="R4508" s="184">
        <f t="shared" si="536"/>
        <v>0</v>
      </c>
      <c r="S4508" s="184">
        <v>0</v>
      </c>
      <c r="T4508" s="185">
        <f t="shared" si="537"/>
        <v>0</v>
      </c>
      <c r="U4508" s="36"/>
      <c r="V4508" s="36"/>
      <c r="W4508" s="36"/>
      <c r="X4508" s="36"/>
      <c r="Y4508" s="36"/>
      <c r="Z4508" s="36"/>
      <c r="AA4508" s="36"/>
      <c r="AB4508" s="36"/>
      <c r="AC4508" s="36"/>
      <c r="AD4508" s="36"/>
      <c r="AE4508" s="36"/>
      <c r="AR4508" s="186" t="s">
        <v>200</v>
      </c>
      <c r="AT4508" s="186" t="s">
        <v>195</v>
      </c>
      <c r="AU4508" s="186" t="s">
        <v>212</v>
      </c>
      <c r="AY4508" s="19" t="s">
        <v>193</v>
      </c>
      <c r="BE4508" s="187">
        <f t="shared" si="538"/>
        <v>0</v>
      </c>
      <c r="BF4508" s="187">
        <f t="shared" si="539"/>
        <v>0</v>
      </c>
      <c r="BG4508" s="187">
        <f t="shared" si="540"/>
        <v>0</v>
      </c>
      <c r="BH4508" s="187">
        <f t="shared" si="541"/>
        <v>0</v>
      </c>
      <c r="BI4508" s="187">
        <f t="shared" si="542"/>
        <v>0</v>
      </c>
      <c r="BJ4508" s="19" t="s">
        <v>78</v>
      </c>
      <c r="BK4508" s="187">
        <f t="shared" si="543"/>
        <v>0</v>
      </c>
      <c r="BL4508" s="19" t="s">
        <v>200</v>
      </c>
      <c r="BM4508" s="186" t="s">
        <v>8673</v>
      </c>
    </row>
    <row r="4509" spans="1:65" s="2" customFormat="1" ht="24.2" customHeight="1">
      <c r="A4509" s="36"/>
      <c r="B4509" s="37"/>
      <c r="C4509" s="175" t="s">
        <v>8674</v>
      </c>
      <c r="D4509" s="175" t="s">
        <v>195</v>
      </c>
      <c r="E4509" s="176" t="s">
        <v>8675</v>
      </c>
      <c r="F4509" s="177" t="s">
        <v>8676</v>
      </c>
      <c r="G4509" s="178" t="s">
        <v>702</v>
      </c>
      <c r="H4509" s="179">
        <v>1</v>
      </c>
      <c r="I4509" s="180"/>
      <c r="J4509" s="181">
        <f t="shared" si="534"/>
        <v>0</v>
      </c>
      <c r="K4509" s="177" t="s">
        <v>477</v>
      </c>
      <c r="L4509" s="41"/>
      <c r="M4509" s="182" t="s">
        <v>19</v>
      </c>
      <c r="N4509" s="183" t="s">
        <v>41</v>
      </c>
      <c r="O4509" s="66"/>
      <c r="P4509" s="184">
        <f t="shared" si="535"/>
        <v>0</v>
      </c>
      <c r="Q4509" s="184">
        <v>0</v>
      </c>
      <c r="R4509" s="184">
        <f t="shared" si="536"/>
        <v>0</v>
      </c>
      <c r="S4509" s="184">
        <v>0</v>
      </c>
      <c r="T4509" s="185">
        <f t="shared" si="537"/>
        <v>0</v>
      </c>
      <c r="U4509" s="36"/>
      <c r="V4509" s="36"/>
      <c r="W4509" s="36"/>
      <c r="X4509" s="36"/>
      <c r="Y4509" s="36"/>
      <c r="Z4509" s="36"/>
      <c r="AA4509" s="36"/>
      <c r="AB4509" s="36"/>
      <c r="AC4509" s="36"/>
      <c r="AD4509" s="36"/>
      <c r="AE4509" s="36"/>
      <c r="AR4509" s="186" t="s">
        <v>200</v>
      </c>
      <c r="AT4509" s="186" t="s">
        <v>195</v>
      </c>
      <c r="AU4509" s="186" t="s">
        <v>212</v>
      </c>
      <c r="AY4509" s="19" t="s">
        <v>193</v>
      </c>
      <c r="BE4509" s="187">
        <f t="shared" si="538"/>
        <v>0</v>
      </c>
      <c r="BF4509" s="187">
        <f t="shared" si="539"/>
        <v>0</v>
      </c>
      <c r="BG4509" s="187">
        <f t="shared" si="540"/>
        <v>0</v>
      </c>
      <c r="BH4509" s="187">
        <f t="shared" si="541"/>
        <v>0</v>
      </c>
      <c r="BI4509" s="187">
        <f t="shared" si="542"/>
        <v>0</v>
      </c>
      <c r="BJ4509" s="19" t="s">
        <v>78</v>
      </c>
      <c r="BK4509" s="187">
        <f t="shared" si="543"/>
        <v>0</v>
      </c>
      <c r="BL4509" s="19" t="s">
        <v>200</v>
      </c>
      <c r="BM4509" s="186" t="s">
        <v>8677</v>
      </c>
    </row>
    <row r="4510" spans="1:65" s="2" customFormat="1" ht="37.9" customHeight="1">
      <c r="A4510" s="36"/>
      <c r="B4510" s="37"/>
      <c r="C4510" s="175" t="s">
        <v>8678</v>
      </c>
      <c r="D4510" s="175" t="s">
        <v>195</v>
      </c>
      <c r="E4510" s="176" t="s">
        <v>8679</v>
      </c>
      <c r="F4510" s="177" t="s">
        <v>8680</v>
      </c>
      <c r="G4510" s="178" t="s">
        <v>198</v>
      </c>
      <c r="H4510" s="179">
        <v>10</v>
      </c>
      <c r="I4510" s="180"/>
      <c r="J4510" s="181">
        <f t="shared" si="534"/>
        <v>0</v>
      </c>
      <c r="K4510" s="177" t="s">
        <v>477</v>
      </c>
      <c r="L4510" s="41"/>
      <c r="M4510" s="182" t="s">
        <v>19</v>
      </c>
      <c r="N4510" s="183" t="s">
        <v>41</v>
      </c>
      <c r="O4510" s="66"/>
      <c r="P4510" s="184">
        <f t="shared" si="535"/>
        <v>0</v>
      </c>
      <c r="Q4510" s="184">
        <v>0</v>
      </c>
      <c r="R4510" s="184">
        <f t="shared" si="536"/>
        <v>0</v>
      </c>
      <c r="S4510" s="184">
        <v>0</v>
      </c>
      <c r="T4510" s="185">
        <f t="shared" si="537"/>
        <v>0</v>
      </c>
      <c r="U4510" s="36"/>
      <c r="V4510" s="36"/>
      <c r="W4510" s="36"/>
      <c r="X4510" s="36"/>
      <c r="Y4510" s="36"/>
      <c r="Z4510" s="36"/>
      <c r="AA4510" s="36"/>
      <c r="AB4510" s="36"/>
      <c r="AC4510" s="36"/>
      <c r="AD4510" s="36"/>
      <c r="AE4510" s="36"/>
      <c r="AR4510" s="186" t="s">
        <v>200</v>
      </c>
      <c r="AT4510" s="186" t="s">
        <v>195</v>
      </c>
      <c r="AU4510" s="186" t="s">
        <v>212</v>
      </c>
      <c r="AY4510" s="19" t="s">
        <v>193</v>
      </c>
      <c r="BE4510" s="187">
        <f t="shared" si="538"/>
        <v>0</v>
      </c>
      <c r="BF4510" s="187">
        <f t="shared" si="539"/>
        <v>0</v>
      </c>
      <c r="BG4510" s="187">
        <f t="shared" si="540"/>
        <v>0</v>
      </c>
      <c r="BH4510" s="187">
        <f t="shared" si="541"/>
        <v>0</v>
      </c>
      <c r="BI4510" s="187">
        <f t="shared" si="542"/>
        <v>0</v>
      </c>
      <c r="BJ4510" s="19" t="s">
        <v>78</v>
      </c>
      <c r="BK4510" s="187">
        <f t="shared" si="543"/>
        <v>0</v>
      </c>
      <c r="BL4510" s="19" t="s">
        <v>200</v>
      </c>
      <c r="BM4510" s="186" t="s">
        <v>8681</v>
      </c>
    </row>
    <row r="4511" spans="1:65" s="2" customFormat="1" ht="37.9" customHeight="1">
      <c r="A4511" s="36"/>
      <c r="B4511" s="37"/>
      <c r="C4511" s="175" t="s">
        <v>8682</v>
      </c>
      <c r="D4511" s="175" t="s">
        <v>195</v>
      </c>
      <c r="E4511" s="176" t="s">
        <v>8683</v>
      </c>
      <c r="F4511" s="177" t="s">
        <v>8684</v>
      </c>
      <c r="G4511" s="178" t="s">
        <v>198</v>
      </c>
      <c r="H4511" s="179">
        <v>79</v>
      </c>
      <c r="I4511" s="180"/>
      <c r="J4511" s="181">
        <f t="shared" si="534"/>
        <v>0</v>
      </c>
      <c r="K4511" s="177" t="s">
        <v>477</v>
      </c>
      <c r="L4511" s="41"/>
      <c r="M4511" s="182" t="s">
        <v>19</v>
      </c>
      <c r="N4511" s="183" t="s">
        <v>41</v>
      </c>
      <c r="O4511" s="66"/>
      <c r="P4511" s="184">
        <f t="shared" si="535"/>
        <v>0</v>
      </c>
      <c r="Q4511" s="184">
        <v>0</v>
      </c>
      <c r="R4511" s="184">
        <f t="shared" si="536"/>
        <v>0</v>
      </c>
      <c r="S4511" s="184">
        <v>0</v>
      </c>
      <c r="T4511" s="185">
        <f t="shared" si="537"/>
        <v>0</v>
      </c>
      <c r="U4511" s="36"/>
      <c r="V4511" s="36"/>
      <c r="W4511" s="36"/>
      <c r="X4511" s="36"/>
      <c r="Y4511" s="36"/>
      <c r="Z4511" s="36"/>
      <c r="AA4511" s="36"/>
      <c r="AB4511" s="36"/>
      <c r="AC4511" s="36"/>
      <c r="AD4511" s="36"/>
      <c r="AE4511" s="36"/>
      <c r="AR4511" s="186" t="s">
        <v>200</v>
      </c>
      <c r="AT4511" s="186" t="s">
        <v>195</v>
      </c>
      <c r="AU4511" s="186" t="s">
        <v>212</v>
      </c>
      <c r="AY4511" s="19" t="s">
        <v>193</v>
      </c>
      <c r="BE4511" s="187">
        <f t="shared" si="538"/>
        <v>0</v>
      </c>
      <c r="BF4511" s="187">
        <f t="shared" si="539"/>
        <v>0</v>
      </c>
      <c r="BG4511" s="187">
        <f t="shared" si="540"/>
        <v>0</v>
      </c>
      <c r="BH4511" s="187">
        <f t="shared" si="541"/>
        <v>0</v>
      </c>
      <c r="BI4511" s="187">
        <f t="shared" si="542"/>
        <v>0</v>
      </c>
      <c r="BJ4511" s="19" t="s">
        <v>78</v>
      </c>
      <c r="BK4511" s="187">
        <f t="shared" si="543"/>
        <v>0</v>
      </c>
      <c r="BL4511" s="19" t="s">
        <v>200</v>
      </c>
      <c r="BM4511" s="186" t="s">
        <v>8685</v>
      </c>
    </row>
    <row r="4512" spans="1:65" s="2" customFormat="1" ht="37.9" customHeight="1">
      <c r="A4512" s="36"/>
      <c r="B4512" s="37"/>
      <c r="C4512" s="175" t="s">
        <v>8686</v>
      </c>
      <c r="D4512" s="175" t="s">
        <v>195</v>
      </c>
      <c r="E4512" s="176" t="s">
        <v>8687</v>
      </c>
      <c r="F4512" s="177" t="s">
        <v>8688</v>
      </c>
      <c r="G4512" s="178" t="s">
        <v>198</v>
      </c>
      <c r="H4512" s="179">
        <v>5</v>
      </c>
      <c r="I4512" s="180"/>
      <c r="J4512" s="181">
        <f t="shared" si="534"/>
        <v>0</v>
      </c>
      <c r="K4512" s="177" t="s">
        <v>477</v>
      </c>
      <c r="L4512" s="41"/>
      <c r="M4512" s="182" t="s">
        <v>19</v>
      </c>
      <c r="N4512" s="183" t="s">
        <v>41</v>
      </c>
      <c r="O4512" s="66"/>
      <c r="P4512" s="184">
        <f t="shared" si="535"/>
        <v>0</v>
      </c>
      <c r="Q4512" s="184">
        <v>0</v>
      </c>
      <c r="R4512" s="184">
        <f t="shared" si="536"/>
        <v>0</v>
      </c>
      <c r="S4512" s="184">
        <v>0</v>
      </c>
      <c r="T4512" s="185">
        <f t="shared" si="537"/>
        <v>0</v>
      </c>
      <c r="U4512" s="36"/>
      <c r="V4512" s="36"/>
      <c r="W4512" s="36"/>
      <c r="X4512" s="36"/>
      <c r="Y4512" s="36"/>
      <c r="Z4512" s="36"/>
      <c r="AA4512" s="36"/>
      <c r="AB4512" s="36"/>
      <c r="AC4512" s="36"/>
      <c r="AD4512" s="36"/>
      <c r="AE4512" s="36"/>
      <c r="AR4512" s="186" t="s">
        <v>200</v>
      </c>
      <c r="AT4512" s="186" t="s">
        <v>195</v>
      </c>
      <c r="AU4512" s="186" t="s">
        <v>212</v>
      </c>
      <c r="AY4512" s="19" t="s">
        <v>193</v>
      </c>
      <c r="BE4512" s="187">
        <f t="shared" si="538"/>
        <v>0</v>
      </c>
      <c r="BF4512" s="187">
        <f t="shared" si="539"/>
        <v>0</v>
      </c>
      <c r="BG4512" s="187">
        <f t="shared" si="540"/>
        <v>0</v>
      </c>
      <c r="BH4512" s="187">
        <f t="shared" si="541"/>
        <v>0</v>
      </c>
      <c r="BI4512" s="187">
        <f t="shared" si="542"/>
        <v>0</v>
      </c>
      <c r="BJ4512" s="19" t="s">
        <v>78</v>
      </c>
      <c r="BK4512" s="187">
        <f t="shared" si="543"/>
        <v>0</v>
      </c>
      <c r="BL4512" s="19" t="s">
        <v>200</v>
      </c>
      <c r="BM4512" s="186" t="s">
        <v>8689</v>
      </c>
    </row>
    <row r="4513" spans="1:65" s="2" customFormat="1" ht="37.9" customHeight="1">
      <c r="A4513" s="36"/>
      <c r="B4513" s="37"/>
      <c r="C4513" s="175" t="s">
        <v>8690</v>
      </c>
      <c r="D4513" s="175" t="s">
        <v>195</v>
      </c>
      <c r="E4513" s="176" t="s">
        <v>8691</v>
      </c>
      <c r="F4513" s="177" t="s">
        <v>8692</v>
      </c>
      <c r="G4513" s="178" t="s">
        <v>198</v>
      </c>
      <c r="H4513" s="179">
        <v>2</v>
      </c>
      <c r="I4513" s="180"/>
      <c r="J4513" s="181">
        <f t="shared" si="534"/>
        <v>0</v>
      </c>
      <c r="K4513" s="177" t="s">
        <v>477</v>
      </c>
      <c r="L4513" s="41"/>
      <c r="M4513" s="182" t="s">
        <v>19</v>
      </c>
      <c r="N4513" s="183" t="s">
        <v>41</v>
      </c>
      <c r="O4513" s="66"/>
      <c r="P4513" s="184">
        <f t="shared" si="535"/>
        <v>0</v>
      </c>
      <c r="Q4513" s="184">
        <v>0</v>
      </c>
      <c r="R4513" s="184">
        <f t="shared" si="536"/>
        <v>0</v>
      </c>
      <c r="S4513" s="184">
        <v>0</v>
      </c>
      <c r="T4513" s="185">
        <f t="shared" si="537"/>
        <v>0</v>
      </c>
      <c r="U4513" s="36"/>
      <c r="V4513" s="36"/>
      <c r="W4513" s="36"/>
      <c r="X4513" s="36"/>
      <c r="Y4513" s="36"/>
      <c r="Z4513" s="36"/>
      <c r="AA4513" s="36"/>
      <c r="AB4513" s="36"/>
      <c r="AC4513" s="36"/>
      <c r="AD4513" s="36"/>
      <c r="AE4513" s="36"/>
      <c r="AR4513" s="186" t="s">
        <v>200</v>
      </c>
      <c r="AT4513" s="186" t="s">
        <v>195</v>
      </c>
      <c r="AU4513" s="186" t="s">
        <v>212</v>
      </c>
      <c r="AY4513" s="19" t="s">
        <v>193</v>
      </c>
      <c r="BE4513" s="187">
        <f t="shared" si="538"/>
        <v>0</v>
      </c>
      <c r="BF4513" s="187">
        <f t="shared" si="539"/>
        <v>0</v>
      </c>
      <c r="BG4513" s="187">
        <f t="shared" si="540"/>
        <v>0</v>
      </c>
      <c r="BH4513" s="187">
        <f t="shared" si="541"/>
        <v>0</v>
      </c>
      <c r="BI4513" s="187">
        <f t="shared" si="542"/>
        <v>0</v>
      </c>
      <c r="BJ4513" s="19" t="s">
        <v>78</v>
      </c>
      <c r="BK4513" s="187">
        <f t="shared" si="543"/>
        <v>0</v>
      </c>
      <c r="BL4513" s="19" t="s">
        <v>200</v>
      </c>
      <c r="BM4513" s="186" t="s">
        <v>8693</v>
      </c>
    </row>
    <row r="4514" spans="1:65" s="2" customFormat="1" ht="37.9" customHeight="1">
      <c r="A4514" s="36"/>
      <c r="B4514" s="37"/>
      <c r="C4514" s="175" t="s">
        <v>8694</v>
      </c>
      <c r="D4514" s="175" t="s">
        <v>195</v>
      </c>
      <c r="E4514" s="176" t="s">
        <v>8695</v>
      </c>
      <c r="F4514" s="177" t="s">
        <v>8696</v>
      </c>
      <c r="G4514" s="178" t="s">
        <v>198</v>
      </c>
      <c r="H4514" s="179">
        <v>6</v>
      </c>
      <c r="I4514" s="180"/>
      <c r="J4514" s="181">
        <f t="shared" si="534"/>
        <v>0</v>
      </c>
      <c r="K4514" s="177" t="s">
        <v>477</v>
      </c>
      <c r="L4514" s="41"/>
      <c r="M4514" s="182" t="s">
        <v>19</v>
      </c>
      <c r="N4514" s="183" t="s">
        <v>41</v>
      </c>
      <c r="O4514" s="66"/>
      <c r="P4514" s="184">
        <f t="shared" si="535"/>
        <v>0</v>
      </c>
      <c r="Q4514" s="184">
        <v>0</v>
      </c>
      <c r="R4514" s="184">
        <f t="shared" si="536"/>
        <v>0</v>
      </c>
      <c r="S4514" s="184">
        <v>0</v>
      </c>
      <c r="T4514" s="185">
        <f t="shared" si="537"/>
        <v>0</v>
      </c>
      <c r="U4514" s="36"/>
      <c r="V4514" s="36"/>
      <c r="W4514" s="36"/>
      <c r="X4514" s="36"/>
      <c r="Y4514" s="36"/>
      <c r="Z4514" s="36"/>
      <c r="AA4514" s="36"/>
      <c r="AB4514" s="36"/>
      <c r="AC4514" s="36"/>
      <c r="AD4514" s="36"/>
      <c r="AE4514" s="36"/>
      <c r="AR4514" s="186" t="s">
        <v>200</v>
      </c>
      <c r="AT4514" s="186" t="s">
        <v>195</v>
      </c>
      <c r="AU4514" s="186" t="s">
        <v>212</v>
      </c>
      <c r="AY4514" s="19" t="s">
        <v>193</v>
      </c>
      <c r="BE4514" s="187">
        <f t="shared" si="538"/>
        <v>0</v>
      </c>
      <c r="BF4514" s="187">
        <f t="shared" si="539"/>
        <v>0</v>
      </c>
      <c r="BG4514" s="187">
        <f t="shared" si="540"/>
        <v>0</v>
      </c>
      <c r="BH4514" s="187">
        <f t="shared" si="541"/>
        <v>0</v>
      </c>
      <c r="BI4514" s="187">
        <f t="shared" si="542"/>
        <v>0</v>
      </c>
      <c r="BJ4514" s="19" t="s">
        <v>78</v>
      </c>
      <c r="BK4514" s="187">
        <f t="shared" si="543"/>
        <v>0</v>
      </c>
      <c r="BL4514" s="19" t="s">
        <v>200</v>
      </c>
      <c r="BM4514" s="186" t="s">
        <v>8697</v>
      </c>
    </row>
    <row r="4515" spans="1:65" s="2" customFormat="1" ht="37.9" customHeight="1">
      <c r="A4515" s="36"/>
      <c r="B4515" s="37"/>
      <c r="C4515" s="175" t="s">
        <v>8698</v>
      </c>
      <c r="D4515" s="175" t="s">
        <v>195</v>
      </c>
      <c r="E4515" s="176" t="s">
        <v>8699</v>
      </c>
      <c r="F4515" s="177" t="s">
        <v>8700</v>
      </c>
      <c r="G4515" s="178" t="s">
        <v>198</v>
      </c>
      <c r="H4515" s="179">
        <v>5</v>
      </c>
      <c r="I4515" s="180"/>
      <c r="J4515" s="181">
        <f t="shared" si="534"/>
        <v>0</v>
      </c>
      <c r="K4515" s="177" t="s">
        <v>477</v>
      </c>
      <c r="L4515" s="41"/>
      <c r="M4515" s="182" t="s">
        <v>19</v>
      </c>
      <c r="N4515" s="183" t="s">
        <v>41</v>
      </c>
      <c r="O4515" s="66"/>
      <c r="P4515" s="184">
        <f t="shared" si="535"/>
        <v>0</v>
      </c>
      <c r="Q4515" s="184">
        <v>0</v>
      </c>
      <c r="R4515" s="184">
        <f t="shared" si="536"/>
        <v>0</v>
      </c>
      <c r="S4515" s="184">
        <v>0</v>
      </c>
      <c r="T4515" s="185">
        <f t="shared" si="537"/>
        <v>0</v>
      </c>
      <c r="U4515" s="36"/>
      <c r="V4515" s="36"/>
      <c r="W4515" s="36"/>
      <c r="X4515" s="36"/>
      <c r="Y4515" s="36"/>
      <c r="Z4515" s="36"/>
      <c r="AA4515" s="36"/>
      <c r="AB4515" s="36"/>
      <c r="AC4515" s="36"/>
      <c r="AD4515" s="36"/>
      <c r="AE4515" s="36"/>
      <c r="AR4515" s="186" t="s">
        <v>200</v>
      </c>
      <c r="AT4515" s="186" t="s">
        <v>195</v>
      </c>
      <c r="AU4515" s="186" t="s">
        <v>212</v>
      </c>
      <c r="AY4515" s="19" t="s">
        <v>193</v>
      </c>
      <c r="BE4515" s="187">
        <f t="shared" si="538"/>
        <v>0</v>
      </c>
      <c r="BF4515" s="187">
        <f t="shared" si="539"/>
        <v>0</v>
      </c>
      <c r="BG4515" s="187">
        <f t="shared" si="540"/>
        <v>0</v>
      </c>
      <c r="BH4515" s="187">
        <f t="shared" si="541"/>
        <v>0</v>
      </c>
      <c r="BI4515" s="187">
        <f t="shared" si="542"/>
        <v>0</v>
      </c>
      <c r="BJ4515" s="19" t="s">
        <v>78</v>
      </c>
      <c r="BK4515" s="187">
        <f t="shared" si="543"/>
        <v>0</v>
      </c>
      <c r="BL4515" s="19" t="s">
        <v>200</v>
      </c>
      <c r="BM4515" s="186" t="s">
        <v>8701</v>
      </c>
    </row>
    <row r="4516" spans="1:65" s="2" customFormat="1" ht="37.9" customHeight="1">
      <c r="A4516" s="36"/>
      <c r="B4516" s="37"/>
      <c r="C4516" s="175" t="s">
        <v>8702</v>
      </c>
      <c r="D4516" s="175" t="s">
        <v>195</v>
      </c>
      <c r="E4516" s="176" t="s">
        <v>8703</v>
      </c>
      <c r="F4516" s="177" t="s">
        <v>8704</v>
      </c>
      <c r="G4516" s="178" t="s">
        <v>198</v>
      </c>
      <c r="H4516" s="179">
        <v>16</v>
      </c>
      <c r="I4516" s="180"/>
      <c r="J4516" s="181">
        <f t="shared" si="534"/>
        <v>0</v>
      </c>
      <c r="K4516" s="177" t="s">
        <v>477</v>
      </c>
      <c r="L4516" s="41"/>
      <c r="M4516" s="182" t="s">
        <v>19</v>
      </c>
      <c r="N4516" s="183" t="s">
        <v>41</v>
      </c>
      <c r="O4516" s="66"/>
      <c r="P4516" s="184">
        <f t="shared" si="535"/>
        <v>0</v>
      </c>
      <c r="Q4516" s="184">
        <v>0</v>
      </c>
      <c r="R4516" s="184">
        <f t="shared" si="536"/>
        <v>0</v>
      </c>
      <c r="S4516" s="184">
        <v>0</v>
      </c>
      <c r="T4516" s="185">
        <f t="shared" si="537"/>
        <v>0</v>
      </c>
      <c r="U4516" s="36"/>
      <c r="V4516" s="36"/>
      <c r="W4516" s="36"/>
      <c r="X4516" s="36"/>
      <c r="Y4516" s="36"/>
      <c r="Z4516" s="36"/>
      <c r="AA4516" s="36"/>
      <c r="AB4516" s="36"/>
      <c r="AC4516" s="36"/>
      <c r="AD4516" s="36"/>
      <c r="AE4516" s="36"/>
      <c r="AR4516" s="186" t="s">
        <v>200</v>
      </c>
      <c r="AT4516" s="186" t="s">
        <v>195</v>
      </c>
      <c r="AU4516" s="186" t="s">
        <v>212</v>
      </c>
      <c r="AY4516" s="19" t="s">
        <v>193</v>
      </c>
      <c r="BE4516" s="187">
        <f t="shared" si="538"/>
        <v>0</v>
      </c>
      <c r="BF4516" s="187">
        <f t="shared" si="539"/>
        <v>0</v>
      </c>
      <c r="BG4516" s="187">
        <f t="shared" si="540"/>
        <v>0</v>
      </c>
      <c r="BH4516" s="187">
        <f t="shared" si="541"/>
        <v>0</v>
      </c>
      <c r="BI4516" s="187">
        <f t="shared" si="542"/>
        <v>0</v>
      </c>
      <c r="BJ4516" s="19" t="s">
        <v>78</v>
      </c>
      <c r="BK4516" s="187">
        <f t="shared" si="543"/>
        <v>0</v>
      </c>
      <c r="BL4516" s="19" t="s">
        <v>200</v>
      </c>
      <c r="BM4516" s="186" t="s">
        <v>8705</v>
      </c>
    </row>
    <row r="4517" spans="1:65" s="2" customFormat="1" ht="24.2" customHeight="1">
      <c r="A4517" s="36"/>
      <c r="B4517" s="37"/>
      <c r="C4517" s="175" t="s">
        <v>8706</v>
      </c>
      <c r="D4517" s="175" t="s">
        <v>195</v>
      </c>
      <c r="E4517" s="176" t="s">
        <v>8707</v>
      </c>
      <c r="F4517" s="177" t="s">
        <v>8166</v>
      </c>
      <c r="G4517" s="178" t="s">
        <v>198</v>
      </c>
      <c r="H4517" s="179">
        <v>102</v>
      </c>
      <c r="I4517" s="180"/>
      <c r="J4517" s="181">
        <f t="shared" si="534"/>
        <v>0</v>
      </c>
      <c r="K4517" s="177" t="s">
        <v>477</v>
      </c>
      <c r="L4517" s="41"/>
      <c r="M4517" s="182" t="s">
        <v>19</v>
      </c>
      <c r="N4517" s="183" t="s">
        <v>41</v>
      </c>
      <c r="O4517" s="66"/>
      <c r="P4517" s="184">
        <f t="shared" si="535"/>
        <v>0</v>
      </c>
      <c r="Q4517" s="184">
        <v>0</v>
      </c>
      <c r="R4517" s="184">
        <f t="shared" si="536"/>
        <v>0</v>
      </c>
      <c r="S4517" s="184">
        <v>0</v>
      </c>
      <c r="T4517" s="185">
        <f t="shared" si="537"/>
        <v>0</v>
      </c>
      <c r="U4517" s="36"/>
      <c r="V4517" s="36"/>
      <c r="W4517" s="36"/>
      <c r="X4517" s="36"/>
      <c r="Y4517" s="36"/>
      <c r="Z4517" s="36"/>
      <c r="AA4517" s="36"/>
      <c r="AB4517" s="36"/>
      <c r="AC4517" s="36"/>
      <c r="AD4517" s="36"/>
      <c r="AE4517" s="36"/>
      <c r="AR4517" s="186" t="s">
        <v>200</v>
      </c>
      <c r="AT4517" s="186" t="s">
        <v>195</v>
      </c>
      <c r="AU4517" s="186" t="s">
        <v>212</v>
      </c>
      <c r="AY4517" s="19" t="s">
        <v>193</v>
      </c>
      <c r="BE4517" s="187">
        <f t="shared" si="538"/>
        <v>0</v>
      </c>
      <c r="BF4517" s="187">
        <f t="shared" si="539"/>
        <v>0</v>
      </c>
      <c r="BG4517" s="187">
        <f t="shared" si="540"/>
        <v>0</v>
      </c>
      <c r="BH4517" s="187">
        <f t="shared" si="541"/>
        <v>0</v>
      </c>
      <c r="BI4517" s="187">
        <f t="shared" si="542"/>
        <v>0</v>
      </c>
      <c r="BJ4517" s="19" t="s">
        <v>78</v>
      </c>
      <c r="BK4517" s="187">
        <f t="shared" si="543"/>
        <v>0</v>
      </c>
      <c r="BL4517" s="19" t="s">
        <v>200</v>
      </c>
      <c r="BM4517" s="186" t="s">
        <v>8708</v>
      </c>
    </row>
    <row r="4518" spans="1:65" s="2" customFormat="1" ht="49.15" customHeight="1">
      <c r="A4518" s="36"/>
      <c r="B4518" s="37"/>
      <c r="C4518" s="175" t="s">
        <v>8709</v>
      </c>
      <c r="D4518" s="175" t="s">
        <v>195</v>
      </c>
      <c r="E4518" s="176" t="s">
        <v>8710</v>
      </c>
      <c r="F4518" s="177" t="s">
        <v>8569</v>
      </c>
      <c r="G4518" s="178" t="s">
        <v>198</v>
      </c>
      <c r="H4518" s="179">
        <v>11</v>
      </c>
      <c r="I4518" s="180"/>
      <c r="J4518" s="181">
        <f t="shared" si="534"/>
        <v>0</v>
      </c>
      <c r="K4518" s="177" t="s">
        <v>477</v>
      </c>
      <c r="L4518" s="41"/>
      <c r="M4518" s="182" t="s">
        <v>19</v>
      </c>
      <c r="N4518" s="183" t="s">
        <v>41</v>
      </c>
      <c r="O4518" s="66"/>
      <c r="P4518" s="184">
        <f t="shared" si="535"/>
        <v>0</v>
      </c>
      <c r="Q4518" s="184">
        <v>0</v>
      </c>
      <c r="R4518" s="184">
        <f t="shared" si="536"/>
        <v>0</v>
      </c>
      <c r="S4518" s="184">
        <v>0</v>
      </c>
      <c r="T4518" s="185">
        <f t="shared" si="537"/>
        <v>0</v>
      </c>
      <c r="U4518" s="36"/>
      <c r="V4518" s="36"/>
      <c r="W4518" s="36"/>
      <c r="X4518" s="36"/>
      <c r="Y4518" s="36"/>
      <c r="Z4518" s="36"/>
      <c r="AA4518" s="36"/>
      <c r="AB4518" s="36"/>
      <c r="AC4518" s="36"/>
      <c r="AD4518" s="36"/>
      <c r="AE4518" s="36"/>
      <c r="AR4518" s="186" t="s">
        <v>200</v>
      </c>
      <c r="AT4518" s="186" t="s">
        <v>195</v>
      </c>
      <c r="AU4518" s="186" t="s">
        <v>212</v>
      </c>
      <c r="AY4518" s="19" t="s">
        <v>193</v>
      </c>
      <c r="BE4518" s="187">
        <f t="shared" si="538"/>
        <v>0</v>
      </c>
      <c r="BF4518" s="187">
        <f t="shared" si="539"/>
        <v>0</v>
      </c>
      <c r="BG4518" s="187">
        <f t="shared" si="540"/>
        <v>0</v>
      </c>
      <c r="BH4518" s="187">
        <f t="shared" si="541"/>
        <v>0</v>
      </c>
      <c r="BI4518" s="187">
        <f t="shared" si="542"/>
        <v>0</v>
      </c>
      <c r="BJ4518" s="19" t="s">
        <v>78</v>
      </c>
      <c r="BK4518" s="187">
        <f t="shared" si="543"/>
        <v>0</v>
      </c>
      <c r="BL4518" s="19" t="s">
        <v>200</v>
      </c>
      <c r="BM4518" s="186" t="s">
        <v>8711</v>
      </c>
    </row>
    <row r="4519" spans="1:65" s="12" customFormat="1" ht="20.85" customHeight="1">
      <c r="B4519" s="159"/>
      <c r="C4519" s="160"/>
      <c r="D4519" s="161" t="s">
        <v>69</v>
      </c>
      <c r="E4519" s="173" t="s">
        <v>8712</v>
      </c>
      <c r="F4519" s="173" t="s">
        <v>8713</v>
      </c>
      <c r="G4519" s="160"/>
      <c r="H4519" s="160"/>
      <c r="I4519" s="163"/>
      <c r="J4519" s="174">
        <f>BK4519</f>
        <v>0</v>
      </c>
      <c r="K4519" s="160"/>
      <c r="L4519" s="165"/>
      <c r="M4519" s="166"/>
      <c r="N4519" s="167"/>
      <c r="O4519" s="167"/>
      <c r="P4519" s="168">
        <f>SUM(P4520:P4528)</f>
        <v>0</v>
      </c>
      <c r="Q4519" s="167"/>
      <c r="R4519" s="168">
        <f>SUM(R4520:R4528)</f>
        <v>0</v>
      </c>
      <c r="S4519" s="167"/>
      <c r="T4519" s="169">
        <f>SUM(T4520:T4528)</f>
        <v>0</v>
      </c>
      <c r="AR4519" s="170" t="s">
        <v>78</v>
      </c>
      <c r="AT4519" s="171" t="s">
        <v>69</v>
      </c>
      <c r="AU4519" s="171" t="s">
        <v>80</v>
      </c>
      <c r="AY4519" s="170" t="s">
        <v>193</v>
      </c>
      <c r="BK4519" s="172">
        <f>SUM(BK4520:BK4528)</f>
        <v>0</v>
      </c>
    </row>
    <row r="4520" spans="1:65" s="2" customFormat="1" ht="55.5" customHeight="1">
      <c r="A4520" s="36"/>
      <c r="B4520" s="37"/>
      <c r="C4520" s="175" t="s">
        <v>8714</v>
      </c>
      <c r="D4520" s="175" t="s">
        <v>195</v>
      </c>
      <c r="E4520" s="176" t="s">
        <v>8715</v>
      </c>
      <c r="F4520" s="177" t="s">
        <v>8716</v>
      </c>
      <c r="G4520" s="178" t="s">
        <v>702</v>
      </c>
      <c r="H4520" s="179">
        <v>105</v>
      </c>
      <c r="I4520" s="180"/>
      <c r="J4520" s="181">
        <f t="shared" ref="J4520:J4528" si="544">ROUND(I4520*H4520,2)</f>
        <v>0</v>
      </c>
      <c r="K4520" s="177" t="s">
        <v>477</v>
      </c>
      <c r="L4520" s="41"/>
      <c r="M4520" s="182" t="s">
        <v>19</v>
      </c>
      <c r="N4520" s="183" t="s">
        <v>41</v>
      </c>
      <c r="O4520" s="66"/>
      <c r="P4520" s="184">
        <f t="shared" ref="P4520:P4528" si="545">O4520*H4520</f>
        <v>0</v>
      </c>
      <c r="Q4520" s="184">
        <v>0</v>
      </c>
      <c r="R4520" s="184">
        <f t="shared" ref="R4520:R4528" si="546">Q4520*H4520</f>
        <v>0</v>
      </c>
      <c r="S4520" s="184">
        <v>0</v>
      </c>
      <c r="T4520" s="185">
        <f t="shared" ref="T4520:T4528" si="547">S4520*H4520</f>
        <v>0</v>
      </c>
      <c r="U4520" s="36"/>
      <c r="V4520" s="36"/>
      <c r="W4520" s="36"/>
      <c r="X4520" s="36"/>
      <c r="Y4520" s="36"/>
      <c r="Z4520" s="36"/>
      <c r="AA4520" s="36"/>
      <c r="AB4520" s="36"/>
      <c r="AC4520" s="36"/>
      <c r="AD4520" s="36"/>
      <c r="AE4520" s="36"/>
      <c r="AR4520" s="186" t="s">
        <v>200</v>
      </c>
      <c r="AT4520" s="186" t="s">
        <v>195</v>
      </c>
      <c r="AU4520" s="186" t="s">
        <v>212</v>
      </c>
      <c r="AY4520" s="19" t="s">
        <v>193</v>
      </c>
      <c r="BE4520" s="187">
        <f t="shared" ref="BE4520:BE4528" si="548">IF(N4520="základní",J4520,0)</f>
        <v>0</v>
      </c>
      <c r="BF4520" s="187">
        <f t="shared" ref="BF4520:BF4528" si="549">IF(N4520="snížená",J4520,0)</f>
        <v>0</v>
      </c>
      <c r="BG4520" s="187">
        <f t="shared" ref="BG4520:BG4528" si="550">IF(N4520="zákl. přenesená",J4520,0)</f>
        <v>0</v>
      </c>
      <c r="BH4520" s="187">
        <f t="shared" ref="BH4520:BH4528" si="551">IF(N4520="sníž. přenesená",J4520,0)</f>
        <v>0</v>
      </c>
      <c r="BI4520" s="187">
        <f t="shared" ref="BI4520:BI4528" si="552">IF(N4520="nulová",J4520,0)</f>
        <v>0</v>
      </c>
      <c r="BJ4520" s="19" t="s">
        <v>78</v>
      </c>
      <c r="BK4520" s="187">
        <f t="shared" ref="BK4520:BK4528" si="553">ROUND(I4520*H4520,2)</f>
        <v>0</v>
      </c>
      <c r="BL4520" s="19" t="s">
        <v>200</v>
      </c>
      <c r="BM4520" s="186" t="s">
        <v>8717</v>
      </c>
    </row>
    <row r="4521" spans="1:65" s="2" customFormat="1" ht="16.5" customHeight="1">
      <c r="A4521" s="36"/>
      <c r="B4521" s="37"/>
      <c r="C4521" s="175" t="s">
        <v>8718</v>
      </c>
      <c r="D4521" s="175" t="s">
        <v>195</v>
      </c>
      <c r="E4521" s="176" t="s">
        <v>8719</v>
      </c>
      <c r="F4521" s="177" t="s">
        <v>8720</v>
      </c>
      <c r="G4521" s="178" t="s">
        <v>702</v>
      </c>
      <c r="H4521" s="179">
        <v>105</v>
      </c>
      <c r="I4521" s="180"/>
      <c r="J4521" s="181">
        <f t="shared" si="544"/>
        <v>0</v>
      </c>
      <c r="K4521" s="177" t="s">
        <v>477</v>
      </c>
      <c r="L4521" s="41"/>
      <c r="M4521" s="182" t="s">
        <v>19</v>
      </c>
      <c r="N4521" s="183" t="s">
        <v>41</v>
      </c>
      <c r="O4521" s="66"/>
      <c r="P4521" s="184">
        <f t="shared" si="545"/>
        <v>0</v>
      </c>
      <c r="Q4521" s="184">
        <v>0</v>
      </c>
      <c r="R4521" s="184">
        <f t="shared" si="546"/>
        <v>0</v>
      </c>
      <c r="S4521" s="184">
        <v>0</v>
      </c>
      <c r="T4521" s="185">
        <f t="shared" si="547"/>
        <v>0</v>
      </c>
      <c r="U4521" s="36"/>
      <c r="V4521" s="36"/>
      <c r="W4521" s="36"/>
      <c r="X4521" s="36"/>
      <c r="Y4521" s="36"/>
      <c r="Z4521" s="36"/>
      <c r="AA4521" s="36"/>
      <c r="AB4521" s="36"/>
      <c r="AC4521" s="36"/>
      <c r="AD4521" s="36"/>
      <c r="AE4521" s="36"/>
      <c r="AR4521" s="186" t="s">
        <v>200</v>
      </c>
      <c r="AT4521" s="186" t="s">
        <v>195</v>
      </c>
      <c r="AU4521" s="186" t="s">
        <v>212</v>
      </c>
      <c r="AY4521" s="19" t="s">
        <v>193</v>
      </c>
      <c r="BE4521" s="187">
        <f t="shared" si="548"/>
        <v>0</v>
      </c>
      <c r="BF4521" s="187">
        <f t="shared" si="549"/>
        <v>0</v>
      </c>
      <c r="BG4521" s="187">
        <f t="shared" si="550"/>
        <v>0</v>
      </c>
      <c r="BH4521" s="187">
        <f t="shared" si="551"/>
        <v>0</v>
      </c>
      <c r="BI4521" s="187">
        <f t="shared" si="552"/>
        <v>0</v>
      </c>
      <c r="BJ4521" s="19" t="s">
        <v>78</v>
      </c>
      <c r="BK4521" s="187">
        <f t="shared" si="553"/>
        <v>0</v>
      </c>
      <c r="BL4521" s="19" t="s">
        <v>200</v>
      </c>
      <c r="BM4521" s="186" t="s">
        <v>8721</v>
      </c>
    </row>
    <row r="4522" spans="1:65" s="2" customFormat="1" ht="37.9" customHeight="1">
      <c r="A4522" s="36"/>
      <c r="B4522" s="37"/>
      <c r="C4522" s="175" t="s">
        <v>8722</v>
      </c>
      <c r="D4522" s="175" t="s">
        <v>195</v>
      </c>
      <c r="E4522" s="176" t="s">
        <v>8723</v>
      </c>
      <c r="F4522" s="177" t="s">
        <v>8724</v>
      </c>
      <c r="G4522" s="178" t="s">
        <v>702</v>
      </c>
      <c r="H4522" s="179">
        <v>98</v>
      </c>
      <c r="I4522" s="180"/>
      <c r="J4522" s="181">
        <f t="shared" si="544"/>
        <v>0</v>
      </c>
      <c r="K4522" s="177" t="s">
        <v>477</v>
      </c>
      <c r="L4522" s="41"/>
      <c r="M4522" s="182" t="s">
        <v>19</v>
      </c>
      <c r="N4522" s="183" t="s">
        <v>41</v>
      </c>
      <c r="O4522" s="66"/>
      <c r="P4522" s="184">
        <f t="shared" si="545"/>
        <v>0</v>
      </c>
      <c r="Q4522" s="184">
        <v>0</v>
      </c>
      <c r="R4522" s="184">
        <f t="shared" si="546"/>
        <v>0</v>
      </c>
      <c r="S4522" s="184">
        <v>0</v>
      </c>
      <c r="T4522" s="185">
        <f t="shared" si="547"/>
        <v>0</v>
      </c>
      <c r="U4522" s="36"/>
      <c r="V4522" s="36"/>
      <c r="W4522" s="36"/>
      <c r="X4522" s="36"/>
      <c r="Y4522" s="36"/>
      <c r="Z4522" s="36"/>
      <c r="AA4522" s="36"/>
      <c r="AB4522" s="36"/>
      <c r="AC4522" s="36"/>
      <c r="AD4522" s="36"/>
      <c r="AE4522" s="36"/>
      <c r="AR4522" s="186" t="s">
        <v>200</v>
      </c>
      <c r="AT4522" s="186" t="s">
        <v>195</v>
      </c>
      <c r="AU4522" s="186" t="s">
        <v>212</v>
      </c>
      <c r="AY4522" s="19" t="s">
        <v>193</v>
      </c>
      <c r="BE4522" s="187">
        <f t="shared" si="548"/>
        <v>0</v>
      </c>
      <c r="BF4522" s="187">
        <f t="shared" si="549"/>
        <v>0</v>
      </c>
      <c r="BG4522" s="187">
        <f t="shared" si="550"/>
        <v>0</v>
      </c>
      <c r="BH4522" s="187">
        <f t="shared" si="551"/>
        <v>0</v>
      </c>
      <c r="BI4522" s="187">
        <f t="shared" si="552"/>
        <v>0</v>
      </c>
      <c r="BJ4522" s="19" t="s">
        <v>78</v>
      </c>
      <c r="BK4522" s="187">
        <f t="shared" si="553"/>
        <v>0</v>
      </c>
      <c r="BL4522" s="19" t="s">
        <v>200</v>
      </c>
      <c r="BM4522" s="186" t="s">
        <v>8725</v>
      </c>
    </row>
    <row r="4523" spans="1:65" s="2" customFormat="1" ht="16.5" customHeight="1">
      <c r="A4523" s="36"/>
      <c r="B4523" s="37"/>
      <c r="C4523" s="175" t="s">
        <v>8726</v>
      </c>
      <c r="D4523" s="175" t="s">
        <v>195</v>
      </c>
      <c r="E4523" s="176" t="s">
        <v>8727</v>
      </c>
      <c r="F4523" s="177" t="s">
        <v>8728</v>
      </c>
      <c r="G4523" s="178" t="s">
        <v>702</v>
      </c>
      <c r="H4523" s="179">
        <v>45</v>
      </c>
      <c r="I4523" s="180"/>
      <c r="J4523" s="181">
        <f t="shared" si="544"/>
        <v>0</v>
      </c>
      <c r="K4523" s="177" t="s">
        <v>477</v>
      </c>
      <c r="L4523" s="41"/>
      <c r="M4523" s="182" t="s">
        <v>19</v>
      </c>
      <c r="N4523" s="183" t="s">
        <v>41</v>
      </c>
      <c r="O4523" s="66"/>
      <c r="P4523" s="184">
        <f t="shared" si="545"/>
        <v>0</v>
      </c>
      <c r="Q4523" s="184">
        <v>0</v>
      </c>
      <c r="R4523" s="184">
        <f t="shared" si="546"/>
        <v>0</v>
      </c>
      <c r="S4523" s="184">
        <v>0</v>
      </c>
      <c r="T4523" s="185">
        <f t="shared" si="547"/>
        <v>0</v>
      </c>
      <c r="U4523" s="36"/>
      <c r="V4523" s="36"/>
      <c r="W4523" s="36"/>
      <c r="X4523" s="36"/>
      <c r="Y4523" s="36"/>
      <c r="Z4523" s="36"/>
      <c r="AA4523" s="36"/>
      <c r="AB4523" s="36"/>
      <c r="AC4523" s="36"/>
      <c r="AD4523" s="36"/>
      <c r="AE4523" s="36"/>
      <c r="AR4523" s="186" t="s">
        <v>200</v>
      </c>
      <c r="AT4523" s="186" t="s">
        <v>195</v>
      </c>
      <c r="AU4523" s="186" t="s">
        <v>212</v>
      </c>
      <c r="AY4523" s="19" t="s">
        <v>193</v>
      </c>
      <c r="BE4523" s="187">
        <f t="shared" si="548"/>
        <v>0</v>
      </c>
      <c r="BF4523" s="187">
        <f t="shared" si="549"/>
        <v>0</v>
      </c>
      <c r="BG4523" s="187">
        <f t="shared" si="550"/>
        <v>0</v>
      </c>
      <c r="BH4523" s="187">
        <f t="shared" si="551"/>
        <v>0</v>
      </c>
      <c r="BI4523" s="187">
        <f t="shared" si="552"/>
        <v>0</v>
      </c>
      <c r="BJ4523" s="19" t="s">
        <v>78</v>
      </c>
      <c r="BK4523" s="187">
        <f t="shared" si="553"/>
        <v>0</v>
      </c>
      <c r="BL4523" s="19" t="s">
        <v>200</v>
      </c>
      <c r="BM4523" s="186" t="s">
        <v>8729</v>
      </c>
    </row>
    <row r="4524" spans="1:65" s="2" customFormat="1" ht="24.2" customHeight="1">
      <c r="A4524" s="36"/>
      <c r="B4524" s="37"/>
      <c r="C4524" s="175" t="s">
        <v>8730</v>
      </c>
      <c r="D4524" s="175" t="s">
        <v>195</v>
      </c>
      <c r="E4524" s="176" t="s">
        <v>8731</v>
      </c>
      <c r="F4524" s="177" t="s">
        <v>8732</v>
      </c>
      <c r="G4524" s="178" t="s">
        <v>702</v>
      </c>
      <c r="H4524" s="179">
        <v>45</v>
      </c>
      <c r="I4524" s="180"/>
      <c r="J4524" s="181">
        <f t="shared" si="544"/>
        <v>0</v>
      </c>
      <c r="K4524" s="177" t="s">
        <v>477</v>
      </c>
      <c r="L4524" s="41"/>
      <c r="M4524" s="182" t="s">
        <v>19</v>
      </c>
      <c r="N4524" s="183" t="s">
        <v>41</v>
      </c>
      <c r="O4524" s="66"/>
      <c r="P4524" s="184">
        <f t="shared" si="545"/>
        <v>0</v>
      </c>
      <c r="Q4524" s="184">
        <v>0</v>
      </c>
      <c r="R4524" s="184">
        <f t="shared" si="546"/>
        <v>0</v>
      </c>
      <c r="S4524" s="184">
        <v>0</v>
      </c>
      <c r="T4524" s="185">
        <f t="shared" si="547"/>
        <v>0</v>
      </c>
      <c r="U4524" s="36"/>
      <c r="V4524" s="36"/>
      <c r="W4524" s="36"/>
      <c r="X4524" s="36"/>
      <c r="Y4524" s="36"/>
      <c r="Z4524" s="36"/>
      <c r="AA4524" s="36"/>
      <c r="AB4524" s="36"/>
      <c r="AC4524" s="36"/>
      <c r="AD4524" s="36"/>
      <c r="AE4524" s="36"/>
      <c r="AR4524" s="186" t="s">
        <v>200</v>
      </c>
      <c r="AT4524" s="186" t="s">
        <v>195</v>
      </c>
      <c r="AU4524" s="186" t="s">
        <v>212</v>
      </c>
      <c r="AY4524" s="19" t="s">
        <v>193</v>
      </c>
      <c r="BE4524" s="187">
        <f t="shared" si="548"/>
        <v>0</v>
      </c>
      <c r="BF4524" s="187">
        <f t="shared" si="549"/>
        <v>0</v>
      </c>
      <c r="BG4524" s="187">
        <f t="shared" si="550"/>
        <v>0</v>
      </c>
      <c r="BH4524" s="187">
        <f t="shared" si="551"/>
        <v>0</v>
      </c>
      <c r="BI4524" s="187">
        <f t="shared" si="552"/>
        <v>0</v>
      </c>
      <c r="BJ4524" s="19" t="s">
        <v>78</v>
      </c>
      <c r="BK4524" s="187">
        <f t="shared" si="553"/>
        <v>0</v>
      </c>
      <c r="BL4524" s="19" t="s">
        <v>200</v>
      </c>
      <c r="BM4524" s="186" t="s">
        <v>8733</v>
      </c>
    </row>
    <row r="4525" spans="1:65" s="2" customFormat="1" ht="33" customHeight="1">
      <c r="A4525" s="36"/>
      <c r="B4525" s="37"/>
      <c r="C4525" s="175" t="s">
        <v>8734</v>
      </c>
      <c r="D4525" s="175" t="s">
        <v>195</v>
      </c>
      <c r="E4525" s="176" t="s">
        <v>8735</v>
      </c>
      <c r="F4525" s="177" t="s">
        <v>8293</v>
      </c>
      <c r="G4525" s="178" t="s">
        <v>273</v>
      </c>
      <c r="H4525" s="179">
        <v>503</v>
      </c>
      <c r="I4525" s="180"/>
      <c r="J4525" s="181">
        <f t="shared" si="544"/>
        <v>0</v>
      </c>
      <c r="K4525" s="177" t="s">
        <v>477</v>
      </c>
      <c r="L4525" s="41"/>
      <c r="M4525" s="182" t="s">
        <v>19</v>
      </c>
      <c r="N4525" s="183" t="s">
        <v>41</v>
      </c>
      <c r="O4525" s="66"/>
      <c r="P4525" s="184">
        <f t="shared" si="545"/>
        <v>0</v>
      </c>
      <c r="Q4525" s="184">
        <v>0</v>
      </c>
      <c r="R4525" s="184">
        <f t="shared" si="546"/>
        <v>0</v>
      </c>
      <c r="S4525" s="184">
        <v>0</v>
      </c>
      <c r="T4525" s="185">
        <f t="shared" si="547"/>
        <v>0</v>
      </c>
      <c r="U4525" s="36"/>
      <c r="V4525" s="36"/>
      <c r="W4525" s="36"/>
      <c r="X4525" s="36"/>
      <c r="Y4525" s="36"/>
      <c r="Z4525" s="36"/>
      <c r="AA4525" s="36"/>
      <c r="AB4525" s="36"/>
      <c r="AC4525" s="36"/>
      <c r="AD4525" s="36"/>
      <c r="AE4525" s="36"/>
      <c r="AR4525" s="186" t="s">
        <v>200</v>
      </c>
      <c r="AT4525" s="186" t="s">
        <v>195</v>
      </c>
      <c r="AU4525" s="186" t="s">
        <v>212</v>
      </c>
      <c r="AY4525" s="19" t="s">
        <v>193</v>
      </c>
      <c r="BE4525" s="187">
        <f t="shared" si="548"/>
        <v>0</v>
      </c>
      <c r="BF4525" s="187">
        <f t="shared" si="549"/>
        <v>0</v>
      </c>
      <c r="BG4525" s="187">
        <f t="shared" si="550"/>
        <v>0</v>
      </c>
      <c r="BH4525" s="187">
        <f t="shared" si="551"/>
        <v>0</v>
      </c>
      <c r="BI4525" s="187">
        <f t="shared" si="552"/>
        <v>0</v>
      </c>
      <c r="BJ4525" s="19" t="s">
        <v>78</v>
      </c>
      <c r="BK4525" s="187">
        <f t="shared" si="553"/>
        <v>0</v>
      </c>
      <c r="BL4525" s="19" t="s">
        <v>200</v>
      </c>
      <c r="BM4525" s="186" t="s">
        <v>8736</v>
      </c>
    </row>
    <row r="4526" spans="1:65" s="2" customFormat="1" ht="24.2" customHeight="1">
      <c r="A4526" s="36"/>
      <c r="B4526" s="37"/>
      <c r="C4526" s="175" t="s">
        <v>8737</v>
      </c>
      <c r="D4526" s="175" t="s">
        <v>195</v>
      </c>
      <c r="E4526" s="176" t="s">
        <v>8738</v>
      </c>
      <c r="F4526" s="177" t="s">
        <v>8739</v>
      </c>
      <c r="G4526" s="178" t="s">
        <v>198</v>
      </c>
      <c r="H4526" s="179">
        <v>171</v>
      </c>
      <c r="I4526" s="180"/>
      <c r="J4526" s="181">
        <f t="shared" si="544"/>
        <v>0</v>
      </c>
      <c r="K4526" s="177" t="s">
        <v>477</v>
      </c>
      <c r="L4526" s="41"/>
      <c r="M4526" s="182" t="s">
        <v>19</v>
      </c>
      <c r="N4526" s="183" t="s">
        <v>41</v>
      </c>
      <c r="O4526" s="66"/>
      <c r="P4526" s="184">
        <f t="shared" si="545"/>
        <v>0</v>
      </c>
      <c r="Q4526" s="184">
        <v>0</v>
      </c>
      <c r="R4526" s="184">
        <f t="shared" si="546"/>
        <v>0</v>
      </c>
      <c r="S4526" s="184">
        <v>0</v>
      </c>
      <c r="T4526" s="185">
        <f t="shared" si="547"/>
        <v>0</v>
      </c>
      <c r="U4526" s="36"/>
      <c r="V4526" s="36"/>
      <c r="W4526" s="36"/>
      <c r="X4526" s="36"/>
      <c r="Y4526" s="36"/>
      <c r="Z4526" s="36"/>
      <c r="AA4526" s="36"/>
      <c r="AB4526" s="36"/>
      <c r="AC4526" s="36"/>
      <c r="AD4526" s="36"/>
      <c r="AE4526" s="36"/>
      <c r="AR4526" s="186" t="s">
        <v>200</v>
      </c>
      <c r="AT4526" s="186" t="s">
        <v>195</v>
      </c>
      <c r="AU4526" s="186" t="s">
        <v>212</v>
      </c>
      <c r="AY4526" s="19" t="s">
        <v>193</v>
      </c>
      <c r="BE4526" s="187">
        <f t="shared" si="548"/>
        <v>0</v>
      </c>
      <c r="BF4526" s="187">
        <f t="shared" si="549"/>
        <v>0</v>
      </c>
      <c r="BG4526" s="187">
        <f t="shared" si="550"/>
        <v>0</v>
      </c>
      <c r="BH4526" s="187">
        <f t="shared" si="551"/>
        <v>0</v>
      </c>
      <c r="BI4526" s="187">
        <f t="shared" si="552"/>
        <v>0</v>
      </c>
      <c r="BJ4526" s="19" t="s">
        <v>78</v>
      </c>
      <c r="BK4526" s="187">
        <f t="shared" si="553"/>
        <v>0</v>
      </c>
      <c r="BL4526" s="19" t="s">
        <v>200</v>
      </c>
      <c r="BM4526" s="186" t="s">
        <v>8740</v>
      </c>
    </row>
    <row r="4527" spans="1:65" s="2" customFormat="1" ht="24.2" customHeight="1">
      <c r="A4527" s="36"/>
      <c r="B4527" s="37"/>
      <c r="C4527" s="175" t="s">
        <v>8741</v>
      </c>
      <c r="D4527" s="175" t="s">
        <v>195</v>
      </c>
      <c r="E4527" s="176" t="s">
        <v>8742</v>
      </c>
      <c r="F4527" s="177" t="s">
        <v>8743</v>
      </c>
      <c r="G4527" s="178" t="s">
        <v>198</v>
      </c>
      <c r="H4527" s="179">
        <v>14</v>
      </c>
      <c r="I4527" s="180"/>
      <c r="J4527" s="181">
        <f t="shared" si="544"/>
        <v>0</v>
      </c>
      <c r="K4527" s="177" t="s">
        <v>477</v>
      </c>
      <c r="L4527" s="41"/>
      <c r="M4527" s="182" t="s">
        <v>19</v>
      </c>
      <c r="N4527" s="183" t="s">
        <v>41</v>
      </c>
      <c r="O4527" s="66"/>
      <c r="P4527" s="184">
        <f t="shared" si="545"/>
        <v>0</v>
      </c>
      <c r="Q4527" s="184">
        <v>0</v>
      </c>
      <c r="R4527" s="184">
        <f t="shared" si="546"/>
        <v>0</v>
      </c>
      <c r="S4527" s="184">
        <v>0</v>
      </c>
      <c r="T4527" s="185">
        <f t="shared" si="547"/>
        <v>0</v>
      </c>
      <c r="U4527" s="36"/>
      <c r="V4527" s="36"/>
      <c r="W4527" s="36"/>
      <c r="X4527" s="36"/>
      <c r="Y4527" s="36"/>
      <c r="Z4527" s="36"/>
      <c r="AA4527" s="36"/>
      <c r="AB4527" s="36"/>
      <c r="AC4527" s="36"/>
      <c r="AD4527" s="36"/>
      <c r="AE4527" s="36"/>
      <c r="AR4527" s="186" t="s">
        <v>200</v>
      </c>
      <c r="AT4527" s="186" t="s">
        <v>195</v>
      </c>
      <c r="AU4527" s="186" t="s">
        <v>212</v>
      </c>
      <c r="AY4527" s="19" t="s">
        <v>193</v>
      </c>
      <c r="BE4527" s="187">
        <f t="shared" si="548"/>
        <v>0</v>
      </c>
      <c r="BF4527" s="187">
        <f t="shared" si="549"/>
        <v>0</v>
      </c>
      <c r="BG4527" s="187">
        <f t="shared" si="550"/>
        <v>0</v>
      </c>
      <c r="BH4527" s="187">
        <f t="shared" si="551"/>
        <v>0</v>
      </c>
      <c r="BI4527" s="187">
        <f t="shared" si="552"/>
        <v>0</v>
      </c>
      <c r="BJ4527" s="19" t="s">
        <v>78</v>
      </c>
      <c r="BK4527" s="187">
        <f t="shared" si="553"/>
        <v>0</v>
      </c>
      <c r="BL4527" s="19" t="s">
        <v>200</v>
      </c>
      <c r="BM4527" s="186" t="s">
        <v>8744</v>
      </c>
    </row>
    <row r="4528" spans="1:65" s="2" customFormat="1" ht="37.9" customHeight="1">
      <c r="A4528" s="36"/>
      <c r="B4528" s="37"/>
      <c r="C4528" s="175" t="s">
        <v>8745</v>
      </c>
      <c r="D4528" s="175" t="s">
        <v>195</v>
      </c>
      <c r="E4528" s="176" t="s">
        <v>8746</v>
      </c>
      <c r="F4528" s="177" t="s">
        <v>8747</v>
      </c>
      <c r="G4528" s="178" t="s">
        <v>273</v>
      </c>
      <c r="H4528" s="179">
        <v>88</v>
      </c>
      <c r="I4528" s="180"/>
      <c r="J4528" s="181">
        <f t="shared" si="544"/>
        <v>0</v>
      </c>
      <c r="K4528" s="177" t="s">
        <v>477</v>
      </c>
      <c r="L4528" s="41"/>
      <c r="M4528" s="182" t="s">
        <v>19</v>
      </c>
      <c r="N4528" s="183" t="s">
        <v>41</v>
      </c>
      <c r="O4528" s="66"/>
      <c r="P4528" s="184">
        <f t="shared" si="545"/>
        <v>0</v>
      </c>
      <c r="Q4528" s="184">
        <v>0</v>
      </c>
      <c r="R4528" s="184">
        <f t="shared" si="546"/>
        <v>0</v>
      </c>
      <c r="S4528" s="184">
        <v>0</v>
      </c>
      <c r="T4528" s="185">
        <f t="shared" si="547"/>
        <v>0</v>
      </c>
      <c r="U4528" s="36"/>
      <c r="V4528" s="36"/>
      <c r="W4528" s="36"/>
      <c r="X4528" s="36"/>
      <c r="Y4528" s="36"/>
      <c r="Z4528" s="36"/>
      <c r="AA4528" s="36"/>
      <c r="AB4528" s="36"/>
      <c r="AC4528" s="36"/>
      <c r="AD4528" s="36"/>
      <c r="AE4528" s="36"/>
      <c r="AR4528" s="186" t="s">
        <v>200</v>
      </c>
      <c r="AT4528" s="186" t="s">
        <v>195</v>
      </c>
      <c r="AU4528" s="186" t="s">
        <v>212</v>
      </c>
      <c r="AY4528" s="19" t="s">
        <v>193</v>
      </c>
      <c r="BE4528" s="187">
        <f t="shared" si="548"/>
        <v>0</v>
      </c>
      <c r="BF4528" s="187">
        <f t="shared" si="549"/>
        <v>0</v>
      </c>
      <c r="BG4528" s="187">
        <f t="shared" si="550"/>
        <v>0</v>
      </c>
      <c r="BH4528" s="187">
        <f t="shared" si="551"/>
        <v>0</v>
      </c>
      <c r="BI4528" s="187">
        <f t="shared" si="552"/>
        <v>0</v>
      </c>
      <c r="BJ4528" s="19" t="s">
        <v>78</v>
      </c>
      <c r="BK4528" s="187">
        <f t="shared" si="553"/>
        <v>0</v>
      </c>
      <c r="BL4528" s="19" t="s">
        <v>200</v>
      </c>
      <c r="BM4528" s="186" t="s">
        <v>8748</v>
      </c>
    </row>
    <row r="4529" spans="1:65" s="12" customFormat="1" ht="20.85" customHeight="1">
      <c r="B4529" s="159"/>
      <c r="C4529" s="160"/>
      <c r="D4529" s="161" t="s">
        <v>69</v>
      </c>
      <c r="E4529" s="173" t="s">
        <v>8749</v>
      </c>
      <c r="F4529" s="173" t="s">
        <v>8750</v>
      </c>
      <c r="G4529" s="160"/>
      <c r="H4529" s="160"/>
      <c r="I4529" s="163"/>
      <c r="J4529" s="174">
        <f>BK4529</f>
        <v>0</v>
      </c>
      <c r="K4529" s="160"/>
      <c r="L4529" s="165"/>
      <c r="M4529" s="166"/>
      <c r="N4529" s="167"/>
      <c r="O4529" s="167"/>
      <c r="P4529" s="168">
        <f>SUM(P4530:P4537)</f>
        <v>0</v>
      </c>
      <c r="Q4529" s="167"/>
      <c r="R4529" s="168">
        <f>SUM(R4530:R4537)</f>
        <v>0</v>
      </c>
      <c r="S4529" s="167"/>
      <c r="T4529" s="169">
        <f>SUM(T4530:T4537)</f>
        <v>0</v>
      </c>
      <c r="AR4529" s="170" t="s">
        <v>78</v>
      </c>
      <c r="AT4529" s="171" t="s">
        <v>69</v>
      </c>
      <c r="AU4529" s="171" t="s">
        <v>80</v>
      </c>
      <c r="AY4529" s="170" t="s">
        <v>193</v>
      </c>
      <c r="BK4529" s="172">
        <f>SUM(BK4530:BK4537)</f>
        <v>0</v>
      </c>
    </row>
    <row r="4530" spans="1:65" s="2" customFormat="1" ht="37.9" customHeight="1">
      <c r="A4530" s="36"/>
      <c r="B4530" s="37"/>
      <c r="C4530" s="175" t="s">
        <v>8751</v>
      </c>
      <c r="D4530" s="175" t="s">
        <v>195</v>
      </c>
      <c r="E4530" s="176" t="s">
        <v>8752</v>
      </c>
      <c r="F4530" s="177" t="s">
        <v>8753</v>
      </c>
      <c r="G4530" s="178" t="s">
        <v>702</v>
      </c>
      <c r="H4530" s="179">
        <v>1</v>
      </c>
      <c r="I4530" s="180"/>
      <c r="J4530" s="181">
        <f t="shared" ref="J4530:J4537" si="554">ROUND(I4530*H4530,2)</f>
        <v>0</v>
      </c>
      <c r="K4530" s="177" t="s">
        <v>477</v>
      </c>
      <c r="L4530" s="41"/>
      <c r="M4530" s="182" t="s">
        <v>19</v>
      </c>
      <c r="N4530" s="183" t="s">
        <v>41</v>
      </c>
      <c r="O4530" s="66"/>
      <c r="P4530" s="184">
        <f t="shared" ref="P4530:P4537" si="555">O4530*H4530</f>
        <v>0</v>
      </c>
      <c r="Q4530" s="184">
        <v>0</v>
      </c>
      <c r="R4530" s="184">
        <f t="shared" ref="R4530:R4537" si="556">Q4530*H4530</f>
        <v>0</v>
      </c>
      <c r="S4530" s="184">
        <v>0</v>
      </c>
      <c r="T4530" s="185">
        <f t="shared" ref="T4530:T4537" si="557">S4530*H4530</f>
        <v>0</v>
      </c>
      <c r="U4530" s="36"/>
      <c r="V4530" s="36"/>
      <c r="W4530" s="36"/>
      <c r="X4530" s="36"/>
      <c r="Y4530" s="36"/>
      <c r="Z4530" s="36"/>
      <c r="AA4530" s="36"/>
      <c r="AB4530" s="36"/>
      <c r="AC4530" s="36"/>
      <c r="AD4530" s="36"/>
      <c r="AE4530" s="36"/>
      <c r="AR4530" s="186" t="s">
        <v>200</v>
      </c>
      <c r="AT4530" s="186" t="s">
        <v>195</v>
      </c>
      <c r="AU4530" s="186" t="s">
        <v>212</v>
      </c>
      <c r="AY4530" s="19" t="s">
        <v>193</v>
      </c>
      <c r="BE4530" s="187">
        <f t="shared" ref="BE4530:BE4537" si="558">IF(N4530="základní",J4530,0)</f>
        <v>0</v>
      </c>
      <c r="BF4530" s="187">
        <f t="shared" ref="BF4530:BF4537" si="559">IF(N4530="snížená",J4530,0)</f>
        <v>0</v>
      </c>
      <c r="BG4530" s="187">
        <f t="shared" ref="BG4530:BG4537" si="560">IF(N4530="zákl. přenesená",J4530,0)</f>
        <v>0</v>
      </c>
      <c r="BH4530" s="187">
        <f t="shared" ref="BH4530:BH4537" si="561">IF(N4530="sníž. přenesená",J4530,0)</f>
        <v>0</v>
      </c>
      <c r="BI4530" s="187">
        <f t="shared" ref="BI4530:BI4537" si="562">IF(N4530="nulová",J4530,0)</f>
        <v>0</v>
      </c>
      <c r="BJ4530" s="19" t="s">
        <v>78</v>
      </c>
      <c r="BK4530" s="187">
        <f t="shared" ref="BK4530:BK4537" si="563">ROUND(I4530*H4530,2)</f>
        <v>0</v>
      </c>
      <c r="BL4530" s="19" t="s">
        <v>200</v>
      </c>
      <c r="BM4530" s="186" t="s">
        <v>8754</v>
      </c>
    </row>
    <row r="4531" spans="1:65" s="2" customFormat="1" ht="16.5" customHeight="1">
      <c r="A4531" s="36"/>
      <c r="B4531" s="37"/>
      <c r="C4531" s="175" t="s">
        <v>8755</v>
      </c>
      <c r="D4531" s="175" t="s">
        <v>195</v>
      </c>
      <c r="E4531" s="176" t="s">
        <v>8756</v>
      </c>
      <c r="F4531" s="177" t="s">
        <v>8720</v>
      </c>
      <c r="G4531" s="178" t="s">
        <v>702</v>
      </c>
      <c r="H4531" s="179">
        <v>1</v>
      </c>
      <c r="I4531" s="180"/>
      <c r="J4531" s="181">
        <f t="shared" si="554"/>
        <v>0</v>
      </c>
      <c r="K4531" s="177" t="s">
        <v>477</v>
      </c>
      <c r="L4531" s="41"/>
      <c r="M4531" s="182" t="s">
        <v>19</v>
      </c>
      <c r="N4531" s="183" t="s">
        <v>41</v>
      </c>
      <c r="O4531" s="66"/>
      <c r="P4531" s="184">
        <f t="shared" si="555"/>
        <v>0</v>
      </c>
      <c r="Q4531" s="184">
        <v>0</v>
      </c>
      <c r="R4531" s="184">
        <f t="shared" si="556"/>
        <v>0</v>
      </c>
      <c r="S4531" s="184">
        <v>0</v>
      </c>
      <c r="T4531" s="185">
        <f t="shared" si="557"/>
        <v>0</v>
      </c>
      <c r="U4531" s="36"/>
      <c r="V4531" s="36"/>
      <c r="W4531" s="36"/>
      <c r="X4531" s="36"/>
      <c r="Y4531" s="36"/>
      <c r="Z4531" s="36"/>
      <c r="AA4531" s="36"/>
      <c r="AB4531" s="36"/>
      <c r="AC4531" s="36"/>
      <c r="AD4531" s="36"/>
      <c r="AE4531" s="36"/>
      <c r="AR4531" s="186" t="s">
        <v>200</v>
      </c>
      <c r="AT4531" s="186" t="s">
        <v>195</v>
      </c>
      <c r="AU4531" s="186" t="s">
        <v>212</v>
      </c>
      <c r="AY4531" s="19" t="s">
        <v>193</v>
      </c>
      <c r="BE4531" s="187">
        <f t="shared" si="558"/>
        <v>0</v>
      </c>
      <c r="BF4531" s="187">
        <f t="shared" si="559"/>
        <v>0</v>
      </c>
      <c r="BG4531" s="187">
        <f t="shared" si="560"/>
        <v>0</v>
      </c>
      <c r="BH4531" s="187">
        <f t="shared" si="561"/>
        <v>0</v>
      </c>
      <c r="BI4531" s="187">
        <f t="shared" si="562"/>
        <v>0</v>
      </c>
      <c r="BJ4531" s="19" t="s">
        <v>78</v>
      </c>
      <c r="BK4531" s="187">
        <f t="shared" si="563"/>
        <v>0</v>
      </c>
      <c r="BL4531" s="19" t="s">
        <v>200</v>
      </c>
      <c r="BM4531" s="186" t="s">
        <v>8757</v>
      </c>
    </row>
    <row r="4532" spans="1:65" s="2" customFormat="1" ht="16.5" customHeight="1">
      <c r="A4532" s="36"/>
      <c r="B4532" s="37"/>
      <c r="C4532" s="175" t="s">
        <v>8758</v>
      </c>
      <c r="D4532" s="175" t="s">
        <v>195</v>
      </c>
      <c r="E4532" s="176" t="s">
        <v>8759</v>
      </c>
      <c r="F4532" s="177" t="s">
        <v>8760</v>
      </c>
      <c r="G4532" s="178" t="s">
        <v>702</v>
      </c>
      <c r="H4532" s="179">
        <v>2</v>
      </c>
      <c r="I4532" s="180"/>
      <c r="J4532" s="181">
        <f t="shared" si="554"/>
        <v>0</v>
      </c>
      <c r="K4532" s="177" t="s">
        <v>477</v>
      </c>
      <c r="L4532" s="41"/>
      <c r="M4532" s="182" t="s">
        <v>19</v>
      </c>
      <c r="N4532" s="183" t="s">
        <v>41</v>
      </c>
      <c r="O4532" s="66"/>
      <c r="P4532" s="184">
        <f t="shared" si="555"/>
        <v>0</v>
      </c>
      <c r="Q4532" s="184">
        <v>0</v>
      </c>
      <c r="R4532" s="184">
        <f t="shared" si="556"/>
        <v>0</v>
      </c>
      <c r="S4532" s="184">
        <v>0</v>
      </c>
      <c r="T4532" s="185">
        <f t="shared" si="557"/>
        <v>0</v>
      </c>
      <c r="U4532" s="36"/>
      <c r="V4532" s="36"/>
      <c r="W4532" s="36"/>
      <c r="X4532" s="36"/>
      <c r="Y4532" s="36"/>
      <c r="Z4532" s="36"/>
      <c r="AA4532" s="36"/>
      <c r="AB4532" s="36"/>
      <c r="AC4532" s="36"/>
      <c r="AD4532" s="36"/>
      <c r="AE4532" s="36"/>
      <c r="AR4532" s="186" t="s">
        <v>200</v>
      </c>
      <c r="AT4532" s="186" t="s">
        <v>195</v>
      </c>
      <c r="AU4532" s="186" t="s">
        <v>212</v>
      </c>
      <c r="AY4532" s="19" t="s">
        <v>193</v>
      </c>
      <c r="BE4532" s="187">
        <f t="shared" si="558"/>
        <v>0</v>
      </c>
      <c r="BF4532" s="187">
        <f t="shared" si="559"/>
        <v>0</v>
      </c>
      <c r="BG4532" s="187">
        <f t="shared" si="560"/>
        <v>0</v>
      </c>
      <c r="BH4532" s="187">
        <f t="shared" si="561"/>
        <v>0</v>
      </c>
      <c r="BI4532" s="187">
        <f t="shared" si="562"/>
        <v>0</v>
      </c>
      <c r="BJ4532" s="19" t="s">
        <v>78</v>
      </c>
      <c r="BK4532" s="187">
        <f t="shared" si="563"/>
        <v>0</v>
      </c>
      <c r="BL4532" s="19" t="s">
        <v>200</v>
      </c>
      <c r="BM4532" s="186" t="s">
        <v>8761</v>
      </c>
    </row>
    <row r="4533" spans="1:65" s="2" customFormat="1" ht="24.2" customHeight="1">
      <c r="A4533" s="36"/>
      <c r="B4533" s="37"/>
      <c r="C4533" s="175" t="s">
        <v>8762</v>
      </c>
      <c r="D4533" s="175" t="s">
        <v>195</v>
      </c>
      <c r="E4533" s="176" t="s">
        <v>8763</v>
      </c>
      <c r="F4533" s="177" t="s">
        <v>8134</v>
      </c>
      <c r="G4533" s="178" t="s">
        <v>702</v>
      </c>
      <c r="H4533" s="179">
        <v>1</v>
      </c>
      <c r="I4533" s="180"/>
      <c r="J4533" s="181">
        <f t="shared" si="554"/>
        <v>0</v>
      </c>
      <c r="K4533" s="177" t="s">
        <v>477</v>
      </c>
      <c r="L4533" s="41"/>
      <c r="M4533" s="182" t="s">
        <v>19</v>
      </c>
      <c r="N4533" s="183" t="s">
        <v>41</v>
      </c>
      <c r="O4533" s="66"/>
      <c r="P4533" s="184">
        <f t="shared" si="555"/>
        <v>0</v>
      </c>
      <c r="Q4533" s="184">
        <v>0</v>
      </c>
      <c r="R4533" s="184">
        <f t="shared" si="556"/>
        <v>0</v>
      </c>
      <c r="S4533" s="184">
        <v>0</v>
      </c>
      <c r="T4533" s="185">
        <f t="shared" si="557"/>
        <v>0</v>
      </c>
      <c r="U4533" s="36"/>
      <c r="V4533" s="36"/>
      <c r="W4533" s="36"/>
      <c r="X4533" s="36"/>
      <c r="Y4533" s="36"/>
      <c r="Z4533" s="36"/>
      <c r="AA4533" s="36"/>
      <c r="AB4533" s="36"/>
      <c r="AC4533" s="36"/>
      <c r="AD4533" s="36"/>
      <c r="AE4533" s="36"/>
      <c r="AR4533" s="186" t="s">
        <v>200</v>
      </c>
      <c r="AT4533" s="186" t="s">
        <v>195</v>
      </c>
      <c r="AU4533" s="186" t="s">
        <v>212</v>
      </c>
      <c r="AY4533" s="19" t="s">
        <v>193</v>
      </c>
      <c r="BE4533" s="187">
        <f t="shared" si="558"/>
        <v>0</v>
      </c>
      <c r="BF4533" s="187">
        <f t="shared" si="559"/>
        <v>0</v>
      </c>
      <c r="BG4533" s="187">
        <f t="shared" si="560"/>
        <v>0</v>
      </c>
      <c r="BH4533" s="187">
        <f t="shared" si="561"/>
        <v>0</v>
      </c>
      <c r="BI4533" s="187">
        <f t="shared" si="562"/>
        <v>0</v>
      </c>
      <c r="BJ4533" s="19" t="s">
        <v>78</v>
      </c>
      <c r="BK4533" s="187">
        <f t="shared" si="563"/>
        <v>0</v>
      </c>
      <c r="BL4533" s="19" t="s">
        <v>200</v>
      </c>
      <c r="BM4533" s="186" t="s">
        <v>8764</v>
      </c>
    </row>
    <row r="4534" spans="1:65" s="2" customFormat="1" ht="33" customHeight="1">
      <c r="A4534" s="36"/>
      <c r="B4534" s="37"/>
      <c r="C4534" s="175" t="s">
        <v>8765</v>
      </c>
      <c r="D4534" s="175" t="s">
        <v>195</v>
      </c>
      <c r="E4534" s="176" t="s">
        <v>8766</v>
      </c>
      <c r="F4534" s="177" t="s">
        <v>8170</v>
      </c>
      <c r="G4534" s="178" t="s">
        <v>273</v>
      </c>
      <c r="H4534" s="179">
        <v>7</v>
      </c>
      <c r="I4534" s="180"/>
      <c r="J4534" s="181">
        <f t="shared" si="554"/>
        <v>0</v>
      </c>
      <c r="K4534" s="177" t="s">
        <v>477</v>
      </c>
      <c r="L4534" s="41"/>
      <c r="M4534" s="182" t="s">
        <v>19</v>
      </c>
      <c r="N4534" s="183" t="s">
        <v>41</v>
      </c>
      <c r="O4534" s="66"/>
      <c r="P4534" s="184">
        <f t="shared" si="555"/>
        <v>0</v>
      </c>
      <c r="Q4534" s="184">
        <v>0</v>
      </c>
      <c r="R4534" s="184">
        <f t="shared" si="556"/>
        <v>0</v>
      </c>
      <c r="S4534" s="184">
        <v>0</v>
      </c>
      <c r="T4534" s="185">
        <f t="shared" si="557"/>
        <v>0</v>
      </c>
      <c r="U4534" s="36"/>
      <c r="V4534" s="36"/>
      <c r="W4534" s="36"/>
      <c r="X4534" s="36"/>
      <c r="Y4534" s="36"/>
      <c r="Z4534" s="36"/>
      <c r="AA4534" s="36"/>
      <c r="AB4534" s="36"/>
      <c r="AC4534" s="36"/>
      <c r="AD4534" s="36"/>
      <c r="AE4534" s="36"/>
      <c r="AR4534" s="186" t="s">
        <v>200</v>
      </c>
      <c r="AT4534" s="186" t="s">
        <v>195</v>
      </c>
      <c r="AU4534" s="186" t="s">
        <v>212</v>
      </c>
      <c r="AY4534" s="19" t="s">
        <v>193</v>
      </c>
      <c r="BE4534" s="187">
        <f t="shared" si="558"/>
        <v>0</v>
      </c>
      <c r="BF4534" s="187">
        <f t="shared" si="559"/>
        <v>0</v>
      </c>
      <c r="BG4534" s="187">
        <f t="shared" si="560"/>
        <v>0</v>
      </c>
      <c r="BH4534" s="187">
        <f t="shared" si="561"/>
        <v>0</v>
      </c>
      <c r="BI4534" s="187">
        <f t="shared" si="562"/>
        <v>0</v>
      </c>
      <c r="BJ4534" s="19" t="s">
        <v>78</v>
      </c>
      <c r="BK4534" s="187">
        <f t="shared" si="563"/>
        <v>0</v>
      </c>
      <c r="BL4534" s="19" t="s">
        <v>200</v>
      </c>
      <c r="BM4534" s="186" t="s">
        <v>8767</v>
      </c>
    </row>
    <row r="4535" spans="1:65" s="2" customFormat="1" ht="33" customHeight="1">
      <c r="A4535" s="36"/>
      <c r="B4535" s="37"/>
      <c r="C4535" s="175" t="s">
        <v>8768</v>
      </c>
      <c r="D4535" s="175" t="s">
        <v>195</v>
      </c>
      <c r="E4535" s="176" t="s">
        <v>8769</v>
      </c>
      <c r="F4535" s="177" t="s">
        <v>8293</v>
      </c>
      <c r="G4535" s="178" t="s">
        <v>273</v>
      </c>
      <c r="H4535" s="179">
        <v>1</v>
      </c>
      <c r="I4535" s="180"/>
      <c r="J4535" s="181">
        <f t="shared" si="554"/>
        <v>0</v>
      </c>
      <c r="K4535" s="177" t="s">
        <v>477</v>
      </c>
      <c r="L4535" s="41"/>
      <c r="M4535" s="182" t="s">
        <v>19</v>
      </c>
      <c r="N4535" s="183" t="s">
        <v>41</v>
      </c>
      <c r="O4535" s="66"/>
      <c r="P4535" s="184">
        <f t="shared" si="555"/>
        <v>0</v>
      </c>
      <c r="Q4535" s="184">
        <v>0</v>
      </c>
      <c r="R4535" s="184">
        <f t="shared" si="556"/>
        <v>0</v>
      </c>
      <c r="S4535" s="184">
        <v>0</v>
      </c>
      <c r="T4535" s="185">
        <f t="shared" si="557"/>
        <v>0</v>
      </c>
      <c r="U4535" s="36"/>
      <c r="V4535" s="36"/>
      <c r="W4535" s="36"/>
      <c r="X4535" s="36"/>
      <c r="Y4535" s="36"/>
      <c r="Z4535" s="36"/>
      <c r="AA4535" s="36"/>
      <c r="AB4535" s="36"/>
      <c r="AC4535" s="36"/>
      <c r="AD4535" s="36"/>
      <c r="AE4535" s="36"/>
      <c r="AR4535" s="186" t="s">
        <v>200</v>
      </c>
      <c r="AT4535" s="186" t="s">
        <v>195</v>
      </c>
      <c r="AU4535" s="186" t="s">
        <v>212</v>
      </c>
      <c r="AY4535" s="19" t="s">
        <v>193</v>
      </c>
      <c r="BE4535" s="187">
        <f t="shared" si="558"/>
        <v>0</v>
      </c>
      <c r="BF4535" s="187">
        <f t="shared" si="559"/>
        <v>0</v>
      </c>
      <c r="BG4535" s="187">
        <f t="shared" si="560"/>
        <v>0</v>
      </c>
      <c r="BH4535" s="187">
        <f t="shared" si="561"/>
        <v>0</v>
      </c>
      <c r="BI4535" s="187">
        <f t="shared" si="562"/>
        <v>0</v>
      </c>
      <c r="BJ4535" s="19" t="s">
        <v>78</v>
      </c>
      <c r="BK4535" s="187">
        <f t="shared" si="563"/>
        <v>0</v>
      </c>
      <c r="BL4535" s="19" t="s">
        <v>200</v>
      </c>
      <c r="BM4535" s="186" t="s">
        <v>8770</v>
      </c>
    </row>
    <row r="4536" spans="1:65" s="2" customFormat="1" ht="33" customHeight="1">
      <c r="A4536" s="36"/>
      <c r="B4536" s="37"/>
      <c r="C4536" s="175" t="s">
        <v>8771</v>
      </c>
      <c r="D4536" s="175" t="s">
        <v>195</v>
      </c>
      <c r="E4536" s="176" t="s">
        <v>8772</v>
      </c>
      <c r="F4536" s="177" t="s">
        <v>8174</v>
      </c>
      <c r="G4536" s="178" t="s">
        <v>273</v>
      </c>
      <c r="H4536" s="179">
        <v>1</v>
      </c>
      <c r="I4536" s="180"/>
      <c r="J4536" s="181">
        <f t="shared" si="554"/>
        <v>0</v>
      </c>
      <c r="K4536" s="177" t="s">
        <v>477</v>
      </c>
      <c r="L4536" s="41"/>
      <c r="M4536" s="182" t="s">
        <v>19</v>
      </c>
      <c r="N4536" s="183" t="s">
        <v>41</v>
      </c>
      <c r="O4536" s="66"/>
      <c r="P4536" s="184">
        <f t="shared" si="555"/>
        <v>0</v>
      </c>
      <c r="Q4536" s="184">
        <v>0</v>
      </c>
      <c r="R4536" s="184">
        <f t="shared" si="556"/>
        <v>0</v>
      </c>
      <c r="S4536" s="184">
        <v>0</v>
      </c>
      <c r="T4536" s="185">
        <f t="shared" si="557"/>
        <v>0</v>
      </c>
      <c r="U4536" s="36"/>
      <c r="V4536" s="36"/>
      <c r="W4536" s="36"/>
      <c r="X4536" s="36"/>
      <c r="Y4536" s="36"/>
      <c r="Z4536" s="36"/>
      <c r="AA4536" s="36"/>
      <c r="AB4536" s="36"/>
      <c r="AC4536" s="36"/>
      <c r="AD4536" s="36"/>
      <c r="AE4536" s="36"/>
      <c r="AR4536" s="186" t="s">
        <v>200</v>
      </c>
      <c r="AT4536" s="186" t="s">
        <v>195</v>
      </c>
      <c r="AU4536" s="186" t="s">
        <v>212</v>
      </c>
      <c r="AY4536" s="19" t="s">
        <v>193</v>
      </c>
      <c r="BE4536" s="187">
        <f t="shared" si="558"/>
        <v>0</v>
      </c>
      <c r="BF4536" s="187">
        <f t="shared" si="559"/>
        <v>0</v>
      </c>
      <c r="BG4536" s="187">
        <f t="shared" si="560"/>
        <v>0</v>
      </c>
      <c r="BH4536" s="187">
        <f t="shared" si="561"/>
        <v>0</v>
      </c>
      <c r="BI4536" s="187">
        <f t="shared" si="562"/>
        <v>0</v>
      </c>
      <c r="BJ4536" s="19" t="s">
        <v>78</v>
      </c>
      <c r="BK4536" s="187">
        <f t="shared" si="563"/>
        <v>0</v>
      </c>
      <c r="BL4536" s="19" t="s">
        <v>200</v>
      </c>
      <c r="BM4536" s="186" t="s">
        <v>8773</v>
      </c>
    </row>
    <row r="4537" spans="1:65" s="2" customFormat="1" ht="49.15" customHeight="1">
      <c r="A4537" s="36"/>
      <c r="B4537" s="37"/>
      <c r="C4537" s="175" t="s">
        <v>8774</v>
      </c>
      <c r="D4537" s="175" t="s">
        <v>195</v>
      </c>
      <c r="E4537" s="176" t="s">
        <v>8775</v>
      </c>
      <c r="F4537" s="177" t="s">
        <v>8467</v>
      </c>
      <c r="G4537" s="178" t="s">
        <v>198</v>
      </c>
      <c r="H4537" s="179">
        <v>3</v>
      </c>
      <c r="I4537" s="180"/>
      <c r="J4537" s="181">
        <f t="shared" si="554"/>
        <v>0</v>
      </c>
      <c r="K4537" s="177" t="s">
        <v>477</v>
      </c>
      <c r="L4537" s="41"/>
      <c r="M4537" s="182" t="s">
        <v>19</v>
      </c>
      <c r="N4537" s="183" t="s">
        <v>41</v>
      </c>
      <c r="O4537" s="66"/>
      <c r="P4537" s="184">
        <f t="shared" si="555"/>
        <v>0</v>
      </c>
      <c r="Q4537" s="184">
        <v>0</v>
      </c>
      <c r="R4537" s="184">
        <f t="shared" si="556"/>
        <v>0</v>
      </c>
      <c r="S4537" s="184">
        <v>0</v>
      </c>
      <c r="T4537" s="185">
        <f t="shared" si="557"/>
        <v>0</v>
      </c>
      <c r="U4537" s="36"/>
      <c r="V4537" s="36"/>
      <c r="W4537" s="36"/>
      <c r="X4537" s="36"/>
      <c r="Y4537" s="36"/>
      <c r="Z4537" s="36"/>
      <c r="AA4537" s="36"/>
      <c r="AB4537" s="36"/>
      <c r="AC4537" s="36"/>
      <c r="AD4537" s="36"/>
      <c r="AE4537" s="36"/>
      <c r="AR4537" s="186" t="s">
        <v>200</v>
      </c>
      <c r="AT4537" s="186" t="s">
        <v>195</v>
      </c>
      <c r="AU4537" s="186" t="s">
        <v>212</v>
      </c>
      <c r="AY4537" s="19" t="s">
        <v>193</v>
      </c>
      <c r="BE4537" s="187">
        <f t="shared" si="558"/>
        <v>0</v>
      </c>
      <c r="BF4537" s="187">
        <f t="shared" si="559"/>
        <v>0</v>
      </c>
      <c r="BG4537" s="187">
        <f t="shared" si="560"/>
        <v>0</v>
      </c>
      <c r="BH4537" s="187">
        <f t="shared" si="561"/>
        <v>0</v>
      </c>
      <c r="BI4537" s="187">
        <f t="shared" si="562"/>
        <v>0</v>
      </c>
      <c r="BJ4537" s="19" t="s">
        <v>78</v>
      </c>
      <c r="BK4537" s="187">
        <f t="shared" si="563"/>
        <v>0</v>
      </c>
      <c r="BL4537" s="19" t="s">
        <v>200</v>
      </c>
      <c r="BM4537" s="186" t="s">
        <v>8776</v>
      </c>
    </row>
    <row r="4538" spans="1:65" s="12" customFormat="1" ht="20.85" customHeight="1">
      <c r="B4538" s="159"/>
      <c r="C4538" s="160"/>
      <c r="D4538" s="161" t="s">
        <v>69</v>
      </c>
      <c r="E4538" s="173" t="s">
        <v>8777</v>
      </c>
      <c r="F4538" s="173" t="s">
        <v>8778</v>
      </c>
      <c r="G4538" s="160"/>
      <c r="H4538" s="160"/>
      <c r="I4538" s="163"/>
      <c r="J4538" s="174">
        <f>BK4538</f>
        <v>0</v>
      </c>
      <c r="K4538" s="160"/>
      <c r="L4538" s="165"/>
      <c r="M4538" s="166"/>
      <c r="N4538" s="167"/>
      <c r="O4538" s="167"/>
      <c r="P4538" s="168">
        <f>SUM(P4539:P4548)</f>
        <v>0</v>
      </c>
      <c r="Q4538" s="167"/>
      <c r="R4538" s="168">
        <f>SUM(R4539:R4548)</f>
        <v>0</v>
      </c>
      <c r="S4538" s="167"/>
      <c r="T4538" s="169">
        <f>SUM(T4539:T4548)</f>
        <v>0</v>
      </c>
      <c r="AR4538" s="170" t="s">
        <v>78</v>
      </c>
      <c r="AT4538" s="171" t="s">
        <v>69</v>
      </c>
      <c r="AU4538" s="171" t="s">
        <v>80</v>
      </c>
      <c r="AY4538" s="170" t="s">
        <v>193</v>
      </c>
      <c r="BK4538" s="172">
        <f>SUM(BK4539:BK4548)</f>
        <v>0</v>
      </c>
    </row>
    <row r="4539" spans="1:65" s="2" customFormat="1" ht="37.9" customHeight="1">
      <c r="A4539" s="36"/>
      <c r="B4539" s="37"/>
      <c r="C4539" s="175" t="s">
        <v>8779</v>
      </c>
      <c r="D4539" s="175" t="s">
        <v>195</v>
      </c>
      <c r="E4539" s="176" t="s">
        <v>8780</v>
      </c>
      <c r="F4539" s="177" t="s">
        <v>8781</v>
      </c>
      <c r="G4539" s="178" t="s">
        <v>702</v>
      </c>
      <c r="H4539" s="179">
        <v>1</v>
      </c>
      <c r="I4539" s="180"/>
      <c r="J4539" s="181">
        <f t="shared" ref="J4539:J4548" si="564">ROUND(I4539*H4539,2)</f>
        <v>0</v>
      </c>
      <c r="K4539" s="177" t="s">
        <v>477</v>
      </c>
      <c r="L4539" s="41"/>
      <c r="M4539" s="182" t="s">
        <v>19</v>
      </c>
      <c r="N4539" s="183" t="s">
        <v>41</v>
      </c>
      <c r="O4539" s="66"/>
      <c r="P4539" s="184">
        <f t="shared" ref="P4539:P4548" si="565">O4539*H4539</f>
        <v>0</v>
      </c>
      <c r="Q4539" s="184">
        <v>0</v>
      </c>
      <c r="R4539" s="184">
        <f t="shared" ref="R4539:R4548" si="566">Q4539*H4539</f>
        <v>0</v>
      </c>
      <c r="S4539" s="184">
        <v>0</v>
      </c>
      <c r="T4539" s="185">
        <f t="shared" ref="T4539:T4548" si="567">S4539*H4539</f>
        <v>0</v>
      </c>
      <c r="U4539" s="36"/>
      <c r="V4539" s="36"/>
      <c r="W4539" s="36"/>
      <c r="X4539" s="36"/>
      <c r="Y4539" s="36"/>
      <c r="Z4539" s="36"/>
      <c r="AA4539" s="36"/>
      <c r="AB4539" s="36"/>
      <c r="AC4539" s="36"/>
      <c r="AD4539" s="36"/>
      <c r="AE4539" s="36"/>
      <c r="AR4539" s="186" t="s">
        <v>200</v>
      </c>
      <c r="AT4539" s="186" t="s">
        <v>195</v>
      </c>
      <c r="AU4539" s="186" t="s">
        <v>212</v>
      </c>
      <c r="AY4539" s="19" t="s">
        <v>193</v>
      </c>
      <c r="BE4539" s="187">
        <f t="shared" ref="BE4539:BE4548" si="568">IF(N4539="základní",J4539,0)</f>
        <v>0</v>
      </c>
      <c r="BF4539" s="187">
        <f t="shared" ref="BF4539:BF4548" si="569">IF(N4539="snížená",J4539,0)</f>
        <v>0</v>
      </c>
      <c r="BG4539" s="187">
        <f t="shared" ref="BG4539:BG4548" si="570">IF(N4539="zákl. přenesená",J4539,0)</f>
        <v>0</v>
      </c>
      <c r="BH4539" s="187">
        <f t="shared" ref="BH4539:BH4548" si="571">IF(N4539="sníž. přenesená",J4539,0)</f>
        <v>0</v>
      </c>
      <c r="BI4539" s="187">
        <f t="shared" ref="BI4539:BI4548" si="572">IF(N4539="nulová",J4539,0)</f>
        <v>0</v>
      </c>
      <c r="BJ4539" s="19" t="s">
        <v>78</v>
      </c>
      <c r="BK4539" s="187">
        <f t="shared" ref="BK4539:BK4548" si="573">ROUND(I4539*H4539,2)</f>
        <v>0</v>
      </c>
      <c r="BL4539" s="19" t="s">
        <v>200</v>
      </c>
      <c r="BM4539" s="186" t="s">
        <v>8782</v>
      </c>
    </row>
    <row r="4540" spans="1:65" s="2" customFormat="1" ht="16.5" customHeight="1">
      <c r="A4540" s="36"/>
      <c r="B4540" s="37"/>
      <c r="C4540" s="175" t="s">
        <v>8783</v>
      </c>
      <c r="D4540" s="175" t="s">
        <v>195</v>
      </c>
      <c r="E4540" s="176" t="s">
        <v>8784</v>
      </c>
      <c r="F4540" s="177" t="s">
        <v>8720</v>
      </c>
      <c r="G4540" s="178" t="s">
        <v>702</v>
      </c>
      <c r="H4540" s="179">
        <v>1</v>
      </c>
      <c r="I4540" s="180"/>
      <c r="J4540" s="181">
        <f t="shared" si="564"/>
        <v>0</v>
      </c>
      <c r="K4540" s="177" t="s">
        <v>477</v>
      </c>
      <c r="L4540" s="41"/>
      <c r="M4540" s="182" t="s">
        <v>19</v>
      </c>
      <c r="N4540" s="183" t="s">
        <v>41</v>
      </c>
      <c r="O4540" s="66"/>
      <c r="P4540" s="184">
        <f t="shared" si="565"/>
        <v>0</v>
      </c>
      <c r="Q4540" s="184">
        <v>0</v>
      </c>
      <c r="R4540" s="184">
        <f t="shared" si="566"/>
        <v>0</v>
      </c>
      <c r="S4540" s="184">
        <v>0</v>
      </c>
      <c r="T4540" s="185">
        <f t="shared" si="567"/>
        <v>0</v>
      </c>
      <c r="U4540" s="36"/>
      <c r="V4540" s="36"/>
      <c r="W4540" s="36"/>
      <c r="X4540" s="36"/>
      <c r="Y4540" s="36"/>
      <c r="Z4540" s="36"/>
      <c r="AA4540" s="36"/>
      <c r="AB4540" s="36"/>
      <c r="AC4540" s="36"/>
      <c r="AD4540" s="36"/>
      <c r="AE4540" s="36"/>
      <c r="AR4540" s="186" t="s">
        <v>200</v>
      </c>
      <c r="AT4540" s="186" t="s">
        <v>195</v>
      </c>
      <c r="AU4540" s="186" t="s">
        <v>212</v>
      </c>
      <c r="AY4540" s="19" t="s">
        <v>193</v>
      </c>
      <c r="BE4540" s="187">
        <f t="shared" si="568"/>
        <v>0</v>
      </c>
      <c r="BF4540" s="187">
        <f t="shared" si="569"/>
        <v>0</v>
      </c>
      <c r="BG4540" s="187">
        <f t="shared" si="570"/>
        <v>0</v>
      </c>
      <c r="BH4540" s="187">
        <f t="shared" si="571"/>
        <v>0</v>
      </c>
      <c r="BI4540" s="187">
        <f t="shared" si="572"/>
        <v>0</v>
      </c>
      <c r="BJ4540" s="19" t="s">
        <v>78</v>
      </c>
      <c r="BK4540" s="187">
        <f t="shared" si="573"/>
        <v>0</v>
      </c>
      <c r="BL4540" s="19" t="s">
        <v>200</v>
      </c>
      <c r="BM4540" s="186" t="s">
        <v>8785</v>
      </c>
    </row>
    <row r="4541" spans="1:65" s="2" customFormat="1" ht="16.5" customHeight="1">
      <c r="A4541" s="36"/>
      <c r="B4541" s="37"/>
      <c r="C4541" s="175" t="s">
        <v>8786</v>
      </c>
      <c r="D4541" s="175" t="s">
        <v>195</v>
      </c>
      <c r="E4541" s="176" t="s">
        <v>8787</v>
      </c>
      <c r="F4541" s="177" t="s">
        <v>8788</v>
      </c>
      <c r="G4541" s="178" t="s">
        <v>702</v>
      </c>
      <c r="H4541" s="179">
        <v>2</v>
      </c>
      <c r="I4541" s="180"/>
      <c r="J4541" s="181">
        <f t="shared" si="564"/>
        <v>0</v>
      </c>
      <c r="K4541" s="177" t="s">
        <v>477</v>
      </c>
      <c r="L4541" s="41"/>
      <c r="M4541" s="182" t="s">
        <v>19</v>
      </c>
      <c r="N4541" s="183" t="s">
        <v>41</v>
      </c>
      <c r="O4541" s="66"/>
      <c r="P4541" s="184">
        <f t="shared" si="565"/>
        <v>0</v>
      </c>
      <c r="Q4541" s="184">
        <v>0</v>
      </c>
      <c r="R4541" s="184">
        <f t="shared" si="566"/>
        <v>0</v>
      </c>
      <c r="S4541" s="184">
        <v>0</v>
      </c>
      <c r="T4541" s="185">
        <f t="shared" si="567"/>
        <v>0</v>
      </c>
      <c r="U4541" s="36"/>
      <c r="V4541" s="36"/>
      <c r="W4541" s="36"/>
      <c r="X4541" s="36"/>
      <c r="Y4541" s="36"/>
      <c r="Z4541" s="36"/>
      <c r="AA4541" s="36"/>
      <c r="AB4541" s="36"/>
      <c r="AC4541" s="36"/>
      <c r="AD4541" s="36"/>
      <c r="AE4541" s="36"/>
      <c r="AR4541" s="186" t="s">
        <v>200</v>
      </c>
      <c r="AT4541" s="186" t="s">
        <v>195</v>
      </c>
      <c r="AU4541" s="186" t="s">
        <v>212</v>
      </c>
      <c r="AY4541" s="19" t="s">
        <v>193</v>
      </c>
      <c r="BE4541" s="187">
        <f t="shared" si="568"/>
        <v>0</v>
      </c>
      <c r="BF4541" s="187">
        <f t="shared" si="569"/>
        <v>0</v>
      </c>
      <c r="BG4541" s="187">
        <f t="shared" si="570"/>
        <v>0</v>
      </c>
      <c r="BH4541" s="187">
        <f t="shared" si="571"/>
        <v>0</v>
      </c>
      <c r="BI4541" s="187">
        <f t="shared" si="572"/>
        <v>0</v>
      </c>
      <c r="BJ4541" s="19" t="s">
        <v>78</v>
      </c>
      <c r="BK4541" s="187">
        <f t="shared" si="573"/>
        <v>0</v>
      </c>
      <c r="BL4541" s="19" t="s">
        <v>200</v>
      </c>
      <c r="BM4541" s="186" t="s">
        <v>8789</v>
      </c>
    </row>
    <row r="4542" spans="1:65" s="2" customFormat="1" ht="49.15" customHeight="1">
      <c r="A4542" s="36"/>
      <c r="B4542" s="37"/>
      <c r="C4542" s="175" t="s">
        <v>8790</v>
      </c>
      <c r="D4542" s="175" t="s">
        <v>195</v>
      </c>
      <c r="E4542" s="176" t="s">
        <v>8791</v>
      </c>
      <c r="F4542" s="177" t="s">
        <v>8244</v>
      </c>
      <c r="G4542" s="178" t="s">
        <v>702</v>
      </c>
      <c r="H4542" s="179">
        <v>3</v>
      </c>
      <c r="I4542" s="180"/>
      <c r="J4542" s="181">
        <f t="shared" si="564"/>
        <v>0</v>
      </c>
      <c r="K4542" s="177" t="s">
        <v>477</v>
      </c>
      <c r="L4542" s="41"/>
      <c r="M4542" s="182" t="s">
        <v>19</v>
      </c>
      <c r="N4542" s="183" t="s">
        <v>41</v>
      </c>
      <c r="O4542" s="66"/>
      <c r="P4542" s="184">
        <f t="shared" si="565"/>
        <v>0</v>
      </c>
      <c r="Q4542" s="184">
        <v>0</v>
      </c>
      <c r="R4542" s="184">
        <f t="shared" si="566"/>
        <v>0</v>
      </c>
      <c r="S4542" s="184">
        <v>0</v>
      </c>
      <c r="T4542" s="185">
        <f t="shared" si="567"/>
        <v>0</v>
      </c>
      <c r="U4542" s="36"/>
      <c r="V4542" s="36"/>
      <c r="W4542" s="36"/>
      <c r="X4542" s="36"/>
      <c r="Y4542" s="36"/>
      <c r="Z4542" s="36"/>
      <c r="AA4542" s="36"/>
      <c r="AB4542" s="36"/>
      <c r="AC4542" s="36"/>
      <c r="AD4542" s="36"/>
      <c r="AE4542" s="36"/>
      <c r="AR4542" s="186" t="s">
        <v>200</v>
      </c>
      <c r="AT4542" s="186" t="s">
        <v>195</v>
      </c>
      <c r="AU4542" s="186" t="s">
        <v>212</v>
      </c>
      <c r="AY4542" s="19" t="s">
        <v>193</v>
      </c>
      <c r="BE4542" s="187">
        <f t="shared" si="568"/>
        <v>0</v>
      </c>
      <c r="BF4542" s="187">
        <f t="shared" si="569"/>
        <v>0</v>
      </c>
      <c r="BG4542" s="187">
        <f t="shared" si="570"/>
        <v>0</v>
      </c>
      <c r="BH4542" s="187">
        <f t="shared" si="571"/>
        <v>0</v>
      </c>
      <c r="BI4542" s="187">
        <f t="shared" si="572"/>
        <v>0</v>
      </c>
      <c r="BJ4542" s="19" t="s">
        <v>78</v>
      </c>
      <c r="BK4542" s="187">
        <f t="shared" si="573"/>
        <v>0</v>
      </c>
      <c r="BL4542" s="19" t="s">
        <v>200</v>
      </c>
      <c r="BM4542" s="186" t="s">
        <v>8792</v>
      </c>
    </row>
    <row r="4543" spans="1:65" s="2" customFormat="1" ht="37.9" customHeight="1">
      <c r="A4543" s="36"/>
      <c r="B4543" s="37"/>
      <c r="C4543" s="175" t="s">
        <v>8793</v>
      </c>
      <c r="D4543" s="175" t="s">
        <v>195</v>
      </c>
      <c r="E4543" s="176" t="s">
        <v>8794</v>
      </c>
      <c r="F4543" s="177" t="s">
        <v>8795</v>
      </c>
      <c r="G4543" s="178" t="s">
        <v>198</v>
      </c>
      <c r="H4543" s="179">
        <v>18</v>
      </c>
      <c r="I4543" s="180"/>
      <c r="J4543" s="181">
        <f t="shared" si="564"/>
        <v>0</v>
      </c>
      <c r="K4543" s="177" t="s">
        <v>477</v>
      </c>
      <c r="L4543" s="41"/>
      <c r="M4543" s="182" t="s">
        <v>19</v>
      </c>
      <c r="N4543" s="183" t="s">
        <v>41</v>
      </c>
      <c r="O4543" s="66"/>
      <c r="P4543" s="184">
        <f t="shared" si="565"/>
        <v>0</v>
      </c>
      <c r="Q4543" s="184">
        <v>0</v>
      </c>
      <c r="R4543" s="184">
        <f t="shared" si="566"/>
        <v>0</v>
      </c>
      <c r="S4543" s="184">
        <v>0</v>
      </c>
      <c r="T4543" s="185">
        <f t="shared" si="567"/>
        <v>0</v>
      </c>
      <c r="U4543" s="36"/>
      <c r="V4543" s="36"/>
      <c r="W4543" s="36"/>
      <c r="X4543" s="36"/>
      <c r="Y4543" s="36"/>
      <c r="Z4543" s="36"/>
      <c r="AA4543" s="36"/>
      <c r="AB4543" s="36"/>
      <c r="AC4543" s="36"/>
      <c r="AD4543" s="36"/>
      <c r="AE4543" s="36"/>
      <c r="AR4543" s="186" t="s">
        <v>200</v>
      </c>
      <c r="AT4543" s="186" t="s">
        <v>195</v>
      </c>
      <c r="AU4543" s="186" t="s">
        <v>212</v>
      </c>
      <c r="AY4543" s="19" t="s">
        <v>193</v>
      </c>
      <c r="BE4543" s="187">
        <f t="shared" si="568"/>
        <v>0</v>
      </c>
      <c r="BF4543" s="187">
        <f t="shared" si="569"/>
        <v>0</v>
      </c>
      <c r="BG4543" s="187">
        <f t="shared" si="570"/>
        <v>0</v>
      </c>
      <c r="BH4543" s="187">
        <f t="shared" si="571"/>
        <v>0</v>
      </c>
      <c r="BI4543" s="187">
        <f t="shared" si="572"/>
        <v>0</v>
      </c>
      <c r="BJ4543" s="19" t="s">
        <v>78</v>
      </c>
      <c r="BK4543" s="187">
        <f t="shared" si="573"/>
        <v>0</v>
      </c>
      <c r="BL4543" s="19" t="s">
        <v>200</v>
      </c>
      <c r="BM4543" s="186" t="s">
        <v>8796</v>
      </c>
    </row>
    <row r="4544" spans="1:65" s="2" customFormat="1" ht="37.9" customHeight="1">
      <c r="A4544" s="36"/>
      <c r="B4544" s="37"/>
      <c r="C4544" s="175" t="s">
        <v>8797</v>
      </c>
      <c r="D4544" s="175" t="s">
        <v>195</v>
      </c>
      <c r="E4544" s="176" t="s">
        <v>8798</v>
      </c>
      <c r="F4544" s="177" t="s">
        <v>8162</v>
      </c>
      <c r="G4544" s="178" t="s">
        <v>198</v>
      </c>
      <c r="H4544" s="179">
        <v>2</v>
      </c>
      <c r="I4544" s="180"/>
      <c r="J4544" s="181">
        <f t="shared" si="564"/>
        <v>0</v>
      </c>
      <c r="K4544" s="177" t="s">
        <v>477</v>
      </c>
      <c r="L4544" s="41"/>
      <c r="M4544" s="182" t="s">
        <v>19</v>
      </c>
      <c r="N4544" s="183" t="s">
        <v>41</v>
      </c>
      <c r="O4544" s="66"/>
      <c r="P4544" s="184">
        <f t="shared" si="565"/>
        <v>0</v>
      </c>
      <c r="Q4544" s="184">
        <v>0</v>
      </c>
      <c r="R4544" s="184">
        <f t="shared" si="566"/>
        <v>0</v>
      </c>
      <c r="S4544" s="184">
        <v>0</v>
      </c>
      <c r="T4544" s="185">
        <f t="shared" si="567"/>
        <v>0</v>
      </c>
      <c r="U4544" s="36"/>
      <c r="V4544" s="36"/>
      <c r="W4544" s="36"/>
      <c r="X4544" s="36"/>
      <c r="Y4544" s="36"/>
      <c r="Z4544" s="36"/>
      <c r="AA4544" s="36"/>
      <c r="AB4544" s="36"/>
      <c r="AC4544" s="36"/>
      <c r="AD4544" s="36"/>
      <c r="AE4544" s="36"/>
      <c r="AR4544" s="186" t="s">
        <v>200</v>
      </c>
      <c r="AT4544" s="186" t="s">
        <v>195</v>
      </c>
      <c r="AU4544" s="186" t="s">
        <v>212</v>
      </c>
      <c r="AY4544" s="19" t="s">
        <v>193</v>
      </c>
      <c r="BE4544" s="187">
        <f t="shared" si="568"/>
        <v>0</v>
      </c>
      <c r="BF4544" s="187">
        <f t="shared" si="569"/>
        <v>0</v>
      </c>
      <c r="BG4544" s="187">
        <f t="shared" si="570"/>
        <v>0</v>
      </c>
      <c r="BH4544" s="187">
        <f t="shared" si="571"/>
        <v>0</v>
      </c>
      <c r="BI4544" s="187">
        <f t="shared" si="572"/>
        <v>0</v>
      </c>
      <c r="BJ4544" s="19" t="s">
        <v>78</v>
      </c>
      <c r="BK4544" s="187">
        <f t="shared" si="573"/>
        <v>0</v>
      </c>
      <c r="BL4544" s="19" t="s">
        <v>200</v>
      </c>
      <c r="BM4544" s="186" t="s">
        <v>8799</v>
      </c>
    </row>
    <row r="4545" spans="1:65" s="2" customFormat="1" ht="49.15" customHeight="1">
      <c r="A4545" s="36"/>
      <c r="B4545" s="37"/>
      <c r="C4545" s="175" t="s">
        <v>8800</v>
      </c>
      <c r="D4545" s="175" t="s">
        <v>195</v>
      </c>
      <c r="E4545" s="176" t="s">
        <v>8801</v>
      </c>
      <c r="F4545" s="177" t="s">
        <v>8569</v>
      </c>
      <c r="G4545" s="178" t="s">
        <v>198</v>
      </c>
      <c r="H4545" s="179">
        <v>15</v>
      </c>
      <c r="I4545" s="180"/>
      <c r="J4545" s="181">
        <f t="shared" si="564"/>
        <v>0</v>
      </c>
      <c r="K4545" s="177" t="s">
        <v>477</v>
      </c>
      <c r="L4545" s="41"/>
      <c r="M4545" s="182" t="s">
        <v>19</v>
      </c>
      <c r="N4545" s="183" t="s">
        <v>41</v>
      </c>
      <c r="O4545" s="66"/>
      <c r="P4545" s="184">
        <f t="shared" si="565"/>
        <v>0</v>
      </c>
      <c r="Q4545" s="184">
        <v>0</v>
      </c>
      <c r="R4545" s="184">
        <f t="shared" si="566"/>
        <v>0</v>
      </c>
      <c r="S4545" s="184">
        <v>0</v>
      </c>
      <c r="T4545" s="185">
        <f t="shared" si="567"/>
        <v>0</v>
      </c>
      <c r="U4545" s="36"/>
      <c r="V4545" s="36"/>
      <c r="W4545" s="36"/>
      <c r="X4545" s="36"/>
      <c r="Y4545" s="36"/>
      <c r="Z4545" s="36"/>
      <c r="AA4545" s="36"/>
      <c r="AB4545" s="36"/>
      <c r="AC4545" s="36"/>
      <c r="AD4545" s="36"/>
      <c r="AE4545" s="36"/>
      <c r="AR4545" s="186" t="s">
        <v>200</v>
      </c>
      <c r="AT4545" s="186" t="s">
        <v>195</v>
      </c>
      <c r="AU4545" s="186" t="s">
        <v>212</v>
      </c>
      <c r="AY4545" s="19" t="s">
        <v>193</v>
      </c>
      <c r="BE4545" s="187">
        <f t="shared" si="568"/>
        <v>0</v>
      </c>
      <c r="BF4545" s="187">
        <f t="shared" si="569"/>
        <v>0</v>
      </c>
      <c r="BG4545" s="187">
        <f t="shared" si="570"/>
        <v>0</v>
      </c>
      <c r="BH4545" s="187">
        <f t="shared" si="571"/>
        <v>0</v>
      </c>
      <c r="BI4545" s="187">
        <f t="shared" si="572"/>
        <v>0</v>
      </c>
      <c r="BJ4545" s="19" t="s">
        <v>78</v>
      </c>
      <c r="BK4545" s="187">
        <f t="shared" si="573"/>
        <v>0</v>
      </c>
      <c r="BL4545" s="19" t="s">
        <v>200</v>
      </c>
      <c r="BM4545" s="186" t="s">
        <v>8802</v>
      </c>
    </row>
    <row r="4546" spans="1:65" s="2" customFormat="1" ht="33" customHeight="1">
      <c r="A4546" s="36"/>
      <c r="B4546" s="37"/>
      <c r="C4546" s="175" t="s">
        <v>8803</v>
      </c>
      <c r="D4546" s="175" t="s">
        <v>195</v>
      </c>
      <c r="E4546" s="176" t="s">
        <v>8804</v>
      </c>
      <c r="F4546" s="177" t="s">
        <v>8307</v>
      </c>
      <c r="G4546" s="178" t="s">
        <v>273</v>
      </c>
      <c r="H4546" s="179">
        <v>1</v>
      </c>
      <c r="I4546" s="180"/>
      <c r="J4546" s="181">
        <f t="shared" si="564"/>
        <v>0</v>
      </c>
      <c r="K4546" s="177" t="s">
        <v>477</v>
      </c>
      <c r="L4546" s="41"/>
      <c r="M4546" s="182" t="s">
        <v>19</v>
      </c>
      <c r="N4546" s="183" t="s">
        <v>41</v>
      </c>
      <c r="O4546" s="66"/>
      <c r="P4546" s="184">
        <f t="shared" si="565"/>
        <v>0</v>
      </c>
      <c r="Q4546" s="184">
        <v>0</v>
      </c>
      <c r="R4546" s="184">
        <f t="shared" si="566"/>
        <v>0</v>
      </c>
      <c r="S4546" s="184">
        <v>0</v>
      </c>
      <c r="T4546" s="185">
        <f t="shared" si="567"/>
        <v>0</v>
      </c>
      <c r="U4546" s="36"/>
      <c r="V4546" s="36"/>
      <c r="W4546" s="36"/>
      <c r="X4546" s="36"/>
      <c r="Y4546" s="36"/>
      <c r="Z4546" s="36"/>
      <c r="AA4546" s="36"/>
      <c r="AB4546" s="36"/>
      <c r="AC4546" s="36"/>
      <c r="AD4546" s="36"/>
      <c r="AE4546" s="36"/>
      <c r="AR4546" s="186" t="s">
        <v>200</v>
      </c>
      <c r="AT4546" s="186" t="s">
        <v>195</v>
      </c>
      <c r="AU4546" s="186" t="s">
        <v>212</v>
      </c>
      <c r="AY4546" s="19" t="s">
        <v>193</v>
      </c>
      <c r="BE4546" s="187">
        <f t="shared" si="568"/>
        <v>0</v>
      </c>
      <c r="BF4546" s="187">
        <f t="shared" si="569"/>
        <v>0</v>
      </c>
      <c r="BG4546" s="187">
        <f t="shared" si="570"/>
        <v>0</v>
      </c>
      <c r="BH4546" s="187">
        <f t="shared" si="571"/>
        <v>0</v>
      </c>
      <c r="BI4546" s="187">
        <f t="shared" si="572"/>
        <v>0</v>
      </c>
      <c r="BJ4546" s="19" t="s">
        <v>78</v>
      </c>
      <c r="BK4546" s="187">
        <f t="shared" si="573"/>
        <v>0</v>
      </c>
      <c r="BL4546" s="19" t="s">
        <v>200</v>
      </c>
      <c r="BM4546" s="186" t="s">
        <v>8805</v>
      </c>
    </row>
    <row r="4547" spans="1:65" s="2" customFormat="1" ht="33" customHeight="1">
      <c r="A4547" s="36"/>
      <c r="B4547" s="37"/>
      <c r="C4547" s="175" t="s">
        <v>8806</v>
      </c>
      <c r="D4547" s="175" t="s">
        <v>195</v>
      </c>
      <c r="E4547" s="176" t="s">
        <v>8807</v>
      </c>
      <c r="F4547" s="177" t="s">
        <v>8808</v>
      </c>
      <c r="G4547" s="178" t="s">
        <v>273</v>
      </c>
      <c r="H4547" s="179">
        <v>16</v>
      </c>
      <c r="I4547" s="180"/>
      <c r="J4547" s="181">
        <f t="shared" si="564"/>
        <v>0</v>
      </c>
      <c r="K4547" s="177" t="s">
        <v>477</v>
      </c>
      <c r="L4547" s="41"/>
      <c r="M4547" s="182" t="s">
        <v>19</v>
      </c>
      <c r="N4547" s="183" t="s">
        <v>41</v>
      </c>
      <c r="O4547" s="66"/>
      <c r="P4547" s="184">
        <f t="shared" si="565"/>
        <v>0</v>
      </c>
      <c r="Q4547" s="184">
        <v>0</v>
      </c>
      <c r="R4547" s="184">
        <f t="shared" si="566"/>
        <v>0</v>
      </c>
      <c r="S4547" s="184">
        <v>0</v>
      </c>
      <c r="T4547" s="185">
        <f t="shared" si="567"/>
        <v>0</v>
      </c>
      <c r="U4547" s="36"/>
      <c r="V4547" s="36"/>
      <c r="W4547" s="36"/>
      <c r="X4547" s="36"/>
      <c r="Y4547" s="36"/>
      <c r="Z4547" s="36"/>
      <c r="AA4547" s="36"/>
      <c r="AB4547" s="36"/>
      <c r="AC4547" s="36"/>
      <c r="AD4547" s="36"/>
      <c r="AE4547" s="36"/>
      <c r="AR4547" s="186" t="s">
        <v>200</v>
      </c>
      <c r="AT4547" s="186" t="s">
        <v>195</v>
      </c>
      <c r="AU4547" s="186" t="s">
        <v>212</v>
      </c>
      <c r="AY4547" s="19" t="s">
        <v>193</v>
      </c>
      <c r="BE4547" s="187">
        <f t="shared" si="568"/>
        <v>0</v>
      </c>
      <c r="BF4547" s="187">
        <f t="shared" si="569"/>
        <v>0</v>
      </c>
      <c r="BG4547" s="187">
        <f t="shared" si="570"/>
        <v>0</v>
      </c>
      <c r="BH4547" s="187">
        <f t="shared" si="571"/>
        <v>0</v>
      </c>
      <c r="BI4547" s="187">
        <f t="shared" si="572"/>
        <v>0</v>
      </c>
      <c r="BJ4547" s="19" t="s">
        <v>78</v>
      </c>
      <c r="BK4547" s="187">
        <f t="shared" si="573"/>
        <v>0</v>
      </c>
      <c r="BL4547" s="19" t="s">
        <v>200</v>
      </c>
      <c r="BM4547" s="186" t="s">
        <v>8809</v>
      </c>
    </row>
    <row r="4548" spans="1:65" s="2" customFormat="1" ht="49.15" customHeight="1">
      <c r="A4548" s="36"/>
      <c r="B4548" s="37"/>
      <c r="C4548" s="175" t="s">
        <v>8810</v>
      </c>
      <c r="D4548" s="175" t="s">
        <v>195</v>
      </c>
      <c r="E4548" s="176" t="s">
        <v>8811</v>
      </c>
      <c r="F4548" s="177" t="s">
        <v>8467</v>
      </c>
      <c r="G4548" s="178" t="s">
        <v>198</v>
      </c>
      <c r="H4548" s="179">
        <v>0.4</v>
      </c>
      <c r="I4548" s="180"/>
      <c r="J4548" s="181">
        <f t="shared" si="564"/>
        <v>0</v>
      </c>
      <c r="K4548" s="177" t="s">
        <v>477</v>
      </c>
      <c r="L4548" s="41"/>
      <c r="M4548" s="182" t="s">
        <v>19</v>
      </c>
      <c r="N4548" s="183" t="s">
        <v>41</v>
      </c>
      <c r="O4548" s="66"/>
      <c r="P4548" s="184">
        <f t="shared" si="565"/>
        <v>0</v>
      </c>
      <c r="Q4548" s="184">
        <v>0</v>
      </c>
      <c r="R4548" s="184">
        <f t="shared" si="566"/>
        <v>0</v>
      </c>
      <c r="S4548" s="184">
        <v>0</v>
      </c>
      <c r="T4548" s="185">
        <f t="shared" si="567"/>
        <v>0</v>
      </c>
      <c r="U4548" s="36"/>
      <c r="V4548" s="36"/>
      <c r="W4548" s="36"/>
      <c r="X4548" s="36"/>
      <c r="Y4548" s="36"/>
      <c r="Z4548" s="36"/>
      <c r="AA4548" s="36"/>
      <c r="AB4548" s="36"/>
      <c r="AC4548" s="36"/>
      <c r="AD4548" s="36"/>
      <c r="AE4548" s="36"/>
      <c r="AR4548" s="186" t="s">
        <v>200</v>
      </c>
      <c r="AT4548" s="186" t="s">
        <v>195</v>
      </c>
      <c r="AU4548" s="186" t="s">
        <v>212</v>
      </c>
      <c r="AY4548" s="19" t="s">
        <v>193</v>
      </c>
      <c r="BE4548" s="187">
        <f t="shared" si="568"/>
        <v>0</v>
      </c>
      <c r="BF4548" s="187">
        <f t="shared" si="569"/>
        <v>0</v>
      </c>
      <c r="BG4548" s="187">
        <f t="shared" si="570"/>
        <v>0</v>
      </c>
      <c r="BH4548" s="187">
        <f t="shared" si="571"/>
        <v>0</v>
      </c>
      <c r="BI4548" s="187">
        <f t="shared" si="572"/>
        <v>0</v>
      </c>
      <c r="BJ4548" s="19" t="s">
        <v>78</v>
      </c>
      <c r="BK4548" s="187">
        <f t="shared" si="573"/>
        <v>0</v>
      </c>
      <c r="BL4548" s="19" t="s">
        <v>200</v>
      </c>
      <c r="BM4548" s="186" t="s">
        <v>8812</v>
      </c>
    </row>
    <row r="4549" spans="1:65" s="12" customFormat="1" ht="20.85" customHeight="1">
      <c r="B4549" s="159"/>
      <c r="C4549" s="160"/>
      <c r="D4549" s="161" t="s">
        <v>69</v>
      </c>
      <c r="E4549" s="173" t="s">
        <v>8813</v>
      </c>
      <c r="F4549" s="173" t="s">
        <v>8814</v>
      </c>
      <c r="G4549" s="160"/>
      <c r="H4549" s="160"/>
      <c r="I4549" s="163"/>
      <c r="J4549" s="174">
        <f>BK4549</f>
        <v>0</v>
      </c>
      <c r="K4549" s="160"/>
      <c r="L4549" s="165"/>
      <c r="M4549" s="166"/>
      <c r="N4549" s="167"/>
      <c r="O4549" s="167"/>
      <c r="P4549" s="168">
        <f>SUM(P4550:P4554)</f>
        <v>0</v>
      </c>
      <c r="Q4549" s="167"/>
      <c r="R4549" s="168">
        <f>SUM(R4550:R4554)</f>
        <v>0</v>
      </c>
      <c r="S4549" s="167"/>
      <c r="T4549" s="169">
        <f>SUM(T4550:T4554)</f>
        <v>0</v>
      </c>
      <c r="AR4549" s="170" t="s">
        <v>78</v>
      </c>
      <c r="AT4549" s="171" t="s">
        <v>69</v>
      </c>
      <c r="AU4549" s="171" t="s">
        <v>80</v>
      </c>
      <c r="AY4549" s="170" t="s">
        <v>193</v>
      </c>
      <c r="BK4549" s="172">
        <f>SUM(BK4550:BK4554)</f>
        <v>0</v>
      </c>
    </row>
    <row r="4550" spans="1:65" s="2" customFormat="1" ht="62.65" customHeight="1">
      <c r="A4550" s="36"/>
      <c r="B4550" s="37"/>
      <c r="C4550" s="175" t="s">
        <v>8815</v>
      </c>
      <c r="D4550" s="175" t="s">
        <v>195</v>
      </c>
      <c r="E4550" s="176" t="s">
        <v>8816</v>
      </c>
      <c r="F4550" s="177" t="s">
        <v>8817</v>
      </c>
      <c r="G4550" s="178" t="s">
        <v>702</v>
      </c>
      <c r="H4550" s="179">
        <v>4</v>
      </c>
      <c r="I4550" s="180"/>
      <c r="J4550" s="181">
        <f>ROUND(I4550*H4550,2)</f>
        <v>0</v>
      </c>
      <c r="K4550" s="177" t="s">
        <v>477</v>
      </c>
      <c r="L4550" s="41"/>
      <c r="M4550" s="182" t="s">
        <v>19</v>
      </c>
      <c r="N4550" s="183" t="s">
        <v>41</v>
      </c>
      <c r="O4550" s="66"/>
      <c r="P4550" s="184">
        <f>O4550*H4550</f>
        <v>0</v>
      </c>
      <c r="Q4550" s="184">
        <v>0</v>
      </c>
      <c r="R4550" s="184">
        <f>Q4550*H4550</f>
        <v>0</v>
      </c>
      <c r="S4550" s="184">
        <v>0</v>
      </c>
      <c r="T4550" s="185">
        <f>S4550*H4550</f>
        <v>0</v>
      </c>
      <c r="U4550" s="36"/>
      <c r="V4550" s="36"/>
      <c r="W4550" s="36"/>
      <c r="X4550" s="36"/>
      <c r="Y4550" s="36"/>
      <c r="Z4550" s="36"/>
      <c r="AA4550" s="36"/>
      <c r="AB4550" s="36"/>
      <c r="AC4550" s="36"/>
      <c r="AD4550" s="36"/>
      <c r="AE4550" s="36"/>
      <c r="AR4550" s="186" t="s">
        <v>200</v>
      </c>
      <c r="AT4550" s="186" t="s">
        <v>195</v>
      </c>
      <c r="AU4550" s="186" t="s">
        <v>212</v>
      </c>
      <c r="AY4550" s="19" t="s">
        <v>193</v>
      </c>
      <c r="BE4550" s="187">
        <f>IF(N4550="základní",J4550,0)</f>
        <v>0</v>
      </c>
      <c r="BF4550" s="187">
        <f>IF(N4550="snížená",J4550,0)</f>
        <v>0</v>
      </c>
      <c r="BG4550" s="187">
        <f>IF(N4550="zákl. přenesená",J4550,0)</f>
        <v>0</v>
      </c>
      <c r="BH4550" s="187">
        <f>IF(N4550="sníž. přenesená",J4550,0)</f>
        <v>0</v>
      </c>
      <c r="BI4550" s="187">
        <f>IF(N4550="nulová",J4550,0)</f>
        <v>0</v>
      </c>
      <c r="BJ4550" s="19" t="s">
        <v>78</v>
      </c>
      <c r="BK4550" s="187">
        <f>ROUND(I4550*H4550,2)</f>
        <v>0</v>
      </c>
      <c r="BL4550" s="19" t="s">
        <v>200</v>
      </c>
      <c r="BM4550" s="186" t="s">
        <v>8818</v>
      </c>
    </row>
    <row r="4551" spans="1:65" s="2" customFormat="1" ht="16.5" customHeight="1">
      <c r="A4551" s="36"/>
      <c r="B4551" s="37"/>
      <c r="C4551" s="175" t="s">
        <v>8819</v>
      </c>
      <c r="D4551" s="175" t="s">
        <v>195</v>
      </c>
      <c r="E4551" s="176" t="s">
        <v>8820</v>
      </c>
      <c r="F4551" s="177" t="s">
        <v>8720</v>
      </c>
      <c r="G4551" s="178" t="s">
        <v>702</v>
      </c>
      <c r="H4551" s="179">
        <v>4</v>
      </c>
      <c r="I4551" s="180"/>
      <c r="J4551" s="181">
        <f>ROUND(I4551*H4551,2)</f>
        <v>0</v>
      </c>
      <c r="K4551" s="177" t="s">
        <v>477</v>
      </c>
      <c r="L4551" s="41"/>
      <c r="M4551" s="182" t="s">
        <v>19</v>
      </c>
      <c r="N4551" s="183" t="s">
        <v>41</v>
      </c>
      <c r="O4551" s="66"/>
      <c r="P4551" s="184">
        <f>O4551*H4551</f>
        <v>0</v>
      </c>
      <c r="Q4551" s="184">
        <v>0</v>
      </c>
      <c r="R4551" s="184">
        <f>Q4551*H4551</f>
        <v>0</v>
      </c>
      <c r="S4551" s="184">
        <v>0</v>
      </c>
      <c r="T4551" s="185">
        <f>S4551*H4551</f>
        <v>0</v>
      </c>
      <c r="U4551" s="36"/>
      <c r="V4551" s="36"/>
      <c r="W4551" s="36"/>
      <c r="X4551" s="36"/>
      <c r="Y4551" s="36"/>
      <c r="Z4551" s="36"/>
      <c r="AA4551" s="36"/>
      <c r="AB4551" s="36"/>
      <c r="AC4551" s="36"/>
      <c r="AD4551" s="36"/>
      <c r="AE4551" s="36"/>
      <c r="AR4551" s="186" t="s">
        <v>200</v>
      </c>
      <c r="AT4551" s="186" t="s">
        <v>195</v>
      </c>
      <c r="AU4551" s="186" t="s">
        <v>212</v>
      </c>
      <c r="AY4551" s="19" t="s">
        <v>193</v>
      </c>
      <c r="BE4551" s="187">
        <f>IF(N4551="základní",J4551,0)</f>
        <v>0</v>
      </c>
      <c r="BF4551" s="187">
        <f>IF(N4551="snížená",J4551,0)</f>
        <v>0</v>
      </c>
      <c r="BG4551" s="187">
        <f>IF(N4551="zákl. přenesená",J4551,0)</f>
        <v>0</v>
      </c>
      <c r="BH4551" s="187">
        <f>IF(N4551="sníž. přenesená",J4551,0)</f>
        <v>0</v>
      </c>
      <c r="BI4551" s="187">
        <f>IF(N4551="nulová",J4551,0)</f>
        <v>0</v>
      </c>
      <c r="BJ4551" s="19" t="s">
        <v>78</v>
      </c>
      <c r="BK4551" s="187">
        <f>ROUND(I4551*H4551,2)</f>
        <v>0</v>
      </c>
      <c r="BL4551" s="19" t="s">
        <v>200</v>
      </c>
      <c r="BM4551" s="186" t="s">
        <v>8821</v>
      </c>
    </row>
    <row r="4552" spans="1:65" s="2" customFormat="1" ht="24.2" customHeight="1">
      <c r="A4552" s="36"/>
      <c r="B4552" s="37"/>
      <c r="C4552" s="175" t="s">
        <v>8822</v>
      </c>
      <c r="D4552" s="175" t="s">
        <v>195</v>
      </c>
      <c r="E4552" s="176" t="s">
        <v>8823</v>
      </c>
      <c r="F4552" s="177" t="s">
        <v>8824</v>
      </c>
      <c r="G4552" s="178" t="s">
        <v>702</v>
      </c>
      <c r="H4552" s="179">
        <v>4</v>
      </c>
      <c r="I4552" s="180"/>
      <c r="J4552" s="181">
        <f>ROUND(I4552*H4552,2)</f>
        <v>0</v>
      </c>
      <c r="K4552" s="177" t="s">
        <v>477</v>
      </c>
      <c r="L4552" s="41"/>
      <c r="M4552" s="182" t="s">
        <v>19</v>
      </c>
      <c r="N4552" s="183" t="s">
        <v>41</v>
      </c>
      <c r="O4552" s="66"/>
      <c r="P4552" s="184">
        <f>O4552*H4552</f>
        <v>0</v>
      </c>
      <c r="Q4552" s="184">
        <v>0</v>
      </c>
      <c r="R4552" s="184">
        <f>Q4552*H4552</f>
        <v>0</v>
      </c>
      <c r="S4552" s="184">
        <v>0</v>
      </c>
      <c r="T4552" s="185">
        <f>S4552*H4552</f>
        <v>0</v>
      </c>
      <c r="U4552" s="36"/>
      <c r="V4552" s="36"/>
      <c r="W4552" s="36"/>
      <c r="X4552" s="36"/>
      <c r="Y4552" s="36"/>
      <c r="Z4552" s="36"/>
      <c r="AA4552" s="36"/>
      <c r="AB4552" s="36"/>
      <c r="AC4552" s="36"/>
      <c r="AD4552" s="36"/>
      <c r="AE4552" s="36"/>
      <c r="AR4552" s="186" t="s">
        <v>200</v>
      </c>
      <c r="AT4552" s="186" t="s">
        <v>195</v>
      </c>
      <c r="AU4552" s="186" t="s">
        <v>212</v>
      </c>
      <c r="AY4552" s="19" t="s">
        <v>193</v>
      </c>
      <c r="BE4552" s="187">
        <f>IF(N4552="základní",J4552,0)</f>
        <v>0</v>
      </c>
      <c r="BF4552" s="187">
        <f>IF(N4552="snížená",J4552,0)</f>
        <v>0</v>
      </c>
      <c r="BG4552" s="187">
        <f>IF(N4552="zákl. přenesená",J4552,0)</f>
        <v>0</v>
      </c>
      <c r="BH4552" s="187">
        <f>IF(N4552="sníž. přenesená",J4552,0)</f>
        <v>0</v>
      </c>
      <c r="BI4552" s="187">
        <f>IF(N4552="nulová",J4552,0)</f>
        <v>0</v>
      </c>
      <c r="BJ4552" s="19" t="s">
        <v>78</v>
      </c>
      <c r="BK4552" s="187">
        <f>ROUND(I4552*H4552,2)</f>
        <v>0</v>
      </c>
      <c r="BL4552" s="19" t="s">
        <v>200</v>
      </c>
      <c r="BM4552" s="186" t="s">
        <v>8825</v>
      </c>
    </row>
    <row r="4553" spans="1:65" s="2" customFormat="1" ht="33" customHeight="1">
      <c r="A4553" s="36"/>
      <c r="B4553" s="37"/>
      <c r="C4553" s="175" t="s">
        <v>8826</v>
      </c>
      <c r="D4553" s="175" t="s">
        <v>195</v>
      </c>
      <c r="E4553" s="176" t="s">
        <v>8827</v>
      </c>
      <c r="F4553" s="177" t="s">
        <v>8828</v>
      </c>
      <c r="G4553" s="178" t="s">
        <v>273</v>
      </c>
      <c r="H4553" s="179">
        <v>12</v>
      </c>
      <c r="I4553" s="180"/>
      <c r="J4553" s="181">
        <f>ROUND(I4553*H4553,2)</f>
        <v>0</v>
      </c>
      <c r="K4553" s="177" t="s">
        <v>477</v>
      </c>
      <c r="L4553" s="41"/>
      <c r="M4553" s="182" t="s">
        <v>19</v>
      </c>
      <c r="N4553" s="183" t="s">
        <v>41</v>
      </c>
      <c r="O4553" s="66"/>
      <c r="P4553" s="184">
        <f>O4553*H4553</f>
        <v>0</v>
      </c>
      <c r="Q4553" s="184">
        <v>0</v>
      </c>
      <c r="R4553" s="184">
        <f>Q4553*H4553</f>
        <v>0</v>
      </c>
      <c r="S4553" s="184">
        <v>0</v>
      </c>
      <c r="T4553" s="185">
        <f>S4553*H4553</f>
        <v>0</v>
      </c>
      <c r="U4553" s="36"/>
      <c r="V4553" s="36"/>
      <c r="W4553" s="36"/>
      <c r="X4553" s="36"/>
      <c r="Y4553" s="36"/>
      <c r="Z4553" s="36"/>
      <c r="AA4553" s="36"/>
      <c r="AB4553" s="36"/>
      <c r="AC4553" s="36"/>
      <c r="AD4553" s="36"/>
      <c r="AE4553" s="36"/>
      <c r="AR4553" s="186" t="s">
        <v>200</v>
      </c>
      <c r="AT4553" s="186" t="s">
        <v>195</v>
      </c>
      <c r="AU4553" s="186" t="s">
        <v>212</v>
      </c>
      <c r="AY4553" s="19" t="s">
        <v>193</v>
      </c>
      <c r="BE4553" s="187">
        <f>IF(N4553="základní",J4553,0)</f>
        <v>0</v>
      </c>
      <c r="BF4553" s="187">
        <f>IF(N4553="snížená",J4553,0)</f>
        <v>0</v>
      </c>
      <c r="BG4553" s="187">
        <f>IF(N4553="zákl. přenesená",J4553,0)</f>
        <v>0</v>
      </c>
      <c r="BH4553" s="187">
        <f>IF(N4553="sníž. přenesená",J4553,0)</f>
        <v>0</v>
      </c>
      <c r="BI4553" s="187">
        <f>IF(N4553="nulová",J4553,0)</f>
        <v>0</v>
      </c>
      <c r="BJ4553" s="19" t="s">
        <v>78</v>
      </c>
      <c r="BK4553" s="187">
        <f>ROUND(I4553*H4553,2)</f>
        <v>0</v>
      </c>
      <c r="BL4553" s="19" t="s">
        <v>200</v>
      </c>
      <c r="BM4553" s="186" t="s">
        <v>8829</v>
      </c>
    </row>
    <row r="4554" spans="1:65" s="2" customFormat="1" ht="24.2" customHeight="1">
      <c r="A4554" s="36"/>
      <c r="B4554" s="37"/>
      <c r="C4554" s="175" t="s">
        <v>8830</v>
      </c>
      <c r="D4554" s="175" t="s">
        <v>195</v>
      </c>
      <c r="E4554" s="176" t="s">
        <v>8831</v>
      </c>
      <c r="F4554" s="177" t="s">
        <v>8743</v>
      </c>
      <c r="G4554" s="178" t="s">
        <v>198</v>
      </c>
      <c r="H4554" s="179">
        <v>3</v>
      </c>
      <c r="I4554" s="180"/>
      <c r="J4554" s="181">
        <f>ROUND(I4554*H4554,2)</f>
        <v>0</v>
      </c>
      <c r="K4554" s="177" t="s">
        <v>477</v>
      </c>
      <c r="L4554" s="41"/>
      <c r="M4554" s="182" t="s">
        <v>19</v>
      </c>
      <c r="N4554" s="183" t="s">
        <v>41</v>
      </c>
      <c r="O4554" s="66"/>
      <c r="P4554" s="184">
        <f>O4554*H4554</f>
        <v>0</v>
      </c>
      <c r="Q4554" s="184">
        <v>0</v>
      </c>
      <c r="R4554" s="184">
        <f>Q4554*H4554</f>
        <v>0</v>
      </c>
      <c r="S4554" s="184">
        <v>0</v>
      </c>
      <c r="T4554" s="185">
        <f>S4554*H4554</f>
        <v>0</v>
      </c>
      <c r="U4554" s="36"/>
      <c r="V4554" s="36"/>
      <c r="W4554" s="36"/>
      <c r="X4554" s="36"/>
      <c r="Y4554" s="36"/>
      <c r="Z4554" s="36"/>
      <c r="AA4554" s="36"/>
      <c r="AB4554" s="36"/>
      <c r="AC4554" s="36"/>
      <c r="AD4554" s="36"/>
      <c r="AE4554" s="36"/>
      <c r="AR4554" s="186" t="s">
        <v>200</v>
      </c>
      <c r="AT4554" s="186" t="s">
        <v>195</v>
      </c>
      <c r="AU4554" s="186" t="s">
        <v>212</v>
      </c>
      <c r="AY4554" s="19" t="s">
        <v>193</v>
      </c>
      <c r="BE4554" s="187">
        <f>IF(N4554="základní",J4554,0)</f>
        <v>0</v>
      </c>
      <c r="BF4554" s="187">
        <f>IF(N4554="snížená",J4554,0)</f>
        <v>0</v>
      </c>
      <c r="BG4554" s="187">
        <f>IF(N4554="zákl. přenesená",J4554,0)</f>
        <v>0</v>
      </c>
      <c r="BH4554" s="187">
        <f>IF(N4554="sníž. přenesená",J4554,0)</f>
        <v>0</v>
      </c>
      <c r="BI4554" s="187">
        <f>IF(N4554="nulová",J4554,0)</f>
        <v>0</v>
      </c>
      <c r="BJ4554" s="19" t="s">
        <v>78</v>
      </c>
      <c r="BK4554" s="187">
        <f>ROUND(I4554*H4554,2)</f>
        <v>0</v>
      </c>
      <c r="BL4554" s="19" t="s">
        <v>200</v>
      </c>
      <c r="BM4554" s="186" t="s">
        <v>8832</v>
      </c>
    </row>
    <row r="4555" spans="1:65" s="12" customFormat="1" ht="20.85" customHeight="1">
      <c r="B4555" s="159"/>
      <c r="C4555" s="160"/>
      <c r="D4555" s="161" t="s">
        <v>69</v>
      </c>
      <c r="E4555" s="173" t="s">
        <v>8833</v>
      </c>
      <c r="F4555" s="173" t="s">
        <v>8834</v>
      </c>
      <c r="G4555" s="160"/>
      <c r="H4555" s="160"/>
      <c r="I4555" s="163"/>
      <c r="J4555" s="174">
        <f>BK4555</f>
        <v>0</v>
      </c>
      <c r="K4555" s="160"/>
      <c r="L4555" s="165"/>
      <c r="M4555" s="166"/>
      <c r="N4555" s="167"/>
      <c r="O4555" s="167"/>
      <c r="P4555" s="168">
        <f>SUM(P4556:P4560)</f>
        <v>0</v>
      </c>
      <c r="Q4555" s="167"/>
      <c r="R4555" s="168">
        <f>SUM(R4556:R4560)</f>
        <v>0</v>
      </c>
      <c r="S4555" s="167"/>
      <c r="T4555" s="169">
        <f>SUM(T4556:T4560)</f>
        <v>0</v>
      </c>
      <c r="AR4555" s="170" t="s">
        <v>78</v>
      </c>
      <c r="AT4555" s="171" t="s">
        <v>69</v>
      </c>
      <c r="AU4555" s="171" t="s">
        <v>80</v>
      </c>
      <c r="AY4555" s="170" t="s">
        <v>193</v>
      </c>
      <c r="BK4555" s="172">
        <f>SUM(BK4556:BK4560)</f>
        <v>0</v>
      </c>
    </row>
    <row r="4556" spans="1:65" s="2" customFormat="1" ht="24.2" customHeight="1">
      <c r="A4556" s="36"/>
      <c r="B4556" s="37"/>
      <c r="C4556" s="175" t="s">
        <v>8835</v>
      </c>
      <c r="D4556" s="175" t="s">
        <v>195</v>
      </c>
      <c r="E4556" s="176" t="s">
        <v>8836</v>
      </c>
      <c r="F4556" s="177" t="s">
        <v>8837</v>
      </c>
      <c r="G4556" s="178" t="s">
        <v>702</v>
      </c>
      <c r="H4556" s="179">
        <v>1</v>
      </c>
      <c r="I4556" s="180"/>
      <c r="J4556" s="181">
        <f>ROUND(I4556*H4556,2)</f>
        <v>0</v>
      </c>
      <c r="K4556" s="177" t="s">
        <v>477</v>
      </c>
      <c r="L4556" s="41"/>
      <c r="M4556" s="182" t="s">
        <v>19</v>
      </c>
      <c r="N4556" s="183" t="s">
        <v>41</v>
      </c>
      <c r="O4556" s="66"/>
      <c r="P4556" s="184">
        <f>O4556*H4556</f>
        <v>0</v>
      </c>
      <c r="Q4556" s="184">
        <v>0</v>
      </c>
      <c r="R4556" s="184">
        <f>Q4556*H4556</f>
        <v>0</v>
      </c>
      <c r="S4556" s="184">
        <v>0</v>
      </c>
      <c r="T4556" s="185">
        <f>S4556*H4556</f>
        <v>0</v>
      </c>
      <c r="U4556" s="36"/>
      <c r="V4556" s="36"/>
      <c r="W4556" s="36"/>
      <c r="X4556" s="36"/>
      <c r="Y4556" s="36"/>
      <c r="Z4556" s="36"/>
      <c r="AA4556" s="36"/>
      <c r="AB4556" s="36"/>
      <c r="AC4556" s="36"/>
      <c r="AD4556" s="36"/>
      <c r="AE4556" s="36"/>
      <c r="AR4556" s="186" t="s">
        <v>200</v>
      </c>
      <c r="AT4556" s="186" t="s">
        <v>195</v>
      </c>
      <c r="AU4556" s="186" t="s">
        <v>212</v>
      </c>
      <c r="AY4556" s="19" t="s">
        <v>193</v>
      </c>
      <c r="BE4556" s="187">
        <f>IF(N4556="základní",J4556,0)</f>
        <v>0</v>
      </c>
      <c r="BF4556" s="187">
        <f>IF(N4556="snížená",J4556,0)</f>
        <v>0</v>
      </c>
      <c r="BG4556" s="187">
        <f>IF(N4556="zákl. přenesená",J4556,0)</f>
        <v>0</v>
      </c>
      <c r="BH4556" s="187">
        <f>IF(N4556="sníž. přenesená",J4556,0)</f>
        <v>0</v>
      </c>
      <c r="BI4556" s="187">
        <f>IF(N4556="nulová",J4556,0)</f>
        <v>0</v>
      </c>
      <c r="BJ4556" s="19" t="s">
        <v>78</v>
      </c>
      <c r="BK4556" s="187">
        <f>ROUND(I4556*H4556,2)</f>
        <v>0</v>
      </c>
      <c r="BL4556" s="19" t="s">
        <v>200</v>
      </c>
      <c r="BM4556" s="186" t="s">
        <v>8838</v>
      </c>
    </row>
    <row r="4557" spans="1:65" s="2" customFormat="1" ht="24.2" customHeight="1">
      <c r="A4557" s="36"/>
      <c r="B4557" s="37"/>
      <c r="C4557" s="175" t="s">
        <v>8839</v>
      </c>
      <c r="D4557" s="175" t="s">
        <v>195</v>
      </c>
      <c r="E4557" s="176" t="s">
        <v>8840</v>
      </c>
      <c r="F4557" s="177" t="s">
        <v>8841</v>
      </c>
      <c r="G4557" s="178" t="s">
        <v>702</v>
      </c>
      <c r="H4557" s="179">
        <v>2</v>
      </c>
      <c r="I4557" s="180"/>
      <c r="J4557" s="181">
        <f>ROUND(I4557*H4557,2)</f>
        <v>0</v>
      </c>
      <c r="K4557" s="177" t="s">
        <v>477</v>
      </c>
      <c r="L4557" s="41"/>
      <c r="M4557" s="182" t="s">
        <v>19</v>
      </c>
      <c r="N4557" s="183" t="s">
        <v>41</v>
      </c>
      <c r="O4557" s="66"/>
      <c r="P4557" s="184">
        <f>O4557*H4557</f>
        <v>0</v>
      </c>
      <c r="Q4557" s="184">
        <v>0</v>
      </c>
      <c r="R4557" s="184">
        <f>Q4557*H4557</f>
        <v>0</v>
      </c>
      <c r="S4557" s="184">
        <v>0</v>
      </c>
      <c r="T4557" s="185">
        <f>S4557*H4557</f>
        <v>0</v>
      </c>
      <c r="U4557" s="36"/>
      <c r="V4557" s="36"/>
      <c r="W4557" s="36"/>
      <c r="X4557" s="36"/>
      <c r="Y4557" s="36"/>
      <c r="Z4557" s="36"/>
      <c r="AA4557" s="36"/>
      <c r="AB4557" s="36"/>
      <c r="AC4557" s="36"/>
      <c r="AD4557" s="36"/>
      <c r="AE4557" s="36"/>
      <c r="AR4557" s="186" t="s">
        <v>200</v>
      </c>
      <c r="AT4557" s="186" t="s">
        <v>195</v>
      </c>
      <c r="AU4557" s="186" t="s">
        <v>212</v>
      </c>
      <c r="AY4557" s="19" t="s">
        <v>193</v>
      </c>
      <c r="BE4557" s="187">
        <f>IF(N4557="základní",J4557,0)</f>
        <v>0</v>
      </c>
      <c r="BF4557" s="187">
        <f>IF(N4557="snížená",J4557,0)</f>
        <v>0</v>
      </c>
      <c r="BG4557" s="187">
        <f>IF(N4557="zákl. přenesená",J4557,0)</f>
        <v>0</v>
      </c>
      <c r="BH4557" s="187">
        <f>IF(N4557="sníž. přenesená",J4557,0)</f>
        <v>0</v>
      </c>
      <c r="BI4557" s="187">
        <f>IF(N4557="nulová",J4557,0)</f>
        <v>0</v>
      </c>
      <c r="BJ4557" s="19" t="s">
        <v>78</v>
      </c>
      <c r="BK4557" s="187">
        <f>ROUND(I4557*H4557,2)</f>
        <v>0</v>
      </c>
      <c r="BL4557" s="19" t="s">
        <v>200</v>
      </c>
      <c r="BM4557" s="186" t="s">
        <v>8842</v>
      </c>
    </row>
    <row r="4558" spans="1:65" s="2" customFormat="1" ht="33" customHeight="1">
      <c r="A4558" s="36"/>
      <c r="B4558" s="37"/>
      <c r="C4558" s="175" t="s">
        <v>8843</v>
      </c>
      <c r="D4558" s="175" t="s">
        <v>195</v>
      </c>
      <c r="E4558" s="176" t="s">
        <v>8844</v>
      </c>
      <c r="F4558" s="177" t="s">
        <v>8178</v>
      </c>
      <c r="G4558" s="178" t="s">
        <v>273</v>
      </c>
      <c r="H4558" s="179">
        <v>10</v>
      </c>
      <c r="I4558" s="180"/>
      <c r="J4558" s="181">
        <f>ROUND(I4558*H4558,2)</f>
        <v>0</v>
      </c>
      <c r="K4558" s="177" t="s">
        <v>477</v>
      </c>
      <c r="L4558" s="41"/>
      <c r="M4558" s="182" t="s">
        <v>19</v>
      </c>
      <c r="N4558" s="183" t="s">
        <v>41</v>
      </c>
      <c r="O4558" s="66"/>
      <c r="P4558" s="184">
        <f>O4558*H4558</f>
        <v>0</v>
      </c>
      <c r="Q4558" s="184">
        <v>0</v>
      </c>
      <c r="R4558" s="184">
        <f>Q4558*H4558</f>
        <v>0</v>
      </c>
      <c r="S4558" s="184">
        <v>0</v>
      </c>
      <c r="T4558" s="185">
        <f>S4558*H4558</f>
        <v>0</v>
      </c>
      <c r="U4558" s="36"/>
      <c r="V4558" s="36"/>
      <c r="W4558" s="36"/>
      <c r="X4558" s="36"/>
      <c r="Y4558" s="36"/>
      <c r="Z4558" s="36"/>
      <c r="AA4558" s="36"/>
      <c r="AB4558" s="36"/>
      <c r="AC4558" s="36"/>
      <c r="AD4558" s="36"/>
      <c r="AE4558" s="36"/>
      <c r="AR4558" s="186" t="s">
        <v>200</v>
      </c>
      <c r="AT4558" s="186" t="s">
        <v>195</v>
      </c>
      <c r="AU4558" s="186" t="s">
        <v>212</v>
      </c>
      <c r="AY4558" s="19" t="s">
        <v>193</v>
      </c>
      <c r="BE4558" s="187">
        <f>IF(N4558="základní",J4558,0)</f>
        <v>0</v>
      </c>
      <c r="BF4558" s="187">
        <f>IF(N4558="snížená",J4558,0)</f>
        <v>0</v>
      </c>
      <c r="BG4558" s="187">
        <f>IF(N4558="zákl. přenesená",J4558,0)</f>
        <v>0</v>
      </c>
      <c r="BH4558" s="187">
        <f>IF(N4558="sníž. přenesená",J4558,0)</f>
        <v>0</v>
      </c>
      <c r="BI4558" s="187">
        <f>IF(N4558="nulová",J4558,0)</f>
        <v>0</v>
      </c>
      <c r="BJ4558" s="19" t="s">
        <v>78</v>
      </c>
      <c r="BK4558" s="187">
        <f>ROUND(I4558*H4558,2)</f>
        <v>0</v>
      </c>
      <c r="BL4558" s="19" t="s">
        <v>200</v>
      </c>
      <c r="BM4558" s="186" t="s">
        <v>8845</v>
      </c>
    </row>
    <row r="4559" spans="1:65" s="2" customFormat="1" ht="33" customHeight="1">
      <c r="A4559" s="36"/>
      <c r="B4559" s="37"/>
      <c r="C4559" s="175" t="s">
        <v>8846</v>
      </c>
      <c r="D4559" s="175" t="s">
        <v>195</v>
      </c>
      <c r="E4559" s="176" t="s">
        <v>8847</v>
      </c>
      <c r="F4559" s="177" t="s">
        <v>8307</v>
      </c>
      <c r="G4559" s="178" t="s">
        <v>273</v>
      </c>
      <c r="H4559" s="179">
        <v>8</v>
      </c>
      <c r="I4559" s="180"/>
      <c r="J4559" s="181">
        <f>ROUND(I4559*H4559,2)</f>
        <v>0</v>
      </c>
      <c r="K4559" s="177" t="s">
        <v>477</v>
      </c>
      <c r="L4559" s="41"/>
      <c r="M4559" s="182" t="s">
        <v>19</v>
      </c>
      <c r="N4559" s="183" t="s">
        <v>41</v>
      </c>
      <c r="O4559" s="66"/>
      <c r="P4559" s="184">
        <f>O4559*H4559</f>
        <v>0</v>
      </c>
      <c r="Q4559" s="184">
        <v>0</v>
      </c>
      <c r="R4559" s="184">
        <f>Q4559*H4559</f>
        <v>0</v>
      </c>
      <c r="S4559" s="184">
        <v>0</v>
      </c>
      <c r="T4559" s="185">
        <f>S4559*H4559</f>
        <v>0</v>
      </c>
      <c r="U4559" s="36"/>
      <c r="V4559" s="36"/>
      <c r="W4559" s="36"/>
      <c r="X4559" s="36"/>
      <c r="Y4559" s="36"/>
      <c r="Z4559" s="36"/>
      <c r="AA4559" s="36"/>
      <c r="AB4559" s="36"/>
      <c r="AC4559" s="36"/>
      <c r="AD4559" s="36"/>
      <c r="AE4559" s="36"/>
      <c r="AR4559" s="186" t="s">
        <v>200</v>
      </c>
      <c r="AT4559" s="186" t="s">
        <v>195</v>
      </c>
      <c r="AU4559" s="186" t="s">
        <v>212</v>
      </c>
      <c r="AY4559" s="19" t="s">
        <v>193</v>
      </c>
      <c r="BE4559" s="187">
        <f>IF(N4559="základní",J4559,0)</f>
        <v>0</v>
      </c>
      <c r="BF4559" s="187">
        <f>IF(N4559="snížená",J4559,0)</f>
        <v>0</v>
      </c>
      <c r="BG4559" s="187">
        <f>IF(N4559="zákl. přenesená",J4559,0)</f>
        <v>0</v>
      </c>
      <c r="BH4559" s="187">
        <f>IF(N4559="sníž. přenesená",J4559,0)</f>
        <v>0</v>
      </c>
      <c r="BI4559" s="187">
        <f>IF(N4559="nulová",J4559,0)</f>
        <v>0</v>
      </c>
      <c r="BJ4559" s="19" t="s">
        <v>78</v>
      </c>
      <c r="BK4559" s="187">
        <f>ROUND(I4559*H4559,2)</f>
        <v>0</v>
      </c>
      <c r="BL4559" s="19" t="s">
        <v>200</v>
      </c>
      <c r="BM4559" s="186" t="s">
        <v>8848</v>
      </c>
    </row>
    <row r="4560" spans="1:65" s="2" customFormat="1" ht="24.2" customHeight="1">
      <c r="A4560" s="36"/>
      <c r="B4560" s="37"/>
      <c r="C4560" s="175" t="s">
        <v>8849</v>
      </c>
      <c r="D4560" s="175" t="s">
        <v>195</v>
      </c>
      <c r="E4560" s="176" t="s">
        <v>8850</v>
      </c>
      <c r="F4560" s="177" t="s">
        <v>8743</v>
      </c>
      <c r="G4560" s="178" t="s">
        <v>198</v>
      </c>
      <c r="H4560" s="179">
        <v>12</v>
      </c>
      <c r="I4560" s="180"/>
      <c r="J4560" s="181">
        <f>ROUND(I4560*H4560,2)</f>
        <v>0</v>
      </c>
      <c r="K4560" s="177" t="s">
        <v>477</v>
      </c>
      <c r="L4560" s="41"/>
      <c r="M4560" s="182" t="s">
        <v>19</v>
      </c>
      <c r="N4560" s="183" t="s">
        <v>41</v>
      </c>
      <c r="O4560" s="66"/>
      <c r="P4560" s="184">
        <f>O4560*H4560</f>
        <v>0</v>
      </c>
      <c r="Q4560" s="184">
        <v>0</v>
      </c>
      <c r="R4560" s="184">
        <f>Q4560*H4560</f>
        <v>0</v>
      </c>
      <c r="S4560" s="184">
        <v>0</v>
      </c>
      <c r="T4560" s="185">
        <f>S4560*H4560</f>
        <v>0</v>
      </c>
      <c r="U4560" s="36"/>
      <c r="V4560" s="36"/>
      <c r="W4560" s="36"/>
      <c r="X4560" s="36"/>
      <c r="Y4560" s="36"/>
      <c r="Z4560" s="36"/>
      <c r="AA4560" s="36"/>
      <c r="AB4560" s="36"/>
      <c r="AC4560" s="36"/>
      <c r="AD4560" s="36"/>
      <c r="AE4560" s="36"/>
      <c r="AR4560" s="186" t="s">
        <v>200</v>
      </c>
      <c r="AT4560" s="186" t="s">
        <v>195</v>
      </c>
      <c r="AU4560" s="186" t="s">
        <v>212</v>
      </c>
      <c r="AY4560" s="19" t="s">
        <v>193</v>
      </c>
      <c r="BE4560" s="187">
        <f>IF(N4560="základní",J4560,0)</f>
        <v>0</v>
      </c>
      <c r="BF4560" s="187">
        <f>IF(N4560="snížená",J4560,0)</f>
        <v>0</v>
      </c>
      <c r="BG4560" s="187">
        <f>IF(N4560="zákl. přenesená",J4560,0)</f>
        <v>0</v>
      </c>
      <c r="BH4560" s="187">
        <f>IF(N4560="sníž. přenesená",J4560,0)</f>
        <v>0</v>
      </c>
      <c r="BI4560" s="187">
        <f>IF(N4560="nulová",J4560,0)</f>
        <v>0</v>
      </c>
      <c r="BJ4560" s="19" t="s">
        <v>78</v>
      </c>
      <c r="BK4560" s="187">
        <f>ROUND(I4560*H4560,2)</f>
        <v>0</v>
      </c>
      <c r="BL4560" s="19" t="s">
        <v>200</v>
      </c>
      <c r="BM4560" s="186" t="s">
        <v>8851</v>
      </c>
    </row>
    <row r="4561" spans="1:65" s="12" customFormat="1" ht="20.85" customHeight="1">
      <c r="B4561" s="159"/>
      <c r="C4561" s="160"/>
      <c r="D4561" s="161" t="s">
        <v>69</v>
      </c>
      <c r="E4561" s="173" t="s">
        <v>8852</v>
      </c>
      <c r="F4561" s="173" t="s">
        <v>8853</v>
      </c>
      <c r="G4561" s="160"/>
      <c r="H4561" s="160"/>
      <c r="I4561" s="163"/>
      <c r="J4561" s="174">
        <f>BK4561</f>
        <v>0</v>
      </c>
      <c r="K4561" s="160"/>
      <c r="L4561" s="165"/>
      <c r="M4561" s="166"/>
      <c r="N4561" s="167"/>
      <c r="O4561" s="167"/>
      <c r="P4561" s="168">
        <f>SUM(P4562:P4569)</f>
        <v>0</v>
      </c>
      <c r="Q4561" s="167"/>
      <c r="R4561" s="168">
        <f>SUM(R4562:R4569)</f>
        <v>0</v>
      </c>
      <c r="S4561" s="167"/>
      <c r="T4561" s="169">
        <f>SUM(T4562:T4569)</f>
        <v>0</v>
      </c>
      <c r="AR4561" s="170" t="s">
        <v>78</v>
      </c>
      <c r="AT4561" s="171" t="s">
        <v>69</v>
      </c>
      <c r="AU4561" s="171" t="s">
        <v>80</v>
      </c>
      <c r="AY4561" s="170" t="s">
        <v>193</v>
      </c>
      <c r="BK4561" s="172">
        <f>SUM(BK4562:BK4569)</f>
        <v>0</v>
      </c>
    </row>
    <row r="4562" spans="1:65" s="2" customFormat="1" ht="37.9" customHeight="1">
      <c r="A4562" s="36"/>
      <c r="B4562" s="37"/>
      <c r="C4562" s="175" t="s">
        <v>8854</v>
      </c>
      <c r="D4562" s="175" t="s">
        <v>195</v>
      </c>
      <c r="E4562" s="176" t="s">
        <v>8855</v>
      </c>
      <c r="F4562" s="177" t="s">
        <v>8856</v>
      </c>
      <c r="G4562" s="178" t="s">
        <v>702</v>
      </c>
      <c r="H4562" s="179">
        <v>1</v>
      </c>
      <c r="I4562" s="180"/>
      <c r="J4562" s="181">
        <f t="shared" ref="J4562:J4569" si="574">ROUND(I4562*H4562,2)</f>
        <v>0</v>
      </c>
      <c r="K4562" s="177" t="s">
        <v>477</v>
      </c>
      <c r="L4562" s="41"/>
      <c r="M4562" s="182" t="s">
        <v>19</v>
      </c>
      <c r="N4562" s="183" t="s">
        <v>41</v>
      </c>
      <c r="O4562" s="66"/>
      <c r="P4562" s="184">
        <f t="shared" ref="P4562:P4569" si="575">O4562*H4562</f>
        <v>0</v>
      </c>
      <c r="Q4562" s="184">
        <v>0</v>
      </c>
      <c r="R4562" s="184">
        <f t="shared" ref="R4562:R4569" si="576">Q4562*H4562</f>
        <v>0</v>
      </c>
      <c r="S4562" s="184">
        <v>0</v>
      </c>
      <c r="T4562" s="185">
        <f t="shared" ref="T4562:T4569" si="577">S4562*H4562</f>
        <v>0</v>
      </c>
      <c r="U4562" s="36"/>
      <c r="V4562" s="36"/>
      <c r="W4562" s="36"/>
      <c r="X4562" s="36"/>
      <c r="Y4562" s="36"/>
      <c r="Z4562" s="36"/>
      <c r="AA4562" s="36"/>
      <c r="AB4562" s="36"/>
      <c r="AC4562" s="36"/>
      <c r="AD4562" s="36"/>
      <c r="AE4562" s="36"/>
      <c r="AR4562" s="186" t="s">
        <v>200</v>
      </c>
      <c r="AT4562" s="186" t="s">
        <v>195</v>
      </c>
      <c r="AU4562" s="186" t="s">
        <v>212</v>
      </c>
      <c r="AY4562" s="19" t="s">
        <v>193</v>
      </c>
      <c r="BE4562" s="187">
        <f t="shared" ref="BE4562:BE4569" si="578">IF(N4562="základní",J4562,0)</f>
        <v>0</v>
      </c>
      <c r="BF4562" s="187">
        <f t="shared" ref="BF4562:BF4569" si="579">IF(N4562="snížená",J4562,0)</f>
        <v>0</v>
      </c>
      <c r="BG4562" s="187">
        <f t="shared" ref="BG4562:BG4569" si="580">IF(N4562="zákl. přenesená",J4562,0)</f>
        <v>0</v>
      </c>
      <c r="BH4562" s="187">
        <f t="shared" ref="BH4562:BH4569" si="581">IF(N4562="sníž. přenesená",J4562,0)</f>
        <v>0</v>
      </c>
      <c r="BI4562" s="187">
        <f t="shared" ref="BI4562:BI4569" si="582">IF(N4562="nulová",J4562,0)</f>
        <v>0</v>
      </c>
      <c r="BJ4562" s="19" t="s">
        <v>78</v>
      </c>
      <c r="BK4562" s="187">
        <f t="shared" ref="BK4562:BK4569" si="583">ROUND(I4562*H4562,2)</f>
        <v>0</v>
      </c>
      <c r="BL4562" s="19" t="s">
        <v>200</v>
      </c>
      <c r="BM4562" s="186" t="s">
        <v>8857</v>
      </c>
    </row>
    <row r="4563" spans="1:65" s="2" customFormat="1" ht="24.2" customHeight="1">
      <c r="A4563" s="36"/>
      <c r="B4563" s="37"/>
      <c r="C4563" s="175" t="s">
        <v>8858</v>
      </c>
      <c r="D4563" s="175" t="s">
        <v>195</v>
      </c>
      <c r="E4563" s="176" t="s">
        <v>8859</v>
      </c>
      <c r="F4563" s="177" t="s">
        <v>8860</v>
      </c>
      <c r="G4563" s="178" t="s">
        <v>702</v>
      </c>
      <c r="H4563" s="179">
        <v>2</v>
      </c>
      <c r="I4563" s="180"/>
      <c r="J4563" s="181">
        <f t="shared" si="574"/>
        <v>0</v>
      </c>
      <c r="K4563" s="177" t="s">
        <v>477</v>
      </c>
      <c r="L4563" s="41"/>
      <c r="M4563" s="182" t="s">
        <v>19</v>
      </c>
      <c r="N4563" s="183" t="s">
        <v>41</v>
      </c>
      <c r="O4563" s="66"/>
      <c r="P4563" s="184">
        <f t="shared" si="575"/>
        <v>0</v>
      </c>
      <c r="Q4563" s="184">
        <v>0</v>
      </c>
      <c r="R4563" s="184">
        <f t="shared" si="576"/>
        <v>0</v>
      </c>
      <c r="S4563" s="184">
        <v>0</v>
      </c>
      <c r="T4563" s="185">
        <f t="shared" si="577"/>
        <v>0</v>
      </c>
      <c r="U4563" s="36"/>
      <c r="V4563" s="36"/>
      <c r="W4563" s="36"/>
      <c r="X4563" s="36"/>
      <c r="Y4563" s="36"/>
      <c r="Z4563" s="36"/>
      <c r="AA4563" s="36"/>
      <c r="AB4563" s="36"/>
      <c r="AC4563" s="36"/>
      <c r="AD4563" s="36"/>
      <c r="AE4563" s="36"/>
      <c r="AR4563" s="186" t="s">
        <v>200</v>
      </c>
      <c r="AT4563" s="186" t="s">
        <v>195</v>
      </c>
      <c r="AU4563" s="186" t="s">
        <v>212</v>
      </c>
      <c r="AY4563" s="19" t="s">
        <v>193</v>
      </c>
      <c r="BE4563" s="187">
        <f t="shared" si="578"/>
        <v>0</v>
      </c>
      <c r="BF4563" s="187">
        <f t="shared" si="579"/>
        <v>0</v>
      </c>
      <c r="BG4563" s="187">
        <f t="shared" si="580"/>
        <v>0</v>
      </c>
      <c r="BH4563" s="187">
        <f t="shared" si="581"/>
        <v>0</v>
      </c>
      <c r="BI4563" s="187">
        <f t="shared" si="582"/>
        <v>0</v>
      </c>
      <c r="BJ4563" s="19" t="s">
        <v>78</v>
      </c>
      <c r="BK4563" s="187">
        <f t="shared" si="583"/>
        <v>0</v>
      </c>
      <c r="BL4563" s="19" t="s">
        <v>200</v>
      </c>
      <c r="BM4563" s="186" t="s">
        <v>8861</v>
      </c>
    </row>
    <row r="4564" spans="1:65" s="2" customFormat="1" ht="16.5" customHeight="1">
      <c r="A4564" s="36"/>
      <c r="B4564" s="37"/>
      <c r="C4564" s="175" t="s">
        <v>8862</v>
      </c>
      <c r="D4564" s="175" t="s">
        <v>195</v>
      </c>
      <c r="E4564" s="176" t="s">
        <v>8863</v>
      </c>
      <c r="F4564" s="177" t="s">
        <v>8864</v>
      </c>
      <c r="G4564" s="178" t="s">
        <v>702</v>
      </c>
      <c r="H4564" s="179">
        <v>1</v>
      </c>
      <c r="I4564" s="180"/>
      <c r="J4564" s="181">
        <f t="shared" si="574"/>
        <v>0</v>
      </c>
      <c r="K4564" s="177" t="s">
        <v>477</v>
      </c>
      <c r="L4564" s="41"/>
      <c r="M4564" s="182" t="s">
        <v>19</v>
      </c>
      <c r="N4564" s="183" t="s">
        <v>41</v>
      </c>
      <c r="O4564" s="66"/>
      <c r="P4564" s="184">
        <f t="shared" si="575"/>
        <v>0</v>
      </c>
      <c r="Q4564" s="184">
        <v>0</v>
      </c>
      <c r="R4564" s="184">
        <f t="shared" si="576"/>
        <v>0</v>
      </c>
      <c r="S4564" s="184">
        <v>0</v>
      </c>
      <c r="T4564" s="185">
        <f t="shared" si="577"/>
        <v>0</v>
      </c>
      <c r="U4564" s="36"/>
      <c r="V4564" s="36"/>
      <c r="W4564" s="36"/>
      <c r="X4564" s="36"/>
      <c r="Y4564" s="36"/>
      <c r="Z4564" s="36"/>
      <c r="AA4564" s="36"/>
      <c r="AB4564" s="36"/>
      <c r="AC4564" s="36"/>
      <c r="AD4564" s="36"/>
      <c r="AE4564" s="36"/>
      <c r="AR4564" s="186" t="s">
        <v>200</v>
      </c>
      <c r="AT4564" s="186" t="s">
        <v>195</v>
      </c>
      <c r="AU4564" s="186" t="s">
        <v>212</v>
      </c>
      <c r="AY4564" s="19" t="s">
        <v>193</v>
      </c>
      <c r="BE4564" s="187">
        <f t="shared" si="578"/>
        <v>0</v>
      </c>
      <c r="BF4564" s="187">
        <f t="shared" si="579"/>
        <v>0</v>
      </c>
      <c r="BG4564" s="187">
        <f t="shared" si="580"/>
        <v>0</v>
      </c>
      <c r="BH4564" s="187">
        <f t="shared" si="581"/>
        <v>0</v>
      </c>
      <c r="BI4564" s="187">
        <f t="shared" si="582"/>
        <v>0</v>
      </c>
      <c r="BJ4564" s="19" t="s">
        <v>78</v>
      </c>
      <c r="BK4564" s="187">
        <f t="shared" si="583"/>
        <v>0</v>
      </c>
      <c r="BL4564" s="19" t="s">
        <v>200</v>
      </c>
      <c r="BM4564" s="186" t="s">
        <v>8865</v>
      </c>
    </row>
    <row r="4565" spans="1:65" s="2" customFormat="1" ht="21.75" customHeight="1">
      <c r="A4565" s="36"/>
      <c r="B4565" s="37"/>
      <c r="C4565" s="175" t="s">
        <v>8866</v>
      </c>
      <c r="D4565" s="175" t="s">
        <v>195</v>
      </c>
      <c r="E4565" s="176" t="s">
        <v>8867</v>
      </c>
      <c r="F4565" s="177" t="s">
        <v>8868</v>
      </c>
      <c r="G4565" s="178" t="s">
        <v>702</v>
      </c>
      <c r="H4565" s="179">
        <v>1</v>
      </c>
      <c r="I4565" s="180"/>
      <c r="J4565" s="181">
        <f t="shared" si="574"/>
        <v>0</v>
      </c>
      <c r="K4565" s="177" t="s">
        <v>477</v>
      </c>
      <c r="L4565" s="41"/>
      <c r="M4565" s="182" t="s">
        <v>19</v>
      </c>
      <c r="N4565" s="183" t="s">
        <v>41</v>
      </c>
      <c r="O4565" s="66"/>
      <c r="P4565" s="184">
        <f t="shared" si="575"/>
        <v>0</v>
      </c>
      <c r="Q4565" s="184">
        <v>0</v>
      </c>
      <c r="R4565" s="184">
        <f t="shared" si="576"/>
        <v>0</v>
      </c>
      <c r="S4565" s="184">
        <v>0</v>
      </c>
      <c r="T4565" s="185">
        <f t="shared" si="577"/>
        <v>0</v>
      </c>
      <c r="U4565" s="36"/>
      <c r="V4565" s="36"/>
      <c r="W4565" s="36"/>
      <c r="X4565" s="36"/>
      <c r="Y4565" s="36"/>
      <c r="Z4565" s="36"/>
      <c r="AA4565" s="36"/>
      <c r="AB4565" s="36"/>
      <c r="AC4565" s="36"/>
      <c r="AD4565" s="36"/>
      <c r="AE4565" s="36"/>
      <c r="AR4565" s="186" t="s">
        <v>200</v>
      </c>
      <c r="AT4565" s="186" t="s">
        <v>195</v>
      </c>
      <c r="AU4565" s="186" t="s">
        <v>212</v>
      </c>
      <c r="AY4565" s="19" t="s">
        <v>193</v>
      </c>
      <c r="BE4565" s="187">
        <f t="shared" si="578"/>
        <v>0</v>
      </c>
      <c r="BF4565" s="187">
        <f t="shared" si="579"/>
        <v>0</v>
      </c>
      <c r="BG4565" s="187">
        <f t="shared" si="580"/>
        <v>0</v>
      </c>
      <c r="BH4565" s="187">
        <f t="shared" si="581"/>
        <v>0</v>
      </c>
      <c r="BI4565" s="187">
        <f t="shared" si="582"/>
        <v>0</v>
      </c>
      <c r="BJ4565" s="19" t="s">
        <v>78</v>
      </c>
      <c r="BK4565" s="187">
        <f t="shared" si="583"/>
        <v>0</v>
      </c>
      <c r="BL4565" s="19" t="s">
        <v>200</v>
      </c>
      <c r="BM4565" s="186" t="s">
        <v>8869</v>
      </c>
    </row>
    <row r="4566" spans="1:65" s="2" customFormat="1" ht="37.9" customHeight="1">
      <c r="A4566" s="36"/>
      <c r="B4566" s="37"/>
      <c r="C4566" s="175" t="s">
        <v>8870</v>
      </c>
      <c r="D4566" s="175" t="s">
        <v>195</v>
      </c>
      <c r="E4566" s="176" t="s">
        <v>8871</v>
      </c>
      <c r="F4566" s="177" t="s">
        <v>8872</v>
      </c>
      <c r="G4566" s="178" t="s">
        <v>198</v>
      </c>
      <c r="H4566" s="179">
        <v>5</v>
      </c>
      <c r="I4566" s="180"/>
      <c r="J4566" s="181">
        <f t="shared" si="574"/>
        <v>0</v>
      </c>
      <c r="K4566" s="177" t="s">
        <v>477</v>
      </c>
      <c r="L4566" s="41"/>
      <c r="M4566" s="182" t="s">
        <v>19</v>
      </c>
      <c r="N4566" s="183" t="s">
        <v>41</v>
      </c>
      <c r="O4566" s="66"/>
      <c r="P4566" s="184">
        <f t="shared" si="575"/>
        <v>0</v>
      </c>
      <c r="Q4566" s="184">
        <v>0</v>
      </c>
      <c r="R4566" s="184">
        <f t="shared" si="576"/>
        <v>0</v>
      </c>
      <c r="S4566" s="184">
        <v>0</v>
      </c>
      <c r="T4566" s="185">
        <f t="shared" si="577"/>
        <v>0</v>
      </c>
      <c r="U4566" s="36"/>
      <c r="V4566" s="36"/>
      <c r="W4566" s="36"/>
      <c r="X4566" s="36"/>
      <c r="Y4566" s="36"/>
      <c r="Z4566" s="36"/>
      <c r="AA4566" s="36"/>
      <c r="AB4566" s="36"/>
      <c r="AC4566" s="36"/>
      <c r="AD4566" s="36"/>
      <c r="AE4566" s="36"/>
      <c r="AR4566" s="186" t="s">
        <v>200</v>
      </c>
      <c r="AT4566" s="186" t="s">
        <v>195</v>
      </c>
      <c r="AU4566" s="186" t="s">
        <v>212</v>
      </c>
      <c r="AY4566" s="19" t="s">
        <v>193</v>
      </c>
      <c r="BE4566" s="187">
        <f t="shared" si="578"/>
        <v>0</v>
      </c>
      <c r="BF4566" s="187">
        <f t="shared" si="579"/>
        <v>0</v>
      </c>
      <c r="BG4566" s="187">
        <f t="shared" si="580"/>
        <v>0</v>
      </c>
      <c r="BH4566" s="187">
        <f t="shared" si="581"/>
        <v>0</v>
      </c>
      <c r="BI4566" s="187">
        <f t="shared" si="582"/>
        <v>0</v>
      </c>
      <c r="BJ4566" s="19" t="s">
        <v>78</v>
      </c>
      <c r="BK4566" s="187">
        <f t="shared" si="583"/>
        <v>0</v>
      </c>
      <c r="BL4566" s="19" t="s">
        <v>200</v>
      </c>
      <c r="BM4566" s="186" t="s">
        <v>8873</v>
      </c>
    </row>
    <row r="4567" spans="1:65" s="2" customFormat="1" ht="37.9" customHeight="1">
      <c r="A4567" s="36"/>
      <c r="B4567" s="37"/>
      <c r="C4567" s="175" t="s">
        <v>8874</v>
      </c>
      <c r="D4567" s="175" t="s">
        <v>195</v>
      </c>
      <c r="E4567" s="176" t="s">
        <v>8875</v>
      </c>
      <c r="F4567" s="177" t="s">
        <v>8876</v>
      </c>
      <c r="G4567" s="178" t="s">
        <v>198</v>
      </c>
      <c r="H4567" s="179">
        <v>1</v>
      </c>
      <c r="I4567" s="180"/>
      <c r="J4567" s="181">
        <f t="shared" si="574"/>
        <v>0</v>
      </c>
      <c r="K4567" s="177" t="s">
        <v>477</v>
      </c>
      <c r="L4567" s="41"/>
      <c r="M4567" s="182" t="s">
        <v>19</v>
      </c>
      <c r="N4567" s="183" t="s">
        <v>41</v>
      </c>
      <c r="O4567" s="66"/>
      <c r="P4567" s="184">
        <f t="shared" si="575"/>
        <v>0</v>
      </c>
      <c r="Q4567" s="184">
        <v>0</v>
      </c>
      <c r="R4567" s="184">
        <f t="shared" si="576"/>
        <v>0</v>
      </c>
      <c r="S4567" s="184">
        <v>0</v>
      </c>
      <c r="T4567" s="185">
        <f t="shared" si="577"/>
        <v>0</v>
      </c>
      <c r="U4567" s="36"/>
      <c r="V4567" s="36"/>
      <c r="W4567" s="36"/>
      <c r="X4567" s="36"/>
      <c r="Y4567" s="36"/>
      <c r="Z4567" s="36"/>
      <c r="AA4567" s="36"/>
      <c r="AB4567" s="36"/>
      <c r="AC4567" s="36"/>
      <c r="AD4567" s="36"/>
      <c r="AE4567" s="36"/>
      <c r="AR4567" s="186" t="s">
        <v>200</v>
      </c>
      <c r="AT4567" s="186" t="s">
        <v>195</v>
      </c>
      <c r="AU4567" s="186" t="s">
        <v>212</v>
      </c>
      <c r="AY4567" s="19" t="s">
        <v>193</v>
      </c>
      <c r="BE4567" s="187">
        <f t="shared" si="578"/>
        <v>0</v>
      </c>
      <c r="BF4567" s="187">
        <f t="shared" si="579"/>
        <v>0</v>
      </c>
      <c r="BG4567" s="187">
        <f t="shared" si="580"/>
        <v>0</v>
      </c>
      <c r="BH4567" s="187">
        <f t="shared" si="581"/>
        <v>0</v>
      </c>
      <c r="BI4567" s="187">
        <f t="shared" si="582"/>
        <v>0</v>
      </c>
      <c r="BJ4567" s="19" t="s">
        <v>78</v>
      </c>
      <c r="BK4567" s="187">
        <f t="shared" si="583"/>
        <v>0</v>
      </c>
      <c r="BL4567" s="19" t="s">
        <v>200</v>
      </c>
      <c r="BM4567" s="186" t="s">
        <v>8877</v>
      </c>
    </row>
    <row r="4568" spans="1:65" s="2" customFormat="1" ht="33" customHeight="1">
      <c r="A4568" s="36"/>
      <c r="B4568" s="37"/>
      <c r="C4568" s="175" t="s">
        <v>8878</v>
      </c>
      <c r="D4568" s="175" t="s">
        <v>195</v>
      </c>
      <c r="E4568" s="176" t="s">
        <v>8879</v>
      </c>
      <c r="F4568" s="177" t="s">
        <v>8174</v>
      </c>
      <c r="G4568" s="178" t="s">
        <v>273</v>
      </c>
      <c r="H4568" s="179">
        <v>2</v>
      </c>
      <c r="I4568" s="180"/>
      <c r="J4568" s="181">
        <f t="shared" si="574"/>
        <v>0</v>
      </c>
      <c r="K4568" s="177" t="s">
        <v>477</v>
      </c>
      <c r="L4568" s="41"/>
      <c r="M4568" s="182" t="s">
        <v>19</v>
      </c>
      <c r="N4568" s="183" t="s">
        <v>41</v>
      </c>
      <c r="O4568" s="66"/>
      <c r="P4568" s="184">
        <f t="shared" si="575"/>
        <v>0</v>
      </c>
      <c r="Q4568" s="184">
        <v>0</v>
      </c>
      <c r="R4568" s="184">
        <f t="shared" si="576"/>
        <v>0</v>
      </c>
      <c r="S4568" s="184">
        <v>0</v>
      </c>
      <c r="T4568" s="185">
        <f t="shared" si="577"/>
        <v>0</v>
      </c>
      <c r="U4568" s="36"/>
      <c r="V4568" s="36"/>
      <c r="W4568" s="36"/>
      <c r="X4568" s="36"/>
      <c r="Y4568" s="36"/>
      <c r="Z4568" s="36"/>
      <c r="AA4568" s="36"/>
      <c r="AB4568" s="36"/>
      <c r="AC4568" s="36"/>
      <c r="AD4568" s="36"/>
      <c r="AE4568" s="36"/>
      <c r="AR4568" s="186" t="s">
        <v>200</v>
      </c>
      <c r="AT4568" s="186" t="s">
        <v>195</v>
      </c>
      <c r="AU4568" s="186" t="s">
        <v>212</v>
      </c>
      <c r="AY4568" s="19" t="s">
        <v>193</v>
      </c>
      <c r="BE4568" s="187">
        <f t="shared" si="578"/>
        <v>0</v>
      </c>
      <c r="BF4568" s="187">
        <f t="shared" si="579"/>
        <v>0</v>
      </c>
      <c r="BG4568" s="187">
        <f t="shared" si="580"/>
        <v>0</v>
      </c>
      <c r="BH4568" s="187">
        <f t="shared" si="581"/>
        <v>0</v>
      </c>
      <c r="BI4568" s="187">
        <f t="shared" si="582"/>
        <v>0</v>
      </c>
      <c r="BJ4568" s="19" t="s">
        <v>78</v>
      </c>
      <c r="BK4568" s="187">
        <f t="shared" si="583"/>
        <v>0</v>
      </c>
      <c r="BL4568" s="19" t="s">
        <v>200</v>
      </c>
      <c r="BM4568" s="186" t="s">
        <v>8880</v>
      </c>
    </row>
    <row r="4569" spans="1:65" s="2" customFormat="1" ht="24.2" customHeight="1">
      <c r="A4569" s="36"/>
      <c r="B4569" s="37"/>
      <c r="C4569" s="175" t="s">
        <v>8881</v>
      </c>
      <c r="D4569" s="175" t="s">
        <v>195</v>
      </c>
      <c r="E4569" s="176" t="s">
        <v>8882</v>
      </c>
      <c r="F4569" s="177" t="s">
        <v>8610</v>
      </c>
      <c r="G4569" s="178" t="s">
        <v>198</v>
      </c>
      <c r="H4569" s="179">
        <v>2</v>
      </c>
      <c r="I4569" s="180"/>
      <c r="J4569" s="181">
        <f t="shared" si="574"/>
        <v>0</v>
      </c>
      <c r="K4569" s="177" t="s">
        <v>477</v>
      </c>
      <c r="L4569" s="41"/>
      <c r="M4569" s="182" t="s">
        <v>19</v>
      </c>
      <c r="N4569" s="183" t="s">
        <v>41</v>
      </c>
      <c r="O4569" s="66"/>
      <c r="P4569" s="184">
        <f t="shared" si="575"/>
        <v>0</v>
      </c>
      <c r="Q4569" s="184">
        <v>0</v>
      </c>
      <c r="R4569" s="184">
        <f t="shared" si="576"/>
        <v>0</v>
      </c>
      <c r="S4569" s="184">
        <v>0</v>
      </c>
      <c r="T4569" s="185">
        <f t="shared" si="577"/>
        <v>0</v>
      </c>
      <c r="U4569" s="36"/>
      <c r="V4569" s="36"/>
      <c r="W4569" s="36"/>
      <c r="X4569" s="36"/>
      <c r="Y4569" s="36"/>
      <c r="Z4569" s="36"/>
      <c r="AA4569" s="36"/>
      <c r="AB4569" s="36"/>
      <c r="AC4569" s="36"/>
      <c r="AD4569" s="36"/>
      <c r="AE4569" s="36"/>
      <c r="AR4569" s="186" t="s">
        <v>200</v>
      </c>
      <c r="AT4569" s="186" t="s">
        <v>195</v>
      </c>
      <c r="AU4569" s="186" t="s">
        <v>212</v>
      </c>
      <c r="AY4569" s="19" t="s">
        <v>193</v>
      </c>
      <c r="BE4569" s="187">
        <f t="shared" si="578"/>
        <v>0</v>
      </c>
      <c r="BF4569" s="187">
        <f t="shared" si="579"/>
        <v>0</v>
      </c>
      <c r="BG4569" s="187">
        <f t="shared" si="580"/>
        <v>0</v>
      </c>
      <c r="BH4569" s="187">
        <f t="shared" si="581"/>
        <v>0</v>
      </c>
      <c r="BI4569" s="187">
        <f t="shared" si="582"/>
        <v>0</v>
      </c>
      <c r="BJ4569" s="19" t="s">
        <v>78</v>
      </c>
      <c r="BK4569" s="187">
        <f t="shared" si="583"/>
        <v>0</v>
      </c>
      <c r="BL4569" s="19" t="s">
        <v>200</v>
      </c>
      <c r="BM4569" s="186" t="s">
        <v>8883</v>
      </c>
    </row>
    <row r="4570" spans="1:65" s="12" customFormat="1" ht="20.85" customHeight="1">
      <c r="B4570" s="159"/>
      <c r="C4570" s="160"/>
      <c r="D4570" s="161" t="s">
        <v>69</v>
      </c>
      <c r="E4570" s="173" t="s">
        <v>8884</v>
      </c>
      <c r="F4570" s="173" t="s">
        <v>4884</v>
      </c>
      <c r="G4570" s="160"/>
      <c r="H4570" s="160"/>
      <c r="I4570" s="163"/>
      <c r="J4570" s="174">
        <f>BK4570</f>
        <v>0</v>
      </c>
      <c r="K4570" s="160"/>
      <c r="L4570" s="165"/>
      <c r="M4570" s="166"/>
      <c r="N4570" s="167"/>
      <c r="O4570" s="167"/>
      <c r="P4570" s="168">
        <f>SUM(P4571:P4577)</f>
        <v>0</v>
      </c>
      <c r="Q4570" s="167"/>
      <c r="R4570" s="168">
        <f>SUM(R4571:R4577)</f>
        <v>0</v>
      </c>
      <c r="S4570" s="167"/>
      <c r="T4570" s="169">
        <f>SUM(T4571:T4577)</f>
        <v>0</v>
      </c>
      <c r="AR4570" s="170" t="s">
        <v>78</v>
      </c>
      <c r="AT4570" s="171" t="s">
        <v>69</v>
      </c>
      <c r="AU4570" s="171" t="s">
        <v>80</v>
      </c>
      <c r="AY4570" s="170" t="s">
        <v>193</v>
      </c>
      <c r="BK4570" s="172">
        <f>SUM(BK4571:BK4577)</f>
        <v>0</v>
      </c>
    </row>
    <row r="4571" spans="1:65" s="2" customFormat="1" ht="24.2" customHeight="1">
      <c r="A4571" s="36"/>
      <c r="B4571" s="37"/>
      <c r="C4571" s="175" t="s">
        <v>8885</v>
      </c>
      <c r="D4571" s="175" t="s">
        <v>195</v>
      </c>
      <c r="E4571" s="176" t="s">
        <v>8886</v>
      </c>
      <c r="F4571" s="177" t="s">
        <v>4898</v>
      </c>
      <c r="G4571" s="178" t="s">
        <v>3092</v>
      </c>
      <c r="H4571" s="179">
        <v>1</v>
      </c>
      <c r="I4571" s="180"/>
      <c r="J4571" s="181">
        <f t="shared" ref="J4571:J4577" si="584">ROUND(I4571*H4571,2)</f>
        <v>0</v>
      </c>
      <c r="K4571" s="177" t="s">
        <v>477</v>
      </c>
      <c r="L4571" s="41"/>
      <c r="M4571" s="182" t="s">
        <v>19</v>
      </c>
      <c r="N4571" s="183" t="s">
        <v>41</v>
      </c>
      <c r="O4571" s="66"/>
      <c r="P4571" s="184">
        <f t="shared" ref="P4571:P4577" si="585">O4571*H4571</f>
        <v>0</v>
      </c>
      <c r="Q4571" s="184">
        <v>0</v>
      </c>
      <c r="R4571" s="184">
        <f t="shared" ref="R4571:R4577" si="586">Q4571*H4571</f>
        <v>0</v>
      </c>
      <c r="S4571" s="184">
        <v>0</v>
      </c>
      <c r="T4571" s="185">
        <f t="shared" ref="T4571:T4577" si="587">S4571*H4571</f>
        <v>0</v>
      </c>
      <c r="U4571" s="36"/>
      <c r="V4571" s="36"/>
      <c r="W4571" s="36"/>
      <c r="X4571" s="36"/>
      <c r="Y4571" s="36"/>
      <c r="Z4571" s="36"/>
      <c r="AA4571" s="36"/>
      <c r="AB4571" s="36"/>
      <c r="AC4571" s="36"/>
      <c r="AD4571" s="36"/>
      <c r="AE4571" s="36"/>
      <c r="AR4571" s="186" t="s">
        <v>200</v>
      </c>
      <c r="AT4571" s="186" t="s">
        <v>195</v>
      </c>
      <c r="AU4571" s="186" t="s">
        <v>212</v>
      </c>
      <c r="AY4571" s="19" t="s">
        <v>193</v>
      </c>
      <c r="BE4571" s="187">
        <f t="shared" ref="BE4571:BE4577" si="588">IF(N4571="základní",J4571,0)</f>
        <v>0</v>
      </c>
      <c r="BF4571" s="187">
        <f t="shared" ref="BF4571:BF4577" si="589">IF(N4571="snížená",J4571,0)</f>
        <v>0</v>
      </c>
      <c r="BG4571" s="187">
        <f t="shared" ref="BG4571:BG4577" si="590">IF(N4571="zákl. přenesená",J4571,0)</f>
        <v>0</v>
      </c>
      <c r="BH4571" s="187">
        <f t="shared" ref="BH4571:BH4577" si="591">IF(N4571="sníž. přenesená",J4571,0)</f>
        <v>0</v>
      </c>
      <c r="BI4571" s="187">
        <f t="shared" ref="BI4571:BI4577" si="592">IF(N4571="nulová",J4571,0)</f>
        <v>0</v>
      </c>
      <c r="BJ4571" s="19" t="s">
        <v>78</v>
      </c>
      <c r="BK4571" s="187">
        <f t="shared" ref="BK4571:BK4577" si="593">ROUND(I4571*H4571,2)</f>
        <v>0</v>
      </c>
      <c r="BL4571" s="19" t="s">
        <v>200</v>
      </c>
      <c r="BM4571" s="186" t="s">
        <v>8887</v>
      </c>
    </row>
    <row r="4572" spans="1:65" s="2" customFormat="1" ht="16.5" customHeight="1">
      <c r="A4572" s="36"/>
      <c r="B4572" s="37"/>
      <c r="C4572" s="175" t="s">
        <v>8888</v>
      </c>
      <c r="D4572" s="175" t="s">
        <v>195</v>
      </c>
      <c r="E4572" s="176" t="s">
        <v>8889</v>
      </c>
      <c r="F4572" s="177" t="s">
        <v>8890</v>
      </c>
      <c r="G4572" s="178" t="s">
        <v>3092</v>
      </c>
      <c r="H4572" s="179">
        <v>1</v>
      </c>
      <c r="I4572" s="180"/>
      <c r="J4572" s="181">
        <f t="shared" si="584"/>
        <v>0</v>
      </c>
      <c r="K4572" s="177" t="s">
        <v>477</v>
      </c>
      <c r="L4572" s="41"/>
      <c r="M4572" s="182" t="s">
        <v>19</v>
      </c>
      <c r="N4572" s="183" t="s">
        <v>41</v>
      </c>
      <c r="O4572" s="66"/>
      <c r="P4572" s="184">
        <f t="shared" si="585"/>
        <v>0</v>
      </c>
      <c r="Q4572" s="184">
        <v>0</v>
      </c>
      <c r="R4572" s="184">
        <f t="shared" si="586"/>
        <v>0</v>
      </c>
      <c r="S4572" s="184">
        <v>0</v>
      </c>
      <c r="T4572" s="185">
        <f t="shared" si="587"/>
        <v>0</v>
      </c>
      <c r="U4572" s="36"/>
      <c r="V4572" s="36"/>
      <c r="W4572" s="36"/>
      <c r="X4572" s="36"/>
      <c r="Y4572" s="36"/>
      <c r="Z4572" s="36"/>
      <c r="AA4572" s="36"/>
      <c r="AB4572" s="36"/>
      <c r="AC4572" s="36"/>
      <c r="AD4572" s="36"/>
      <c r="AE4572" s="36"/>
      <c r="AR4572" s="186" t="s">
        <v>200</v>
      </c>
      <c r="AT4572" s="186" t="s">
        <v>195</v>
      </c>
      <c r="AU4572" s="186" t="s">
        <v>212</v>
      </c>
      <c r="AY4572" s="19" t="s">
        <v>193</v>
      </c>
      <c r="BE4572" s="187">
        <f t="shared" si="588"/>
        <v>0</v>
      </c>
      <c r="BF4572" s="187">
        <f t="shared" si="589"/>
        <v>0</v>
      </c>
      <c r="BG4572" s="187">
        <f t="shared" si="590"/>
        <v>0</v>
      </c>
      <c r="BH4572" s="187">
        <f t="shared" si="591"/>
        <v>0</v>
      </c>
      <c r="BI4572" s="187">
        <f t="shared" si="592"/>
        <v>0</v>
      </c>
      <c r="BJ4572" s="19" t="s">
        <v>78</v>
      </c>
      <c r="BK4572" s="187">
        <f t="shared" si="593"/>
        <v>0</v>
      </c>
      <c r="BL4572" s="19" t="s">
        <v>200</v>
      </c>
      <c r="BM4572" s="186" t="s">
        <v>8891</v>
      </c>
    </row>
    <row r="4573" spans="1:65" s="2" customFormat="1" ht="33" customHeight="1">
      <c r="A4573" s="36"/>
      <c r="B4573" s="37"/>
      <c r="C4573" s="175" t="s">
        <v>8892</v>
      </c>
      <c r="D4573" s="175" t="s">
        <v>195</v>
      </c>
      <c r="E4573" s="176" t="s">
        <v>8893</v>
      </c>
      <c r="F4573" s="177" t="s">
        <v>4894</v>
      </c>
      <c r="G4573" s="178" t="s">
        <v>3092</v>
      </c>
      <c r="H4573" s="179">
        <v>1</v>
      </c>
      <c r="I4573" s="180"/>
      <c r="J4573" s="181">
        <f t="shared" si="584"/>
        <v>0</v>
      </c>
      <c r="K4573" s="177" t="s">
        <v>477</v>
      </c>
      <c r="L4573" s="41"/>
      <c r="M4573" s="182" t="s">
        <v>19</v>
      </c>
      <c r="N4573" s="183" t="s">
        <v>41</v>
      </c>
      <c r="O4573" s="66"/>
      <c r="P4573" s="184">
        <f t="shared" si="585"/>
        <v>0</v>
      </c>
      <c r="Q4573" s="184">
        <v>0</v>
      </c>
      <c r="R4573" s="184">
        <f t="shared" si="586"/>
        <v>0</v>
      </c>
      <c r="S4573" s="184">
        <v>0</v>
      </c>
      <c r="T4573" s="185">
        <f t="shared" si="587"/>
        <v>0</v>
      </c>
      <c r="U4573" s="36"/>
      <c r="V4573" s="36"/>
      <c r="W4573" s="36"/>
      <c r="X4573" s="36"/>
      <c r="Y4573" s="36"/>
      <c r="Z4573" s="36"/>
      <c r="AA4573" s="36"/>
      <c r="AB4573" s="36"/>
      <c r="AC4573" s="36"/>
      <c r="AD4573" s="36"/>
      <c r="AE4573" s="36"/>
      <c r="AR4573" s="186" t="s">
        <v>200</v>
      </c>
      <c r="AT4573" s="186" t="s">
        <v>195</v>
      </c>
      <c r="AU4573" s="186" t="s">
        <v>212</v>
      </c>
      <c r="AY4573" s="19" t="s">
        <v>193</v>
      </c>
      <c r="BE4573" s="187">
        <f t="shared" si="588"/>
        <v>0</v>
      </c>
      <c r="BF4573" s="187">
        <f t="shared" si="589"/>
        <v>0</v>
      </c>
      <c r="BG4573" s="187">
        <f t="shared" si="590"/>
        <v>0</v>
      </c>
      <c r="BH4573" s="187">
        <f t="shared" si="591"/>
        <v>0</v>
      </c>
      <c r="BI4573" s="187">
        <f t="shared" si="592"/>
        <v>0</v>
      </c>
      <c r="BJ4573" s="19" t="s">
        <v>78</v>
      </c>
      <c r="BK4573" s="187">
        <f t="shared" si="593"/>
        <v>0</v>
      </c>
      <c r="BL4573" s="19" t="s">
        <v>200</v>
      </c>
      <c r="BM4573" s="186" t="s">
        <v>8894</v>
      </c>
    </row>
    <row r="4574" spans="1:65" s="2" customFormat="1" ht="16.5" customHeight="1">
      <c r="A4574" s="36"/>
      <c r="B4574" s="37"/>
      <c r="C4574" s="175" t="s">
        <v>8895</v>
      </c>
      <c r="D4574" s="175" t="s">
        <v>195</v>
      </c>
      <c r="E4574" s="176" t="s">
        <v>8896</v>
      </c>
      <c r="F4574" s="177" t="s">
        <v>4906</v>
      </c>
      <c r="G4574" s="178" t="s">
        <v>3092</v>
      </c>
      <c r="H4574" s="179">
        <v>1</v>
      </c>
      <c r="I4574" s="180"/>
      <c r="J4574" s="181">
        <f t="shared" si="584"/>
        <v>0</v>
      </c>
      <c r="K4574" s="177" t="s">
        <v>477</v>
      </c>
      <c r="L4574" s="41"/>
      <c r="M4574" s="182" t="s">
        <v>19</v>
      </c>
      <c r="N4574" s="183" t="s">
        <v>41</v>
      </c>
      <c r="O4574" s="66"/>
      <c r="P4574" s="184">
        <f t="shared" si="585"/>
        <v>0</v>
      </c>
      <c r="Q4574" s="184">
        <v>0</v>
      </c>
      <c r="R4574" s="184">
        <f t="shared" si="586"/>
        <v>0</v>
      </c>
      <c r="S4574" s="184">
        <v>0</v>
      </c>
      <c r="T4574" s="185">
        <f t="shared" si="587"/>
        <v>0</v>
      </c>
      <c r="U4574" s="36"/>
      <c r="V4574" s="36"/>
      <c r="W4574" s="36"/>
      <c r="X4574" s="36"/>
      <c r="Y4574" s="36"/>
      <c r="Z4574" s="36"/>
      <c r="AA4574" s="36"/>
      <c r="AB4574" s="36"/>
      <c r="AC4574" s="36"/>
      <c r="AD4574" s="36"/>
      <c r="AE4574" s="36"/>
      <c r="AR4574" s="186" t="s">
        <v>200</v>
      </c>
      <c r="AT4574" s="186" t="s">
        <v>195</v>
      </c>
      <c r="AU4574" s="186" t="s">
        <v>212</v>
      </c>
      <c r="AY4574" s="19" t="s">
        <v>193</v>
      </c>
      <c r="BE4574" s="187">
        <f t="shared" si="588"/>
        <v>0</v>
      </c>
      <c r="BF4574" s="187">
        <f t="shared" si="589"/>
        <v>0</v>
      </c>
      <c r="BG4574" s="187">
        <f t="shared" si="590"/>
        <v>0</v>
      </c>
      <c r="BH4574" s="187">
        <f t="shared" si="591"/>
        <v>0</v>
      </c>
      <c r="BI4574" s="187">
        <f t="shared" si="592"/>
        <v>0</v>
      </c>
      <c r="BJ4574" s="19" t="s">
        <v>78</v>
      </c>
      <c r="BK4574" s="187">
        <f t="shared" si="593"/>
        <v>0</v>
      </c>
      <c r="BL4574" s="19" t="s">
        <v>200</v>
      </c>
      <c r="BM4574" s="186" t="s">
        <v>8897</v>
      </c>
    </row>
    <row r="4575" spans="1:65" s="2" customFormat="1" ht="16.5" customHeight="1">
      <c r="A4575" s="36"/>
      <c r="B4575" s="37"/>
      <c r="C4575" s="175" t="s">
        <v>8898</v>
      </c>
      <c r="D4575" s="175" t="s">
        <v>195</v>
      </c>
      <c r="E4575" s="176" t="s">
        <v>8899</v>
      </c>
      <c r="F4575" s="177" t="s">
        <v>4918</v>
      </c>
      <c r="G4575" s="178" t="s">
        <v>3092</v>
      </c>
      <c r="H4575" s="179">
        <v>1</v>
      </c>
      <c r="I4575" s="180"/>
      <c r="J4575" s="181">
        <f t="shared" si="584"/>
        <v>0</v>
      </c>
      <c r="K4575" s="177" t="s">
        <v>477</v>
      </c>
      <c r="L4575" s="41"/>
      <c r="M4575" s="182" t="s">
        <v>19</v>
      </c>
      <c r="N4575" s="183" t="s">
        <v>41</v>
      </c>
      <c r="O4575" s="66"/>
      <c r="P4575" s="184">
        <f t="shared" si="585"/>
        <v>0</v>
      </c>
      <c r="Q4575" s="184">
        <v>0</v>
      </c>
      <c r="R4575" s="184">
        <f t="shared" si="586"/>
        <v>0</v>
      </c>
      <c r="S4575" s="184">
        <v>0</v>
      </c>
      <c r="T4575" s="185">
        <f t="shared" si="587"/>
        <v>0</v>
      </c>
      <c r="U4575" s="36"/>
      <c r="V4575" s="36"/>
      <c r="W4575" s="36"/>
      <c r="X4575" s="36"/>
      <c r="Y4575" s="36"/>
      <c r="Z4575" s="36"/>
      <c r="AA4575" s="36"/>
      <c r="AB4575" s="36"/>
      <c r="AC4575" s="36"/>
      <c r="AD4575" s="36"/>
      <c r="AE4575" s="36"/>
      <c r="AR4575" s="186" t="s">
        <v>200</v>
      </c>
      <c r="AT4575" s="186" t="s">
        <v>195</v>
      </c>
      <c r="AU4575" s="186" t="s">
        <v>212</v>
      </c>
      <c r="AY4575" s="19" t="s">
        <v>193</v>
      </c>
      <c r="BE4575" s="187">
        <f t="shared" si="588"/>
        <v>0</v>
      </c>
      <c r="BF4575" s="187">
        <f t="shared" si="589"/>
        <v>0</v>
      </c>
      <c r="BG4575" s="187">
        <f t="shared" si="590"/>
        <v>0</v>
      </c>
      <c r="BH4575" s="187">
        <f t="shared" si="591"/>
        <v>0</v>
      </c>
      <c r="BI4575" s="187">
        <f t="shared" si="592"/>
        <v>0</v>
      </c>
      <c r="BJ4575" s="19" t="s">
        <v>78</v>
      </c>
      <c r="BK4575" s="187">
        <f t="shared" si="593"/>
        <v>0</v>
      </c>
      <c r="BL4575" s="19" t="s">
        <v>200</v>
      </c>
      <c r="BM4575" s="186" t="s">
        <v>8900</v>
      </c>
    </row>
    <row r="4576" spans="1:65" s="2" customFormat="1" ht="16.5" customHeight="1">
      <c r="A4576" s="36"/>
      <c r="B4576" s="37"/>
      <c r="C4576" s="175" t="s">
        <v>8901</v>
      </c>
      <c r="D4576" s="175" t="s">
        <v>195</v>
      </c>
      <c r="E4576" s="176" t="s">
        <v>8902</v>
      </c>
      <c r="F4576" s="177" t="s">
        <v>8903</v>
      </c>
      <c r="G4576" s="178" t="s">
        <v>3092</v>
      </c>
      <c r="H4576" s="179">
        <v>1</v>
      </c>
      <c r="I4576" s="180"/>
      <c r="J4576" s="181">
        <f t="shared" si="584"/>
        <v>0</v>
      </c>
      <c r="K4576" s="177" t="s">
        <v>477</v>
      </c>
      <c r="L4576" s="41"/>
      <c r="M4576" s="182" t="s">
        <v>19</v>
      </c>
      <c r="N4576" s="183" t="s">
        <v>41</v>
      </c>
      <c r="O4576" s="66"/>
      <c r="P4576" s="184">
        <f t="shared" si="585"/>
        <v>0</v>
      </c>
      <c r="Q4576" s="184">
        <v>0</v>
      </c>
      <c r="R4576" s="184">
        <f t="shared" si="586"/>
        <v>0</v>
      </c>
      <c r="S4576" s="184">
        <v>0</v>
      </c>
      <c r="T4576" s="185">
        <f t="shared" si="587"/>
        <v>0</v>
      </c>
      <c r="U4576" s="36"/>
      <c r="V4576" s="36"/>
      <c r="W4576" s="36"/>
      <c r="X4576" s="36"/>
      <c r="Y4576" s="36"/>
      <c r="Z4576" s="36"/>
      <c r="AA4576" s="36"/>
      <c r="AB4576" s="36"/>
      <c r="AC4576" s="36"/>
      <c r="AD4576" s="36"/>
      <c r="AE4576" s="36"/>
      <c r="AR4576" s="186" t="s">
        <v>200</v>
      </c>
      <c r="AT4576" s="186" t="s">
        <v>195</v>
      </c>
      <c r="AU4576" s="186" t="s">
        <v>212</v>
      </c>
      <c r="AY4576" s="19" t="s">
        <v>193</v>
      </c>
      <c r="BE4576" s="187">
        <f t="shared" si="588"/>
        <v>0</v>
      </c>
      <c r="BF4576" s="187">
        <f t="shared" si="589"/>
        <v>0</v>
      </c>
      <c r="BG4576" s="187">
        <f t="shared" si="590"/>
        <v>0</v>
      </c>
      <c r="BH4576" s="187">
        <f t="shared" si="591"/>
        <v>0</v>
      </c>
      <c r="BI4576" s="187">
        <f t="shared" si="592"/>
        <v>0</v>
      </c>
      <c r="BJ4576" s="19" t="s">
        <v>78</v>
      </c>
      <c r="BK4576" s="187">
        <f t="shared" si="593"/>
        <v>0</v>
      </c>
      <c r="BL4576" s="19" t="s">
        <v>200</v>
      </c>
      <c r="BM4576" s="186" t="s">
        <v>8904</v>
      </c>
    </row>
    <row r="4577" spans="1:65" s="2" customFormat="1" ht="16.5" customHeight="1">
      <c r="A4577" s="36"/>
      <c r="B4577" s="37"/>
      <c r="C4577" s="175" t="s">
        <v>8905</v>
      </c>
      <c r="D4577" s="175" t="s">
        <v>195</v>
      </c>
      <c r="E4577" s="176" t="s">
        <v>8906</v>
      </c>
      <c r="F4577" s="177" t="s">
        <v>4922</v>
      </c>
      <c r="G4577" s="178" t="s">
        <v>3092</v>
      </c>
      <c r="H4577" s="179">
        <v>1</v>
      </c>
      <c r="I4577" s="180"/>
      <c r="J4577" s="181">
        <f t="shared" si="584"/>
        <v>0</v>
      </c>
      <c r="K4577" s="177" t="s">
        <v>477</v>
      </c>
      <c r="L4577" s="41"/>
      <c r="M4577" s="182" t="s">
        <v>19</v>
      </c>
      <c r="N4577" s="183" t="s">
        <v>41</v>
      </c>
      <c r="O4577" s="66"/>
      <c r="P4577" s="184">
        <f t="shared" si="585"/>
        <v>0</v>
      </c>
      <c r="Q4577" s="184">
        <v>0</v>
      </c>
      <c r="R4577" s="184">
        <f t="shared" si="586"/>
        <v>0</v>
      </c>
      <c r="S4577" s="184">
        <v>0</v>
      </c>
      <c r="T4577" s="185">
        <f t="shared" si="587"/>
        <v>0</v>
      </c>
      <c r="U4577" s="36"/>
      <c r="V4577" s="36"/>
      <c r="W4577" s="36"/>
      <c r="X4577" s="36"/>
      <c r="Y4577" s="36"/>
      <c r="Z4577" s="36"/>
      <c r="AA4577" s="36"/>
      <c r="AB4577" s="36"/>
      <c r="AC4577" s="36"/>
      <c r="AD4577" s="36"/>
      <c r="AE4577" s="36"/>
      <c r="AR4577" s="186" t="s">
        <v>200</v>
      </c>
      <c r="AT4577" s="186" t="s">
        <v>195</v>
      </c>
      <c r="AU4577" s="186" t="s">
        <v>212</v>
      </c>
      <c r="AY4577" s="19" t="s">
        <v>193</v>
      </c>
      <c r="BE4577" s="187">
        <f t="shared" si="588"/>
        <v>0</v>
      </c>
      <c r="BF4577" s="187">
        <f t="shared" si="589"/>
        <v>0</v>
      </c>
      <c r="BG4577" s="187">
        <f t="shared" si="590"/>
        <v>0</v>
      </c>
      <c r="BH4577" s="187">
        <f t="shared" si="591"/>
        <v>0</v>
      </c>
      <c r="BI4577" s="187">
        <f t="shared" si="592"/>
        <v>0</v>
      </c>
      <c r="BJ4577" s="19" t="s">
        <v>78</v>
      </c>
      <c r="BK4577" s="187">
        <f t="shared" si="593"/>
        <v>0</v>
      </c>
      <c r="BL4577" s="19" t="s">
        <v>200</v>
      </c>
      <c r="BM4577" s="186" t="s">
        <v>8907</v>
      </c>
    </row>
    <row r="4578" spans="1:65" s="12" customFormat="1" ht="22.9" customHeight="1">
      <c r="B4578" s="159"/>
      <c r="C4578" s="160"/>
      <c r="D4578" s="161" t="s">
        <v>69</v>
      </c>
      <c r="E4578" s="173" t="s">
        <v>8908</v>
      </c>
      <c r="F4578" s="173" t="s">
        <v>8909</v>
      </c>
      <c r="G4578" s="160"/>
      <c r="H4578" s="160"/>
      <c r="I4578" s="163"/>
      <c r="J4578" s="174">
        <f>BK4578</f>
        <v>0</v>
      </c>
      <c r="K4578" s="160"/>
      <c r="L4578" s="165"/>
      <c r="M4578" s="166"/>
      <c r="N4578" s="167"/>
      <c r="O4578" s="167"/>
      <c r="P4578" s="168">
        <f>SUM(P4579:P4580)</f>
        <v>0</v>
      </c>
      <c r="Q4578" s="167"/>
      <c r="R4578" s="168">
        <f>SUM(R4579:R4580)</f>
        <v>0</v>
      </c>
      <c r="S4578" s="167"/>
      <c r="T4578" s="169">
        <f>SUM(T4579:T4580)</f>
        <v>0</v>
      </c>
      <c r="AR4578" s="170" t="s">
        <v>78</v>
      </c>
      <c r="AT4578" s="171" t="s">
        <v>69</v>
      </c>
      <c r="AU4578" s="171" t="s">
        <v>78</v>
      </c>
      <c r="AY4578" s="170" t="s">
        <v>193</v>
      </c>
      <c r="BK4578" s="172">
        <f>SUM(BK4579:BK4580)</f>
        <v>0</v>
      </c>
    </row>
    <row r="4579" spans="1:65" s="2" customFormat="1" ht="21.75" customHeight="1">
      <c r="A4579" s="36"/>
      <c r="B4579" s="37"/>
      <c r="C4579" s="175" t="s">
        <v>8910</v>
      </c>
      <c r="D4579" s="175" t="s">
        <v>195</v>
      </c>
      <c r="E4579" s="176" t="s">
        <v>8911</v>
      </c>
      <c r="F4579" s="177" t="s">
        <v>8912</v>
      </c>
      <c r="G4579" s="178" t="s">
        <v>702</v>
      </c>
      <c r="H4579" s="179">
        <v>1</v>
      </c>
      <c r="I4579" s="180"/>
      <c r="J4579" s="181">
        <f>ROUND(I4579*H4579,2)</f>
        <v>0</v>
      </c>
      <c r="K4579" s="177" t="s">
        <v>477</v>
      </c>
      <c r="L4579" s="41"/>
      <c r="M4579" s="182" t="s">
        <v>19</v>
      </c>
      <c r="N4579" s="183" t="s">
        <v>41</v>
      </c>
      <c r="O4579" s="66"/>
      <c r="P4579" s="184">
        <f>O4579*H4579</f>
        <v>0</v>
      </c>
      <c r="Q4579" s="184">
        <v>0</v>
      </c>
      <c r="R4579" s="184">
        <f>Q4579*H4579</f>
        <v>0</v>
      </c>
      <c r="S4579" s="184">
        <v>0</v>
      </c>
      <c r="T4579" s="185">
        <f>S4579*H4579</f>
        <v>0</v>
      </c>
      <c r="U4579" s="36"/>
      <c r="V4579" s="36"/>
      <c r="W4579" s="36"/>
      <c r="X4579" s="36"/>
      <c r="Y4579" s="36"/>
      <c r="Z4579" s="36"/>
      <c r="AA4579" s="36"/>
      <c r="AB4579" s="36"/>
      <c r="AC4579" s="36"/>
      <c r="AD4579" s="36"/>
      <c r="AE4579" s="36"/>
      <c r="AR4579" s="186" t="s">
        <v>200</v>
      </c>
      <c r="AT4579" s="186" t="s">
        <v>195</v>
      </c>
      <c r="AU4579" s="186" t="s">
        <v>80</v>
      </c>
      <c r="AY4579" s="19" t="s">
        <v>193</v>
      </c>
      <c r="BE4579" s="187">
        <f>IF(N4579="základní",J4579,0)</f>
        <v>0</v>
      </c>
      <c r="BF4579" s="187">
        <f>IF(N4579="snížená",J4579,0)</f>
        <v>0</v>
      </c>
      <c r="BG4579" s="187">
        <f>IF(N4579="zákl. přenesená",J4579,0)</f>
        <v>0</v>
      </c>
      <c r="BH4579" s="187">
        <f>IF(N4579="sníž. přenesená",J4579,0)</f>
        <v>0</v>
      </c>
      <c r="BI4579" s="187">
        <f>IF(N4579="nulová",J4579,0)</f>
        <v>0</v>
      </c>
      <c r="BJ4579" s="19" t="s">
        <v>78</v>
      </c>
      <c r="BK4579" s="187">
        <f>ROUND(I4579*H4579,2)</f>
        <v>0</v>
      </c>
      <c r="BL4579" s="19" t="s">
        <v>200</v>
      </c>
      <c r="BM4579" s="186" t="s">
        <v>8913</v>
      </c>
    </row>
    <row r="4580" spans="1:65" s="2" customFormat="1" ht="21.75" customHeight="1">
      <c r="A4580" s="36"/>
      <c r="B4580" s="37"/>
      <c r="C4580" s="175" t="s">
        <v>8914</v>
      </c>
      <c r="D4580" s="175" t="s">
        <v>195</v>
      </c>
      <c r="E4580" s="176" t="s">
        <v>8915</v>
      </c>
      <c r="F4580" s="177" t="s">
        <v>8912</v>
      </c>
      <c r="G4580" s="178" t="s">
        <v>702</v>
      </c>
      <c r="H4580" s="179">
        <v>2</v>
      </c>
      <c r="I4580" s="180"/>
      <c r="J4580" s="181">
        <f>ROUND(I4580*H4580,2)</f>
        <v>0</v>
      </c>
      <c r="K4580" s="177" t="s">
        <v>477</v>
      </c>
      <c r="L4580" s="41"/>
      <c r="M4580" s="249" t="s">
        <v>19</v>
      </c>
      <c r="N4580" s="250" t="s">
        <v>41</v>
      </c>
      <c r="O4580" s="251"/>
      <c r="P4580" s="252">
        <f>O4580*H4580</f>
        <v>0</v>
      </c>
      <c r="Q4580" s="252">
        <v>0</v>
      </c>
      <c r="R4580" s="252">
        <f>Q4580*H4580</f>
        <v>0</v>
      </c>
      <c r="S4580" s="252">
        <v>0</v>
      </c>
      <c r="T4580" s="253">
        <f>S4580*H4580</f>
        <v>0</v>
      </c>
      <c r="U4580" s="36"/>
      <c r="V4580" s="36"/>
      <c r="W4580" s="36"/>
      <c r="X4580" s="36"/>
      <c r="Y4580" s="36"/>
      <c r="Z4580" s="36"/>
      <c r="AA4580" s="36"/>
      <c r="AB4580" s="36"/>
      <c r="AC4580" s="36"/>
      <c r="AD4580" s="36"/>
      <c r="AE4580" s="36"/>
      <c r="AR4580" s="186" t="s">
        <v>200</v>
      </c>
      <c r="AT4580" s="186" t="s">
        <v>195</v>
      </c>
      <c r="AU4580" s="186" t="s">
        <v>80</v>
      </c>
      <c r="AY4580" s="19" t="s">
        <v>193</v>
      </c>
      <c r="BE4580" s="187">
        <f>IF(N4580="základní",J4580,0)</f>
        <v>0</v>
      </c>
      <c r="BF4580" s="187">
        <f>IF(N4580="snížená",J4580,0)</f>
        <v>0</v>
      </c>
      <c r="BG4580" s="187">
        <f>IF(N4580="zákl. přenesená",J4580,0)</f>
        <v>0</v>
      </c>
      <c r="BH4580" s="187">
        <f>IF(N4580="sníž. přenesená",J4580,0)</f>
        <v>0</v>
      </c>
      <c r="BI4580" s="187">
        <f>IF(N4580="nulová",J4580,0)</f>
        <v>0</v>
      </c>
      <c r="BJ4580" s="19" t="s">
        <v>78</v>
      </c>
      <c r="BK4580" s="187">
        <f>ROUND(I4580*H4580,2)</f>
        <v>0</v>
      </c>
      <c r="BL4580" s="19" t="s">
        <v>200</v>
      </c>
      <c r="BM4580" s="186" t="s">
        <v>8916</v>
      </c>
    </row>
    <row r="4581" spans="1:65" s="2" customFormat="1" ht="6.95" customHeight="1">
      <c r="A4581" s="36"/>
      <c r="B4581" s="49"/>
      <c r="C4581" s="50"/>
      <c r="D4581" s="50"/>
      <c r="E4581" s="50"/>
      <c r="F4581" s="50"/>
      <c r="G4581" s="50"/>
      <c r="H4581" s="50"/>
      <c r="I4581" s="50"/>
      <c r="J4581" s="50"/>
      <c r="K4581" s="50"/>
      <c r="L4581" s="41"/>
      <c r="M4581" s="36"/>
      <c r="O4581" s="36"/>
      <c r="P4581" s="36"/>
      <c r="Q4581" s="36"/>
      <c r="R4581" s="36"/>
      <c r="S4581" s="36"/>
      <c r="T4581" s="36"/>
      <c r="U4581" s="36"/>
      <c r="V4581" s="36"/>
      <c r="W4581" s="36"/>
      <c r="X4581" s="36"/>
      <c r="Y4581" s="36"/>
      <c r="Z4581" s="36"/>
      <c r="AA4581" s="36"/>
      <c r="AB4581" s="36"/>
      <c r="AC4581" s="36"/>
      <c r="AD4581" s="36"/>
      <c r="AE4581" s="36"/>
    </row>
  </sheetData>
  <sheetProtection algorithmName="SHA-512" hashValue="Mng4a8t2+qB7CFXqQon/cUFaxlshZOVdoxXtnyn2ZfEZc+BCr4qO1hnG3pO0VyrL1f1ZwBVcnkDG/KK3eQf01Q==" saltValue="G3zW1SM7McmqaP3FLLV5bKT9oCMKCCGa4WpywgWs8gIGQvnyqXfZvtgx8jide3DGY8JBYRcJe0n0DqZ1Xl+PsQ==" spinCount="100000" sheet="1" objects="1" scenarios="1" formatColumns="0" formatRows="0" autoFilter="0"/>
  <autoFilter ref="C159:K4580" xr:uid="{00000000-0009-0000-0000-000001000000}"/>
  <mergeCells count="9">
    <mergeCell ref="E50:H50"/>
    <mergeCell ref="E150:H150"/>
    <mergeCell ref="E152:H152"/>
    <mergeCell ref="L2:V2"/>
    <mergeCell ref="E7:H7"/>
    <mergeCell ref="E9:H9"/>
    <mergeCell ref="E18:H18"/>
    <mergeCell ref="E27:H27"/>
    <mergeCell ref="E48:H48"/>
  </mergeCells>
  <hyperlinks>
    <hyperlink ref="F164" r:id="rId1" xr:uid="{00000000-0004-0000-0100-000000000000}"/>
    <hyperlink ref="F168" r:id="rId2" xr:uid="{00000000-0004-0000-0100-000001000000}"/>
    <hyperlink ref="F173" r:id="rId3" xr:uid="{00000000-0004-0000-0100-000002000000}"/>
    <hyperlink ref="F175" r:id="rId4" xr:uid="{00000000-0004-0000-0100-000003000000}"/>
    <hyperlink ref="F177" r:id="rId5" xr:uid="{00000000-0004-0000-0100-000004000000}"/>
    <hyperlink ref="F179" r:id="rId6" xr:uid="{00000000-0004-0000-0100-000005000000}"/>
    <hyperlink ref="F181" r:id="rId7" xr:uid="{00000000-0004-0000-0100-000006000000}"/>
    <hyperlink ref="F183" r:id="rId8" xr:uid="{00000000-0004-0000-0100-000007000000}"/>
    <hyperlink ref="F187" r:id="rId9" xr:uid="{00000000-0004-0000-0100-000008000000}"/>
    <hyperlink ref="F191" r:id="rId10" xr:uid="{00000000-0004-0000-0100-000009000000}"/>
    <hyperlink ref="F195" r:id="rId11" xr:uid="{00000000-0004-0000-0100-00000A000000}"/>
    <hyperlink ref="F199" r:id="rId12" xr:uid="{00000000-0004-0000-0100-00000B000000}"/>
    <hyperlink ref="F203" r:id="rId13" xr:uid="{00000000-0004-0000-0100-00000C000000}"/>
    <hyperlink ref="F207" r:id="rId14" xr:uid="{00000000-0004-0000-0100-00000D000000}"/>
    <hyperlink ref="F211" r:id="rId15" xr:uid="{00000000-0004-0000-0100-00000E000000}"/>
    <hyperlink ref="F215" r:id="rId16" xr:uid="{00000000-0004-0000-0100-00000F000000}"/>
    <hyperlink ref="F219" r:id="rId17" xr:uid="{00000000-0004-0000-0100-000010000000}"/>
    <hyperlink ref="F221" r:id="rId18" xr:uid="{00000000-0004-0000-0100-000011000000}"/>
    <hyperlink ref="F225" r:id="rId19" xr:uid="{00000000-0004-0000-0100-000012000000}"/>
    <hyperlink ref="F231" r:id="rId20" xr:uid="{00000000-0004-0000-0100-000013000000}"/>
    <hyperlink ref="F238" r:id="rId21" xr:uid="{00000000-0004-0000-0100-000014000000}"/>
    <hyperlink ref="F245" r:id="rId22" xr:uid="{00000000-0004-0000-0100-000015000000}"/>
    <hyperlink ref="F252" r:id="rId23" xr:uid="{00000000-0004-0000-0100-000016000000}"/>
    <hyperlink ref="F262" r:id="rId24" xr:uid="{00000000-0004-0000-0100-000017000000}"/>
    <hyperlink ref="F267" r:id="rId25" xr:uid="{00000000-0004-0000-0100-000018000000}"/>
    <hyperlink ref="F276" r:id="rId26" xr:uid="{00000000-0004-0000-0100-000019000000}"/>
    <hyperlink ref="F283" r:id="rId27" xr:uid="{00000000-0004-0000-0100-00001A000000}"/>
    <hyperlink ref="F287" r:id="rId28" xr:uid="{00000000-0004-0000-0100-00001B000000}"/>
    <hyperlink ref="F295" r:id="rId29" xr:uid="{00000000-0004-0000-0100-00001C000000}"/>
    <hyperlink ref="F301" r:id="rId30" xr:uid="{00000000-0004-0000-0100-00001D000000}"/>
    <hyperlink ref="F305" r:id="rId31" xr:uid="{00000000-0004-0000-0100-00001E000000}"/>
    <hyperlink ref="F307" r:id="rId32" xr:uid="{00000000-0004-0000-0100-00001F000000}"/>
    <hyperlink ref="F309" r:id="rId33" xr:uid="{00000000-0004-0000-0100-000020000000}"/>
    <hyperlink ref="F313" r:id="rId34" xr:uid="{00000000-0004-0000-0100-000021000000}"/>
    <hyperlink ref="F317" r:id="rId35" xr:uid="{00000000-0004-0000-0100-000022000000}"/>
    <hyperlink ref="F321" r:id="rId36" xr:uid="{00000000-0004-0000-0100-000023000000}"/>
    <hyperlink ref="F332" r:id="rId37" xr:uid="{00000000-0004-0000-0100-000024000000}"/>
    <hyperlink ref="F344" r:id="rId38" xr:uid="{00000000-0004-0000-0100-000025000000}"/>
    <hyperlink ref="F348" r:id="rId39" xr:uid="{00000000-0004-0000-0100-000026000000}"/>
    <hyperlink ref="F353" r:id="rId40" xr:uid="{00000000-0004-0000-0100-000027000000}"/>
    <hyperlink ref="F357" r:id="rId41" xr:uid="{00000000-0004-0000-0100-000028000000}"/>
    <hyperlink ref="F373" r:id="rId42" xr:uid="{00000000-0004-0000-0100-000029000000}"/>
    <hyperlink ref="F381" r:id="rId43" xr:uid="{00000000-0004-0000-0100-00002A000000}"/>
    <hyperlink ref="F389" r:id="rId44" xr:uid="{00000000-0004-0000-0100-00002B000000}"/>
    <hyperlink ref="F396" r:id="rId45" xr:uid="{00000000-0004-0000-0100-00002C000000}"/>
    <hyperlink ref="F401" r:id="rId46" xr:uid="{00000000-0004-0000-0100-00002D000000}"/>
    <hyperlink ref="F411" r:id="rId47" xr:uid="{00000000-0004-0000-0100-00002E000000}"/>
    <hyperlink ref="F413" r:id="rId48" xr:uid="{00000000-0004-0000-0100-00002F000000}"/>
    <hyperlink ref="F419" r:id="rId49" xr:uid="{00000000-0004-0000-0100-000030000000}"/>
    <hyperlink ref="F426" r:id="rId50" xr:uid="{00000000-0004-0000-0100-000031000000}"/>
    <hyperlink ref="F446" r:id="rId51" xr:uid="{00000000-0004-0000-0100-000032000000}"/>
    <hyperlink ref="F450" r:id="rId52" xr:uid="{00000000-0004-0000-0100-000033000000}"/>
    <hyperlink ref="F470" r:id="rId53" xr:uid="{00000000-0004-0000-0100-000034000000}"/>
    <hyperlink ref="F472" r:id="rId54" xr:uid="{00000000-0004-0000-0100-000035000000}"/>
    <hyperlink ref="F476" r:id="rId55" xr:uid="{00000000-0004-0000-0100-000036000000}"/>
    <hyperlink ref="F481" r:id="rId56" xr:uid="{00000000-0004-0000-0100-000037000000}"/>
    <hyperlink ref="F486" r:id="rId57" xr:uid="{00000000-0004-0000-0100-000038000000}"/>
    <hyperlink ref="F492" r:id="rId58" xr:uid="{00000000-0004-0000-0100-000039000000}"/>
    <hyperlink ref="F494" r:id="rId59" xr:uid="{00000000-0004-0000-0100-00003A000000}"/>
    <hyperlink ref="F499" r:id="rId60" xr:uid="{00000000-0004-0000-0100-00003B000000}"/>
    <hyperlink ref="F503" r:id="rId61" xr:uid="{00000000-0004-0000-0100-00003C000000}"/>
    <hyperlink ref="F508" r:id="rId62" xr:uid="{00000000-0004-0000-0100-00003D000000}"/>
    <hyperlink ref="F512" r:id="rId63" xr:uid="{00000000-0004-0000-0100-00003E000000}"/>
    <hyperlink ref="F516" r:id="rId64" xr:uid="{00000000-0004-0000-0100-00003F000000}"/>
    <hyperlink ref="F520" r:id="rId65" xr:uid="{00000000-0004-0000-0100-000040000000}"/>
    <hyperlink ref="F526" r:id="rId66" xr:uid="{00000000-0004-0000-0100-000041000000}"/>
    <hyperlink ref="F531" r:id="rId67" xr:uid="{00000000-0004-0000-0100-000042000000}"/>
    <hyperlink ref="F533" r:id="rId68" xr:uid="{00000000-0004-0000-0100-000043000000}"/>
    <hyperlink ref="F671" r:id="rId69" xr:uid="{00000000-0004-0000-0100-000044000000}"/>
    <hyperlink ref="F675" r:id="rId70" xr:uid="{00000000-0004-0000-0100-000045000000}"/>
    <hyperlink ref="F681" r:id="rId71" xr:uid="{00000000-0004-0000-0100-000046000000}"/>
    <hyperlink ref="F691" r:id="rId72" xr:uid="{00000000-0004-0000-0100-000047000000}"/>
    <hyperlink ref="F700" r:id="rId73" xr:uid="{00000000-0004-0000-0100-000048000000}"/>
    <hyperlink ref="F728" r:id="rId74" xr:uid="{00000000-0004-0000-0100-000049000000}"/>
    <hyperlink ref="F732" r:id="rId75" xr:uid="{00000000-0004-0000-0100-00004A000000}"/>
    <hyperlink ref="F737" r:id="rId76" xr:uid="{00000000-0004-0000-0100-00004B000000}"/>
    <hyperlink ref="F741" r:id="rId77" xr:uid="{00000000-0004-0000-0100-00004C000000}"/>
    <hyperlink ref="F745" r:id="rId78" xr:uid="{00000000-0004-0000-0100-00004D000000}"/>
    <hyperlink ref="F747" r:id="rId79" xr:uid="{00000000-0004-0000-0100-00004E000000}"/>
    <hyperlink ref="F754" r:id="rId80" xr:uid="{00000000-0004-0000-0100-00004F000000}"/>
    <hyperlink ref="F758" r:id="rId81" xr:uid="{00000000-0004-0000-0100-000050000000}"/>
    <hyperlink ref="F764" r:id="rId82" xr:uid="{00000000-0004-0000-0100-000051000000}"/>
    <hyperlink ref="F771" r:id="rId83" xr:uid="{00000000-0004-0000-0100-000052000000}"/>
    <hyperlink ref="F775" r:id="rId84" xr:uid="{00000000-0004-0000-0100-000053000000}"/>
    <hyperlink ref="F782" r:id="rId85" xr:uid="{00000000-0004-0000-0100-000054000000}"/>
    <hyperlink ref="F784" r:id="rId86" xr:uid="{00000000-0004-0000-0100-000055000000}"/>
    <hyperlink ref="F788" r:id="rId87" xr:uid="{00000000-0004-0000-0100-000056000000}"/>
    <hyperlink ref="F792" r:id="rId88" xr:uid="{00000000-0004-0000-0100-000057000000}"/>
    <hyperlink ref="F797" r:id="rId89" xr:uid="{00000000-0004-0000-0100-000058000000}"/>
    <hyperlink ref="F801" r:id="rId90" xr:uid="{00000000-0004-0000-0100-000059000000}"/>
    <hyperlink ref="F805" r:id="rId91" xr:uid="{00000000-0004-0000-0100-00005A000000}"/>
    <hyperlink ref="F809" r:id="rId92" xr:uid="{00000000-0004-0000-0100-00005B000000}"/>
    <hyperlink ref="F815" r:id="rId93" xr:uid="{00000000-0004-0000-0100-00005C000000}"/>
    <hyperlink ref="F820" r:id="rId94" xr:uid="{00000000-0004-0000-0100-00005D000000}"/>
    <hyperlink ref="F825" r:id="rId95" xr:uid="{00000000-0004-0000-0100-00005E000000}"/>
    <hyperlink ref="F835" r:id="rId96" xr:uid="{00000000-0004-0000-0100-00005F000000}"/>
    <hyperlink ref="F839" r:id="rId97" xr:uid="{00000000-0004-0000-0100-000060000000}"/>
    <hyperlink ref="F843" r:id="rId98" xr:uid="{00000000-0004-0000-0100-000061000000}"/>
    <hyperlink ref="F845" r:id="rId99" xr:uid="{00000000-0004-0000-0100-000062000000}"/>
    <hyperlink ref="F849" r:id="rId100" xr:uid="{00000000-0004-0000-0100-000063000000}"/>
    <hyperlink ref="F858" r:id="rId101" xr:uid="{00000000-0004-0000-0100-000064000000}"/>
    <hyperlink ref="F878" r:id="rId102" xr:uid="{00000000-0004-0000-0100-000065000000}"/>
    <hyperlink ref="F885" r:id="rId103" xr:uid="{00000000-0004-0000-0100-000066000000}"/>
    <hyperlink ref="F889" r:id="rId104" xr:uid="{00000000-0004-0000-0100-000067000000}"/>
    <hyperlink ref="F894" r:id="rId105" xr:uid="{00000000-0004-0000-0100-000068000000}"/>
    <hyperlink ref="F900" r:id="rId106" xr:uid="{00000000-0004-0000-0100-000069000000}"/>
    <hyperlink ref="F918" r:id="rId107" xr:uid="{00000000-0004-0000-0100-00006A000000}"/>
    <hyperlink ref="F928" r:id="rId108" xr:uid="{00000000-0004-0000-0100-00006B000000}"/>
    <hyperlink ref="F936" r:id="rId109" xr:uid="{00000000-0004-0000-0100-00006C000000}"/>
    <hyperlink ref="F941" r:id="rId110" xr:uid="{00000000-0004-0000-0100-00006D000000}"/>
    <hyperlink ref="F943" r:id="rId111" xr:uid="{00000000-0004-0000-0100-00006E000000}"/>
    <hyperlink ref="F948" r:id="rId112" xr:uid="{00000000-0004-0000-0100-00006F000000}"/>
    <hyperlink ref="F954" r:id="rId113" xr:uid="{00000000-0004-0000-0100-000070000000}"/>
    <hyperlink ref="F956" r:id="rId114" xr:uid="{00000000-0004-0000-0100-000071000000}"/>
    <hyperlink ref="F962" r:id="rId115" xr:uid="{00000000-0004-0000-0100-000072000000}"/>
    <hyperlink ref="F966" r:id="rId116" xr:uid="{00000000-0004-0000-0100-000073000000}"/>
    <hyperlink ref="F970" r:id="rId117" xr:uid="{00000000-0004-0000-0100-000074000000}"/>
    <hyperlink ref="F974" r:id="rId118" xr:uid="{00000000-0004-0000-0100-000075000000}"/>
    <hyperlink ref="F976" r:id="rId119" xr:uid="{00000000-0004-0000-0100-000076000000}"/>
    <hyperlink ref="F980" r:id="rId120" xr:uid="{00000000-0004-0000-0100-000077000000}"/>
    <hyperlink ref="F992" r:id="rId121" xr:uid="{00000000-0004-0000-0100-000078000000}"/>
    <hyperlink ref="F1004" r:id="rId122" xr:uid="{00000000-0004-0000-0100-000079000000}"/>
    <hyperlink ref="F1006" r:id="rId123" xr:uid="{00000000-0004-0000-0100-00007A000000}"/>
    <hyperlink ref="F1015" r:id="rId124" xr:uid="{00000000-0004-0000-0100-00007B000000}"/>
    <hyperlink ref="F1020" r:id="rId125" xr:uid="{00000000-0004-0000-0100-00007C000000}"/>
    <hyperlink ref="F1033" r:id="rId126" xr:uid="{00000000-0004-0000-0100-00007D000000}"/>
    <hyperlink ref="F1038" r:id="rId127" xr:uid="{00000000-0004-0000-0100-00007E000000}"/>
    <hyperlink ref="F1044" r:id="rId128" xr:uid="{00000000-0004-0000-0100-00007F000000}"/>
    <hyperlink ref="F1048" r:id="rId129" xr:uid="{00000000-0004-0000-0100-000080000000}"/>
    <hyperlink ref="F1052" r:id="rId130" xr:uid="{00000000-0004-0000-0100-000081000000}"/>
    <hyperlink ref="F1059" r:id="rId131" xr:uid="{00000000-0004-0000-0100-000082000000}"/>
    <hyperlink ref="F1064" r:id="rId132" xr:uid="{00000000-0004-0000-0100-000083000000}"/>
    <hyperlink ref="F1068" r:id="rId133" xr:uid="{00000000-0004-0000-0100-000084000000}"/>
    <hyperlink ref="F1077" r:id="rId134" xr:uid="{00000000-0004-0000-0100-000085000000}"/>
    <hyperlink ref="F1084" r:id="rId135" xr:uid="{00000000-0004-0000-0100-000086000000}"/>
    <hyperlink ref="F1091" r:id="rId136" xr:uid="{00000000-0004-0000-0100-000087000000}"/>
    <hyperlink ref="F1098" r:id="rId137" xr:uid="{00000000-0004-0000-0100-000088000000}"/>
    <hyperlink ref="F1105" r:id="rId138" xr:uid="{00000000-0004-0000-0100-000089000000}"/>
    <hyperlink ref="F1109" r:id="rId139" xr:uid="{00000000-0004-0000-0100-00008A000000}"/>
    <hyperlink ref="F1113" r:id="rId140" xr:uid="{00000000-0004-0000-0100-00008B000000}"/>
    <hyperlink ref="F1118" r:id="rId141" xr:uid="{00000000-0004-0000-0100-00008C000000}"/>
    <hyperlink ref="F1127" r:id="rId142" xr:uid="{00000000-0004-0000-0100-00008D000000}"/>
    <hyperlink ref="F1135" r:id="rId143" xr:uid="{00000000-0004-0000-0100-00008E000000}"/>
    <hyperlink ref="F1140" r:id="rId144" xr:uid="{00000000-0004-0000-0100-00008F000000}"/>
    <hyperlink ref="F1145" r:id="rId145" xr:uid="{00000000-0004-0000-0100-000090000000}"/>
    <hyperlink ref="F1153" r:id="rId146" xr:uid="{00000000-0004-0000-0100-000091000000}"/>
    <hyperlink ref="F1159" r:id="rId147" xr:uid="{00000000-0004-0000-0100-000092000000}"/>
    <hyperlink ref="F1164" r:id="rId148" xr:uid="{00000000-0004-0000-0100-000093000000}"/>
    <hyperlink ref="F1171" r:id="rId149" xr:uid="{00000000-0004-0000-0100-000094000000}"/>
    <hyperlink ref="F1178" r:id="rId150" xr:uid="{00000000-0004-0000-0100-000095000000}"/>
    <hyperlink ref="F1182" r:id="rId151" xr:uid="{00000000-0004-0000-0100-000096000000}"/>
    <hyperlink ref="F1188" r:id="rId152" xr:uid="{00000000-0004-0000-0100-000097000000}"/>
    <hyperlink ref="F1192" r:id="rId153" xr:uid="{00000000-0004-0000-0100-000098000000}"/>
    <hyperlink ref="F1260" r:id="rId154" xr:uid="{00000000-0004-0000-0100-000099000000}"/>
    <hyperlink ref="F1373" r:id="rId155" xr:uid="{00000000-0004-0000-0100-00009A000000}"/>
    <hyperlink ref="F1381" r:id="rId156" xr:uid="{00000000-0004-0000-0100-00009B000000}"/>
    <hyperlink ref="F1389" r:id="rId157" xr:uid="{00000000-0004-0000-0100-00009C000000}"/>
    <hyperlink ref="F1393" r:id="rId158" xr:uid="{00000000-0004-0000-0100-00009D000000}"/>
    <hyperlink ref="F1397" r:id="rId159" xr:uid="{00000000-0004-0000-0100-00009E000000}"/>
    <hyperlink ref="F1401" r:id="rId160" xr:uid="{00000000-0004-0000-0100-00009F000000}"/>
    <hyperlink ref="F1405" r:id="rId161" xr:uid="{00000000-0004-0000-0100-0000A0000000}"/>
    <hyperlink ref="F1409" r:id="rId162" xr:uid="{00000000-0004-0000-0100-0000A1000000}"/>
    <hyperlink ref="F1413" r:id="rId163" xr:uid="{00000000-0004-0000-0100-0000A2000000}"/>
    <hyperlink ref="F1425" r:id="rId164" xr:uid="{00000000-0004-0000-0100-0000A3000000}"/>
    <hyperlink ref="F1433" r:id="rId165" xr:uid="{00000000-0004-0000-0100-0000A4000000}"/>
    <hyperlink ref="F1440" r:id="rId166" xr:uid="{00000000-0004-0000-0100-0000A5000000}"/>
    <hyperlink ref="F1452" r:id="rId167" xr:uid="{00000000-0004-0000-0100-0000A6000000}"/>
    <hyperlink ref="F1464" r:id="rId168" xr:uid="{00000000-0004-0000-0100-0000A7000000}"/>
    <hyperlink ref="F1480" r:id="rId169" xr:uid="{00000000-0004-0000-0100-0000A8000000}"/>
    <hyperlink ref="F1503" r:id="rId170" xr:uid="{00000000-0004-0000-0100-0000A9000000}"/>
    <hyperlink ref="F1510" r:id="rId171" xr:uid="{00000000-0004-0000-0100-0000AA000000}"/>
    <hyperlink ref="F1515" r:id="rId172" xr:uid="{00000000-0004-0000-0100-0000AB000000}"/>
    <hyperlink ref="F1524" r:id="rId173" xr:uid="{00000000-0004-0000-0100-0000AC000000}"/>
    <hyperlink ref="F1530" r:id="rId174" xr:uid="{00000000-0004-0000-0100-0000AD000000}"/>
    <hyperlink ref="F1544" r:id="rId175" xr:uid="{00000000-0004-0000-0100-0000AE000000}"/>
    <hyperlink ref="F1549" r:id="rId176" xr:uid="{00000000-0004-0000-0100-0000AF000000}"/>
    <hyperlink ref="F1553" r:id="rId177" xr:uid="{00000000-0004-0000-0100-0000B0000000}"/>
    <hyperlink ref="F1558" r:id="rId178" xr:uid="{00000000-0004-0000-0100-0000B1000000}"/>
    <hyperlink ref="F1562" r:id="rId179" xr:uid="{00000000-0004-0000-0100-0000B2000000}"/>
    <hyperlink ref="F1580" r:id="rId180" xr:uid="{00000000-0004-0000-0100-0000B3000000}"/>
    <hyperlink ref="F1584" r:id="rId181" xr:uid="{00000000-0004-0000-0100-0000B4000000}"/>
    <hyperlink ref="F1588" r:id="rId182" xr:uid="{00000000-0004-0000-0100-0000B5000000}"/>
    <hyperlink ref="F1603" r:id="rId183" xr:uid="{00000000-0004-0000-0100-0000B6000000}"/>
    <hyperlink ref="F1618" r:id="rId184" xr:uid="{00000000-0004-0000-0100-0000B7000000}"/>
    <hyperlink ref="F1736" r:id="rId185" xr:uid="{00000000-0004-0000-0100-0000B8000000}"/>
    <hyperlink ref="F1743" r:id="rId186" xr:uid="{00000000-0004-0000-0100-0000B9000000}"/>
    <hyperlink ref="F1751" r:id="rId187" xr:uid="{00000000-0004-0000-0100-0000BA000000}"/>
    <hyperlink ref="F1756" r:id="rId188" xr:uid="{00000000-0004-0000-0100-0000BB000000}"/>
    <hyperlink ref="F1761" r:id="rId189" xr:uid="{00000000-0004-0000-0100-0000BC000000}"/>
    <hyperlink ref="F1766" r:id="rId190" xr:uid="{00000000-0004-0000-0100-0000BD000000}"/>
    <hyperlink ref="F1772" r:id="rId191" xr:uid="{00000000-0004-0000-0100-0000BE000000}"/>
    <hyperlink ref="F1777" r:id="rId192" xr:uid="{00000000-0004-0000-0100-0000BF000000}"/>
    <hyperlink ref="F1781" r:id="rId193" xr:uid="{00000000-0004-0000-0100-0000C0000000}"/>
    <hyperlink ref="F1785" r:id="rId194" xr:uid="{00000000-0004-0000-0100-0000C1000000}"/>
    <hyperlink ref="F1792" r:id="rId195" xr:uid="{00000000-0004-0000-0100-0000C2000000}"/>
    <hyperlink ref="F1823" r:id="rId196" xr:uid="{00000000-0004-0000-0100-0000C3000000}"/>
    <hyperlink ref="F1828" r:id="rId197" xr:uid="{00000000-0004-0000-0100-0000C4000000}"/>
    <hyperlink ref="F1832" r:id="rId198" xr:uid="{00000000-0004-0000-0100-0000C5000000}"/>
    <hyperlink ref="F1834" r:id="rId199" xr:uid="{00000000-0004-0000-0100-0000C6000000}"/>
    <hyperlink ref="F1840" r:id="rId200" xr:uid="{00000000-0004-0000-0100-0000C7000000}"/>
    <hyperlink ref="F1844" r:id="rId201" xr:uid="{00000000-0004-0000-0100-0000C8000000}"/>
    <hyperlink ref="F1846" r:id="rId202" xr:uid="{00000000-0004-0000-0100-0000C9000000}"/>
    <hyperlink ref="F1851" r:id="rId203" xr:uid="{00000000-0004-0000-0100-0000CA000000}"/>
    <hyperlink ref="F1855" r:id="rId204" xr:uid="{00000000-0004-0000-0100-0000CB000000}"/>
    <hyperlink ref="F1857" r:id="rId205" xr:uid="{00000000-0004-0000-0100-0000CC000000}"/>
    <hyperlink ref="F1864" r:id="rId206" xr:uid="{00000000-0004-0000-0100-0000CD000000}"/>
    <hyperlink ref="F1868" r:id="rId207" xr:uid="{00000000-0004-0000-0100-0000CE000000}"/>
    <hyperlink ref="F1872" r:id="rId208" xr:uid="{00000000-0004-0000-0100-0000CF000000}"/>
    <hyperlink ref="F1878" r:id="rId209" xr:uid="{00000000-0004-0000-0100-0000D0000000}"/>
    <hyperlink ref="F1883" r:id="rId210" xr:uid="{00000000-0004-0000-0100-0000D1000000}"/>
    <hyperlink ref="F1887" r:id="rId211" xr:uid="{00000000-0004-0000-0100-0000D2000000}"/>
    <hyperlink ref="F1889" r:id="rId212" xr:uid="{00000000-0004-0000-0100-0000D3000000}"/>
    <hyperlink ref="F1891" r:id="rId213" xr:uid="{00000000-0004-0000-0100-0000D4000000}"/>
    <hyperlink ref="F1894" r:id="rId214" xr:uid="{00000000-0004-0000-0100-0000D5000000}"/>
    <hyperlink ref="F1898" r:id="rId215" xr:uid="{00000000-0004-0000-0100-0000D6000000}"/>
    <hyperlink ref="F1902" r:id="rId216" xr:uid="{00000000-0004-0000-0100-0000D7000000}"/>
    <hyperlink ref="F1906" r:id="rId217" xr:uid="{00000000-0004-0000-0100-0000D8000000}"/>
    <hyperlink ref="F1910" r:id="rId218" xr:uid="{00000000-0004-0000-0100-0000D9000000}"/>
    <hyperlink ref="F1914" r:id="rId219" xr:uid="{00000000-0004-0000-0100-0000DA000000}"/>
    <hyperlink ref="F1919" r:id="rId220" xr:uid="{00000000-0004-0000-0100-0000DB000000}"/>
    <hyperlink ref="F1921" r:id="rId221" xr:uid="{00000000-0004-0000-0100-0000DC000000}"/>
    <hyperlink ref="F1925" r:id="rId222" xr:uid="{00000000-0004-0000-0100-0000DD000000}"/>
    <hyperlink ref="F1929" r:id="rId223" xr:uid="{00000000-0004-0000-0100-0000DE000000}"/>
    <hyperlink ref="F1933" r:id="rId224" xr:uid="{00000000-0004-0000-0100-0000DF000000}"/>
    <hyperlink ref="F1937" r:id="rId225" xr:uid="{00000000-0004-0000-0100-0000E0000000}"/>
    <hyperlink ref="F1942" r:id="rId226" xr:uid="{00000000-0004-0000-0100-0000E1000000}"/>
    <hyperlink ref="F1946" r:id="rId227" xr:uid="{00000000-0004-0000-0100-0000E2000000}"/>
    <hyperlink ref="F1958" r:id="rId228" xr:uid="{00000000-0004-0000-0100-0000E3000000}"/>
    <hyperlink ref="F1974" r:id="rId229" xr:uid="{00000000-0004-0000-0100-0000E4000000}"/>
    <hyperlink ref="F1986" r:id="rId230" xr:uid="{00000000-0004-0000-0100-0000E5000000}"/>
    <hyperlink ref="F2037" r:id="rId231" xr:uid="{00000000-0004-0000-0100-0000E6000000}"/>
    <hyperlink ref="F2041" r:id="rId232" xr:uid="{00000000-0004-0000-0100-0000E7000000}"/>
    <hyperlink ref="F2047" r:id="rId233" xr:uid="{00000000-0004-0000-0100-0000E8000000}"/>
    <hyperlink ref="F2054" r:id="rId234" xr:uid="{00000000-0004-0000-0100-0000E9000000}"/>
    <hyperlink ref="F2061" r:id="rId235" xr:uid="{00000000-0004-0000-0100-0000EA000000}"/>
    <hyperlink ref="F2070" r:id="rId236" xr:uid="{00000000-0004-0000-0100-0000EB000000}"/>
    <hyperlink ref="F2078" r:id="rId237" xr:uid="{00000000-0004-0000-0100-0000EC000000}"/>
    <hyperlink ref="F2086" r:id="rId238" xr:uid="{00000000-0004-0000-0100-0000ED000000}"/>
    <hyperlink ref="F2092" r:id="rId239" xr:uid="{00000000-0004-0000-0100-0000EE000000}"/>
    <hyperlink ref="F2110" r:id="rId240" xr:uid="{00000000-0004-0000-0100-0000EF000000}"/>
    <hyperlink ref="F2171" r:id="rId241" xr:uid="{00000000-0004-0000-0100-0000F0000000}"/>
    <hyperlink ref="F2226" r:id="rId242" xr:uid="{00000000-0004-0000-0100-0000F1000000}"/>
    <hyperlink ref="F2237" r:id="rId243" xr:uid="{00000000-0004-0000-0100-0000F2000000}"/>
    <hyperlink ref="F2248" r:id="rId244" xr:uid="{00000000-0004-0000-0100-0000F3000000}"/>
    <hyperlink ref="F2253" r:id="rId245" xr:uid="{00000000-0004-0000-0100-0000F4000000}"/>
    <hyperlink ref="F2262" r:id="rId246" xr:uid="{00000000-0004-0000-0100-0000F5000000}"/>
    <hyperlink ref="F2281" r:id="rId247" xr:uid="{00000000-0004-0000-0100-0000F6000000}"/>
    <hyperlink ref="F2362" r:id="rId248" xr:uid="{00000000-0004-0000-0100-0000F7000000}"/>
    <hyperlink ref="F2473" r:id="rId249" xr:uid="{00000000-0004-0000-0100-0000F8000000}"/>
    <hyperlink ref="F2511" r:id="rId250" xr:uid="{00000000-0004-0000-0100-0000F9000000}"/>
    <hyperlink ref="F3397" r:id="rId251" xr:uid="{00000000-0004-0000-0100-0000FA000000}"/>
    <hyperlink ref="F3401" r:id="rId252" xr:uid="{00000000-0004-0000-0100-0000FB000000}"/>
    <hyperlink ref="F3404" r:id="rId253" xr:uid="{00000000-0004-0000-0100-0000FC000000}"/>
    <hyperlink ref="F3408" r:id="rId254" xr:uid="{00000000-0004-0000-0100-0000FD000000}"/>
    <hyperlink ref="F3416" r:id="rId255" xr:uid="{00000000-0004-0000-0100-0000FE000000}"/>
    <hyperlink ref="F3425" r:id="rId256" xr:uid="{00000000-0004-0000-0100-0000FF000000}"/>
    <hyperlink ref="F3429" r:id="rId257" xr:uid="{00000000-0004-0000-0100-000000010000}"/>
    <hyperlink ref="F3446" r:id="rId258" xr:uid="{00000000-0004-0000-0100-000001010000}"/>
    <hyperlink ref="F3450" r:id="rId259" xr:uid="{00000000-0004-0000-0100-000002010000}"/>
    <hyperlink ref="F3456" r:id="rId260" xr:uid="{00000000-0004-0000-0100-000003010000}"/>
    <hyperlink ref="F3461" r:id="rId261" xr:uid="{00000000-0004-0000-0100-000004010000}"/>
    <hyperlink ref="F3470" r:id="rId262" xr:uid="{00000000-0004-0000-0100-000005010000}"/>
    <hyperlink ref="F3476" r:id="rId263" xr:uid="{00000000-0004-0000-0100-000006010000}"/>
    <hyperlink ref="F3483" r:id="rId264" xr:uid="{00000000-0004-0000-0100-000007010000}"/>
    <hyperlink ref="F3488" r:id="rId265" xr:uid="{00000000-0004-0000-0100-000008010000}"/>
    <hyperlink ref="F3495" r:id="rId266" xr:uid="{00000000-0004-0000-0100-000009010000}"/>
    <hyperlink ref="F3501" r:id="rId267" xr:uid="{00000000-0004-0000-0100-00000A010000}"/>
    <hyperlink ref="F3517" r:id="rId268" xr:uid="{00000000-0004-0000-0100-00000B010000}"/>
    <hyperlink ref="F3521" r:id="rId269" xr:uid="{00000000-0004-0000-0100-00000C010000}"/>
    <hyperlink ref="F3525" r:id="rId270" xr:uid="{00000000-0004-0000-0100-00000D010000}"/>
    <hyperlink ref="F3529" r:id="rId271" xr:uid="{00000000-0004-0000-0100-00000E010000}"/>
    <hyperlink ref="F3579" r:id="rId272" xr:uid="{00000000-0004-0000-0100-00000F010000}"/>
    <hyperlink ref="F3599" r:id="rId273" xr:uid="{00000000-0004-0000-0100-000010010000}"/>
    <hyperlink ref="F3630" r:id="rId274" xr:uid="{00000000-0004-0000-0100-000011010000}"/>
    <hyperlink ref="F3655" r:id="rId275" xr:uid="{00000000-0004-0000-0100-000012010000}"/>
    <hyperlink ref="F3668" r:id="rId276" xr:uid="{00000000-0004-0000-0100-000013010000}"/>
    <hyperlink ref="F3681" r:id="rId277" xr:uid="{00000000-0004-0000-0100-000014010000}"/>
    <hyperlink ref="F3690" r:id="rId278" xr:uid="{00000000-0004-0000-0100-000015010000}"/>
    <hyperlink ref="F3696" r:id="rId279" xr:uid="{00000000-0004-0000-0100-000016010000}"/>
    <hyperlink ref="F3766" r:id="rId280" xr:uid="{00000000-0004-0000-0100-000017010000}"/>
    <hyperlink ref="F3772" r:id="rId281" xr:uid="{00000000-0004-0000-0100-000018010000}"/>
    <hyperlink ref="F3776" r:id="rId282" xr:uid="{00000000-0004-0000-0100-000019010000}"/>
    <hyperlink ref="F3800" r:id="rId283" xr:uid="{00000000-0004-0000-0100-00001A010000}"/>
    <hyperlink ref="F3809" r:id="rId284" xr:uid="{00000000-0004-0000-0100-00001B010000}"/>
    <hyperlink ref="F3821" r:id="rId285" xr:uid="{00000000-0004-0000-0100-00001C010000}"/>
    <hyperlink ref="F3829" r:id="rId286" xr:uid="{00000000-0004-0000-0100-00001D010000}"/>
    <hyperlink ref="F3833" r:id="rId287" xr:uid="{00000000-0004-0000-0100-00001E010000}"/>
    <hyperlink ref="F3836" r:id="rId288" xr:uid="{00000000-0004-0000-0100-00001F010000}"/>
    <hyperlink ref="F3845" r:id="rId289" xr:uid="{00000000-0004-0000-0100-000020010000}"/>
    <hyperlink ref="F3854" r:id="rId290" xr:uid="{00000000-0004-0000-0100-000021010000}"/>
    <hyperlink ref="F3862" r:id="rId291" xr:uid="{00000000-0004-0000-0100-000022010000}"/>
    <hyperlink ref="F3875" r:id="rId292" xr:uid="{00000000-0004-0000-0100-000023010000}"/>
    <hyperlink ref="F3913" r:id="rId293" xr:uid="{00000000-0004-0000-0100-000024010000}"/>
    <hyperlink ref="F3947" r:id="rId294" xr:uid="{00000000-0004-0000-0100-000025010000}"/>
    <hyperlink ref="F3953" r:id="rId295" xr:uid="{00000000-0004-0000-0100-000026010000}"/>
    <hyperlink ref="F3958" r:id="rId296" xr:uid="{00000000-0004-0000-0100-000027010000}"/>
    <hyperlink ref="F3963" r:id="rId297" xr:uid="{00000000-0004-0000-0100-000028010000}"/>
    <hyperlink ref="F3968" r:id="rId298" xr:uid="{00000000-0004-0000-0100-000029010000}"/>
    <hyperlink ref="F3971" r:id="rId299" xr:uid="{00000000-0004-0000-0100-00002A010000}"/>
    <hyperlink ref="F4039" r:id="rId300" xr:uid="{00000000-0004-0000-0100-00002B010000}"/>
    <hyperlink ref="F4081" r:id="rId301" xr:uid="{00000000-0004-0000-0100-00002C010000}"/>
    <hyperlink ref="F4096" r:id="rId302" xr:uid="{00000000-0004-0000-0100-00002D010000}"/>
    <hyperlink ref="F4111" r:id="rId303" xr:uid="{00000000-0004-0000-0100-00002E010000}"/>
    <hyperlink ref="F4115" r:id="rId304" xr:uid="{00000000-0004-0000-0100-00002F010000}"/>
    <hyperlink ref="F4157" r:id="rId305" xr:uid="{00000000-0004-0000-0100-000030010000}"/>
    <hyperlink ref="F4228" r:id="rId306" xr:uid="{00000000-0004-0000-0100-000031010000}"/>
    <hyperlink ref="F4267" r:id="rId307" xr:uid="{00000000-0004-0000-0100-000032010000}"/>
    <hyperlink ref="F4272" r:id="rId308" xr:uid="{00000000-0004-0000-0100-000033010000}"/>
    <hyperlink ref="F4314" r:id="rId309" xr:uid="{00000000-0004-0000-0100-000034010000}"/>
    <hyperlink ref="F4318" r:id="rId310" xr:uid="{00000000-0004-0000-0100-000035010000}"/>
    <hyperlink ref="F4322" r:id="rId311" xr:uid="{00000000-0004-0000-0100-000036010000}"/>
    <hyperlink ref="F4332" r:id="rId312" xr:uid="{00000000-0004-0000-0100-000037010000}"/>
    <hyperlink ref="F4340" r:id="rId313" xr:uid="{00000000-0004-0000-0100-000038010000}"/>
    <hyperlink ref="F4345" r:id="rId314" xr:uid="{00000000-0004-0000-0100-000039010000}"/>
  </hyperlinks>
  <pageMargins left="0.39370078740157483" right="0.39370078740157483" top="0.39370078740157483" bottom="0.39370078740157483" header="0" footer="0"/>
  <pageSetup paperSize="9" scale="76" fitToHeight="100" orientation="portrait" r:id="rId315"/>
  <headerFooter>
    <oddFooter>&amp;CStrana &amp;P z &amp;N</oddFooter>
  </headerFooter>
  <drawing r:id="rId3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Dům s pečovatelskou službou v Praze Řepích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8917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ROUND((SUM(BE91:BE242)),  2)</f>
        <v>0</v>
      </c>
      <c r="G33" s="36"/>
      <c r="H33" s="36"/>
      <c r="I33" s="120">
        <v>0.21</v>
      </c>
      <c r="J33" s="119">
        <f>ROUND(((SUM(BE91:BE242))*I33),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ROUND((SUM(BF91:BF242)),  2)</f>
        <v>0</v>
      </c>
      <c r="G34" s="36"/>
      <c r="H34" s="36"/>
      <c r="I34" s="120">
        <v>0.15</v>
      </c>
      <c r="J34" s="119">
        <f>ROUND(((SUM(BF91:BF242))*I34),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ROUND((SUM(BG91:BG242)),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ROUND((SUM(BH91:BH242)),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ROUND((SUM(BI91:BI242)),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Dům s pečovatelskou službou v Praze Řepích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02 - Altán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Řepy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Městská část Praha 17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8918</v>
      </c>
      <c r="E64" s="145"/>
      <c r="F64" s="145"/>
      <c r="G64" s="145"/>
      <c r="H64" s="145"/>
      <c r="I64" s="145"/>
      <c r="J64" s="146">
        <f>J131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112</v>
      </c>
      <c r="E65" s="145"/>
      <c r="F65" s="145"/>
      <c r="G65" s="145"/>
      <c r="H65" s="145"/>
      <c r="I65" s="145"/>
      <c r="J65" s="146">
        <f>J143</f>
        <v>0</v>
      </c>
      <c r="K65" s="143"/>
      <c r="L65" s="147"/>
    </row>
    <row r="66" spans="1:31" s="9" customFormat="1" ht="24.95" customHeight="1">
      <c r="B66" s="136"/>
      <c r="C66" s="137"/>
      <c r="D66" s="138" t="s">
        <v>113</v>
      </c>
      <c r="E66" s="139"/>
      <c r="F66" s="139"/>
      <c r="G66" s="139"/>
      <c r="H66" s="139"/>
      <c r="I66" s="139"/>
      <c r="J66" s="140">
        <f>J146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145</v>
      </c>
      <c r="E67" s="145"/>
      <c r="F67" s="145"/>
      <c r="G67" s="145"/>
      <c r="H67" s="145"/>
      <c r="I67" s="145"/>
      <c r="J67" s="146">
        <f>J147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147</v>
      </c>
      <c r="E68" s="145"/>
      <c r="F68" s="145"/>
      <c r="G68" s="145"/>
      <c r="H68" s="145"/>
      <c r="I68" s="145"/>
      <c r="J68" s="146">
        <f>J193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8919</v>
      </c>
      <c r="E69" s="145"/>
      <c r="F69" s="145"/>
      <c r="G69" s="145"/>
      <c r="H69" s="145"/>
      <c r="I69" s="145"/>
      <c r="J69" s="146">
        <f>J210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148</v>
      </c>
      <c r="E70" s="145"/>
      <c r="F70" s="145"/>
      <c r="G70" s="145"/>
      <c r="H70" s="145"/>
      <c r="I70" s="145"/>
      <c r="J70" s="146">
        <f>J220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159</v>
      </c>
      <c r="E71" s="145"/>
      <c r="F71" s="145"/>
      <c r="G71" s="145"/>
      <c r="H71" s="145"/>
      <c r="I71" s="145"/>
      <c r="J71" s="146">
        <f>J230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178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8" t="str">
        <f>E7</f>
        <v>Dům s pečovatelskou službou v Praze Řepích</v>
      </c>
      <c r="F81" s="389"/>
      <c r="G81" s="389"/>
      <c r="H81" s="38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91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1" t="str">
        <f>E9</f>
        <v>SO 02 - Altán</v>
      </c>
      <c r="F83" s="390"/>
      <c r="G83" s="390"/>
      <c r="H83" s="390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Praha Řepy</v>
      </c>
      <c r="G85" s="38"/>
      <c r="H85" s="38"/>
      <c r="I85" s="31" t="s">
        <v>23</v>
      </c>
      <c r="J85" s="61" t="str">
        <f>IF(J12="","",J12)</f>
        <v>Vyplň údaj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24</v>
      </c>
      <c r="D87" s="38"/>
      <c r="E87" s="38"/>
      <c r="F87" s="29" t="str">
        <f>E15</f>
        <v>Městská část Praha 17</v>
      </c>
      <c r="G87" s="38"/>
      <c r="H87" s="38"/>
      <c r="I87" s="31" t="s">
        <v>30</v>
      </c>
      <c r="J87" s="34" t="str">
        <f>E21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28</v>
      </c>
      <c r="D88" s="38"/>
      <c r="E88" s="38"/>
      <c r="F88" s="29" t="str">
        <f>IF(E18="","",E18)</f>
        <v>Vyplň údaj</v>
      </c>
      <c r="G88" s="38"/>
      <c r="H88" s="38"/>
      <c r="I88" s="31" t="s">
        <v>33</v>
      </c>
      <c r="J88" s="34" t="str">
        <f>E24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179</v>
      </c>
      <c r="D90" s="151" t="s">
        <v>55</v>
      </c>
      <c r="E90" s="151" t="s">
        <v>51</v>
      </c>
      <c r="F90" s="151" t="s">
        <v>52</v>
      </c>
      <c r="G90" s="151" t="s">
        <v>180</v>
      </c>
      <c r="H90" s="151" t="s">
        <v>181</v>
      </c>
      <c r="I90" s="151" t="s">
        <v>182</v>
      </c>
      <c r="J90" s="151" t="s">
        <v>95</v>
      </c>
      <c r="K90" s="152" t="s">
        <v>183</v>
      </c>
      <c r="L90" s="153"/>
      <c r="M90" s="70" t="s">
        <v>19</v>
      </c>
      <c r="N90" s="71" t="s">
        <v>40</v>
      </c>
      <c r="O90" s="71" t="s">
        <v>184</v>
      </c>
      <c r="P90" s="71" t="s">
        <v>185</v>
      </c>
      <c r="Q90" s="71" t="s">
        <v>186</v>
      </c>
      <c r="R90" s="71" t="s">
        <v>187</v>
      </c>
      <c r="S90" s="71" t="s">
        <v>188</v>
      </c>
      <c r="T90" s="72" t="s">
        <v>189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190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P92+P146</f>
        <v>0</v>
      </c>
      <c r="Q91" s="74"/>
      <c r="R91" s="156">
        <f>R92+R146</f>
        <v>27.754577659999999</v>
      </c>
      <c r="S91" s="74"/>
      <c r="T91" s="157">
        <f>T92+T146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</v>
      </c>
      <c r="AU91" s="19" t="s">
        <v>96</v>
      </c>
      <c r="BK91" s="158">
        <f>BK92+BK146</f>
        <v>0</v>
      </c>
    </row>
    <row r="92" spans="1:65" s="12" customFormat="1" ht="25.9" customHeight="1">
      <c r="B92" s="159"/>
      <c r="C92" s="160"/>
      <c r="D92" s="161" t="s">
        <v>69</v>
      </c>
      <c r="E92" s="162" t="s">
        <v>191</v>
      </c>
      <c r="F92" s="162" t="s">
        <v>192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P93+P104+P119+P131+P143</f>
        <v>0</v>
      </c>
      <c r="Q92" s="167"/>
      <c r="R92" s="168">
        <f>R93+R104+R119+R131+R143</f>
        <v>24.51125236</v>
      </c>
      <c r="S92" s="167"/>
      <c r="T92" s="169">
        <f>T93+T104+T119+T131+T143</f>
        <v>0</v>
      </c>
      <c r="AR92" s="170" t="s">
        <v>78</v>
      </c>
      <c r="AT92" s="171" t="s">
        <v>69</v>
      </c>
      <c r="AU92" s="171" t="s">
        <v>70</v>
      </c>
      <c r="AY92" s="170" t="s">
        <v>193</v>
      </c>
      <c r="BK92" s="172">
        <f>BK93+BK104+BK119+BK131+BK143</f>
        <v>0</v>
      </c>
    </row>
    <row r="93" spans="1:65" s="12" customFormat="1" ht="22.9" customHeight="1">
      <c r="B93" s="159"/>
      <c r="C93" s="160"/>
      <c r="D93" s="161" t="s">
        <v>69</v>
      </c>
      <c r="E93" s="173" t="s">
        <v>78</v>
      </c>
      <c r="F93" s="173" t="s">
        <v>194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SUM(P94:P103)</f>
        <v>0</v>
      </c>
      <c r="Q93" s="167"/>
      <c r="R93" s="168">
        <f>SUM(R94:R103)</f>
        <v>0</v>
      </c>
      <c r="S93" s="167"/>
      <c r="T93" s="169">
        <f>SUM(T94:T103)</f>
        <v>0</v>
      </c>
      <c r="AR93" s="170" t="s">
        <v>78</v>
      </c>
      <c r="AT93" s="171" t="s">
        <v>69</v>
      </c>
      <c r="AU93" s="171" t="s">
        <v>78</v>
      </c>
      <c r="AY93" s="170" t="s">
        <v>193</v>
      </c>
      <c r="BK93" s="172">
        <f>SUM(BK94:BK103)</f>
        <v>0</v>
      </c>
    </row>
    <row r="94" spans="1:65" s="2" customFormat="1" ht="24.2" customHeight="1">
      <c r="A94" s="36"/>
      <c r="B94" s="37"/>
      <c r="C94" s="175" t="s">
        <v>78</v>
      </c>
      <c r="D94" s="175" t="s">
        <v>195</v>
      </c>
      <c r="E94" s="176" t="s">
        <v>8920</v>
      </c>
      <c r="F94" s="177" t="s">
        <v>8921</v>
      </c>
      <c r="G94" s="178" t="s">
        <v>300</v>
      </c>
      <c r="H94" s="179">
        <v>2.16</v>
      </c>
      <c r="I94" s="180"/>
      <c r="J94" s="181">
        <f>ROUND(I94*H94,2)</f>
        <v>0</v>
      </c>
      <c r="K94" s="177" t="s">
        <v>199</v>
      </c>
      <c r="L94" s="41"/>
      <c r="M94" s="182" t="s">
        <v>19</v>
      </c>
      <c r="N94" s="183" t="s">
        <v>41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200</v>
      </c>
      <c r="AT94" s="186" t="s">
        <v>195</v>
      </c>
      <c r="AU94" s="186" t="s">
        <v>80</v>
      </c>
      <c r="AY94" s="19" t="s">
        <v>193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78</v>
      </c>
      <c r="BK94" s="187">
        <f>ROUND(I94*H94,2)</f>
        <v>0</v>
      </c>
      <c r="BL94" s="19" t="s">
        <v>200</v>
      </c>
      <c r="BM94" s="186" t="s">
        <v>80</v>
      </c>
    </row>
    <row r="95" spans="1:65" s="2" customFormat="1" ht="11.25">
      <c r="A95" s="36"/>
      <c r="B95" s="37"/>
      <c r="C95" s="38"/>
      <c r="D95" s="188" t="s">
        <v>201</v>
      </c>
      <c r="E95" s="38"/>
      <c r="F95" s="189" t="s">
        <v>8922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201</v>
      </c>
      <c r="AU95" s="19" t="s">
        <v>80</v>
      </c>
    </row>
    <row r="96" spans="1:65" s="13" customFormat="1" ht="11.25">
      <c r="B96" s="193"/>
      <c r="C96" s="194"/>
      <c r="D96" s="195" t="s">
        <v>203</v>
      </c>
      <c r="E96" s="196" t="s">
        <v>19</v>
      </c>
      <c r="F96" s="197" t="s">
        <v>8923</v>
      </c>
      <c r="G96" s="194"/>
      <c r="H96" s="198">
        <v>2.16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203</v>
      </c>
      <c r="AU96" s="204" t="s">
        <v>80</v>
      </c>
      <c r="AV96" s="13" t="s">
        <v>80</v>
      </c>
      <c r="AW96" s="13" t="s">
        <v>32</v>
      </c>
      <c r="AX96" s="13" t="s">
        <v>70</v>
      </c>
      <c r="AY96" s="204" t="s">
        <v>193</v>
      </c>
    </row>
    <row r="97" spans="1:65" s="14" customFormat="1" ht="11.25">
      <c r="B97" s="205"/>
      <c r="C97" s="206"/>
      <c r="D97" s="195" t="s">
        <v>203</v>
      </c>
      <c r="E97" s="207" t="s">
        <v>19</v>
      </c>
      <c r="F97" s="208" t="s">
        <v>205</v>
      </c>
      <c r="G97" s="206"/>
      <c r="H97" s="209">
        <v>2.16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203</v>
      </c>
      <c r="AU97" s="215" t="s">
        <v>80</v>
      </c>
      <c r="AV97" s="14" t="s">
        <v>200</v>
      </c>
      <c r="AW97" s="14" t="s">
        <v>32</v>
      </c>
      <c r="AX97" s="14" t="s">
        <v>78</v>
      </c>
      <c r="AY97" s="215" t="s">
        <v>193</v>
      </c>
    </row>
    <row r="98" spans="1:65" s="2" customFormat="1" ht="62.65" customHeight="1">
      <c r="A98" s="36"/>
      <c r="B98" s="37"/>
      <c r="C98" s="175" t="s">
        <v>80</v>
      </c>
      <c r="D98" s="175" t="s">
        <v>195</v>
      </c>
      <c r="E98" s="176" t="s">
        <v>8924</v>
      </c>
      <c r="F98" s="177" t="s">
        <v>8925</v>
      </c>
      <c r="G98" s="178" t="s">
        <v>300</v>
      </c>
      <c r="H98" s="179">
        <v>2.16</v>
      </c>
      <c r="I98" s="180"/>
      <c r="J98" s="181">
        <f>ROUND(I98*H98,2)</f>
        <v>0</v>
      </c>
      <c r="K98" s="177" t="s">
        <v>199</v>
      </c>
      <c r="L98" s="41"/>
      <c r="M98" s="182" t="s">
        <v>19</v>
      </c>
      <c r="N98" s="183" t="s">
        <v>41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200</v>
      </c>
      <c r="AT98" s="186" t="s">
        <v>195</v>
      </c>
      <c r="AU98" s="186" t="s">
        <v>80</v>
      </c>
      <c r="AY98" s="19" t="s">
        <v>193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78</v>
      </c>
      <c r="BK98" s="187">
        <f>ROUND(I98*H98,2)</f>
        <v>0</v>
      </c>
      <c r="BL98" s="19" t="s">
        <v>200</v>
      </c>
      <c r="BM98" s="186" t="s">
        <v>200</v>
      </c>
    </row>
    <row r="99" spans="1:65" s="2" customFormat="1" ht="11.25">
      <c r="A99" s="36"/>
      <c r="B99" s="37"/>
      <c r="C99" s="38"/>
      <c r="D99" s="188" t="s">
        <v>201</v>
      </c>
      <c r="E99" s="38"/>
      <c r="F99" s="189" t="s">
        <v>8926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201</v>
      </c>
      <c r="AU99" s="19" t="s">
        <v>80</v>
      </c>
    </row>
    <row r="100" spans="1:65" s="2" customFormat="1" ht="44.25" customHeight="1">
      <c r="A100" s="36"/>
      <c r="B100" s="37"/>
      <c r="C100" s="175" t="s">
        <v>212</v>
      </c>
      <c r="D100" s="175" t="s">
        <v>195</v>
      </c>
      <c r="E100" s="176" t="s">
        <v>8927</v>
      </c>
      <c r="F100" s="177" t="s">
        <v>8928</v>
      </c>
      <c r="G100" s="178" t="s">
        <v>417</v>
      </c>
      <c r="H100" s="179">
        <v>3.456</v>
      </c>
      <c r="I100" s="180"/>
      <c r="J100" s="181">
        <f>ROUND(I100*H100,2)</f>
        <v>0</v>
      </c>
      <c r="K100" s="177" t="s">
        <v>199</v>
      </c>
      <c r="L100" s="41"/>
      <c r="M100" s="182" t="s">
        <v>19</v>
      </c>
      <c r="N100" s="183" t="s">
        <v>41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200</v>
      </c>
      <c r="AT100" s="186" t="s">
        <v>195</v>
      </c>
      <c r="AU100" s="186" t="s">
        <v>80</v>
      </c>
      <c r="AY100" s="19" t="s">
        <v>193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78</v>
      </c>
      <c r="BK100" s="187">
        <f>ROUND(I100*H100,2)</f>
        <v>0</v>
      </c>
      <c r="BL100" s="19" t="s">
        <v>200</v>
      </c>
      <c r="BM100" s="186" t="s">
        <v>227</v>
      </c>
    </row>
    <row r="101" spans="1:65" s="2" customFormat="1" ht="11.25">
      <c r="A101" s="36"/>
      <c r="B101" s="37"/>
      <c r="C101" s="38"/>
      <c r="D101" s="188" t="s">
        <v>201</v>
      </c>
      <c r="E101" s="38"/>
      <c r="F101" s="189" t="s">
        <v>8929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201</v>
      </c>
      <c r="AU101" s="19" t="s">
        <v>80</v>
      </c>
    </row>
    <row r="102" spans="1:65" s="13" customFormat="1" ht="11.25">
      <c r="B102" s="193"/>
      <c r="C102" s="194"/>
      <c r="D102" s="195" t="s">
        <v>203</v>
      </c>
      <c r="E102" s="196" t="s">
        <v>19</v>
      </c>
      <c r="F102" s="197" t="s">
        <v>8930</v>
      </c>
      <c r="G102" s="194"/>
      <c r="H102" s="198">
        <v>3.456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203</v>
      </c>
      <c r="AU102" s="204" t="s">
        <v>80</v>
      </c>
      <c r="AV102" s="13" t="s">
        <v>80</v>
      </c>
      <c r="AW102" s="13" t="s">
        <v>32</v>
      </c>
      <c r="AX102" s="13" t="s">
        <v>70</v>
      </c>
      <c r="AY102" s="204" t="s">
        <v>193</v>
      </c>
    </row>
    <row r="103" spans="1:65" s="14" customFormat="1" ht="11.25">
      <c r="B103" s="205"/>
      <c r="C103" s="206"/>
      <c r="D103" s="195" t="s">
        <v>203</v>
      </c>
      <c r="E103" s="207" t="s">
        <v>19</v>
      </c>
      <c r="F103" s="208" t="s">
        <v>205</v>
      </c>
      <c r="G103" s="206"/>
      <c r="H103" s="209">
        <v>3.456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203</v>
      </c>
      <c r="AU103" s="215" t="s">
        <v>80</v>
      </c>
      <c r="AV103" s="14" t="s">
        <v>200</v>
      </c>
      <c r="AW103" s="14" t="s">
        <v>32</v>
      </c>
      <c r="AX103" s="14" t="s">
        <v>78</v>
      </c>
      <c r="AY103" s="215" t="s">
        <v>193</v>
      </c>
    </row>
    <row r="104" spans="1:65" s="12" customFormat="1" ht="22.9" customHeight="1">
      <c r="B104" s="159"/>
      <c r="C104" s="160"/>
      <c r="D104" s="161" t="s">
        <v>69</v>
      </c>
      <c r="E104" s="173" t="s">
        <v>80</v>
      </c>
      <c r="F104" s="173" t="s">
        <v>448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SUM(P105:P118)</f>
        <v>0</v>
      </c>
      <c r="Q104" s="167"/>
      <c r="R104" s="168">
        <f>SUM(R105:R118)</f>
        <v>7.2560735999999997</v>
      </c>
      <c r="S104" s="167"/>
      <c r="T104" s="169">
        <f>SUM(T105:T118)</f>
        <v>0</v>
      </c>
      <c r="AR104" s="170" t="s">
        <v>78</v>
      </c>
      <c r="AT104" s="171" t="s">
        <v>69</v>
      </c>
      <c r="AU104" s="171" t="s">
        <v>78</v>
      </c>
      <c r="AY104" s="170" t="s">
        <v>193</v>
      </c>
      <c r="BK104" s="172">
        <f>SUM(BK105:BK118)</f>
        <v>0</v>
      </c>
    </row>
    <row r="105" spans="1:65" s="2" customFormat="1" ht="21.75" customHeight="1">
      <c r="A105" s="36"/>
      <c r="B105" s="37"/>
      <c r="C105" s="175" t="s">
        <v>200</v>
      </c>
      <c r="D105" s="175" t="s">
        <v>195</v>
      </c>
      <c r="E105" s="176" t="s">
        <v>8931</v>
      </c>
      <c r="F105" s="177" t="s">
        <v>8932</v>
      </c>
      <c r="G105" s="178" t="s">
        <v>702</v>
      </c>
      <c r="H105" s="179">
        <v>8</v>
      </c>
      <c r="I105" s="180"/>
      <c r="J105" s="181">
        <f>ROUND(I105*H105,2)</f>
        <v>0</v>
      </c>
      <c r="K105" s="177" t="s">
        <v>477</v>
      </c>
      <c r="L105" s="41"/>
      <c r="M105" s="182" t="s">
        <v>19</v>
      </c>
      <c r="N105" s="183" t="s">
        <v>41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200</v>
      </c>
      <c r="AT105" s="186" t="s">
        <v>195</v>
      </c>
      <c r="AU105" s="186" t="s">
        <v>80</v>
      </c>
      <c r="AY105" s="19" t="s">
        <v>193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78</v>
      </c>
      <c r="BK105" s="187">
        <f>ROUND(I105*H105,2)</f>
        <v>0</v>
      </c>
      <c r="BL105" s="19" t="s">
        <v>200</v>
      </c>
      <c r="BM105" s="186" t="s">
        <v>237</v>
      </c>
    </row>
    <row r="106" spans="1:65" s="2" customFormat="1" ht="44.25" customHeight="1">
      <c r="A106" s="36"/>
      <c r="B106" s="37"/>
      <c r="C106" s="175" t="s">
        <v>222</v>
      </c>
      <c r="D106" s="175" t="s">
        <v>195</v>
      </c>
      <c r="E106" s="176" t="s">
        <v>475</v>
      </c>
      <c r="F106" s="177" t="s">
        <v>476</v>
      </c>
      <c r="G106" s="178" t="s">
        <v>198</v>
      </c>
      <c r="H106" s="179">
        <v>19.625</v>
      </c>
      <c r="I106" s="180"/>
      <c r="J106" s="181">
        <f>ROUND(I106*H106,2)</f>
        <v>0</v>
      </c>
      <c r="K106" s="177" t="s">
        <v>477</v>
      </c>
      <c r="L106" s="41"/>
      <c r="M106" s="182" t="s">
        <v>19</v>
      </c>
      <c r="N106" s="183" t="s">
        <v>41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200</v>
      </c>
      <c r="AT106" s="186" t="s">
        <v>195</v>
      </c>
      <c r="AU106" s="186" t="s">
        <v>80</v>
      </c>
      <c r="AY106" s="19" t="s">
        <v>193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78</v>
      </c>
      <c r="BK106" s="187">
        <f>ROUND(I106*H106,2)</f>
        <v>0</v>
      </c>
      <c r="BL106" s="19" t="s">
        <v>200</v>
      </c>
      <c r="BM106" s="186" t="s">
        <v>249</v>
      </c>
    </row>
    <row r="107" spans="1:65" s="13" customFormat="1" ht="11.25">
      <c r="B107" s="193"/>
      <c r="C107" s="194"/>
      <c r="D107" s="195" t="s">
        <v>203</v>
      </c>
      <c r="E107" s="196" t="s">
        <v>19</v>
      </c>
      <c r="F107" s="197" t="s">
        <v>8933</v>
      </c>
      <c r="G107" s="194"/>
      <c r="H107" s="198">
        <v>19.625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203</v>
      </c>
      <c r="AU107" s="204" t="s">
        <v>80</v>
      </c>
      <c r="AV107" s="13" t="s">
        <v>80</v>
      </c>
      <c r="AW107" s="13" t="s">
        <v>32</v>
      </c>
      <c r="AX107" s="13" t="s">
        <v>70</v>
      </c>
      <c r="AY107" s="204" t="s">
        <v>193</v>
      </c>
    </row>
    <row r="108" spans="1:65" s="14" customFormat="1" ht="11.25">
      <c r="B108" s="205"/>
      <c r="C108" s="206"/>
      <c r="D108" s="195" t="s">
        <v>203</v>
      </c>
      <c r="E108" s="207" t="s">
        <v>19</v>
      </c>
      <c r="F108" s="208" t="s">
        <v>205</v>
      </c>
      <c r="G108" s="206"/>
      <c r="H108" s="209">
        <v>19.625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203</v>
      </c>
      <c r="AU108" s="215" t="s">
        <v>80</v>
      </c>
      <c r="AV108" s="14" t="s">
        <v>200</v>
      </c>
      <c r="AW108" s="14" t="s">
        <v>32</v>
      </c>
      <c r="AX108" s="14" t="s">
        <v>78</v>
      </c>
      <c r="AY108" s="215" t="s">
        <v>193</v>
      </c>
    </row>
    <row r="109" spans="1:65" s="2" customFormat="1" ht="24.2" customHeight="1">
      <c r="A109" s="36"/>
      <c r="B109" s="37"/>
      <c r="C109" s="175" t="s">
        <v>227</v>
      </c>
      <c r="D109" s="175" t="s">
        <v>195</v>
      </c>
      <c r="E109" s="176" t="s">
        <v>8934</v>
      </c>
      <c r="F109" s="177" t="s">
        <v>8935</v>
      </c>
      <c r="G109" s="178" t="s">
        <v>300</v>
      </c>
      <c r="H109" s="179">
        <v>2.88</v>
      </c>
      <c r="I109" s="180"/>
      <c r="J109" s="181">
        <f>ROUND(I109*H109,2)</f>
        <v>0</v>
      </c>
      <c r="K109" s="177" t="s">
        <v>199</v>
      </c>
      <c r="L109" s="41"/>
      <c r="M109" s="182" t="s">
        <v>19</v>
      </c>
      <c r="N109" s="183" t="s">
        <v>41</v>
      </c>
      <c r="O109" s="66"/>
      <c r="P109" s="184">
        <f>O109*H109</f>
        <v>0</v>
      </c>
      <c r="Q109" s="184">
        <v>2.5018699999999998</v>
      </c>
      <c r="R109" s="184">
        <f>Q109*H109</f>
        <v>7.2053855999999996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200</v>
      </c>
      <c r="AT109" s="186" t="s">
        <v>195</v>
      </c>
      <c r="AU109" s="186" t="s">
        <v>80</v>
      </c>
      <c r="AY109" s="19" t="s">
        <v>193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78</v>
      </c>
      <c r="BK109" s="187">
        <f>ROUND(I109*H109,2)</f>
        <v>0</v>
      </c>
      <c r="BL109" s="19" t="s">
        <v>200</v>
      </c>
      <c r="BM109" s="186" t="s">
        <v>260</v>
      </c>
    </row>
    <row r="110" spans="1:65" s="2" customFormat="1" ht="11.25">
      <c r="A110" s="36"/>
      <c r="B110" s="37"/>
      <c r="C110" s="38"/>
      <c r="D110" s="188" t="s">
        <v>201</v>
      </c>
      <c r="E110" s="38"/>
      <c r="F110" s="189" t="s">
        <v>8936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201</v>
      </c>
      <c r="AU110" s="19" t="s">
        <v>80</v>
      </c>
    </row>
    <row r="111" spans="1:65" s="13" customFormat="1" ht="11.25">
      <c r="B111" s="193"/>
      <c r="C111" s="194"/>
      <c r="D111" s="195" t="s">
        <v>203</v>
      </c>
      <c r="E111" s="196" t="s">
        <v>19</v>
      </c>
      <c r="F111" s="197" t="s">
        <v>8937</v>
      </c>
      <c r="G111" s="194"/>
      <c r="H111" s="198">
        <v>2.88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203</v>
      </c>
      <c r="AU111" s="204" t="s">
        <v>80</v>
      </c>
      <c r="AV111" s="13" t="s">
        <v>80</v>
      </c>
      <c r="AW111" s="13" t="s">
        <v>32</v>
      </c>
      <c r="AX111" s="13" t="s">
        <v>70</v>
      </c>
      <c r="AY111" s="204" t="s">
        <v>193</v>
      </c>
    </row>
    <row r="112" spans="1:65" s="14" customFormat="1" ht="11.25">
      <c r="B112" s="205"/>
      <c r="C112" s="206"/>
      <c r="D112" s="195" t="s">
        <v>203</v>
      </c>
      <c r="E112" s="207" t="s">
        <v>19</v>
      </c>
      <c r="F112" s="208" t="s">
        <v>205</v>
      </c>
      <c r="G112" s="206"/>
      <c r="H112" s="209">
        <v>2.88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203</v>
      </c>
      <c r="AU112" s="215" t="s">
        <v>80</v>
      </c>
      <c r="AV112" s="14" t="s">
        <v>200</v>
      </c>
      <c r="AW112" s="14" t="s">
        <v>32</v>
      </c>
      <c r="AX112" s="14" t="s">
        <v>78</v>
      </c>
      <c r="AY112" s="215" t="s">
        <v>193</v>
      </c>
    </row>
    <row r="113" spans="1:65" s="2" customFormat="1" ht="16.5" customHeight="1">
      <c r="A113" s="36"/>
      <c r="B113" s="37"/>
      <c r="C113" s="175" t="s">
        <v>232</v>
      </c>
      <c r="D113" s="175" t="s">
        <v>195</v>
      </c>
      <c r="E113" s="176" t="s">
        <v>619</v>
      </c>
      <c r="F113" s="177" t="s">
        <v>620</v>
      </c>
      <c r="G113" s="178" t="s">
        <v>198</v>
      </c>
      <c r="H113" s="179">
        <v>19.2</v>
      </c>
      <c r="I113" s="180"/>
      <c r="J113" s="181">
        <f>ROUND(I113*H113,2)</f>
        <v>0</v>
      </c>
      <c r="K113" s="177" t="s">
        <v>199</v>
      </c>
      <c r="L113" s="41"/>
      <c r="M113" s="182" t="s">
        <v>19</v>
      </c>
      <c r="N113" s="183" t="s">
        <v>41</v>
      </c>
      <c r="O113" s="66"/>
      <c r="P113" s="184">
        <f>O113*H113</f>
        <v>0</v>
      </c>
      <c r="Q113" s="184">
        <v>2.64E-3</v>
      </c>
      <c r="R113" s="184">
        <f>Q113*H113</f>
        <v>5.0687999999999997E-2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200</v>
      </c>
      <c r="AT113" s="186" t="s">
        <v>195</v>
      </c>
      <c r="AU113" s="186" t="s">
        <v>80</v>
      </c>
      <c r="AY113" s="19" t="s">
        <v>193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78</v>
      </c>
      <c r="BK113" s="187">
        <f>ROUND(I113*H113,2)</f>
        <v>0</v>
      </c>
      <c r="BL113" s="19" t="s">
        <v>200</v>
      </c>
      <c r="BM113" s="186" t="s">
        <v>270</v>
      </c>
    </row>
    <row r="114" spans="1:65" s="2" customFormat="1" ht="11.25">
      <c r="A114" s="36"/>
      <c r="B114" s="37"/>
      <c r="C114" s="38"/>
      <c r="D114" s="188" t="s">
        <v>201</v>
      </c>
      <c r="E114" s="38"/>
      <c r="F114" s="189" t="s">
        <v>622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201</v>
      </c>
      <c r="AU114" s="19" t="s">
        <v>80</v>
      </c>
    </row>
    <row r="115" spans="1:65" s="13" customFormat="1" ht="11.25">
      <c r="B115" s="193"/>
      <c r="C115" s="194"/>
      <c r="D115" s="195" t="s">
        <v>203</v>
      </c>
      <c r="E115" s="196" t="s">
        <v>19</v>
      </c>
      <c r="F115" s="197" t="s">
        <v>8938</v>
      </c>
      <c r="G115" s="194"/>
      <c r="H115" s="198">
        <v>19.2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203</v>
      </c>
      <c r="AU115" s="204" t="s">
        <v>80</v>
      </c>
      <c r="AV115" s="13" t="s">
        <v>80</v>
      </c>
      <c r="AW115" s="13" t="s">
        <v>32</v>
      </c>
      <c r="AX115" s="13" t="s">
        <v>70</v>
      </c>
      <c r="AY115" s="204" t="s">
        <v>193</v>
      </c>
    </row>
    <row r="116" spans="1:65" s="14" customFormat="1" ht="11.25">
      <c r="B116" s="205"/>
      <c r="C116" s="206"/>
      <c r="D116" s="195" t="s">
        <v>203</v>
      </c>
      <c r="E116" s="207" t="s">
        <v>19</v>
      </c>
      <c r="F116" s="208" t="s">
        <v>205</v>
      </c>
      <c r="G116" s="206"/>
      <c r="H116" s="209">
        <v>19.2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203</v>
      </c>
      <c r="AU116" s="215" t="s">
        <v>80</v>
      </c>
      <c r="AV116" s="14" t="s">
        <v>200</v>
      </c>
      <c r="AW116" s="14" t="s">
        <v>32</v>
      </c>
      <c r="AX116" s="14" t="s">
        <v>78</v>
      </c>
      <c r="AY116" s="215" t="s">
        <v>193</v>
      </c>
    </row>
    <row r="117" spans="1:65" s="2" customFormat="1" ht="16.5" customHeight="1">
      <c r="A117" s="36"/>
      <c r="B117" s="37"/>
      <c r="C117" s="175" t="s">
        <v>237</v>
      </c>
      <c r="D117" s="175" t="s">
        <v>195</v>
      </c>
      <c r="E117" s="176" t="s">
        <v>627</v>
      </c>
      <c r="F117" s="177" t="s">
        <v>628</v>
      </c>
      <c r="G117" s="178" t="s">
        <v>198</v>
      </c>
      <c r="H117" s="179">
        <v>19.2</v>
      </c>
      <c r="I117" s="180"/>
      <c r="J117" s="181">
        <f>ROUND(I117*H117,2)</f>
        <v>0</v>
      </c>
      <c r="K117" s="177" t="s">
        <v>199</v>
      </c>
      <c r="L117" s="41"/>
      <c r="M117" s="182" t="s">
        <v>19</v>
      </c>
      <c r="N117" s="183" t="s">
        <v>41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200</v>
      </c>
      <c r="AT117" s="186" t="s">
        <v>195</v>
      </c>
      <c r="AU117" s="186" t="s">
        <v>80</v>
      </c>
      <c r="AY117" s="19" t="s">
        <v>193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78</v>
      </c>
      <c r="BK117" s="187">
        <f>ROUND(I117*H117,2)</f>
        <v>0</v>
      </c>
      <c r="BL117" s="19" t="s">
        <v>200</v>
      </c>
      <c r="BM117" s="186" t="s">
        <v>216</v>
      </c>
    </row>
    <row r="118" spans="1:65" s="2" customFormat="1" ht="11.25">
      <c r="A118" s="36"/>
      <c r="B118" s="37"/>
      <c r="C118" s="38"/>
      <c r="D118" s="188" t="s">
        <v>201</v>
      </c>
      <c r="E118" s="38"/>
      <c r="F118" s="189" t="s">
        <v>630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201</v>
      </c>
      <c r="AU118" s="19" t="s">
        <v>80</v>
      </c>
    </row>
    <row r="119" spans="1:65" s="12" customFormat="1" ht="22.9" customHeight="1">
      <c r="B119" s="159"/>
      <c r="C119" s="160"/>
      <c r="D119" s="161" t="s">
        <v>69</v>
      </c>
      <c r="E119" s="173" t="s">
        <v>222</v>
      </c>
      <c r="F119" s="173" t="s">
        <v>1369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SUM(P120:P130)</f>
        <v>0</v>
      </c>
      <c r="Q119" s="167"/>
      <c r="R119" s="168">
        <f>SUM(R120:R130)</f>
        <v>11.1439255</v>
      </c>
      <c r="S119" s="167"/>
      <c r="T119" s="169">
        <f>SUM(T120:T130)</f>
        <v>0</v>
      </c>
      <c r="AR119" s="170" t="s">
        <v>78</v>
      </c>
      <c r="AT119" s="171" t="s">
        <v>69</v>
      </c>
      <c r="AU119" s="171" t="s">
        <v>78</v>
      </c>
      <c r="AY119" s="170" t="s">
        <v>193</v>
      </c>
      <c r="BK119" s="172">
        <f>SUM(BK120:BK130)</f>
        <v>0</v>
      </c>
    </row>
    <row r="120" spans="1:65" s="2" customFormat="1" ht="33" customHeight="1">
      <c r="A120" s="36"/>
      <c r="B120" s="37"/>
      <c r="C120" s="175" t="s">
        <v>243</v>
      </c>
      <c r="D120" s="175" t="s">
        <v>195</v>
      </c>
      <c r="E120" s="176" t="s">
        <v>1393</v>
      </c>
      <c r="F120" s="177" t="s">
        <v>1394</v>
      </c>
      <c r="G120" s="178" t="s">
        <v>198</v>
      </c>
      <c r="H120" s="179">
        <v>19.625</v>
      </c>
      <c r="I120" s="180"/>
      <c r="J120" s="181">
        <f>ROUND(I120*H120,2)</f>
        <v>0</v>
      </c>
      <c r="K120" s="177" t="s">
        <v>199</v>
      </c>
      <c r="L120" s="41"/>
      <c r="M120" s="182" t="s">
        <v>19</v>
      </c>
      <c r="N120" s="183" t="s">
        <v>41</v>
      </c>
      <c r="O120" s="66"/>
      <c r="P120" s="184">
        <f>O120*H120</f>
        <v>0</v>
      </c>
      <c r="Q120" s="184">
        <v>0.34499999999999997</v>
      </c>
      <c r="R120" s="184">
        <f>Q120*H120</f>
        <v>6.7706249999999999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200</v>
      </c>
      <c r="AT120" s="186" t="s">
        <v>195</v>
      </c>
      <c r="AU120" s="186" t="s">
        <v>80</v>
      </c>
      <c r="AY120" s="19" t="s">
        <v>193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78</v>
      </c>
      <c r="BK120" s="187">
        <f>ROUND(I120*H120,2)</f>
        <v>0</v>
      </c>
      <c r="BL120" s="19" t="s">
        <v>200</v>
      </c>
      <c r="BM120" s="186" t="s">
        <v>220</v>
      </c>
    </row>
    <row r="121" spans="1:65" s="2" customFormat="1" ht="11.25">
      <c r="A121" s="36"/>
      <c r="B121" s="37"/>
      <c r="C121" s="38"/>
      <c r="D121" s="188" t="s">
        <v>201</v>
      </c>
      <c r="E121" s="38"/>
      <c r="F121" s="189" t="s">
        <v>1396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201</v>
      </c>
      <c r="AU121" s="19" t="s">
        <v>80</v>
      </c>
    </row>
    <row r="122" spans="1:65" s="13" customFormat="1" ht="11.25">
      <c r="B122" s="193"/>
      <c r="C122" s="194"/>
      <c r="D122" s="195" t="s">
        <v>203</v>
      </c>
      <c r="E122" s="196" t="s">
        <v>19</v>
      </c>
      <c r="F122" s="197" t="s">
        <v>8933</v>
      </c>
      <c r="G122" s="194"/>
      <c r="H122" s="198">
        <v>19.625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203</v>
      </c>
      <c r="AU122" s="204" t="s">
        <v>80</v>
      </c>
      <c r="AV122" s="13" t="s">
        <v>80</v>
      </c>
      <c r="AW122" s="13" t="s">
        <v>32</v>
      </c>
      <c r="AX122" s="13" t="s">
        <v>70</v>
      </c>
      <c r="AY122" s="204" t="s">
        <v>193</v>
      </c>
    </row>
    <row r="123" spans="1:65" s="14" customFormat="1" ht="11.25">
      <c r="B123" s="205"/>
      <c r="C123" s="206"/>
      <c r="D123" s="195" t="s">
        <v>203</v>
      </c>
      <c r="E123" s="207" t="s">
        <v>19</v>
      </c>
      <c r="F123" s="208" t="s">
        <v>205</v>
      </c>
      <c r="G123" s="206"/>
      <c r="H123" s="209">
        <v>19.625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203</v>
      </c>
      <c r="AU123" s="215" t="s">
        <v>80</v>
      </c>
      <c r="AV123" s="14" t="s">
        <v>200</v>
      </c>
      <c r="AW123" s="14" t="s">
        <v>32</v>
      </c>
      <c r="AX123" s="14" t="s">
        <v>78</v>
      </c>
      <c r="AY123" s="215" t="s">
        <v>193</v>
      </c>
    </row>
    <row r="124" spans="1:65" s="2" customFormat="1" ht="78" customHeight="1">
      <c r="A124" s="36"/>
      <c r="B124" s="37"/>
      <c r="C124" s="175" t="s">
        <v>249</v>
      </c>
      <c r="D124" s="175" t="s">
        <v>195</v>
      </c>
      <c r="E124" s="176" t="s">
        <v>1416</v>
      </c>
      <c r="F124" s="177" t="s">
        <v>1417</v>
      </c>
      <c r="G124" s="178" t="s">
        <v>198</v>
      </c>
      <c r="H124" s="179">
        <v>19.625</v>
      </c>
      <c r="I124" s="180"/>
      <c r="J124" s="181">
        <f>ROUND(I124*H124,2)</f>
        <v>0</v>
      </c>
      <c r="K124" s="177" t="s">
        <v>199</v>
      </c>
      <c r="L124" s="41"/>
      <c r="M124" s="182" t="s">
        <v>19</v>
      </c>
      <c r="N124" s="183" t="s">
        <v>41</v>
      </c>
      <c r="O124" s="66"/>
      <c r="P124" s="184">
        <f>O124*H124</f>
        <v>0</v>
      </c>
      <c r="Q124" s="184">
        <v>8.9219999999999994E-2</v>
      </c>
      <c r="R124" s="184">
        <f>Q124*H124</f>
        <v>1.7509424999999998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200</v>
      </c>
      <c r="AT124" s="186" t="s">
        <v>195</v>
      </c>
      <c r="AU124" s="186" t="s">
        <v>80</v>
      </c>
      <c r="AY124" s="19" t="s">
        <v>193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78</v>
      </c>
      <c r="BK124" s="187">
        <f>ROUND(I124*H124,2)</f>
        <v>0</v>
      </c>
      <c r="BL124" s="19" t="s">
        <v>200</v>
      </c>
      <c r="BM124" s="186" t="s">
        <v>225</v>
      </c>
    </row>
    <row r="125" spans="1:65" s="2" customFormat="1" ht="11.25">
      <c r="A125" s="36"/>
      <c r="B125" s="37"/>
      <c r="C125" s="38"/>
      <c r="D125" s="188" t="s">
        <v>201</v>
      </c>
      <c r="E125" s="38"/>
      <c r="F125" s="189" t="s">
        <v>1419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201</v>
      </c>
      <c r="AU125" s="19" t="s">
        <v>80</v>
      </c>
    </row>
    <row r="126" spans="1:65" s="13" customFormat="1" ht="11.25">
      <c r="B126" s="193"/>
      <c r="C126" s="194"/>
      <c r="D126" s="195" t="s">
        <v>203</v>
      </c>
      <c r="E126" s="196" t="s">
        <v>19</v>
      </c>
      <c r="F126" s="197" t="s">
        <v>8933</v>
      </c>
      <c r="G126" s="194"/>
      <c r="H126" s="198">
        <v>19.625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203</v>
      </c>
      <c r="AU126" s="204" t="s">
        <v>80</v>
      </c>
      <c r="AV126" s="13" t="s">
        <v>80</v>
      </c>
      <c r="AW126" s="13" t="s">
        <v>32</v>
      </c>
      <c r="AX126" s="13" t="s">
        <v>70</v>
      </c>
      <c r="AY126" s="204" t="s">
        <v>193</v>
      </c>
    </row>
    <row r="127" spans="1:65" s="14" customFormat="1" ht="11.25">
      <c r="B127" s="205"/>
      <c r="C127" s="206"/>
      <c r="D127" s="195" t="s">
        <v>203</v>
      </c>
      <c r="E127" s="207" t="s">
        <v>19</v>
      </c>
      <c r="F127" s="208" t="s">
        <v>205</v>
      </c>
      <c r="G127" s="206"/>
      <c r="H127" s="209">
        <v>19.625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203</v>
      </c>
      <c r="AU127" s="215" t="s">
        <v>80</v>
      </c>
      <c r="AV127" s="14" t="s">
        <v>200</v>
      </c>
      <c r="AW127" s="14" t="s">
        <v>32</v>
      </c>
      <c r="AX127" s="14" t="s">
        <v>78</v>
      </c>
      <c r="AY127" s="215" t="s">
        <v>193</v>
      </c>
    </row>
    <row r="128" spans="1:65" s="2" customFormat="1" ht="21.75" customHeight="1">
      <c r="A128" s="36"/>
      <c r="B128" s="37"/>
      <c r="C128" s="227" t="s">
        <v>254</v>
      </c>
      <c r="D128" s="227" t="s">
        <v>443</v>
      </c>
      <c r="E128" s="228" t="s">
        <v>1421</v>
      </c>
      <c r="F128" s="229" t="s">
        <v>1422</v>
      </c>
      <c r="G128" s="230" t="s">
        <v>198</v>
      </c>
      <c r="H128" s="231">
        <v>20.018000000000001</v>
      </c>
      <c r="I128" s="232"/>
      <c r="J128" s="233">
        <f>ROUND(I128*H128,2)</f>
        <v>0</v>
      </c>
      <c r="K128" s="229" t="s">
        <v>199</v>
      </c>
      <c r="L128" s="234"/>
      <c r="M128" s="235" t="s">
        <v>19</v>
      </c>
      <c r="N128" s="236" t="s">
        <v>41</v>
      </c>
      <c r="O128" s="66"/>
      <c r="P128" s="184">
        <f>O128*H128</f>
        <v>0</v>
      </c>
      <c r="Q128" s="184">
        <v>0.13100000000000001</v>
      </c>
      <c r="R128" s="184">
        <f>Q128*H128</f>
        <v>2.6223580000000002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237</v>
      </c>
      <c r="AT128" s="186" t="s">
        <v>443</v>
      </c>
      <c r="AU128" s="186" t="s">
        <v>80</v>
      </c>
      <c r="AY128" s="19" t="s">
        <v>193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78</v>
      </c>
      <c r="BK128" s="187">
        <f>ROUND(I128*H128,2)</f>
        <v>0</v>
      </c>
      <c r="BL128" s="19" t="s">
        <v>200</v>
      </c>
      <c r="BM128" s="186" t="s">
        <v>230</v>
      </c>
    </row>
    <row r="129" spans="1:65" s="13" customFormat="1" ht="11.25">
      <c r="B129" s="193"/>
      <c r="C129" s="194"/>
      <c r="D129" s="195" t="s">
        <v>203</v>
      </c>
      <c r="E129" s="196" t="s">
        <v>19</v>
      </c>
      <c r="F129" s="197" t="s">
        <v>8939</v>
      </c>
      <c r="G129" s="194"/>
      <c r="H129" s="198">
        <v>20.018000000000001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203</v>
      </c>
      <c r="AU129" s="204" t="s">
        <v>80</v>
      </c>
      <c r="AV129" s="13" t="s">
        <v>80</v>
      </c>
      <c r="AW129" s="13" t="s">
        <v>32</v>
      </c>
      <c r="AX129" s="13" t="s">
        <v>70</v>
      </c>
      <c r="AY129" s="204" t="s">
        <v>193</v>
      </c>
    </row>
    <row r="130" spans="1:65" s="14" customFormat="1" ht="11.25">
      <c r="B130" s="205"/>
      <c r="C130" s="206"/>
      <c r="D130" s="195" t="s">
        <v>203</v>
      </c>
      <c r="E130" s="207" t="s">
        <v>19</v>
      </c>
      <c r="F130" s="208" t="s">
        <v>205</v>
      </c>
      <c r="G130" s="206"/>
      <c r="H130" s="209">
        <v>20.018000000000001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203</v>
      </c>
      <c r="AU130" s="215" t="s">
        <v>80</v>
      </c>
      <c r="AV130" s="14" t="s">
        <v>200</v>
      </c>
      <c r="AW130" s="14" t="s">
        <v>32</v>
      </c>
      <c r="AX130" s="14" t="s">
        <v>78</v>
      </c>
      <c r="AY130" s="215" t="s">
        <v>193</v>
      </c>
    </row>
    <row r="131" spans="1:65" s="12" customFormat="1" ht="22.9" customHeight="1">
      <c r="B131" s="159"/>
      <c r="C131" s="160"/>
      <c r="D131" s="161" t="s">
        <v>69</v>
      </c>
      <c r="E131" s="173" t="s">
        <v>243</v>
      </c>
      <c r="F131" s="173" t="s">
        <v>8940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SUM(P132:P142)</f>
        <v>0</v>
      </c>
      <c r="Q131" s="167"/>
      <c r="R131" s="168">
        <f>SUM(R132:R142)</f>
        <v>6.1112532599999998</v>
      </c>
      <c r="S131" s="167"/>
      <c r="T131" s="169">
        <f>SUM(T132:T142)</f>
        <v>0</v>
      </c>
      <c r="AR131" s="170" t="s">
        <v>78</v>
      </c>
      <c r="AT131" s="171" t="s">
        <v>69</v>
      </c>
      <c r="AU131" s="171" t="s">
        <v>78</v>
      </c>
      <c r="AY131" s="170" t="s">
        <v>193</v>
      </c>
      <c r="BK131" s="172">
        <f>SUM(BK132:BK142)</f>
        <v>0</v>
      </c>
    </row>
    <row r="132" spans="1:65" s="2" customFormat="1" ht="49.15" customHeight="1">
      <c r="A132" s="36"/>
      <c r="B132" s="37"/>
      <c r="C132" s="175" t="s">
        <v>260</v>
      </c>
      <c r="D132" s="175" t="s">
        <v>195</v>
      </c>
      <c r="E132" s="176" t="s">
        <v>1506</v>
      </c>
      <c r="F132" s="177" t="s">
        <v>1507</v>
      </c>
      <c r="G132" s="178" t="s">
        <v>273</v>
      </c>
      <c r="H132" s="179">
        <v>15.7</v>
      </c>
      <c r="I132" s="180"/>
      <c r="J132" s="181">
        <f>ROUND(I132*H132,2)</f>
        <v>0</v>
      </c>
      <c r="K132" s="177" t="s">
        <v>199</v>
      </c>
      <c r="L132" s="41"/>
      <c r="M132" s="182" t="s">
        <v>19</v>
      </c>
      <c r="N132" s="183" t="s">
        <v>41</v>
      </c>
      <c r="O132" s="66"/>
      <c r="P132" s="184">
        <f>O132*H132</f>
        <v>0</v>
      </c>
      <c r="Q132" s="184">
        <v>0.1295</v>
      </c>
      <c r="R132" s="184">
        <f>Q132*H132</f>
        <v>2.03315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200</v>
      </c>
      <c r="AT132" s="186" t="s">
        <v>195</v>
      </c>
      <c r="AU132" s="186" t="s">
        <v>80</v>
      </c>
      <c r="AY132" s="19" t="s">
        <v>193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78</v>
      </c>
      <c r="BK132" s="187">
        <f>ROUND(I132*H132,2)</f>
        <v>0</v>
      </c>
      <c r="BL132" s="19" t="s">
        <v>200</v>
      </c>
      <c r="BM132" s="186" t="s">
        <v>235</v>
      </c>
    </row>
    <row r="133" spans="1:65" s="2" customFormat="1" ht="11.25">
      <c r="A133" s="36"/>
      <c r="B133" s="37"/>
      <c r="C133" s="38"/>
      <c r="D133" s="188" t="s">
        <v>201</v>
      </c>
      <c r="E133" s="38"/>
      <c r="F133" s="189" t="s">
        <v>1509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201</v>
      </c>
      <c r="AU133" s="19" t="s">
        <v>80</v>
      </c>
    </row>
    <row r="134" spans="1:65" s="13" customFormat="1" ht="11.25">
      <c r="B134" s="193"/>
      <c r="C134" s="194"/>
      <c r="D134" s="195" t="s">
        <v>203</v>
      </c>
      <c r="E134" s="196" t="s">
        <v>19</v>
      </c>
      <c r="F134" s="197" t="s">
        <v>8941</v>
      </c>
      <c r="G134" s="194"/>
      <c r="H134" s="198">
        <v>15.7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203</v>
      </c>
      <c r="AU134" s="204" t="s">
        <v>80</v>
      </c>
      <c r="AV134" s="13" t="s">
        <v>80</v>
      </c>
      <c r="AW134" s="13" t="s">
        <v>32</v>
      </c>
      <c r="AX134" s="13" t="s">
        <v>70</v>
      </c>
      <c r="AY134" s="204" t="s">
        <v>193</v>
      </c>
    </row>
    <row r="135" spans="1:65" s="14" customFormat="1" ht="11.25">
      <c r="B135" s="205"/>
      <c r="C135" s="206"/>
      <c r="D135" s="195" t="s">
        <v>203</v>
      </c>
      <c r="E135" s="207" t="s">
        <v>19</v>
      </c>
      <c r="F135" s="208" t="s">
        <v>205</v>
      </c>
      <c r="G135" s="206"/>
      <c r="H135" s="209">
        <v>15.7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203</v>
      </c>
      <c r="AU135" s="215" t="s">
        <v>80</v>
      </c>
      <c r="AV135" s="14" t="s">
        <v>200</v>
      </c>
      <c r="AW135" s="14" t="s">
        <v>32</v>
      </c>
      <c r="AX135" s="14" t="s">
        <v>78</v>
      </c>
      <c r="AY135" s="215" t="s">
        <v>193</v>
      </c>
    </row>
    <row r="136" spans="1:65" s="2" customFormat="1" ht="16.5" customHeight="1">
      <c r="A136" s="36"/>
      <c r="B136" s="37"/>
      <c r="C136" s="227" t="s">
        <v>265</v>
      </c>
      <c r="D136" s="227" t="s">
        <v>443</v>
      </c>
      <c r="E136" s="228" t="s">
        <v>8942</v>
      </c>
      <c r="F136" s="229" t="s">
        <v>8943</v>
      </c>
      <c r="G136" s="230" t="s">
        <v>273</v>
      </c>
      <c r="H136" s="231">
        <v>15.856999999999999</v>
      </c>
      <c r="I136" s="232"/>
      <c r="J136" s="233">
        <f>ROUND(I136*H136,2)</f>
        <v>0</v>
      </c>
      <c r="K136" s="229" t="s">
        <v>199</v>
      </c>
      <c r="L136" s="234"/>
      <c r="M136" s="235" t="s">
        <v>19</v>
      </c>
      <c r="N136" s="236" t="s">
        <v>41</v>
      </c>
      <c r="O136" s="66"/>
      <c r="P136" s="184">
        <f>O136*H136</f>
        <v>0</v>
      </c>
      <c r="Q136" s="184">
        <v>5.6120000000000003E-2</v>
      </c>
      <c r="R136" s="184">
        <f>Q136*H136</f>
        <v>0.88989483999999996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237</v>
      </c>
      <c r="AT136" s="186" t="s">
        <v>443</v>
      </c>
      <c r="AU136" s="186" t="s">
        <v>80</v>
      </c>
      <c r="AY136" s="19" t="s">
        <v>193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78</v>
      </c>
      <c r="BK136" s="187">
        <f>ROUND(I136*H136,2)</f>
        <v>0</v>
      </c>
      <c r="BL136" s="19" t="s">
        <v>200</v>
      </c>
      <c r="BM136" s="186" t="s">
        <v>240</v>
      </c>
    </row>
    <row r="137" spans="1:65" s="13" customFormat="1" ht="11.25">
      <c r="B137" s="193"/>
      <c r="C137" s="194"/>
      <c r="D137" s="195" t="s">
        <v>203</v>
      </c>
      <c r="E137" s="196" t="s">
        <v>19</v>
      </c>
      <c r="F137" s="197" t="s">
        <v>8944</v>
      </c>
      <c r="G137" s="194"/>
      <c r="H137" s="198">
        <v>15.856999999999999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203</v>
      </c>
      <c r="AU137" s="204" t="s">
        <v>80</v>
      </c>
      <c r="AV137" s="13" t="s">
        <v>80</v>
      </c>
      <c r="AW137" s="13" t="s">
        <v>32</v>
      </c>
      <c r="AX137" s="13" t="s">
        <v>70</v>
      </c>
      <c r="AY137" s="204" t="s">
        <v>193</v>
      </c>
    </row>
    <row r="138" spans="1:65" s="14" customFormat="1" ht="11.25">
      <c r="B138" s="205"/>
      <c r="C138" s="206"/>
      <c r="D138" s="195" t="s">
        <v>203</v>
      </c>
      <c r="E138" s="207" t="s">
        <v>19</v>
      </c>
      <c r="F138" s="208" t="s">
        <v>205</v>
      </c>
      <c r="G138" s="206"/>
      <c r="H138" s="209">
        <v>15.856999999999999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203</v>
      </c>
      <c r="AU138" s="215" t="s">
        <v>80</v>
      </c>
      <c r="AV138" s="14" t="s">
        <v>200</v>
      </c>
      <c r="AW138" s="14" t="s">
        <v>32</v>
      </c>
      <c r="AX138" s="14" t="s">
        <v>78</v>
      </c>
      <c r="AY138" s="215" t="s">
        <v>193</v>
      </c>
    </row>
    <row r="139" spans="1:65" s="2" customFormat="1" ht="24.2" customHeight="1">
      <c r="A139" s="36"/>
      <c r="B139" s="37"/>
      <c r="C139" s="175" t="s">
        <v>270</v>
      </c>
      <c r="D139" s="175" t="s">
        <v>195</v>
      </c>
      <c r="E139" s="176" t="s">
        <v>1518</v>
      </c>
      <c r="F139" s="177" t="s">
        <v>1519</v>
      </c>
      <c r="G139" s="178" t="s">
        <v>300</v>
      </c>
      <c r="H139" s="179">
        <v>1.413</v>
      </c>
      <c r="I139" s="180"/>
      <c r="J139" s="181">
        <f>ROUND(I139*H139,2)</f>
        <v>0</v>
      </c>
      <c r="K139" s="177" t="s">
        <v>199</v>
      </c>
      <c r="L139" s="41"/>
      <c r="M139" s="182" t="s">
        <v>19</v>
      </c>
      <c r="N139" s="183" t="s">
        <v>41</v>
      </c>
      <c r="O139" s="66"/>
      <c r="P139" s="184">
        <f>O139*H139</f>
        <v>0</v>
      </c>
      <c r="Q139" s="184">
        <v>2.2563399999999998</v>
      </c>
      <c r="R139" s="184">
        <f>Q139*H139</f>
        <v>3.1882084199999996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200</v>
      </c>
      <c r="AT139" s="186" t="s">
        <v>195</v>
      </c>
      <c r="AU139" s="186" t="s">
        <v>80</v>
      </c>
      <c r="AY139" s="19" t="s">
        <v>193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78</v>
      </c>
      <c r="BK139" s="187">
        <f>ROUND(I139*H139,2)</f>
        <v>0</v>
      </c>
      <c r="BL139" s="19" t="s">
        <v>200</v>
      </c>
      <c r="BM139" s="186" t="s">
        <v>246</v>
      </c>
    </row>
    <row r="140" spans="1:65" s="2" customFormat="1" ht="11.25">
      <c r="A140" s="36"/>
      <c r="B140" s="37"/>
      <c r="C140" s="38"/>
      <c r="D140" s="188" t="s">
        <v>201</v>
      </c>
      <c r="E140" s="38"/>
      <c r="F140" s="189" t="s">
        <v>1521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201</v>
      </c>
      <c r="AU140" s="19" t="s">
        <v>80</v>
      </c>
    </row>
    <row r="141" spans="1:65" s="13" customFormat="1" ht="11.25">
      <c r="B141" s="193"/>
      <c r="C141" s="194"/>
      <c r="D141" s="195" t="s">
        <v>203</v>
      </c>
      <c r="E141" s="196" t="s">
        <v>19</v>
      </c>
      <c r="F141" s="197" t="s">
        <v>8945</v>
      </c>
      <c r="G141" s="194"/>
      <c r="H141" s="198">
        <v>1.413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203</v>
      </c>
      <c r="AU141" s="204" t="s">
        <v>80</v>
      </c>
      <c r="AV141" s="13" t="s">
        <v>80</v>
      </c>
      <c r="AW141" s="13" t="s">
        <v>32</v>
      </c>
      <c r="AX141" s="13" t="s">
        <v>70</v>
      </c>
      <c r="AY141" s="204" t="s">
        <v>193</v>
      </c>
    </row>
    <row r="142" spans="1:65" s="14" customFormat="1" ht="11.25">
      <c r="B142" s="205"/>
      <c r="C142" s="206"/>
      <c r="D142" s="195" t="s">
        <v>203</v>
      </c>
      <c r="E142" s="207" t="s">
        <v>19</v>
      </c>
      <c r="F142" s="208" t="s">
        <v>205</v>
      </c>
      <c r="G142" s="206"/>
      <c r="H142" s="209">
        <v>1.413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203</v>
      </c>
      <c r="AU142" s="215" t="s">
        <v>80</v>
      </c>
      <c r="AV142" s="14" t="s">
        <v>200</v>
      </c>
      <c r="AW142" s="14" t="s">
        <v>32</v>
      </c>
      <c r="AX142" s="14" t="s">
        <v>78</v>
      </c>
      <c r="AY142" s="215" t="s">
        <v>193</v>
      </c>
    </row>
    <row r="143" spans="1:65" s="12" customFormat="1" ht="22.9" customHeight="1">
      <c r="B143" s="159"/>
      <c r="C143" s="160"/>
      <c r="D143" s="161" t="s">
        <v>69</v>
      </c>
      <c r="E143" s="173" t="s">
        <v>2478</v>
      </c>
      <c r="F143" s="173" t="s">
        <v>2479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SUM(P144:P145)</f>
        <v>0</v>
      </c>
      <c r="Q143" s="167"/>
      <c r="R143" s="168">
        <f>SUM(R144:R145)</f>
        <v>0</v>
      </c>
      <c r="S143" s="167"/>
      <c r="T143" s="169">
        <f>SUM(T144:T145)</f>
        <v>0</v>
      </c>
      <c r="AR143" s="170" t="s">
        <v>78</v>
      </c>
      <c r="AT143" s="171" t="s">
        <v>69</v>
      </c>
      <c r="AU143" s="171" t="s">
        <v>78</v>
      </c>
      <c r="AY143" s="170" t="s">
        <v>193</v>
      </c>
      <c r="BK143" s="172">
        <f>SUM(BK144:BK145)</f>
        <v>0</v>
      </c>
    </row>
    <row r="144" spans="1:65" s="2" customFormat="1" ht="55.5" customHeight="1">
      <c r="A144" s="36"/>
      <c r="B144" s="37"/>
      <c r="C144" s="175" t="s">
        <v>8</v>
      </c>
      <c r="D144" s="175" t="s">
        <v>195</v>
      </c>
      <c r="E144" s="176" t="s">
        <v>8946</v>
      </c>
      <c r="F144" s="177" t="s">
        <v>8947</v>
      </c>
      <c r="G144" s="178" t="s">
        <v>417</v>
      </c>
      <c r="H144" s="179">
        <v>24.510999999999999</v>
      </c>
      <c r="I144" s="180"/>
      <c r="J144" s="181">
        <f>ROUND(I144*H144,2)</f>
        <v>0</v>
      </c>
      <c r="K144" s="177" t="s">
        <v>199</v>
      </c>
      <c r="L144" s="41"/>
      <c r="M144" s="182" t="s">
        <v>19</v>
      </c>
      <c r="N144" s="183" t="s">
        <v>41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200</v>
      </c>
      <c r="AT144" s="186" t="s">
        <v>195</v>
      </c>
      <c r="AU144" s="186" t="s">
        <v>80</v>
      </c>
      <c r="AY144" s="19" t="s">
        <v>193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78</v>
      </c>
      <c r="BK144" s="187">
        <f>ROUND(I144*H144,2)</f>
        <v>0</v>
      </c>
      <c r="BL144" s="19" t="s">
        <v>200</v>
      </c>
      <c r="BM144" s="186" t="s">
        <v>252</v>
      </c>
    </row>
    <row r="145" spans="1:65" s="2" customFormat="1" ht="11.25">
      <c r="A145" s="36"/>
      <c r="B145" s="37"/>
      <c r="C145" s="38"/>
      <c r="D145" s="188" t="s">
        <v>201</v>
      </c>
      <c r="E145" s="38"/>
      <c r="F145" s="189" t="s">
        <v>8948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201</v>
      </c>
      <c r="AU145" s="19" t="s">
        <v>80</v>
      </c>
    </row>
    <row r="146" spans="1:65" s="12" customFormat="1" ht="25.9" customHeight="1">
      <c r="B146" s="159"/>
      <c r="C146" s="160"/>
      <c r="D146" s="161" t="s">
        <v>69</v>
      </c>
      <c r="E146" s="162" t="s">
        <v>2485</v>
      </c>
      <c r="F146" s="162" t="s">
        <v>2486</v>
      </c>
      <c r="G146" s="160"/>
      <c r="H146" s="160"/>
      <c r="I146" s="163"/>
      <c r="J146" s="164">
        <f>BK146</f>
        <v>0</v>
      </c>
      <c r="K146" s="160"/>
      <c r="L146" s="165"/>
      <c r="M146" s="166"/>
      <c r="N146" s="167"/>
      <c r="O146" s="167"/>
      <c r="P146" s="168">
        <f>P147+P193+P210+P220+P230</f>
        <v>0</v>
      </c>
      <c r="Q146" s="167"/>
      <c r="R146" s="168">
        <f>R147+R193+R210+R220+R230</f>
        <v>3.2433253</v>
      </c>
      <c r="S146" s="167"/>
      <c r="T146" s="169">
        <f>T147+T193+T210+T220+T230</f>
        <v>0</v>
      </c>
      <c r="AR146" s="170" t="s">
        <v>80</v>
      </c>
      <c r="AT146" s="171" t="s">
        <v>69</v>
      </c>
      <c r="AU146" s="171" t="s">
        <v>70</v>
      </c>
      <c r="AY146" s="170" t="s">
        <v>193</v>
      </c>
      <c r="BK146" s="172">
        <f>BK147+BK193+BK210+BK220+BK230</f>
        <v>0</v>
      </c>
    </row>
    <row r="147" spans="1:65" s="12" customFormat="1" ht="22.9" customHeight="1">
      <c r="B147" s="159"/>
      <c r="C147" s="160"/>
      <c r="D147" s="161" t="s">
        <v>69</v>
      </c>
      <c r="E147" s="173" t="s">
        <v>2745</v>
      </c>
      <c r="F147" s="173" t="s">
        <v>6934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SUM(P148:P192)</f>
        <v>0</v>
      </c>
      <c r="Q147" s="167"/>
      <c r="R147" s="168">
        <f>SUM(R148:R192)</f>
        <v>2.7840741000000002</v>
      </c>
      <c r="S147" s="167"/>
      <c r="T147" s="169">
        <f>SUM(T148:T192)</f>
        <v>0</v>
      </c>
      <c r="AR147" s="170" t="s">
        <v>80</v>
      </c>
      <c r="AT147" s="171" t="s">
        <v>69</v>
      </c>
      <c r="AU147" s="171" t="s">
        <v>78</v>
      </c>
      <c r="AY147" s="170" t="s">
        <v>193</v>
      </c>
      <c r="BK147" s="172">
        <f>SUM(BK148:BK192)</f>
        <v>0</v>
      </c>
    </row>
    <row r="148" spans="1:65" s="2" customFormat="1" ht="37.9" customHeight="1">
      <c r="A148" s="36"/>
      <c r="B148" s="37"/>
      <c r="C148" s="175" t="s">
        <v>216</v>
      </c>
      <c r="D148" s="175" t="s">
        <v>195</v>
      </c>
      <c r="E148" s="176" t="s">
        <v>8949</v>
      </c>
      <c r="F148" s="177" t="s">
        <v>8950</v>
      </c>
      <c r="G148" s="178" t="s">
        <v>300</v>
      </c>
      <c r="H148" s="179">
        <v>4.1929999999999996</v>
      </c>
      <c r="I148" s="180"/>
      <c r="J148" s="181">
        <f>ROUND(I148*H148,2)</f>
        <v>0</v>
      </c>
      <c r="K148" s="177" t="s">
        <v>199</v>
      </c>
      <c r="L148" s="41"/>
      <c r="M148" s="182" t="s">
        <v>19</v>
      </c>
      <c r="N148" s="183" t="s">
        <v>41</v>
      </c>
      <c r="O148" s="66"/>
      <c r="P148" s="184">
        <f>O148*H148</f>
        <v>0</v>
      </c>
      <c r="Q148" s="184">
        <v>1.89E-3</v>
      </c>
      <c r="R148" s="184">
        <f>Q148*H148</f>
        <v>7.9247699999999994E-3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216</v>
      </c>
      <c r="AT148" s="186" t="s">
        <v>195</v>
      </c>
      <c r="AU148" s="186" t="s">
        <v>80</v>
      </c>
      <c r="AY148" s="19" t="s">
        <v>193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78</v>
      </c>
      <c r="BK148" s="187">
        <f>ROUND(I148*H148,2)</f>
        <v>0</v>
      </c>
      <c r="BL148" s="19" t="s">
        <v>216</v>
      </c>
      <c r="BM148" s="186" t="s">
        <v>257</v>
      </c>
    </row>
    <row r="149" spans="1:65" s="2" customFormat="1" ht="11.25">
      <c r="A149" s="36"/>
      <c r="B149" s="37"/>
      <c r="C149" s="38"/>
      <c r="D149" s="188" t="s">
        <v>201</v>
      </c>
      <c r="E149" s="38"/>
      <c r="F149" s="189" t="s">
        <v>8951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201</v>
      </c>
      <c r="AU149" s="19" t="s">
        <v>80</v>
      </c>
    </row>
    <row r="150" spans="1:65" s="13" customFormat="1" ht="11.25">
      <c r="B150" s="193"/>
      <c r="C150" s="194"/>
      <c r="D150" s="195" t="s">
        <v>203</v>
      </c>
      <c r="E150" s="196" t="s">
        <v>19</v>
      </c>
      <c r="F150" s="197" t="s">
        <v>8952</v>
      </c>
      <c r="G150" s="194"/>
      <c r="H150" s="198">
        <v>4.1929999999999996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203</v>
      </c>
      <c r="AU150" s="204" t="s">
        <v>80</v>
      </c>
      <c r="AV150" s="13" t="s">
        <v>80</v>
      </c>
      <c r="AW150" s="13" t="s">
        <v>32</v>
      </c>
      <c r="AX150" s="13" t="s">
        <v>70</v>
      </c>
      <c r="AY150" s="204" t="s">
        <v>193</v>
      </c>
    </row>
    <row r="151" spans="1:65" s="14" customFormat="1" ht="11.25">
      <c r="B151" s="205"/>
      <c r="C151" s="206"/>
      <c r="D151" s="195" t="s">
        <v>203</v>
      </c>
      <c r="E151" s="207" t="s">
        <v>19</v>
      </c>
      <c r="F151" s="208" t="s">
        <v>205</v>
      </c>
      <c r="G151" s="206"/>
      <c r="H151" s="209">
        <v>4.1929999999999996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203</v>
      </c>
      <c r="AU151" s="215" t="s">
        <v>80</v>
      </c>
      <c r="AV151" s="14" t="s">
        <v>200</v>
      </c>
      <c r="AW151" s="14" t="s">
        <v>32</v>
      </c>
      <c r="AX151" s="14" t="s">
        <v>78</v>
      </c>
      <c r="AY151" s="215" t="s">
        <v>193</v>
      </c>
    </row>
    <row r="152" spans="1:65" s="2" customFormat="1" ht="33" customHeight="1">
      <c r="A152" s="36"/>
      <c r="B152" s="37"/>
      <c r="C152" s="175" t="s">
        <v>287</v>
      </c>
      <c r="D152" s="175" t="s">
        <v>195</v>
      </c>
      <c r="E152" s="176" t="s">
        <v>8953</v>
      </c>
      <c r="F152" s="177" t="s">
        <v>8954</v>
      </c>
      <c r="G152" s="178" t="s">
        <v>215</v>
      </c>
      <c r="H152" s="179">
        <v>45</v>
      </c>
      <c r="I152" s="180"/>
      <c r="J152" s="181">
        <f>ROUND(I152*H152,2)</f>
        <v>0</v>
      </c>
      <c r="K152" s="177" t="s">
        <v>199</v>
      </c>
      <c r="L152" s="41"/>
      <c r="M152" s="182" t="s">
        <v>19</v>
      </c>
      <c r="N152" s="183" t="s">
        <v>41</v>
      </c>
      <c r="O152" s="66"/>
      <c r="P152" s="184">
        <f>O152*H152</f>
        <v>0</v>
      </c>
      <c r="Q152" s="184">
        <v>2.6700000000000001E-3</v>
      </c>
      <c r="R152" s="184">
        <f>Q152*H152</f>
        <v>0.12015000000000001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216</v>
      </c>
      <c r="AT152" s="186" t="s">
        <v>195</v>
      </c>
      <c r="AU152" s="186" t="s">
        <v>80</v>
      </c>
      <c r="AY152" s="19" t="s">
        <v>193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78</v>
      </c>
      <c r="BK152" s="187">
        <f>ROUND(I152*H152,2)</f>
        <v>0</v>
      </c>
      <c r="BL152" s="19" t="s">
        <v>216</v>
      </c>
      <c r="BM152" s="186" t="s">
        <v>263</v>
      </c>
    </row>
    <row r="153" spans="1:65" s="2" customFormat="1" ht="11.25">
      <c r="A153" s="36"/>
      <c r="B153" s="37"/>
      <c r="C153" s="38"/>
      <c r="D153" s="188" t="s">
        <v>201</v>
      </c>
      <c r="E153" s="38"/>
      <c r="F153" s="189" t="s">
        <v>8955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201</v>
      </c>
      <c r="AU153" s="19" t="s">
        <v>80</v>
      </c>
    </row>
    <row r="154" spans="1:65" s="2" customFormat="1" ht="16.5" customHeight="1">
      <c r="A154" s="36"/>
      <c r="B154" s="37"/>
      <c r="C154" s="227" t="s">
        <v>220</v>
      </c>
      <c r="D154" s="227" t="s">
        <v>443</v>
      </c>
      <c r="E154" s="228" t="s">
        <v>8956</v>
      </c>
      <c r="F154" s="229" t="s">
        <v>8957</v>
      </c>
      <c r="G154" s="230" t="s">
        <v>2256</v>
      </c>
      <c r="H154" s="231">
        <v>50</v>
      </c>
      <c r="I154" s="232"/>
      <c r="J154" s="233">
        <f>ROUND(I154*H154,2)</f>
        <v>0</v>
      </c>
      <c r="K154" s="229" t="s">
        <v>477</v>
      </c>
      <c r="L154" s="234"/>
      <c r="M154" s="235" t="s">
        <v>19</v>
      </c>
      <c r="N154" s="236" t="s">
        <v>41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257</v>
      </c>
      <c r="AT154" s="186" t="s">
        <v>443</v>
      </c>
      <c r="AU154" s="186" t="s">
        <v>80</v>
      </c>
      <c r="AY154" s="19" t="s">
        <v>193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78</v>
      </c>
      <c r="BK154" s="187">
        <f>ROUND(I154*H154,2)</f>
        <v>0</v>
      </c>
      <c r="BL154" s="19" t="s">
        <v>216</v>
      </c>
      <c r="BM154" s="186" t="s">
        <v>268</v>
      </c>
    </row>
    <row r="155" spans="1:65" s="2" customFormat="1" ht="37.9" customHeight="1">
      <c r="A155" s="36"/>
      <c r="B155" s="37"/>
      <c r="C155" s="175" t="s">
        <v>297</v>
      </c>
      <c r="D155" s="175" t="s">
        <v>195</v>
      </c>
      <c r="E155" s="176" t="s">
        <v>8958</v>
      </c>
      <c r="F155" s="177" t="s">
        <v>8959</v>
      </c>
      <c r="G155" s="178" t="s">
        <v>215</v>
      </c>
      <c r="H155" s="179">
        <v>20</v>
      </c>
      <c r="I155" s="180"/>
      <c r="J155" s="181">
        <f>ROUND(I155*H155,2)</f>
        <v>0</v>
      </c>
      <c r="K155" s="177" t="s">
        <v>199</v>
      </c>
      <c r="L155" s="41"/>
      <c r="M155" s="182" t="s">
        <v>19</v>
      </c>
      <c r="N155" s="183" t="s">
        <v>41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216</v>
      </c>
      <c r="AT155" s="186" t="s">
        <v>195</v>
      </c>
      <c r="AU155" s="186" t="s">
        <v>80</v>
      </c>
      <c r="AY155" s="19" t="s">
        <v>193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78</v>
      </c>
      <c r="BK155" s="187">
        <f>ROUND(I155*H155,2)</f>
        <v>0</v>
      </c>
      <c r="BL155" s="19" t="s">
        <v>216</v>
      </c>
      <c r="BM155" s="186" t="s">
        <v>274</v>
      </c>
    </row>
    <row r="156" spans="1:65" s="2" customFormat="1" ht="11.25">
      <c r="A156" s="36"/>
      <c r="B156" s="37"/>
      <c r="C156" s="38"/>
      <c r="D156" s="188" t="s">
        <v>201</v>
      </c>
      <c r="E156" s="38"/>
      <c r="F156" s="189" t="s">
        <v>8960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201</v>
      </c>
      <c r="AU156" s="19" t="s">
        <v>80</v>
      </c>
    </row>
    <row r="157" spans="1:65" s="2" customFormat="1" ht="16.5" customHeight="1">
      <c r="A157" s="36"/>
      <c r="B157" s="37"/>
      <c r="C157" s="227" t="s">
        <v>225</v>
      </c>
      <c r="D157" s="227" t="s">
        <v>443</v>
      </c>
      <c r="E157" s="228" t="s">
        <v>8961</v>
      </c>
      <c r="F157" s="229" t="s">
        <v>8962</v>
      </c>
      <c r="G157" s="230" t="s">
        <v>215</v>
      </c>
      <c r="H157" s="231">
        <v>20</v>
      </c>
      <c r="I157" s="232"/>
      <c r="J157" s="233">
        <f>ROUND(I157*H157,2)</f>
        <v>0</v>
      </c>
      <c r="K157" s="229" t="s">
        <v>477</v>
      </c>
      <c r="L157" s="234"/>
      <c r="M157" s="235" t="s">
        <v>19</v>
      </c>
      <c r="N157" s="236" t="s">
        <v>41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257</v>
      </c>
      <c r="AT157" s="186" t="s">
        <v>443</v>
      </c>
      <c r="AU157" s="186" t="s">
        <v>80</v>
      </c>
      <c r="AY157" s="19" t="s">
        <v>193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78</v>
      </c>
      <c r="BK157" s="187">
        <f>ROUND(I157*H157,2)</f>
        <v>0</v>
      </c>
      <c r="BL157" s="19" t="s">
        <v>216</v>
      </c>
      <c r="BM157" s="186" t="s">
        <v>279</v>
      </c>
    </row>
    <row r="158" spans="1:65" s="2" customFormat="1" ht="55.5" customHeight="1">
      <c r="A158" s="36"/>
      <c r="B158" s="37"/>
      <c r="C158" s="175" t="s">
        <v>7</v>
      </c>
      <c r="D158" s="175" t="s">
        <v>195</v>
      </c>
      <c r="E158" s="176" t="s">
        <v>8963</v>
      </c>
      <c r="F158" s="177" t="s">
        <v>8964</v>
      </c>
      <c r="G158" s="178" t="s">
        <v>273</v>
      </c>
      <c r="H158" s="179">
        <v>154</v>
      </c>
      <c r="I158" s="180"/>
      <c r="J158" s="181">
        <f>ROUND(I158*H158,2)</f>
        <v>0</v>
      </c>
      <c r="K158" s="177" t="s">
        <v>199</v>
      </c>
      <c r="L158" s="41"/>
      <c r="M158" s="182" t="s">
        <v>19</v>
      </c>
      <c r="N158" s="183" t="s">
        <v>41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216</v>
      </c>
      <c r="AT158" s="186" t="s">
        <v>195</v>
      </c>
      <c r="AU158" s="186" t="s">
        <v>80</v>
      </c>
      <c r="AY158" s="19" t="s">
        <v>193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78</v>
      </c>
      <c r="BK158" s="187">
        <f>ROUND(I158*H158,2)</f>
        <v>0</v>
      </c>
      <c r="BL158" s="19" t="s">
        <v>216</v>
      </c>
      <c r="BM158" s="186" t="s">
        <v>284</v>
      </c>
    </row>
    <row r="159" spans="1:65" s="2" customFormat="1" ht="11.25">
      <c r="A159" s="36"/>
      <c r="B159" s="37"/>
      <c r="C159" s="38"/>
      <c r="D159" s="188" t="s">
        <v>201</v>
      </c>
      <c r="E159" s="38"/>
      <c r="F159" s="189" t="s">
        <v>8965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201</v>
      </c>
      <c r="AU159" s="19" t="s">
        <v>80</v>
      </c>
    </row>
    <row r="160" spans="1:65" s="13" customFormat="1" ht="11.25">
      <c r="B160" s="193"/>
      <c r="C160" s="194"/>
      <c r="D160" s="195" t="s">
        <v>203</v>
      </c>
      <c r="E160" s="196" t="s">
        <v>19</v>
      </c>
      <c r="F160" s="197" t="s">
        <v>8966</v>
      </c>
      <c r="G160" s="194"/>
      <c r="H160" s="198">
        <v>20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203</v>
      </c>
      <c r="AU160" s="204" t="s">
        <v>80</v>
      </c>
      <c r="AV160" s="13" t="s">
        <v>80</v>
      </c>
      <c r="AW160" s="13" t="s">
        <v>32</v>
      </c>
      <c r="AX160" s="13" t="s">
        <v>70</v>
      </c>
      <c r="AY160" s="204" t="s">
        <v>193</v>
      </c>
    </row>
    <row r="161" spans="1:65" s="13" customFormat="1" ht="11.25">
      <c r="B161" s="193"/>
      <c r="C161" s="194"/>
      <c r="D161" s="195" t="s">
        <v>203</v>
      </c>
      <c r="E161" s="196" t="s">
        <v>19</v>
      </c>
      <c r="F161" s="197" t="s">
        <v>8967</v>
      </c>
      <c r="G161" s="194"/>
      <c r="H161" s="198">
        <v>22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203</v>
      </c>
      <c r="AU161" s="204" t="s">
        <v>80</v>
      </c>
      <c r="AV161" s="13" t="s">
        <v>80</v>
      </c>
      <c r="AW161" s="13" t="s">
        <v>32</v>
      </c>
      <c r="AX161" s="13" t="s">
        <v>70</v>
      </c>
      <c r="AY161" s="204" t="s">
        <v>193</v>
      </c>
    </row>
    <row r="162" spans="1:65" s="13" customFormat="1" ht="11.25">
      <c r="B162" s="193"/>
      <c r="C162" s="194"/>
      <c r="D162" s="195" t="s">
        <v>203</v>
      </c>
      <c r="E162" s="196" t="s">
        <v>19</v>
      </c>
      <c r="F162" s="197" t="s">
        <v>8968</v>
      </c>
      <c r="G162" s="194"/>
      <c r="H162" s="198">
        <v>64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203</v>
      </c>
      <c r="AU162" s="204" t="s">
        <v>80</v>
      </c>
      <c r="AV162" s="13" t="s">
        <v>80</v>
      </c>
      <c r="AW162" s="13" t="s">
        <v>32</v>
      </c>
      <c r="AX162" s="13" t="s">
        <v>70</v>
      </c>
      <c r="AY162" s="204" t="s">
        <v>193</v>
      </c>
    </row>
    <row r="163" spans="1:65" s="13" customFormat="1" ht="11.25">
      <c r="B163" s="193"/>
      <c r="C163" s="194"/>
      <c r="D163" s="195" t="s">
        <v>203</v>
      </c>
      <c r="E163" s="196" t="s">
        <v>19</v>
      </c>
      <c r="F163" s="197" t="s">
        <v>8969</v>
      </c>
      <c r="G163" s="194"/>
      <c r="H163" s="198">
        <v>32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203</v>
      </c>
      <c r="AU163" s="204" t="s">
        <v>80</v>
      </c>
      <c r="AV163" s="13" t="s">
        <v>80</v>
      </c>
      <c r="AW163" s="13" t="s">
        <v>32</v>
      </c>
      <c r="AX163" s="13" t="s">
        <v>70</v>
      </c>
      <c r="AY163" s="204" t="s">
        <v>193</v>
      </c>
    </row>
    <row r="164" spans="1:65" s="13" customFormat="1" ht="11.25">
      <c r="B164" s="193"/>
      <c r="C164" s="194"/>
      <c r="D164" s="195" t="s">
        <v>203</v>
      </c>
      <c r="E164" s="196" t="s">
        <v>19</v>
      </c>
      <c r="F164" s="197" t="s">
        <v>8970</v>
      </c>
      <c r="G164" s="194"/>
      <c r="H164" s="198">
        <v>16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203</v>
      </c>
      <c r="AU164" s="204" t="s">
        <v>80</v>
      </c>
      <c r="AV164" s="13" t="s">
        <v>80</v>
      </c>
      <c r="AW164" s="13" t="s">
        <v>32</v>
      </c>
      <c r="AX164" s="13" t="s">
        <v>70</v>
      </c>
      <c r="AY164" s="204" t="s">
        <v>193</v>
      </c>
    </row>
    <row r="165" spans="1:65" s="14" customFormat="1" ht="11.25">
      <c r="B165" s="205"/>
      <c r="C165" s="206"/>
      <c r="D165" s="195" t="s">
        <v>203</v>
      </c>
      <c r="E165" s="207" t="s">
        <v>19</v>
      </c>
      <c r="F165" s="208" t="s">
        <v>205</v>
      </c>
      <c r="G165" s="206"/>
      <c r="H165" s="209">
        <v>154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203</v>
      </c>
      <c r="AU165" s="215" t="s">
        <v>80</v>
      </c>
      <c r="AV165" s="14" t="s">
        <v>200</v>
      </c>
      <c r="AW165" s="14" t="s">
        <v>32</v>
      </c>
      <c r="AX165" s="14" t="s">
        <v>78</v>
      </c>
      <c r="AY165" s="215" t="s">
        <v>193</v>
      </c>
    </row>
    <row r="166" spans="1:65" s="2" customFormat="1" ht="55.5" customHeight="1">
      <c r="A166" s="36"/>
      <c r="B166" s="37"/>
      <c r="C166" s="175" t="s">
        <v>230</v>
      </c>
      <c r="D166" s="175" t="s">
        <v>195</v>
      </c>
      <c r="E166" s="176" t="s">
        <v>8971</v>
      </c>
      <c r="F166" s="177" t="s">
        <v>8972</v>
      </c>
      <c r="G166" s="178" t="s">
        <v>273</v>
      </c>
      <c r="H166" s="179">
        <v>39.1</v>
      </c>
      <c r="I166" s="180"/>
      <c r="J166" s="181">
        <f>ROUND(I166*H166,2)</f>
        <v>0</v>
      </c>
      <c r="K166" s="177" t="s">
        <v>199</v>
      </c>
      <c r="L166" s="41"/>
      <c r="M166" s="182" t="s">
        <v>19</v>
      </c>
      <c r="N166" s="183" t="s">
        <v>41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216</v>
      </c>
      <c r="AT166" s="186" t="s">
        <v>195</v>
      </c>
      <c r="AU166" s="186" t="s">
        <v>80</v>
      </c>
      <c r="AY166" s="19" t="s">
        <v>193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78</v>
      </c>
      <c r="BK166" s="187">
        <f>ROUND(I166*H166,2)</f>
        <v>0</v>
      </c>
      <c r="BL166" s="19" t="s">
        <v>216</v>
      </c>
      <c r="BM166" s="186" t="s">
        <v>290</v>
      </c>
    </row>
    <row r="167" spans="1:65" s="2" customFormat="1" ht="11.25">
      <c r="A167" s="36"/>
      <c r="B167" s="37"/>
      <c r="C167" s="38"/>
      <c r="D167" s="188" t="s">
        <v>201</v>
      </c>
      <c r="E167" s="38"/>
      <c r="F167" s="189" t="s">
        <v>8973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201</v>
      </c>
      <c r="AU167" s="19" t="s">
        <v>80</v>
      </c>
    </row>
    <row r="168" spans="1:65" s="13" customFormat="1" ht="11.25">
      <c r="B168" s="193"/>
      <c r="C168" s="194"/>
      <c r="D168" s="195" t="s">
        <v>203</v>
      </c>
      <c r="E168" s="196" t="s">
        <v>19</v>
      </c>
      <c r="F168" s="197" t="s">
        <v>8974</v>
      </c>
      <c r="G168" s="194"/>
      <c r="H168" s="198">
        <v>23.1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203</v>
      </c>
      <c r="AU168" s="204" t="s">
        <v>80</v>
      </c>
      <c r="AV168" s="13" t="s">
        <v>80</v>
      </c>
      <c r="AW168" s="13" t="s">
        <v>32</v>
      </c>
      <c r="AX168" s="13" t="s">
        <v>70</v>
      </c>
      <c r="AY168" s="204" t="s">
        <v>193</v>
      </c>
    </row>
    <row r="169" spans="1:65" s="13" customFormat="1" ht="11.25">
      <c r="B169" s="193"/>
      <c r="C169" s="194"/>
      <c r="D169" s="195" t="s">
        <v>203</v>
      </c>
      <c r="E169" s="196" t="s">
        <v>19</v>
      </c>
      <c r="F169" s="197" t="s">
        <v>8975</v>
      </c>
      <c r="G169" s="194"/>
      <c r="H169" s="198">
        <v>16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203</v>
      </c>
      <c r="AU169" s="204" t="s">
        <v>80</v>
      </c>
      <c r="AV169" s="13" t="s">
        <v>80</v>
      </c>
      <c r="AW169" s="13" t="s">
        <v>32</v>
      </c>
      <c r="AX169" s="13" t="s">
        <v>70</v>
      </c>
      <c r="AY169" s="204" t="s">
        <v>193</v>
      </c>
    </row>
    <row r="170" spans="1:65" s="14" customFormat="1" ht="11.25">
      <c r="B170" s="205"/>
      <c r="C170" s="206"/>
      <c r="D170" s="195" t="s">
        <v>203</v>
      </c>
      <c r="E170" s="207" t="s">
        <v>19</v>
      </c>
      <c r="F170" s="208" t="s">
        <v>205</v>
      </c>
      <c r="G170" s="206"/>
      <c r="H170" s="209">
        <v>39.1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203</v>
      </c>
      <c r="AU170" s="215" t="s">
        <v>80</v>
      </c>
      <c r="AV170" s="14" t="s">
        <v>200</v>
      </c>
      <c r="AW170" s="14" t="s">
        <v>32</v>
      </c>
      <c r="AX170" s="14" t="s">
        <v>78</v>
      </c>
      <c r="AY170" s="215" t="s">
        <v>193</v>
      </c>
    </row>
    <row r="171" spans="1:65" s="2" customFormat="1" ht="21.75" customHeight="1">
      <c r="A171" s="36"/>
      <c r="B171" s="37"/>
      <c r="C171" s="227" t="s">
        <v>330</v>
      </c>
      <c r="D171" s="227" t="s">
        <v>443</v>
      </c>
      <c r="E171" s="228" t="s">
        <v>8976</v>
      </c>
      <c r="F171" s="229" t="s">
        <v>8977</v>
      </c>
      <c r="G171" s="230" t="s">
        <v>300</v>
      </c>
      <c r="H171" s="231">
        <v>3.8290000000000002</v>
      </c>
      <c r="I171" s="232"/>
      <c r="J171" s="233">
        <f>ROUND(I171*H171,2)</f>
        <v>0</v>
      </c>
      <c r="K171" s="229" t="s">
        <v>199</v>
      </c>
      <c r="L171" s="234"/>
      <c r="M171" s="235" t="s">
        <v>19</v>
      </c>
      <c r="N171" s="236" t="s">
        <v>41</v>
      </c>
      <c r="O171" s="66"/>
      <c r="P171" s="184">
        <f>O171*H171</f>
        <v>0</v>
      </c>
      <c r="Q171" s="184">
        <v>0.55000000000000004</v>
      </c>
      <c r="R171" s="184">
        <f>Q171*H171</f>
        <v>2.1059500000000004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257</v>
      </c>
      <c r="AT171" s="186" t="s">
        <v>443</v>
      </c>
      <c r="AU171" s="186" t="s">
        <v>80</v>
      </c>
      <c r="AY171" s="19" t="s">
        <v>193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78</v>
      </c>
      <c r="BK171" s="187">
        <f>ROUND(I171*H171,2)</f>
        <v>0</v>
      </c>
      <c r="BL171" s="19" t="s">
        <v>216</v>
      </c>
      <c r="BM171" s="186" t="s">
        <v>294</v>
      </c>
    </row>
    <row r="172" spans="1:65" s="13" customFormat="1" ht="11.25">
      <c r="B172" s="193"/>
      <c r="C172" s="194"/>
      <c r="D172" s="195" t="s">
        <v>203</v>
      </c>
      <c r="E172" s="196" t="s">
        <v>19</v>
      </c>
      <c r="F172" s="197" t="s">
        <v>8978</v>
      </c>
      <c r="G172" s="194"/>
      <c r="H172" s="198">
        <v>0.28199999999999997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203</v>
      </c>
      <c r="AU172" s="204" t="s">
        <v>80</v>
      </c>
      <c r="AV172" s="13" t="s">
        <v>80</v>
      </c>
      <c r="AW172" s="13" t="s">
        <v>32</v>
      </c>
      <c r="AX172" s="13" t="s">
        <v>70</v>
      </c>
      <c r="AY172" s="204" t="s">
        <v>193</v>
      </c>
    </row>
    <row r="173" spans="1:65" s="13" customFormat="1" ht="11.25">
      <c r="B173" s="193"/>
      <c r="C173" s="194"/>
      <c r="D173" s="195" t="s">
        <v>203</v>
      </c>
      <c r="E173" s="196" t="s">
        <v>19</v>
      </c>
      <c r="F173" s="197" t="s">
        <v>8979</v>
      </c>
      <c r="G173" s="194"/>
      <c r="H173" s="198">
        <v>0.34799999999999998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203</v>
      </c>
      <c r="AU173" s="204" t="s">
        <v>80</v>
      </c>
      <c r="AV173" s="13" t="s">
        <v>80</v>
      </c>
      <c r="AW173" s="13" t="s">
        <v>32</v>
      </c>
      <c r="AX173" s="13" t="s">
        <v>70</v>
      </c>
      <c r="AY173" s="204" t="s">
        <v>193</v>
      </c>
    </row>
    <row r="174" spans="1:65" s="13" customFormat="1" ht="11.25">
      <c r="B174" s="193"/>
      <c r="C174" s="194"/>
      <c r="D174" s="195" t="s">
        <v>203</v>
      </c>
      <c r="E174" s="196" t="s">
        <v>19</v>
      </c>
      <c r="F174" s="197" t="s">
        <v>8980</v>
      </c>
      <c r="G174" s="194"/>
      <c r="H174" s="198">
        <v>1.1830000000000001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203</v>
      </c>
      <c r="AU174" s="204" t="s">
        <v>80</v>
      </c>
      <c r="AV174" s="13" t="s">
        <v>80</v>
      </c>
      <c r="AW174" s="13" t="s">
        <v>32</v>
      </c>
      <c r="AX174" s="13" t="s">
        <v>70</v>
      </c>
      <c r="AY174" s="204" t="s">
        <v>193</v>
      </c>
    </row>
    <row r="175" spans="1:65" s="13" customFormat="1" ht="11.25">
      <c r="B175" s="193"/>
      <c r="C175" s="194"/>
      <c r="D175" s="195" t="s">
        <v>203</v>
      </c>
      <c r="E175" s="196" t="s">
        <v>19</v>
      </c>
      <c r="F175" s="197" t="s">
        <v>8981</v>
      </c>
      <c r="G175" s="194"/>
      <c r="H175" s="198">
        <v>0.70399999999999996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203</v>
      </c>
      <c r="AU175" s="204" t="s">
        <v>80</v>
      </c>
      <c r="AV175" s="13" t="s">
        <v>80</v>
      </c>
      <c r="AW175" s="13" t="s">
        <v>32</v>
      </c>
      <c r="AX175" s="13" t="s">
        <v>70</v>
      </c>
      <c r="AY175" s="204" t="s">
        <v>193</v>
      </c>
    </row>
    <row r="176" spans="1:65" s="13" customFormat="1" ht="11.25">
      <c r="B176" s="193"/>
      <c r="C176" s="194"/>
      <c r="D176" s="195" t="s">
        <v>203</v>
      </c>
      <c r="E176" s="196" t="s">
        <v>19</v>
      </c>
      <c r="F176" s="197" t="s">
        <v>8982</v>
      </c>
      <c r="G176" s="194"/>
      <c r="H176" s="198">
        <v>0.21099999999999999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203</v>
      </c>
      <c r="AU176" s="204" t="s">
        <v>80</v>
      </c>
      <c r="AV176" s="13" t="s">
        <v>80</v>
      </c>
      <c r="AW176" s="13" t="s">
        <v>32</v>
      </c>
      <c r="AX176" s="13" t="s">
        <v>70</v>
      </c>
      <c r="AY176" s="204" t="s">
        <v>193</v>
      </c>
    </row>
    <row r="177" spans="1:65" s="13" customFormat="1" ht="11.25">
      <c r="B177" s="193"/>
      <c r="C177" s="194"/>
      <c r="D177" s="195" t="s">
        <v>203</v>
      </c>
      <c r="E177" s="196" t="s">
        <v>19</v>
      </c>
      <c r="F177" s="197" t="s">
        <v>8983</v>
      </c>
      <c r="G177" s="194"/>
      <c r="H177" s="198">
        <v>0.65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203</v>
      </c>
      <c r="AU177" s="204" t="s">
        <v>80</v>
      </c>
      <c r="AV177" s="13" t="s">
        <v>80</v>
      </c>
      <c r="AW177" s="13" t="s">
        <v>32</v>
      </c>
      <c r="AX177" s="13" t="s">
        <v>70</v>
      </c>
      <c r="AY177" s="204" t="s">
        <v>193</v>
      </c>
    </row>
    <row r="178" spans="1:65" s="13" customFormat="1" ht="11.25">
      <c r="B178" s="193"/>
      <c r="C178" s="194"/>
      <c r="D178" s="195" t="s">
        <v>203</v>
      </c>
      <c r="E178" s="196" t="s">
        <v>19</v>
      </c>
      <c r="F178" s="197" t="s">
        <v>8984</v>
      </c>
      <c r="G178" s="194"/>
      <c r="H178" s="198">
        <v>0.45100000000000001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203</v>
      </c>
      <c r="AU178" s="204" t="s">
        <v>80</v>
      </c>
      <c r="AV178" s="13" t="s">
        <v>80</v>
      </c>
      <c r="AW178" s="13" t="s">
        <v>32</v>
      </c>
      <c r="AX178" s="13" t="s">
        <v>70</v>
      </c>
      <c r="AY178" s="204" t="s">
        <v>193</v>
      </c>
    </row>
    <row r="179" spans="1:65" s="14" customFormat="1" ht="11.25">
      <c r="B179" s="205"/>
      <c r="C179" s="206"/>
      <c r="D179" s="195" t="s">
        <v>203</v>
      </c>
      <c r="E179" s="207" t="s">
        <v>19</v>
      </c>
      <c r="F179" s="208" t="s">
        <v>205</v>
      </c>
      <c r="G179" s="206"/>
      <c r="H179" s="209">
        <v>3.8289999999999997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203</v>
      </c>
      <c r="AU179" s="215" t="s">
        <v>80</v>
      </c>
      <c r="AV179" s="14" t="s">
        <v>200</v>
      </c>
      <c r="AW179" s="14" t="s">
        <v>32</v>
      </c>
      <c r="AX179" s="14" t="s">
        <v>78</v>
      </c>
      <c r="AY179" s="215" t="s">
        <v>193</v>
      </c>
    </row>
    <row r="180" spans="1:65" s="2" customFormat="1" ht="33" customHeight="1">
      <c r="A180" s="36"/>
      <c r="B180" s="37"/>
      <c r="C180" s="175" t="s">
        <v>235</v>
      </c>
      <c r="D180" s="175" t="s">
        <v>195</v>
      </c>
      <c r="E180" s="176" t="s">
        <v>8985</v>
      </c>
      <c r="F180" s="177" t="s">
        <v>8986</v>
      </c>
      <c r="G180" s="178" t="s">
        <v>198</v>
      </c>
      <c r="H180" s="179">
        <v>32</v>
      </c>
      <c r="I180" s="180"/>
      <c r="J180" s="181">
        <f>ROUND(I180*H180,2)</f>
        <v>0</v>
      </c>
      <c r="K180" s="177" t="s">
        <v>199</v>
      </c>
      <c r="L180" s="41"/>
      <c r="M180" s="182" t="s">
        <v>19</v>
      </c>
      <c r="N180" s="183" t="s">
        <v>41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216</v>
      </c>
      <c r="AT180" s="186" t="s">
        <v>195</v>
      </c>
      <c r="AU180" s="186" t="s">
        <v>80</v>
      </c>
      <c r="AY180" s="19" t="s">
        <v>193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78</v>
      </c>
      <c r="BK180" s="187">
        <f>ROUND(I180*H180,2)</f>
        <v>0</v>
      </c>
      <c r="BL180" s="19" t="s">
        <v>216</v>
      </c>
      <c r="BM180" s="186" t="s">
        <v>301</v>
      </c>
    </row>
    <row r="181" spans="1:65" s="2" customFormat="1" ht="11.25">
      <c r="A181" s="36"/>
      <c r="B181" s="37"/>
      <c r="C181" s="38"/>
      <c r="D181" s="188" t="s">
        <v>201</v>
      </c>
      <c r="E181" s="38"/>
      <c r="F181" s="189" t="s">
        <v>8987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201</v>
      </c>
      <c r="AU181" s="19" t="s">
        <v>80</v>
      </c>
    </row>
    <row r="182" spans="1:65" s="13" customFormat="1" ht="11.25">
      <c r="B182" s="193"/>
      <c r="C182" s="194"/>
      <c r="D182" s="195" t="s">
        <v>203</v>
      </c>
      <c r="E182" s="196" t="s">
        <v>19</v>
      </c>
      <c r="F182" s="197" t="s">
        <v>8988</v>
      </c>
      <c r="G182" s="194"/>
      <c r="H182" s="198">
        <v>32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203</v>
      </c>
      <c r="AU182" s="204" t="s">
        <v>80</v>
      </c>
      <c r="AV182" s="13" t="s">
        <v>80</v>
      </c>
      <c r="AW182" s="13" t="s">
        <v>32</v>
      </c>
      <c r="AX182" s="13" t="s">
        <v>70</v>
      </c>
      <c r="AY182" s="204" t="s">
        <v>193</v>
      </c>
    </row>
    <row r="183" spans="1:65" s="14" customFormat="1" ht="11.25">
      <c r="B183" s="205"/>
      <c r="C183" s="206"/>
      <c r="D183" s="195" t="s">
        <v>203</v>
      </c>
      <c r="E183" s="207" t="s">
        <v>19</v>
      </c>
      <c r="F183" s="208" t="s">
        <v>205</v>
      </c>
      <c r="G183" s="206"/>
      <c r="H183" s="209">
        <v>32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203</v>
      </c>
      <c r="AU183" s="215" t="s">
        <v>80</v>
      </c>
      <c r="AV183" s="14" t="s">
        <v>200</v>
      </c>
      <c r="AW183" s="14" t="s">
        <v>32</v>
      </c>
      <c r="AX183" s="14" t="s">
        <v>78</v>
      </c>
      <c r="AY183" s="215" t="s">
        <v>193</v>
      </c>
    </row>
    <row r="184" spans="1:65" s="2" customFormat="1" ht="16.5" customHeight="1">
      <c r="A184" s="36"/>
      <c r="B184" s="37"/>
      <c r="C184" s="227" t="s">
        <v>348</v>
      </c>
      <c r="D184" s="227" t="s">
        <v>443</v>
      </c>
      <c r="E184" s="228" t="s">
        <v>8989</v>
      </c>
      <c r="F184" s="229" t="s">
        <v>8990</v>
      </c>
      <c r="G184" s="230" t="s">
        <v>300</v>
      </c>
      <c r="H184" s="231">
        <v>0.88</v>
      </c>
      <c r="I184" s="232"/>
      <c r="J184" s="233">
        <f>ROUND(I184*H184,2)</f>
        <v>0</v>
      </c>
      <c r="K184" s="229" t="s">
        <v>199</v>
      </c>
      <c r="L184" s="234"/>
      <c r="M184" s="235" t="s">
        <v>19</v>
      </c>
      <c r="N184" s="236" t="s">
        <v>41</v>
      </c>
      <c r="O184" s="66"/>
      <c r="P184" s="184">
        <f>O184*H184</f>
        <v>0</v>
      </c>
      <c r="Q184" s="184">
        <v>0.5</v>
      </c>
      <c r="R184" s="184">
        <f>Q184*H184</f>
        <v>0.44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257</v>
      </c>
      <c r="AT184" s="186" t="s">
        <v>443</v>
      </c>
      <c r="AU184" s="186" t="s">
        <v>80</v>
      </c>
      <c r="AY184" s="19" t="s">
        <v>193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78</v>
      </c>
      <c r="BK184" s="187">
        <f>ROUND(I184*H184,2)</f>
        <v>0</v>
      </c>
      <c r="BL184" s="19" t="s">
        <v>216</v>
      </c>
      <c r="BM184" s="186" t="s">
        <v>308</v>
      </c>
    </row>
    <row r="185" spans="1:65" s="13" customFormat="1" ht="11.25">
      <c r="B185" s="193"/>
      <c r="C185" s="194"/>
      <c r="D185" s="195" t="s">
        <v>203</v>
      </c>
      <c r="E185" s="196" t="s">
        <v>19</v>
      </c>
      <c r="F185" s="197" t="s">
        <v>8991</v>
      </c>
      <c r="G185" s="194"/>
      <c r="H185" s="198">
        <v>0.88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203</v>
      </c>
      <c r="AU185" s="204" t="s">
        <v>80</v>
      </c>
      <c r="AV185" s="13" t="s">
        <v>80</v>
      </c>
      <c r="AW185" s="13" t="s">
        <v>32</v>
      </c>
      <c r="AX185" s="13" t="s">
        <v>70</v>
      </c>
      <c r="AY185" s="204" t="s">
        <v>193</v>
      </c>
    </row>
    <row r="186" spans="1:65" s="14" customFormat="1" ht="11.25">
      <c r="B186" s="205"/>
      <c r="C186" s="206"/>
      <c r="D186" s="195" t="s">
        <v>203</v>
      </c>
      <c r="E186" s="207" t="s">
        <v>19</v>
      </c>
      <c r="F186" s="208" t="s">
        <v>205</v>
      </c>
      <c r="G186" s="206"/>
      <c r="H186" s="209">
        <v>0.88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203</v>
      </c>
      <c r="AU186" s="215" t="s">
        <v>80</v>
      </c>
      <c r="AV186" s="14" t="s">
        <v>200</v>
      </c>
      <c r="AW186" s="14" t="s">
        <v>32</v>
      </c>
      <c r="AX186" s="14" t="s">
        <v>78</v>
      </c>
      <c r="AY186" s="215" t="s">
        <v>193</v>
      </c>
    </row>
    <row r="187" spans="1:65" s="2" customFormat="1" ht="37.9" customHeight="1">
      <c r="A187" s="36"/>
      <c r="B187" s="37"/>
      <c r="C187" s="175" t="s">
        <v>240</v>
      </c>
      <c r="D187" s="175" t="s">
        <v>195</v>
      </c>
      <c r="E187" s="176" t="s">
        <v>8992</v>
      </c>
      <c r="F187" s="177" t="s">
        <v>8993</v>
      </c>
      <c r="G187" s="178" t="s">
        <v>300</v>
      </c>
      <c r="H187" s="179">
        <v>4.7089999999999996</v>
      </c>
      <c r="I187" s="180"/>
      <c r="J187" s="181">
        <f>ROUND(I187*H187,2)</f>
        <v>0</v>
      </c>
      <c r="K187" s="177" t="s">
        <v>199</v>
      </c>
      <c r="L187" s="41"/>
      <c r="M187" s="182" t="s">
        <v>19</v>
      </c>
      <c r="N187" s="183" t="s">
        <v>41</v>
      </c>
      <c r="O187" s="66"/>
      <c r="P187" s="184">
        <f>O187*H187</f>
        <v>0</v>
      </c>
      <c r="Q187" s="184">
        <v>2.3369999999999998E-2</v>
      </c>
      <c r="R187" s="184">
        <f>Q187*H187</f>
        <v>0.11004932999999999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216</v>
      </c>
      <c r="AT187" s="186" t="s">
        <v>195</v>
      </c>
      <c r="AU187" s="186" t="s">
        <v>80</v>
      </c>
      <c r="AY187" s="19" t="s">
        <v>193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78</v>
      </c>
      <c r="BK187" s="187">
        <f>ROUND(I187*H187,2)</f>
        <v>0</v>
      </c>
      <c r="BL187" s="19" t="s">
        <v>216</v>
      </c>
      <c r="BM187" s="186" t="s">
        <v>316</v>
      </c>
    </row>
    <row r="188" spans="1:65" s="2" customFormat="1" ht="11.25">
      <c r="A188" s="36"/>
      <c r="B188" s="37"/>
      <c r="C188" s="38"/>
      <c r="D188" s="188" t="s">
        <v>201</v>
      </c>
      <c r="E188" s="38"/>
      <c r="F188" s="189" t="s">
        <v>8994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201</v>
      </c>
      <c r="AU188" s="19" t="s">
        <v>80</v>
      </c>
    </row>
    <row r="189" spans="1:65" s="13" customFormat="1" ht="11.25">
      <c r="B189" s="193"/>
      <c r="C189" s="194"/>
      <c r="D189" s="195" t="s">
        <v>203</v>
      </c>
      <c r="E189" s="196" t="s">
        <v>19</v>
      </c>
      <c r="F189" s="197" t="s">
        <v>8995</v>
      </c>
      <c r="G189" s="194"/>
      <c r="H189" s="198">
        <v>4.7089999999999996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203</v>
      </c>
      <c r="AU189" s="204" t="s">
        <v>80</v>
      </c>
      <c r="AV189" s="13" t="s">
        <v>80</v>
      </c>
      <c r="AW189" s="13" t="s">
        <v>32</v>
      </c>
      <c r="AX189" s="13" t="s">
        <v>70</v>
      </c>
      <c r="AY189" s="204" t="s">
        <v>193</v>
      </c>
    </row>
    <row r="190" spans="1:65" s="14" customFormat="1" ht="11.25">
      <c r="B190" s="205"/>
      <c r="C190" s="206"/>
      <c r="D190" s="195" t="s">
        <v>203</v>
      </c>
      <c r="E190" s="207" t="s">
        <v>19</v>
      </c>
      <c r="F190" s="208" t="s">
        <v>205</v>
      </c>
      <c r="G190" s="206"/>
      <c r="H190" s="209">
        <v>4.7089999999999996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203</v>
      </c>
      <c r="AU190" s="215" t="s">
        <v>80</v>
      </c>
      <c r="AV190" s="14" t="s">
        <v>200</v>
      </c>
      <c r="AW190" s="14" t="s">
        <v>32</v>
      </c>
      <c r="AX190" s="14" t="s">
        <v>78</v>
      </c>
      <c r="AY190" s="215" t="s">
        <v>193</v>
      </c>
    </row>
    <row r="191" spans="1:65" s="2" customFormat="1" ht="44.25" customHeight="1">
      <c r="A191" s="36"/>
      <c r="B191" s="37"/>
      <c r="C191" s="175" t="s">
        <v>366</v>
      </c>
      <c r="D191" s="175" t="s">
        <v>195</v>
      </c>
      <c r="E191" s="176" t="s">
        <v>8996</v>
      </c>
      <c r="F191" s="177" t="s">
        <v>8997</v>
      </c>
      <c r="G191" s="178" t="s">
        <v>417</v>
      </c>
      <c r="H191" s="179">
        <v>2.7839999999999998</v>
      </c>
      <c r="I191" s="180"/>
      <c r="J191" s="181">
        <f>ROUND(I191*H191,2)</f>
        <v>0</v>
      </c>
      <c r="K191" s="177" t="s">
        <v>199</v>
      </c>
      <c r="L191" s="41"/>
      <c r="M191" s="182" t="s">
        <v>19</v>
      </c>
      <c r="N191" s="183" t="s">
        <v>41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216</v>
      </c>
      <c r="AT191" s="186" t="s">
        <v>195</v>
      </c>
      <c r="AU191" s="186" t="s">
        <v>80</v>
      </c>
      <c r="AY191" s="19" t="s">
        <v>193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78</v>
      </c>
      <c r="BK191" s="187">
        <f>ROUND(I191*H191,2)</f>
        <v>0</v>
      </c>
      <c r="BL191" s="19" t="s">
        <v>216</v>
      </c>
      <c r="BM191" s="186" t="s">
        <v>324</v>
      </c>
    </row>
    <row r="192" spans="1:65" s="2" customFormat="1" ht="11.25">
      <c r="A192" s="36"/>
      <c r="B192" s="37"/>
      <c r="C192" s="38"/>
      <c r="D192" s="188" t="s">
        <v>201</v>
      </c>
      <c r="E192" s="38"/>
      <c r="F192" s="189" t="s">
        <v>8998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201</v>
      </c>
      <c r="AU192" s="19" t="s">
        <v>80</v>
      </c>
    </row>
    <row r="193" spans="1:65" s="12" customFormat="1" ht="22.9" customHeight="1">
      <c r="B193" s="159"/>
      <c r="C193" s="160"/>
      <c r="D193" s="161" t="s">
        <v>69</v>
      </c>
      <c r="E193" s="173" t="s">
        <v>2750</v>
      </c>
      <c r="F193" s="173" t="s">
        <v>7091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SUM(P194:P209)</f>
        <v>0</v>
      </c>
      <c r="Q193" s="167"/>
      <c r="R193" s="168">
        <f>SUM(R194:R209)</f>
        <v>0.27322000000000002</v>
      </c>
      <c r="S193" s="167"/>
      <c r="T193" s="169">
        <f>SUM(T194:T209)</f>
        <v>0</v>
      </c>
      <c r="AR193" s="170" t="s">
        <v>80</v>
      </c>
      <c r="AT193" s="171" t="s">
        <v>69</v>
      </c>
      <c r="AU193" s="171" t="s">
        <v>78</v>
      </c>
      <c r="AY193" s="170" t="s">
        <v>193</v>
      </c>
      <c r="BK193" s="172">
        <f>SUM(BK194:BK209)</f>
        <v>0</v>
      </c>
    </row>
    <row r="194" spans="1:65" s="2" customFormat="1" ht="49.15" customHeight="1">
      <c r="A194" s="36"/>
      <c r="B194" s="37"/>
      <c r="C194" s="175" t="s">
        <v>246</v>
      </c>
      <c r="D194" s="175" t="s">
        <v>195</v>
      </c>
      <c r="E194" s="176" t="s">
        <v>8999</v>
      </c>
      <c r="F194" s="177" t="s">
        <v>9000</v>
      </c>
      <c r="G194" s="178" t="s">
        <v>198</v>
      </c>
      <c r="H194" s="179">
        <v>32</v>
      </c>
      <c r="I194" s="180"/>
      <c r="J194" s="181">
        <f>ROUND(I194*H194,2)</f>
        <v>0</v>
      </c>
      <c r="K194" s="177" t="s">
        <v>199</v>
      </c>
      <c r="L194" s="41"/>
      <c r="M194" s="182" t="s">
        <v>19</v>
      </c>
      <c r="N194" s="183" t="s">
        <v>41</v>
      </c>
      <c r="O194" s="66"/>
      <c r="P194" s="184">
        <f>O194*H194</f>
        <v>0</v>
      </c>
      <c r="Q194" s="184">
        <v>6.6600000000000001E-3</v>
      </c>
      <c r="R194" s="184">
        <f>Q194*H194</f>
        <v>0.21312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216</v>
      </c>
      <c r="AT194" s="186" t="s">
        <v>195</v>
      </c>
      <c r="AU194" s="186" t="s">
        <v>80</v>
      </c>
      <c r="AY194" s="19" t="s">
        <v>193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78</v>
      </c>
      <c r="BK194" s="187">
        <f>ROUND(I194*H194,2)</f>
        <v>0</v>
      </c>
      <c r="BL194" s="19" t="s">
        <v>216</v>
      </c>
      <c r="BM194" s="186" t="s">
        <v>333</v>
      </c>
    </row>
    <row r="195" spans="1:65" s="2" customFormat="1" ht="11.25">
      <c r="A195" s="36"/>
      <c r="B195" s="37"/>
      <c r="C195" s="38"/>
      <c r="D195" s="188" t="s">
        <v>201</v>
      </c>
      <c r="E195" s="38"/>
      <c r="F195" s="189" t="s">
        <v>9001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201</v>
      </c>
      <c r="AU195" s="19" t="s">
        <v>80</v>
      </c>
    </row>
    <row r="196" spans="1:65" s="13" customFormat="1" ht="11.25">
      <c r="B196" s="193"/>
      <c r="C196" s="194"/>
      <c r="D196" s="195" t="s">
        <v>203</v>
      </c>
      <c r="E196" s="196" t="s">
        <v>19</v>
      </c>
      <c r="F196" s="197" t="s">
        <v>8988</v>
      </c>
      <c r="G196" s="194"/>
      <c r="H196" s="198">
        <v>32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203</v>
      </c>
      <c r="AU196" s="204" t="s">
        <v>80</v>
      </c>
      <c r="AV196" s="13" t="s">
        <v>80</v>
      </c>
      <c r="AW196" s="13" t="s">
        <v>32</v>
      </c>
      <c r="AX196" s="13" t="s">
        <v>70</v>
      </c>
      <c r="AY196" s="204" t="s">
        <v>193</v>
      </c>
    </row>
    <row r="197" spans="1:65" s="14" customFormat="1" ht="11.25">
      <c r="B197" s="205"/>
      <c r="C197" s="206"/>
      <c r="D197" s="195" t="s">
        <v>203</v>
      </c>
      <c r="E197" s="207" t="s">
        <v>19</v>
      </c>
      <c r="F197" s="208" t="s">
        <v>205</v>
      </c>
      <c r="G197" s="206"/>
      <c r="H197" s="209">
        <v>32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203</v>
      </c>
      <c r="AU197" s="215" t="s">
        <v>80</v>
      </c>
      <c r="AV197" s="14" t="s">
        <v>200</v>
      </c>
      <c r="AW197" s="14" t="s">
        <v>32</v>
      </c>
      <c r="AX197" s="14" t="s">
        <v>78</v>
      </c>
      <c r="AY197" s="215" t="s">
        <v>193</v>
      </c>
    </row>
    <row r="198" spans="1:65" s="2" customFormat="1" ht="33" customHeight="1">
      <c r="A198" s="36"/>
      <c r="B198" s="37"/>
      <c r="C198" s="175" t="s">
        <v>381</v>
      </c>
      <c r="D198" s="175" t="s">
        <v>195</v>
      </c>
      <c r="E198" s="176" t="s">
        <v>9002</v>
      </c>
      <c r="F198" s="177" t="s">
        <v>9003</v>
      </c>
      <c r="G198" s="178" t="s">
        <v>273</v>
      </c>
      <c r="H198" s="179">
        <v>16</v>
      </c>
      <c r="I198" s="180"/>
      <c r="J198" s="181">
        <f>ROUND(I198*H198,2)</f>
        <v>0</v>
      </c>
      <c r="K198" s="177" t="s">
        <v>199</v>
      </c>
      <c r="L198" s="41"/>
      <c r="M198" s="182" t="s">
        <v>19</v>
      </c>
      <c r="N198" s="183" t="s">
        <v>41</v>
      </c>
      <c r="O198" s="66"/>
      <c r="P198" s="184">
        <f>O198*H198</f>
        <v>0</v>
      </c>
      <c r="Q198" s="184">
        <v>2.8600000000000001E-3</v>
      </c>
      <c r="R198" s="184">
        <f>Q198*H198</f>
        <v>4.5760000000000002E-2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216</v>
      </c>
      <c r="AT198" s="186" t="s">
        <v>195</v>
      </c>
      <c r="AU198" s="186" t="s">
        <v>80</v>
      </c>
      <c r="AY198" s="19" t="s">
        <v>193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78</v>
      </c>
      <c r="BK198" s="187">
        <f>ROUND(I198*H198,2)</f>
        <v>0</v>
      </c>
      <c r="BL198" s="19" t="s">
        <v>216</v>
      </c>
      <c r="BM198" s="186" t="s">
        <v>344</v>
      </c>
    </row>
    <row r="199" spans="1:65" s="2" customFormat="1" ht="11.25">
      <c r="A199" s="36"/>
      <c r="B199" s="37"/>
      <c r="C199" s="38"/>
      <c r="D199" s="188" t="s">
        <v>201</v>
      </c>
      <c r="E199" s="38"/>
      <c r="F199" s="189" t="s">
        <v>9004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201</v>
      </c>
      <c r="AU199" s="19" t="s">
        <v>80</v>
      </c>
    </row>
    <row r="200" spans="1:65" s="13" customFormat="1" ht="11.25">
      <c r="B200" s="193"/>
      <c r="C200" s="194"/>
      <c r="D200" s="195" t="s">
        <v>203</v>
      </c>
      <c r="E200" s="196" t="s">
        <v>19</v>
      </c>
      <c r="F200" s="197" t="s">
        <v>9005</v>
      </c>
      <c r="G200" s="194"/>
      <c r="H200" s="198">
        <v>16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203</v>
      </c>
      <c r="AU200" s="204" t="s">
        <v>80</v>
      </c>
      <c r="AV200" s="13" t="s">
        <v>80</v>
      </c>
      <c r="AW200" s="13" t="s">
        <v>32</v>
      </c>
      <c r="AX200" s="13" t="s">
        <v>70</v>
      </c>
      <c r="AY200" s="204" t="s">
        <v>193</v>
      </c>
    </row>
    <row r="201" spans="1:65" s="14" customFormat="1" ht="11.25">
      <c r="B201" s="205"/>
      <c r="C201" s="206"/>
      <c r="D201" s="195" t="s">
        <v>203</v>
      </c>
      <c r="E201" s="207" t="s">
        <v>19</v>
      </c>
      <c r="F201" s="208" t="s">
        <v>205</v>
      </c>
      <c r="G201" s="206"/>
      <c r="H201" s="209">
        <v>16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203</v>
      </c>
      <c r="AU201" s="215" t="s">
        <v>80</v>
      </c>
      <c r="AV201" s="14" t="s">
        <v>200</v>
      </c>
      <c r="AW201" s="14" t="s">
        <v>32</v>
      </c>
      <c r="AX201" s="14" t="s">
        <v>78</v>
      </c>
      <c r="AY201" s="215" t="s">
        <v>193</v>
      </c>
    </row>
    <row r="202" spans="1:65" s="2" customFormat="1" ht="44.25" customHeight="1">
      <c r="A202" s="36"/>
      <c r="B202" s="37"/>
      <c r="C202" s="175" t="s">
        <v>252</v>
      </c>
      <c r="D202" s="175" t="s">
        <v>195</v>
      </c>
      <c r="E202" s="176" t="s">
        <v>9006</v>
      </c>
      <c r="F202" s="177" t="s">
        <v>9007</v>
      </c>
      <c r="G202" s="178" t="s">
        <v>215</v>
      </c>
      <c r="H202" s="179">
        <v>2</v>
      </c>
      <c r="I202" s="180"/>
      <c r="J202" s="181">
        <f>ROUND(I202*H202,2)</f>
        <v>0</v>
      </c>
      <c r="K202" s="177" t="s">
        <v>199</v>
      </c>
      <c r="L202" s="41"/>
      <c r="M202" s="182" t="s">
        <v>19</v>
      </c>
      <c r="N202" s="183" t="s">
        <v>41</v>
      </c>
      <c r="O202" s="66"/>
      <c r="P202" s="184">
        <f>O202*H202</f>
        <v>0</v>
      </c>
      <c r="Q202" s="184">
        <v>4.8000000000000001E-4</v>
      </c>
      <c r="R202" s="184">
        <f>Q202*H202</f>
        <v>9.6000000000000002E-4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216</v>
      </c>
      <c r="AT202" s="186" t="s">
        <v>195</v>
      </c>
      <c r="AU202" s="186" t="s">
        <v>80</v>
      </c>
      <c r="AY202" s="19" t="s">
        <v>193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78</v>
      </c>
      <c r="BK202" s="187">
        <f>ROUND(I202*H202,2)</f>
        <v>0</v>
      </c>
      <c r="BL202" s="19" t="s">
        <v>216</v>
      </c>
      <c r="BM202" s="186" t="s">
        <v>351</v>
      </c>
    </row>
    <row r="203" spans="1:65" s="2" customFormat="1" ht="11.25">
      <c r="A203" s="36"/>
      <c r="B203" s="37"/>
      <c r="C203" s="38"/>
      <c r="D203" s="188" t="s">
        <v>201</v>
      </c>
      <c r="E203" s="38"/>
      <c r="F203" s="189" t="s">
        <v>9008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201</v>
      </c>
      <c r="AU203" s="19" t="s">
        <v>80</v>
      </c>
    </row>
    <row r="204" spans="1:65" s="2" customFormat="1" ht="37.9" customHeight="1">
      <c r="A204" s="36"/>
      <c r="B204" s="37"/>
      <c r="C204" s="175" t="s">
        <v>394</v>
      </c>
      <c r="D204" s="175" t="s">
        <v>195</v>
      </c>
      <c r="E204" s="176" t="s">
        <v>9009</v>
      </c>
      <c r="F204" s="177" t="s">
        <v>9010</v>
      </c>
      <c r="G204" s="178" t="s">
        <v>273</v>
      </c>
      <c r="H204" s="179">
        <v>6</v>
      </c>
      <c r="I204" s="180"/>
      <c r="J204" s="181">
        <f>ROUND(I204*H204,2)</f>
        <v>0</v>
      </c>
      <c r="K204" s="177" t="s">
        <v>199</v>
      </c>
      <c r="L204" s="41"/>
      <c r="M204" s="182" t="s">
        <v>19</v>
      </c>
      <c r="N204" s="183" t="s">
        <v>41</v>
      </c>
      <c r="O204" s="66"/>
      <c r="P204" s="184">
        <f>O204*H204</f>
        <v>0</v>
      </c>
      <c r="Q204" s="184">
        <v>2.2300000000000002E-3</v>
      </c>
      <c r="R204" s="184">
        <f>Q204*H204</f>
        <v>1.3380000000000001E-2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216</v>
      </c>
      <c r="AT204" s="186" t="s">
        <v>195</v>
      </c>
      <c r="AU204" s="186" t="s">
        <v>80</v>
      </c>
      <c r="AY204" s="19" t="s">
        <v>193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78</v>
      </c>
      <c r="BK204" s="187">
        <f>ROUND(I204*H204,2)</f>
        <v>0</v>
      </c>
      <c r="BL204" s="19" t="s">
        <v>216</v>
      </c>
      <c r="BM204" s="186" t="s">
        <v>360</v>
      </c>
    </row>
    <row r="205" spans="1:65" s="2" customFormat="1" ht="11.25">
      <c r="A205" s="36"/>
      <c r="B205" s="37"/>
      <c r="C205" s="38"/>
      <c r="D205" s="188" t="s">
        <v>201</v>
      </c>
      <c r="E205" s="38"/>
      <c r="F205" s="189" t="s">
        <v>9011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201</v>
      </c>
      <c r="AU205" s="19" t="s">
        <v>80</v>
      </c>
    </row>
    <row r="206" spans="1:65" s="13" customFormat="1" ht="11.25">
      <c r="B206" s="193"/>
      <c r="C206" s="194"/>
      <c r="D206" s="195" t="s">
        <v>203</v>
      </c>
      <c r="E206" s="196" t="s">
        <v>19</v>
      </c>
      <c r="F206" s="197" t="s">
        <v>9012</v>
      </c>
      <c r="G206" s="194"/>
      <c r="H206" s="198">
        <v>6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203</v>
      </c>
      <c r="AU206" s="204" t="s">
        <v>80</v>
      </c>
      <c r="AV206" s="13" t="s">
        <v>80</v>
      </c>
      <c r="AW206" s="13" t="s">
        <v>32</v>
      </c>
      <c r="AX206" s="13" t="s">
        <v>70</v>
      </c>
      <c r="AY206" s="204" t="s">
        <v>193</v>
      </c>
    </row>
    <row r="207" spans="1:65" s="14" customFormat="1" ht="11.25">
      <c r="B207" s="205"/>
      <c r="C207" s="206"/>
      <c r="D207" s="195" t="s">
        <v>203</v>
      </c>
      <c r="E207" s="207" t="s">
        <v>19</v>
      </c>
      <c r="F207" s="208" t="s">
        <v>205</v>
      </c>
      <c r="G207" s="206"/>
      <c r="H207" s="209">
        <v>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203</v>
      </c>
      <c r="AU207" s="215" t="s">
        <v>80</v>
      </c>
      <c r="AV207" s="14" t="s">
        <v>200</v>
      </c>
      <c r="AW207" s="14" t="s">
        <v>32</v>
      </c>
      <c r="AX207" s="14" t="s">
        <v>78</v>
      </c>
      <c r="AY207" s="215" t="s">
        <v>193</v>
      </c>
    </row>
    <row r="208" spans="1:65" s="2" customFormat="1" ht="44.25" customHeight="1">
      <c r="A208" s="36"/>
      <c r="B208" s="37"/>
      <c r="C208" s="175" t="s">
        <v>257</v>
      </c>
      <c r="D208" s="175" t="s">
        <v>195</v>
      </c>
      <c r="E208" s="176" t="s">
        <v>9013</v>
      </c>
      <c r="F208" s="177" t="s">
        <v>9014</v>
      </c>
      <c r="G208" s="178" t="s">
        <v>417</v>
      </c>
      <c r="H208" s="179">
        <v>0.27800000000000002</v>
      </c>
      <c r="I208" s="180"/>
      <c r="J208" s="181">
        <f>ROUND(I208*H208,2)</f>
        <v>0</v>
      </c>
      <c r="K208" s="177" t="s">
        <v>199</v>
      </c>
      <c r="L208" s="41"/>
      <c r="M208" s="182" t="s">
        <v>19</v>
      </c>
      <c r="N208" s="183" t="s">
        <v>41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216</v>
      </c>
      <c r="AT208" s="186" t="s">
        <v>195</v>
      </c>
      <c r="AU208" s="186" t="s">
        <v>80</v>
      </c>
      <c r="AY208" s="19" t="s">
        <v>193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78</v>
      </c>
      <c r="BK208" s="187">
        <f>ROUND(I208*H208,2)</f>
        <v>0</v>
      </c>
      <c r="BL208" s="19" t="s">
        <v>216</v>
      </c>
      <c r="BM208" s="186" t="s">
        <v>369</v>
      </c>
    </row>
    <row r="209" spans="1:65" s="2" customFormat="1" ht="11.25">
      <c r="A209" s="36"/>
      <c r="B209" s="37"/>
      <c r="C209" s="38"/>
      <c r="D209" s="188" t="s">
        <v>201</v>
      </c>
      <c r="E209" s="38"/>
      <c r="F209" s="189" t="s">
        <v>9015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201</v>
      </c>
      <c r="AU209" s="19" t="s">
        <v>80</v>
      </c>
    </row>
    <row r="210" spans="1:65" s="12" customFormat="1" ht="22.9" customHeight="1">
      <c r="B210" s="159"/>
      <c r="C210" s="160"/>
      <c r="D210" s="161" t="s">
        <v>69</v>
      </c>
      <c r="E210" s="173" t="s">
        <v>4142</v>
      </c>
      <c r="F210" s="173" t="s">
        <v>9016</v>
      </c>
      <c r="G210" s="160"/>
      <c r="H210" s="160"/>
      <c r="I210" s="163"/>
      <c r="J210" s="174">
        <f>BK210</f>
        <v>0</v>
      </c>
      <c r="K210" s="160"/>
      <c r="L210" s="165"/>
      <c r="M210" s="166"/>
      <c r="N210" s="167"/>
      <c r="O210" s="167"/>
      <c r="P210" s="168">
        <f>SUM(P211:P219)</f>
        <v>0</v>
      </c>
      <c r="Q210" s="167"/>
      <c r="R210" s="168">
        <f>SUM(R211:R219)</f>
        <v>4.9280000000000001E-3</v>
      </c>
      <c r="S210" s="167"/>
      <c r="T210" s="169">
        <f>SUM(T211:T219)</f>
        <v>0</v>
      </c>
      <c r="AR210" s="170" t="s">
        <v>80</v>
      </c>
      <c r="AT210" s="171" t="s">
        <v>69</v>
      </c>
      <c r="AU210" s="171" t="s">
        <v>78</v>
      </c>
      <c r="AY210" s="170" t="s">
        <v>193</v>
      </c>
      <c r="BK210" s="172">
        <f>SUM(BK211:BK219)</f>
        <v>0</v>
      </c>
    </row>
    <row r="211" spans="1:65" s="2" customFormat="1" ht="37.9" customHeight="1">
      <c r="A211" s="36"/>
      <c r="B211" s="37"/>
      <c r="C211" s="175" t="s">
        <v>403</v>
      </c>
      <c r="D211" s="175" t="s">
        <v>195</v>
      </c>
      <c r="E211" s="176" t="s">
        <v>9017</v>
      </c>
      <c r="F211" s="177" t="s">
        <v>9018</v>
      </c>
      <c r="G211" s="178" t="s">
        <v>198</v>
      </c>
      <c r="H211" s="179">
        <v>32</v>
      </c>
      <c r="I211" s="180"/>
      <c r="J211" s="181">
        <f>ROUND(I211*H211,2)</f>
        <v>0</v>
      </c>
      <c r="K211" s="177" t="s">
        <v>199</v>
      </c>
      <c r="L211" s="41"/>
      <c r="M211" s="182" t="s">
        <v>19</v>
      </c>
      <c r="N211" s="183" t="s">
        <v>41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216</v>
      </c>
      <c r="AT211" s="186" t="s">
        <v>195</v>
      </c>
      <c r="AU211" s="186" t="s">
        <v>80</v>
      </c>
      <c r="AY211" s="19" t="s">
        <v>193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78</v>
      </c>
      <c r="BK211" s="187">
        <f>ROUND(I211*H211,2)</f>
        <v>0</v>
      </c>
      <c r="BL211" s="19" t="s">
        <v>216</v>
      </c>
      <c r="BM211" s="186" t="s">
        <v>374</v>
      </c>
    </row>
    <row r="212" spans="1:65" s="2" customFormat="1" ht="11.25">
      <c r="A212" s="36"/>
      <c r="B212" s="37"/>
      <c r="C212" s="38"/>
      <c r="D212" s="188" t="s">
        <v>201</v>
      </c>
      <c r="E212" s="38"/>
      <c r="F212" s="189" t="s">
        <v>9019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201</v>
      </c>
      <c r="AU212" s="19" t="s">
        <v>80</v>
      </c>
    </row>
    <row r="213" spans="1:65" s="13" customFormat="1" ht="11.25">
      <c r="B213" s="193"/>
      <c r="C213" s="194"/>
      <c r="D213" s="195" t="s">
        <v>203</v>
      </c>
      <c r="E213" s="196" t="s">
        <v>19</v>
      </c>
      <c r="F213" s="197" t="s">
        <v>8988</v>
      </c>
      <c r="G213" s="194"/>
      <c r="H213" s="198">
        <v>32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203</v>
      </c>
      <c r="AU213" s="204" t="s">
        <v>80</v>
      </c>
      <c r="AV213" s="13" t="s">
        <v>80</v>
      </c>
      <c r="AW213" s="13" t="s">
        <v>32</v>
      </c>
      <c r="AX213" s="13" t="s">
        <v>70</v>
      </c>
      <c r="AY213" s="204" t="s">
        <v>193</v>
      </c>
    </row>
    <row r="214" spans="1:65" s="14" customFormat="1" ht="11.25">
      <c r="B214" s="205"/>
      <c r="C214" s="206"/>
      <c r="D214" s="195" t="s">
        <v>203</v>
      </c>
      <c r="E214" s="207" t="s">
        <v>19</v>
      </c>
      <c r="F214" s="208" t="s">
        <v>205</v>
      </c>
      <c r="G214" s="206"/>
      <c r="H214" s="209">
        <v>32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203</v>
      </c>
      <c r="AU214" s="215" t="s">
        <v>80</v>
      </c>
      <c r="AV214" s="14" t="s">
        <v>200</v>
      </c>
      <c r="AW214" s="14" t="s">
        <v>32</v>
      </c>
      <c r="AX214" s="14" t="s">
        <v>78</v>
      </c>
      <c r="AY214" s="215" t="s">
        <v>193</v>
      </c>
    </row>
    <row r="215" spans="1:65" s="2" customFormat="1" ht="37.9" customHeight="1">
      <c r="A215" s="36"/>
      <c r="B215" s="37"/>
      <c r="C215" s="227" t="s">
        <v>263</v>
      </c>
      <c r="D215" s="227" t="s">
        <v>443</v>
      </c>
      <c r="E215" s="228" t="s">
        <v>9020</v>
      </c>
      <c r="F215" s="229" t="s">
        <v>9021</v>
      </c>
      <c r="G215" s="230" t="s">
        <v>198</v>
      </c>
      <c r="H215" s="231">
        <v>35.200000000000003</v>
      </c>
      <c r="I215" s="232"/>
      <c r="J215" s="233">
        <f>ROUND(I215*H215,2)</f>
        <v>0</v>
      </c>
      <c r="K215" s="229" t="s">
        <v>199</v>
      </c>
      <c r="L215" s="234"/>
      <c r="M215" s="235" t="s">
        <v>19</v>
      </c>
      <c r="N215" s="236" t="s">
        <v>41</v>
      </c>
      <c r="O215" s="66"/>
      <c r="P215" s="184">
        <f>O215*H215</f>
        <v>0</v>
      </c>
      <c r="Q215" s="184">
        <v>1.3999999999999999E-4</v>
      </c>
      <c r="R215" s="184">
        <f>Q215*H215</f>
        <v>4.9280000000000001E-3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257</v>
      </c>
      <c r="AT215" s="186" t="s">
        <v>443</v>
      </c>
      <c r="AU215" s="186" t="s">
        <v>80</v>
      </c>
      <c r="AY215" s="19" t="s">
        <v>193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78</v>
      </c>
      <c r="BK215" s="187">
        <f>ROUND(I215*H215,2)</f>
        <v>0</v>
      </c>
      <c r="BL215" s="19" t="s">
        <v>216</v>
      </c>
      <c r="BM215" s="186" t="s">
        <v>384</v>
      </c>
    </row>
    <row r="216" spans="1:65" s="13" customFormat="1" ht="11.25">
      <c r="B216" s="193"/>
      <c r="C216" s="194"/>
      <c r="D216" s="195" t="s">
        <v>203</v>
      </c>
      <c r="E216" s="196" t="s">
        <v>19</v>
      </c>
      <c r="F216" s="197" t="s">
        <v>9022</v>
      </c>
      <c r="G216" s="194"/>
      <c r="H216" s="198">
        <v>35.200000000000003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203</v>
      </c>
      <c r="AU216" s="204" t="s">
        <v>80</v>
      </c>
      <c r="AV216" s="13" t="s">
        <v>80</v>
      </c>
      <c r="AW216" s="13" t="s">
        <v>32</v>
      </c>
      <c r="AX216" s="13" t="s">
        <v>70</v>
      </c>
      <c r="AY216" s="204" t="s">
        <v>193</v>
      </c>
    </row>
    <row r="217" spans="1:65" s="14" customFormat="1" ht="11.25">
      <c r="B217" s="205"/>
      <c r="C217" s="206"/>
      <c r="D217" s="195" t="s">
        <v>203</v>
      </c>
      <c r="E217" s="207" t="s">
        <v>19</v>
      </c>
      <c r="F217" s="208" t="s">
        <v>205</v>
      </c>
      <c r="G217" s="206"/>
      <c r="H217" s="209">
        <v>35.200000000000003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203</v>
      </c>
      <c r="AU217" s="215" t="s">
        <v>80</v>
      </c>
      <c r="AV217" s="14" t="s">
        <v>200</v>
      </c>
      <c r="AW217" s="14" t="s">
        <v>32</v>
      </c>
      <c r="AX217" s="14" t="s">
        <v>78</v>
      </c>
      <c r="AY217" s="215" t="s">
        <v>193</v>
      </c>
    </row>
    <row r="218" spans="1:65" s="2" customFormat="1" ht="44.25" customHeight="1">
      <c r="A218" s="36"/>
      <c r="B218" s="37"/>
      <c r="C218" s="175" t="s">
        <v>414</v>
      </c>
      <c r="D218" s="175" t="s">
        <v>195</v>
      </c>
      <c r="E218" s="176" t="s">
        <v>9023</v>
      </c>
      <c r="F218" s="177" t="s">
        <v>9024</v>
      </c>
      <c r="G218" s="178" t="s">
        <v>417</v>
      </c>
      <c r="H218" s="179">
        <v>5.0000000000000001E-3</v>
      </c>
      <c r="I218" s="180"/>
      <c r="J218" s="181">
        <f>ROUND(I218*H218,2)</f>
        <v>0</v>
      </c>
      <c r="K218" s="177" t="s">
        <v>199</v>
      </c>
      <c r="L218" s="41"/>
      <c r="M218" s="182" t="s">
        <v>19</v>
      </c>
      <c r="N218" s="183" t="s">
        <v>41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216</v>
      </c>
      <c r="AT218" s="186" t="s">
        <v>195</v>
      </c>
      <c r="AU218" s="186" t="s">
        <v>80</v>
      </c>
      <c r="AY218" s="19" t="s">
        <v>193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78</v>
      </c>
      <c r="BK218" s="187">
        <f>ROUND(I218*H218,2)</f>
        <v>0</v>
      </c>
      <c r="BL218" s="19" t="s">
        <v>216</v>
      </c>
      <c r="BM218" s="186" t="s">
        <v>391</v>
      </c>
    </row>
    <row r="219" spans="1:65" s="2" customFormat="1" ht="11.25">
      <c r="A219" s="36"/>
      <c r="B219" s="37"/>
      <c r="C219" s="38"/>
      <c r="D219" s="188" t="s">
        <v>201</v>
      </c>
      <c r="E219" s="38"/>
      <c r="F219" s="189" t="s">
        <v>9025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201</v>
      </c>
      <c r="AU219" s="19" t="s">
        <v>80</v>
      </c>
    </row>
    <row r="220" spans="1:65" s="12" customFormat="1" ht="22.9" customHeight="1">
      <c r="B220" s="159"/>
      <c r="C220" s="160"/>
      <c r="D220" s="161" t="s">
        <v>69</v>
      </c>
      <c r="E220" s="173" t="s">
        <v>2753</v>
      </c>
      <c r="F220" s="173" t="s">
        <v>7135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SUM(P221:P229)</f>
        <v>0</v>
      </c>
      <c r="Q220" s="167"/>
      <c r="R220" s="168">
        <f>SUM(R221:R229)</f>
        <v>0.14076720000000001</v>
      </c>
      <c r="S220" s="167"/>
      <c r="T220" s="169">
        <f>SUM(T221:T229)</f>
        <v>0</v>
      </c>
      <c r="AR220" s="170" t="s">
        <v>80</v>
      </c>
      <c r="AT220" s="171" t="s">
        <v>69</v>
      </c>
      <c r="AU220" s="171" t="s">
        <v>78</v>
      </c>
      <c r="AY220" s="170" t="s">
        <v>193</v>
      </c>
      <c r="BK220" s="172">
        <f>SUM(BK221:BK229)</f>
        <v>0</v>
      </c>
    </row>
    <row r="221" spans="1:65" s="2" customFormat="1" ht="37.9" customHeight="1">
      <c r="A221" s="36"/>
      <c r="B221" s="37"/>
      <c r="C221" s="175" t="s">
        <v>268</v>
      </c>
      <c r="D221" s="175" t="s">
        <v>195</v>
      </c>
      <c r="E221" s="176" t="s">
        <v>9026</v>
      </c>
      <c r="F221" s="177" t="s">
        <v>9027</v>
      </c>
      <c r="G221" s="178" t="s">
        <v>198</v>
      </c>
      <c r="H221" s="179">
        <v>14.4</v>
      </c>
      <c r="I221" s="180"/>
      <c r="J221" s="181">
        <f>ROUND(I221*H221,2)</f>
        <v>0</v>
      </c>
      <c r="K221" s="177" t="s">
        <v>199</v>
      </c>
      <c r="L221" s="41"/>
      <c r="M221" s="182" t="s">
        <v>19</v>
      </c>
      <c r="N221" s="183" t="s">
        <v>41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216</v>
      </c>
      <c r="AT221" s="186" t="s">
        <v>195</v>
      </c>
      <c r="AU221" s="186" t="s">
        <v>80</v>
      </c>
      <c r="AY221" s="19" t="s">
        <v>193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78</v>
      </c>
      <c r="BK221" s="187">
        <f>ROUND(I221*H221,2)</f>
        <v>0</v>
      </c>
      <c r="BL221" s="19" t="s">
        <v>216</v>
      </c>
      <c r="BM221" s="186" t="s">
        <v>397</v>
      </c>
    </row>
    <row r="222" spans="1:65" s="2" customFormat="1" ht="11.25">
      <c r="A222" s="36"/>
      <c r="B222" s="37"/>
      <c r="C222" s="38"/>
      <c r="D222" s="188" t="s">
        <v>201</v>
      </c>
      <c r="E222" s="38"/>
      <c r="F222" s="189" t="s">
        <v>9028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201</v>
      </c>
      <c r="AU222" s="19" t="s">
        <v>80</v>
      </c>
    </row>
    <row r="223" spans="1:65" s="13" customFormat="1" ht="11.25">
      <c r="B223" s="193"/>
      <c r="C223" s="194"/>
      <c r="D223" s="195" t="s">
        <v>203</v>
      </c>
      <c r="E223" s="196" t="s">
        <v>19</v>
      </c>
      <c r="F223" s="197" t="s">
        <v>9029</v>
      </c>
      <c r="G223" s="194"/>
      <c r="H223" s="198">
        <v>14.4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203</v>
      </c>
      <c r="AU223" s="204" t="s">
        <v>80</v>
      </c>
      <c r="AV223" s="13" t="s">
        <v>80</v>
      </c>
      <c r="AW223" s="13" t="s">
        <v>32</v>
      </c>
      <c r="AX223" s="13" t="s">
        <v>70</v>
      </c>
      <c r="AY223" s="204" t="s">
        <v>193</v>
      </c>
    </row>
    <row r="224" spans="1:65" s="14" customFormat="1" ht="11.25">
      <c r="B224" s="205"/>
      <c r="C224" s="206"/>
      <c r="D224" s="195" t="s">
        <v>203</v>
      </c>
      <c r="E224" s="207" t="s">
        <v>19</v>
      </c>
      <c r="F224" s="208" t="s">
        <v>205</v>
      </c>
      <c r="G224" s="206"/>
      <c r="H224" s="209">
        <v>14.4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203</v>
      </c>
      <c r="AU224" s="215" t="s">
        <v>80</v>
      </c>
      <c r="AV224" s="14" t="s">
        <v>200</v>
      </c>
      <c r="AW224" s="14" t="s">
        <v>32</v>
      </c>
      <c r="AX224" s="14" t="s">
        <v>78</v>
      </c>
      <c r="AY224" s="215" t="s">
        <v>193</v>
      </c>
    </row>
    <row r="225" spans="1:65" s="2" customFormat="1" ht="24.2" customHeight="1">
      <c r="A225" s="36"/>
      <c r="B225" s="37"/>
      <c r="C225" s="227" t="s">
        <v>433</v>
      </c>
      <c r="D225" s="227" t="s">
        <v>443</v>
      </c>
      <c r="E225" s="228" t="s">
        <v>9030</v>
      </c>
      <c r="F225" s="229" t="s">
        <v>9031</v>
      </c>
      <c r="G225" s="230" t="s">
        <v>198</v>
      </c>
      <c r="H225" s="231">
        <v>15.12</v>
      </c>
      <c r="I225" s="232"/>
      <c r="J225" s="233">
        <f>ROUND(I225*H225,2)</f>
        <v>0</v>
      </c>
      <c r="K225" s="229" t="s">
        <v>199</v>
      </c>
      <c r="L225" s="234"/>
      <c r="M225" s="235" t="s">
        <v>19</v>
      </c>
      <c r="N225" s="236" t="s">
        <v>41</v>
      </c>
      <c r="O225" s="66"/>
      <c r="P225" s="184">
        <f>O225*H225</f>
        <v>0</v>
      </c>
      <c r="Q225" s="184">
        <v>9.3100000000000006E-3</v>
      </c>
      <c r="R225" s="184">
        <f>Q225*H225</f>
        <v>0.14076720000000001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257</v>
      </c>
      <c r="AT225" s="186" t="s">
        <v>443</v>
      </c>
      <c r="AU225" s="186" t="s">
        <v>80</v>
      </c>
      <c r="AY225" s="19" t="s">
        <v>193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78</v>
      </c>
      <c r="BK225" s="187">
        <f>ROUND(I225*H225,2)</f>
        <v>0</v>
      </c>
      <c r="BL225" s="19" t="s">
        <v>216</v>
      </c>
      <c r="BM225" s="186" t="s">
        <v>401</v>
      </c>
    </row>
    <row r="226" spans="1:65" s="13" customFormat="1" ht="11.25">
      <c r="B226" s="193"/>
      <c r="C226" s="194"/>
      <c r="D226" s="195" t="s">
        <v>203</v>
      </c>
      <c r="E226" s="196" t="s">
        <v>19</v>
      </c>
      <c r="F226" s="197" t="s">
        <v>9032</v>
      </c>
      <c r="G226" s="194"/>
      <c r="H226" s="198">
        <v>15.12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203</v>
      </c>
      <c r="AU226" s="204" t="s">
        <v>80</v>
      </c>
      <c r="AV226" s="13" t="s">
        <v>80</v>
      </c>
      <c r="AW226" s="13" t="s">
        <v>32</v>
      </c>
      <c r="AX226" s="13" t="s">
        <v>70</v>
      </c>
      <c r="AY226" s="204" t="s">
        <v>193</v>
      </c>
    </row>
    <row r="227" spans="1:65" s="14" customFormat="1" ht="11.25">
      <c r="B227" s="205"/>
      <c r="C227" s="206"/>
      <c r="D227" s="195" t="s">
        <v>203</v>
      </c>
      <c r="E227" s="207" t="s">
        <v>19</v>
      </c>
      <c r="F227" s="208" t="s">
        <v>205</v>
      </c>
      <c r="G227" s="206"/>
      <c r="H227" s="209">
        <v>15.12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203</v>
      </c>
      <c r="AU227" s="215" t="s">
        <v>80</v>
      </c>
      <c r="AV227" s="14" t="s">
        <v>200</v>
      </c>
      <c r="AW227" s="14" t="s">
        <v>32</v>
      </c>
      <c r="AX227" s="14" t="s">
        <v>78</v>
      </c>
      <c r="AY227" s="215" t="s">
        <v>193</v>
      </c>
    </row>
    <row r="228" spans="1:65" s="2" customFormat="1" ht="44.25" customHeight="1">
      <c r="A228" s="36"/>
      <c r="B228" s="37"/>
      <c r="C228" s="175" t="s">
        <v>274</v>
      </c>
      <c r="D228" s="175" t="s">
        <v>195</v>
      </c>
      <c r="E228" s="176" t="s">
        <v>9033</v>
      </c>
      <c r="F228" s="177" t="s">
        <v>9034</v>
      </c>
      <c r="G228" s="178" t="s">
        <v>417</v>
      </c>
      <c r="H228" s="179">
        <v>0.14099999999999999</v>
      </c>
      <c r="I228" s="180"/>
      <c r="J228" s="181">
        <f>ROUND(I228*H228,2)</f>
        <v>0</v>
      </c>
      <c r="K228" s="177" t="s">
        <v>199</v>
      </c>
      <c r="L228" s="41"/>
      <c r="M228" s="182" t="s">
        <v>19</v>
      </c>
      <c r="N228" s="183" t="s">
        <v>41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216</v>
      </c>
      <c r="AT228" s="186" t="s">
        <v>195</v>
      </c>
      <c r="AU228" s="186" t="s">
        <v>80</v>
      </c>
      <c r="AY228" s="19" t="s">
        <v>193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78</v>
      </c>
      <c r="BK228" s="187">
        <f>ROUND(I228*H228,2)</f>
        <v>0</v>
      </c>
      <c r="BL228" s="19" t="s">
        <v>216</v>
      </c>
      <c r="BM228" s="186" t="s">
        <v>406</v>
      </c>
    </row>
    <row r="229" spans="1:65" s="2" customFormat="1" ht="11.25">
      <c r="A229" s="36"/>
      <c r="B229" s="37"/>
      <c r="C229" s="38"/>
      <c r="D229" s="188" t="s">
        <v>201</v>
      </c>
      <c r="E229" s="38"/>
      <c r="F229" s="189" t="s">
        <v>9035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201</v>
      </c>
      <c r="AU229" s="19" t="s">
        <v>80</v>
      </c>
    </row>
    <row r="230" spans="1:65" s="12" customFormat="1" ht="22.9" customHeight="1">
      <c r="B230" s="159"/>
      <c r="C230" s="160"/>
      <c r="D230" s="161" t="s">
        <v>69</v>
      </c>
      <c r="E230" s="173" t="s">
        <v>4204</v>
      </c>
      <c r="F230" s="173" t="s">
        <v>8061</v>
      </c>
      <c r="G230" s="160"/>
      <c r="H230" s="160"/>
      <c r="I230" s="163"/>
      <c r="J230" s="174">
        <f>BK230</f>
        <v>0</v>
      </c>
      <c r="K230" s="160"/>
      <c r="L230" s="165"/>
      <c r="M230" s="166"/>
      <c r="N230" s="167"/>
      <c r="O230" s="167"/>
      <c r="P230" s="168">
        <f>SUM(P231:P242)</f>
        <v>0</v>
      </c>
      <c r="Q230" s="167"/>
      <c r="R230" s="168">
        <f>SUM(R231:R242)</f>
        <v>4.0335999999999997E-2</v>
      </c>
      <c r="S230" s="167"/>
      <c r="T230" s="169">
        <f>SUM(T231:T242)</f>
        <v>0</v>
      </c>
      <c r="AR230" s="170" t="s">
        <v>80</v>
      </c>
      <c r="AT230" s="171" t="s">
        <v>69</v>
      </c>
      <c r="AU230" s="171" t="s">
        <v>78</v>
      </c>
      <c r="AY230" s="170" t="s">
        <v>193</v>
      </c>
      <c r="BK230" s="172">
        <f>SUM(BK231:BK242)</f>
        <v>0</v>
      </c>
    </row>
    <row r="231" spans="1:65" s="2" customFormat="1" ht="24.2" customHeight="1">
      <c r="A231" s="36"/>
      <c r="B231" s="37"/>
      <c r="C231" s="175" t="s">
        <v>449</v>
      </c>
      <c r="D231" s="175" t="s">
        <v>195</v>
      </c>
      <c r="E231" s="176" t="s">
        <v>9036</v>
      </c>
      <c r="F231" s="177" t="s">
        <v>9037</v>
      </c>
      <c r="G231" s="178" t="s">
        <v>198</v>
      </c>
      <c r="H231" s="179">
        <v>161.34399999999999</v>
      </c>
      <c r="I231" s="180"/>
      <c r="J231" s="181">
        <f>ROUND(I231*H231,2)</f>
        <v>0</v>
      </c>
      <c r="K231" s="177" t="s">
        <v>199</v>
      </c>
      <c r="L231" s="41"/>
      <c r="M231" s="182" t="s">
        <v>19</v>
      </c>
      <c r="N231" s="183" t="s">
        <v>41</v>
      </c>
      <c r="O231" s="66"/>
      <c r="P231" s="184">
        <f>O231*H231</f>
        <v>0</v>
      </c>
      <c r="Q231" s="184">
        <v>2.5000000000000001E-4</v>
      </c>
      <c r="R231" s="184">
        <f>Q231*H231</f>
        <v>4.0335999999999997E-2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216</v>
      </c>
      <c r="AT231" s="186" t="s">
        <v>195</v>
      </c>
      <c r="AU231" s="186" t="s">
        <v>80</v>
      </c>
      <c r="AY231" s="19" t="s">
        <v>193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78</v>
      </c>
      <c r="BK231" s="187">
        <f>ROUND(I231*H231,2)</f>
        <v>0</v>
      </c>
      <c r="BL231" s="19" t="s">
        <v>216</v>
      </c>
      <c r="BM231" s="186" t="s">
        <v>411</v>
      </c>
    </row>
    <row r="232" spans="1:65" s="2" customFormat="1" ht="11.25">
      <c r="A232" s="36"/>
      <c r="B232" s="37"/>
      <c r="C232" s="38"/>
      <c r="D232" s="188" t="s">
        <v>201</v>
      </c>
      <c r="E232" s="38"/>
      <c r="F232" s="189" t="s">
        <v>9038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201</v>
      </c>
      <c r="AU232" s="19" t="s">
        <v>80</v>
      </c>
    </row>
    <row r="233" spans="1:65" s="13" customFormat="1" ht="11.25">
      <c r="B233" s="193"/>
      <c r="C233" s="194"/>
      <c r="D233" s="195" t="s">
        <v>203</v>
      </c>
      <c r="E233" s="196" t="s">
        <v>19</v>
      </c>
      <c r="F233" s="197" t="s">
        <v>9039</v>
      </c>
      <c r="G233" s="194"/>
      <c r="H233" s="198">
        <v>9.6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203</v>
      </c>
      <c r="AU233" s="204" t="s">
        <v>80</v>
      </c>
      <c r="AV233" s="13" t="s">
        <v>80</v>
      </c>
      <c r="AW233" s="13" t="s">
        <v>32</v>
      </c>
      <c r="AX233" s="13" t="s">
        <v>70</v>
      </c>
      <c r="AY233" s="204" t="s">
        <v>193</v>
      </c>
    </row>
    <row r="234" spans="1:65" s="13" customFormat="1" ht="11.25">
      <c r="B234" s="193"/>
      <c r="C234" s="194"/>
      <c r="D234" s="195" t="s">
        <v>203</v>
      </c>
      <c r="E234" s="196" t="s">
        <v>19</v>
      </c>
      <c r="F234" s="197" t="s">
        <v>9040</v>
      </c>
      <c r="G234" s="194"/>
      <c r="H234" s="198">
        <v>10.56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203</v>
      </c>
      <c r="AU234" s="204" t="s">
        <v>80</v>
      </c>
      <c r="AV234" s="13" t="s">
        <v>80</v>
      </c>
      <c r="AW234" s="13" t="s">
        <v>32</v>
      </c>
      <c r="AX234" s="13" t="s">
        <v>70</v>
      </c>
      <c r="AY234" s="204" t="s">
        <v>193</v>
      </c>
    </row>
    <row r="235" spans="1:65" s="13" customFormat="1" ht="11.25">
      <c r="B235" s="193"/>
      <c r="C235" s="194"/>
      <c r="D235" s="195" t="s">
        <v>203</v>
      </c>
      <c r="E235" s="196" t="s">
        <v>19</v>
      </c>
      <c r="F235" s="197" t="s">
        <v>9041</v>
      </c>
      <c r="G235" s="194"/>
      <c r="H235" s="198">
        <v>33.28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203</v>
      </c>
      <c r="AU235" s="204" t="s">
        <v>80</v>
      </c>
      <c r="AV235" s="13" t="s">
        <v>80</v>
      </c>
      <c r="AW235" s="13" t="s">
        <v>32</v>
      </c>
      <c r="AX235" s="13" t="s">
        <v>70</v>
      </c>
      <c r="AY235" s="204" t="s">
        <v>193</v>
      </c>
    </row>
    <row r="236" spans="1:65" s="13" customFormat="1" ht="11.25">
      <c r="B236" s="193"/>
      <c r="C236" s="194"/>
      <c r="D236" s="195" t="s">
        <v>203</v>
      </c>
      <c r="E236" s="196" t="s">
        <v>19</v>
      </c>
      <c r="F236" s="197" t="s">
        <v>9042</v>
      </c>
      <c r="G236" s="194"/>
      <c r="H236" s="198">
        <v>19.2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203</v>
      </c>
      <c r="AU236" s="204" t="s">
        <v>80</v>
      </c>
      <c r="AV236" s="13" t="s">
        <v>80</v>
      </c>
      <c r="AW236" s="13" t="s">
        <v>32</v>
      </c>
      <c r="AX236" s="13" t="s">
        <v>70</v>
      </c>
      <c r="AY236" s="204" t="s">
        <v>193</v>
      </c>
    </row>
    <row r="237" spans="1:65" s="13" customFormat="1" ht="11.25">
      <c r="B237" s="193"/>
      <c r="C237" s="194"/>
      <c r="D237" s="195" t="s">
        <v>203</v>
      </c>
      <c r="E237" s="196" t="s">
        <v>19</v>
      </c>
      <c r="F237" s="197" t="s">
        <v>9043</v>
      </c>
      <c r="G237" s="194"/>
      <c r="H237" s="198">
        <v>10.88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203</v>
      </c>
      <c r="AU237" s="204" t="s">
        <v>80</v>
      </c>
      <c r="AV237" s="13" t="s">
        <v>80</v>
      </c>
      <c r="AW237" s="13" t="s">
        <v>32</v>
      </c>
      <c r="AX237" s="13" t="s">
        <v>70</v>
      </c>
      <c r="AY237" s="204" t="s">
        <v>193</v>
      </c>
    </row>
    <row r="238" spans="1:65" s="13" customFormat="1" ht="11.25">
      <c r="B238" s="193"/>
      <c r="C238" s="194"/>
      <c r="D238" s="195" t="s">
        <v>203</v>
      </c>
      <c r="E238" s="196" t="s">
        <v>19</v>
      </c>
      <c r="F238" s="197" t="s">
        <v>9044</v>
      </c>
      <c r="G238" s="194"/>
      <c r="H238" s="198">
        <v>14.784000000000001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203</v>
      </c>
      <c r="AU238" s="204" t="s">
        <v>80</v>
      </c>
      <c r="AV238" s="13" t="s">
        <v>80</v>
      </c>
      <c r="AW238" s="13" t="s">
        <v>32</v>
      </c>
      <c r="AX238" s="13" t="s">
        <v>70</v>
      </c>
      <c r="AY238" s="204" t="s">
        <v>193</v>
      </c>
    </row>
    <row r="239" spans="1:65" s="13" customFormat="1" ht="11.25">
      <c r="B239" s="193"/>
      <c r="C239" s="194"/>
      <c r="D239" s="195" t="s">
        <v>203</v>
      </c>
      <c r="E239" s="196" t="s">
        <v>19</v>
      </c>
      <c r="F239" s="197" t="s">
        <v>9045</v>
      </c>
      <c r="G239" s="194"/>
      <c r="H239" s="198">
        <v>10.24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203</v>
      </c>
      <c r="AU239" s="204" t="s">
        <v>80</v>
      </c>
      <c r="AV239" s="13" t="s">
        <v>80</v>
      </c>
      <c r="AW239" s="13" t="s">
        <v>32</v>
      </c>
      <c r="AX239" s="13" t="s">
        <v>70</v>
      </c>
      <c r="AY239" s="204" t="s">
        <v>193</v>
      </c>
    </row>
    <row r="240" spans="1:65" s="13" customFormat="1" ht="11.25">
      <c r="B240" s="193"/>
      <c r="C240" s="194"/>
      <c r="D240" s="195" t="s">
        <v>203</v>
      </c>
      <c r="E240" s="196" t="s">
        <v>19</v>
      </c>
      <c r="F240" s="197" t="s">
        <v>9046</v>
      </c>
      <c r="G240" s="194"/>
      <c r="H240" s="198">
        <v>24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203</v>
      </c>
      <c r="AU240" s="204" t="s">
        <v>80</v>
      </c>
      <c r="AV240" s="13" t="s">
        <v>80</v>
      </c>
      <c r="AW240" s="13" t="s">
        <v>32</v>
      </c>
      <c r="AX240" s="13" t="s">
        <v>70</v>
      </c>
      <c r="AY240" s="204" t="s">
        <v>193</v>
      </c>
    </row>
    <row r="241" spans="1:51" s="13" customFormat="1" ht="11.25">
      <c r="B241" s="193"/>
      <c r="C241" s="194"/>
      <c r="D241" s="195" t="s">
        <v>203</v>
      </c>
      <c r="E241" s="196" t="s">
        <v>19</v>
      </c>
      <c r="F241" s="197" t="s">
        <v>9047</v>
      </c>
      <c r="G241" s="194"/>
      <c r="H241" s="198">
        <v>28.8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203</v>
      </c>
      <c r="AU241" s="204" t="s">
        <v>80</v>
      </c>
      <c r="AV241" s="13" t="s">
        <v>80</v>
      </c>
      <c r="AW241" s="13" t="s">
        <v>32</v>
      </c>
      <c r="AX241" s="13" t="s">
        <v>70</v>
      </c>
      <c r="AY241" s="204" t="s">
        <v>193</v>
      </c>
    </row>
    <row r="242" spans="1:51" s="14" customFormat="1" ht="11.25">
      <c r="B242" s="205"/>
      <c r="C242" s="206"/>
      <c r="D242" s="195" t="s">
        <v>203</v>
      </c>
      <c r="E242" s="207" t="s">
        <v>19</v>
      </c>
      <c r="F242" s="208" t="s">
        <v>205</v>
      </c>
      <c r="G242" s="206"/>
      <c r="H242" s="209">
        <v>161.34399999999999</v>
      </c>
      <c r="I242" s="210"/>
      <c r="J242" s="206"/>
      <c r="K242" s="206"/>
      <c r="L242" s="211"/>
      <c r="M242" s="254"/>
      <c r="N242" s="255"/>
      <c r="O242" s="255"/>
      <c r="P242" s="255"/>
      <c r="Q242" s="255"/>
      <c r="R242" s="255"/>
      <c r="S242" s="255"/>
      <c r="T242" s="256"/>
      <c r="AT242" s="215" t="s">
        <v>203</v>
      </c>
      <c r="AU242" s="215" t="s">
        <v>80</v>
      </c>
      <c r="AV242" s="14" t="s">
        <v>200</v>
      </c>
      <c r="AW242" s="14" t="s">
        <v>32</v>
      </c>
      <c r="AX242" s="14" t="s">
        <v>78</v>
      </c>
      <c r="AY242" s="215" t="s">
        <v>193</v>
      </c>
    </row>
    <row r="243" spans="1:51" s="2" customFormat="1" ht="6.95" customHeight="1">
      <c r="A243" s="36"/>
      <c r="B243" s="49"/>
      <c r="C243" s="50"/>
      <c r="D243" s="50"/>
      <c r="E243" s="50"/>
      <c r="F243" s="50"/>
      <c r="G243" s="50"/>
      <c r="H243" s="50"/>
      <c r="I243" s="50"/>
      <c r="J243" s="50"/>
      <c r="K243" s="50"/>
      <c r="L243" s="41"/>
      <c r="M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</sheetData>
  <sheetProtection algorithmName="SHA-512" hashValue="KvbnuI/zIPS/T7Ei8VfzRhqrAMUqqEHXqaexz/0kYjXSAGFpIdGCqpvKNGfE2S6aDTlooC6XRzXhwa5o1OPZIg==" saltValue="QtJjfXzdaP6uaQHRSIN0HDD86fR8C6eIKvILVnSSq1D2LN59RT3a63DJrT870hc7O79ChRwxxaIsAXgWolgpBQ==" spinCount="100000" sheet="1" objects="1" scenarios="1" formatColumns="0" formatRows="0" autoFilter="0"/>
  <autoFilter ref="C90:K242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9" r:id="rId2" xr:uid="{00000000-0004-0000-0200-000001000000}"/>
    <hyperlink ref="F101" r:id="rId3" xr:uid="{00000000-0004-0000-0200-000002000000}"/>
    <hyperlink ref="F110" r:id="rId4" xr:uid="{00000000-0004-0000-0200-000003000000}"/>
    <hyperlink ref="F114" r:id="rId5" xr:uid="{00000000-0004-0000-0200-000004000000}"/>
    <hyperlink ref="F118" r:id="rId6" xr:uid="{00000000-0004-0000-0200-000005000000}"/>
    <hyperlink ref="F121" r:id="rId7" xr:uid="{00000000-0004-0000-0200-000006000000}"/>
    <hyperlink ref="F125" r:id="rId8" xr:uid="{00000000-0004-0000-0200-000007000000}"/>
    <hyperlink ref="F133" r:id="rId9" xr:uid="{00000000-0004-0000-0200-000008000000}"/>
    <hyperlink ref="F140" r:id="rId10" xr:uid="{00000000-0004-0000-0200-000009000000}"/>
    <hyperlink ref="F145" r:id="rId11" xr:uid="{00000000-0004-0000-0200-00000A000000}"/>
    <hyperlink ref="F149" r:id="rId12" xr:uid="{00000000-0004-0000-0200-00000B000000}"/>
    <hyperlink ref="F153" r:id="rId13" xr:uid="{00000000-0004-0000-0200-00000C000000}"/>
    <hyperlink ref="F156" r:id="rId14" xr:uid="{00000000-0004-0000-0200-00000D000000}"/>
    <hyperlink ref="F159" r:id="rId15" xr:uid="{00000000-0004-0000-0200-00000E000000}"/>
    <hyperlink ref="F167" r:id="rId16" xr:uid="{00000000-0004-0000-0200-00000F000000}"/>
    <hyperlink ref="F181" r:id="rId17" xr:uid="{00000000-0004-0000-0200-000010000000}"/>
    <hyperlink ref="F188" r:id="rId18" xr:uid="{00000000-0004-0000-0200-000011000000}"/>
    <hyperlink ref="F192" r:id="rId19" xr:uid="{00000000-0004-0000-0200-000012000000}"/>
    <hyperlink ref="F195" r:id="rId20" xr:uid="{00000000-0004-0000-0200-000013000000}"/>
    <hyperlink ref="F199" r:id="rId21" xr:uid="{00000000-0004-0000-0200-000014000000}"/>
    <hyperlink ref="F203" r:id="rId22" xr:uid="{00000000-0004-0000-0200-000015000000}"/>
    <hyperlink ref="F205" r:id="rId23" xr:uid="{00000000-0004-0000-0200-000016000000}"/>
    <hyperlink ref="F209" r:id="rId24" xr:uid="{00000000-0004-0000-0200-000017000000}"/>
    <hyperlink ref="F212" r:id="rId25" xr:uid="{00000000-0004-0000-0200-000018000000}"/>
    <hyperlink ref="F219" r:id="rId26" xr:uid="{00000000-0004-0000-0200-000019000000}"/>
    <hyperlink ref="F222" r:id="rId27" xr:uid="{00000000-0004-0000-0200-00001A000000}"/>
    <hyperlink ref="F229" r:id="rId28" xr:uid="{00000000-0004-0000-0200-00001B000000}"/>
    <hyperlink ref="F232" r:id="rId29" xr:uid="{00000000-0004-0000-0200-00001C000000}"/>
  </hyperlinks>
  <pageMargins left="0.39370078740157483" right="0.39370078740157483" top="0.39370078740157483" bottom="0.39370078740157483" header="0" footer="0"/>
  <pageSetup paperSize="9" scale="76" fitToHeight="100" orientation="portrait" r:id="rId30"/>
  <headerFooter>
    <oddFooter>&amp;CStrana &amp;P z &amp;N</oddFooter>
  </headerFooter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Dům s pečovatelskou službou v Praze Řepích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9048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ROUND((SUM(BE92:BE288)),  2)</f>
        <v>0</v>
      </c>
      <c r="G33" s="36"/>
      <c r="H33" s="36"/>
      <c r="I33" s="120">
        <v>0.21</v>
      </c>
      <c r="J33" s="119">
        <f>ROUND(((SUM(BE92:BE288))*I33),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ROUND((SUM(BF92:BF288)),  2)</f>
        <v>0</v>
      </c>
      <c r="G34" s="36"/>
      <c r="H34" s="36"/>
      <c r="I34" s="120">
        <v>0.15</v>
      </c>
      <c r="J34" s="119">
        <f>ROUND(((SUM(BF92:BF288))*I34),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ROUND((SUM(BG92:BG288)),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ROUND((SUM(BH92:BH288)),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ROUND((SUM(BI92:BI288)),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Dům s pečovatelskou službou v Praze Řepích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03 - Plynovod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Řepy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Městská část Praha 17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100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J143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8918</v>
      </c>
      <c r="E64" s="145"/>
      <c r="F64" s="145"/>
      <c r="G64" s="145"/>
      <c r="H64" s="145"/>
      <c r="I64" s="145"/>
      <c r="J64" s="146">
        <f>J152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111</v>
      </c>
      <c r="E65" s="145"/>
      <c r="F65" s="145"/>
      <c r="G65" s="145"/>
      <c r="H65" s="145"/>
      <c r="I65" s="145"/>
      <c r="J65" s="146">
        <f>J161</f>
        <v>0</v>
      </c>
      <c r="K65" s="143"/>
      <c r="L65" s="147"/>
    </row>
    <row r="66" spans="1:31" s="9" customFormat="1" ht="24.95" customHeight="1">
      <c r="B66" s="136"/>
      <c r="C66" s="137"/>
      <c r="D66" s="138" t="s">
        <v>113</v>
      </c>
      <c r="E66" s="139"/>
      <c r="F66" s="139"/>
      <c r="G66" s="139"/>
      <c r="H66" s="139"/>
      <c r="I66" s="139"/>
      <c r="J66" s="140">
        <f>J170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9049</v>
      </c>
      <c r="E67" s="145"/>
      <c r="F67" s="145"/>
      <c r="G67" s="145"/>
      <c r="H67" s="145"/>
      <c r="I67" s="145"/>
      <c r="J67" s="146">
        <f>J171</f>
        <v>0</v>
      </c>
      <c r="K67" s="143"/>
      <c r="L67" s="147"/>
    </row>
    <row r="68" spans="1:31" s="9" customFormat="1" ht="24.95" customHeight="1">
      <c r="B68" s="136"/>
      <c r="C68" s="137"/>
      <c r="D68" s="138" t="s">
        <v>161</v>
      </c>
      <c r="E68" s="139"/>
      <c r="F68" s="139"/>
      <c r="G68" s="139"/>
      <c r="H68" s="139"/>
      <c r="I68" s="139"/>
      <c r="J68" s="140">
        <f>J216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9050</v>
      </c>
      <c r="E69" s="145"/>
      <c r="F69" s="145"/>
      <c r="G69" s="145"/>
      <c r="H69" s="145"/>
      <c r="I69" s="145"/>
      <c r="J69" s="146">
        <f>J217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9051</v>
      </c>
      <c r="E70" s="145"/>
      <c r="F70" s="145"/>
      <c r="G70" s="145"/>
      <c r="H70" s="145"/>
      <c r="I70" s="145"/>
      <c r="J70" s="146">
        <f>J220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9052</v>
      </c>
      <c r="E71" s="145"/>
      <c r="F71" s="145"/>
      <c r="G71" s="145"/>
      <c r="H71" s="145"/>
      <c r="I71" s="145"/>
      <c r="J71" s="146">
        <f>J269</f>
        <v>0</v>
      </c>
      <c r="K71" s="143"/>
      <c r="L71" s="147"/>
    </row>
    <row r="72" spans="1:31" s="9" customFormat="1" ht="24.95" customHeight="1">
      <c r="B72" s="136"/>
      <c r="C72" s="137"/>
      <c r="D72" s="138" t="s">
        <v>9053</v>
      </c>
      <c r="E72" s="139"/>
      <c r="F72" s="139"/>
      <c r="G72" s="139"/>
      <c r="H72" s="139"/>
      <c r="I72" s="139"/>
      <c r="J72" s="140">
        <f>J272</f>
        <v>0</v>
      </c>
      <c r="K72" s="137"/>
      <c r="L72" s="141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178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8" t="str">
        <f>E7</f>
        <v>Dům s pečovatelskou službou v Praze Řepích</v>
      </c>
      <c r="F82" s="389"/>
      <c r="G82" s="389"/>
      <c r="H82" s="389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91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1" t="str">
        <f>E9</f>
        <v>SO 03 - Plynovod</v>
      </c>
      <c r="F84" s="390"/>
      <c r="G84" s="390"/>
      <c r="H84" s="390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Praha Řepy</v>
      </c>
      <c r="G86" s="38"/>
      <c r="H86" s="38"/>
      <c r="I86" s="31" t="s">
        <v>23</v>
      </c>
      <c r="J86" s="61" t="str">
        <f>IF(J12="","",J12)</f>
        <v>Vyplň údaj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24</v>
      </c>
      <c r="D88" s="38"/>
      <c r="E88" s="38"/>
      <c r="F88" s="29" t="str">
        <f>E15</f>
        <v>Městská část Praha 17</v>
      </c>
      <c r="G88" s="38"/>
      <c r="H88" s="38"/>
      <c r="I88" s="31" t="s">
        <v>30</v>
      </c>
      <c r="J88" s="34" t="str">
        <f>E21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IF(E18="","",E18)</f>
        <v>Vyplň údaj</v>
      </c>
      <c r="G89" s="38"/>
      <c r="H89" s="38"/>
      <c r="I89" s="31" t="s">
        <v>33</v>
      </c>
      <c r="J89" s="34" t="str">
        <f>E24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179</v>
      </c>
      <c r="D91" s="151" t="s">
        <v>55</v>
      </c>
      <c r="E91" s="151" t="s">
        <v>51</v>
      </c>
      <c r="F91" s="151" t="s">
        <v>52</v>
      </c>
      <c r="G91" s="151" t="s">
        <v>180</v>
      </c>
      <c r="H91" s="151" t="s">
        <v>181</v>
      </c>
      <c r="I91" s="151" t="s">
        <v>182</v>
      </c>
      <c r="J91" s="151" t="s">
        <v>95</v>
      </c>
      <c r="K91" s="152" t="s">
        <v>183</v>
      </c>
      <c r="L91" s="153"/>
      <c r="M91" s="70" t="s">
        <v>19</v>
      </c>
      <c r="N91" s="71" t="s">
        <v>40</v>
      </c>
      <c r="O91" s="71" t="s">
        <v>184</v>
      </c>
      <c r="P91" s="71" t="s">
        <v>185</v>
      </c>
      <c r="Q91" s="71" t="s">
        <v>186</v>
      </c>
      <c r="R91" s="71" t="s">
        <v>187</v>
      </c>
      <c r="S91" s="71" t="s">
        <v>188</v>
      </c>
      <c r="T91" s="72" t="s">
        <v>189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190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P93+P170+P216+P272</f>
        <v>0</v>
      </c>
      <c r="Q92" s="74"/>
      <c r="R92" s="156">
        <f>R93+R170+R216+R272</f>
        <v>145.59160639999999</v>
      </c>
      <c r="S92" s="74"/>
      <c r="T92" s="157">
        <f>T93+T170+T216+T272</f>
        <v>63.468679999999999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96</v>
      </c>
      <c r="BK92" s="158">
        <f>BK93+BK170+BK216+BK272</f>
        <v>0</v>
      </c>
    </row>
    <row r="93" spans="1:65" s="12" customFormat="1" ht="25.9" customHeight="1">
      <c r="B93" s="159"/>
      <c r="C93" s="160"/>
      <c r="D93" s="161" t="s">
        <v>69</v>
      </c>
      <c r="E93" s="162" t="s">
        <v>191</v>
      </c>
      <c r="F93" s="162" t="s">
        <v>192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P94+P139+P143+P152+P161</f>
        <v>0</v>
      </c>
      <c r="Q93" s="167"/>
      <c r="R93" s="168">
        <f>R94+R139+R143+R152+R161</f>
        <v>145.10409139999999</v>
      </c>
      <c r="S93" s="167"/>
      <c r="T93" s="169">
        <f>T94+T139+T143+T152+T161</f>
        <v>63.468679999999999</v>
      </c>
      <c r="AR93" s="170" t="s">
        <v>78</v>
      </c>
      <c r="AT93" s="171" t="s">
        <v>69</v>
      </c>
      <c r="AU93" s="171" t="s">
        <v>70</v>
      </c>
      <c r="AY93" s="170" t="s">
        <v>193</v>
      </c>
      <c r="BK93" s="172">
        <f>BK94+BK139+BK143+BK152+BK161</f>
        <v>0</v>
      </c>
    </row>
    <row r="94" spans="1:65" s="12" customFormat="1" ht="22.9" customHeight="1">
      <c r="B94" s="159"/>
      <c r="C94" s="160"/>
      <c r="D94" s="161" t="s">
        <v>69</v>
      </c>
      <c r="E94" s="173" t="s">
        <v>78</v>
      </c>
      <c r="F94" s="173" t="s">
        <v>194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SUM(P95:P138)</f>
        <v>0</v>
      </c>
      <c r="Q94" s="167"/>
      <c r="R94" s="168">
        <f>SUM(R95:R138)</f>
        <v>75.108879999999999</v>
      </c>
      <c r="S94" s="167"/>
      <c r="T94" s="169">
        <f>SUM(T95:T138)</f>
        <v>63.468679999999999</v>
      </c>
      <c r="AR94" s="170" t="s">
        <v>78</v>
      </c>
      <c r="AT94" s="171" t="s">
        <v>69</v>
      </c>
      <c r="AU94" s="171" t="s">
        <v>78</v>
      </c>
      <c r="AY94" s="170" t="s">
        <v>193</v>
      </c>
      <c r="BK94" s="172">
        <f>SUM(BK95:BK138)</f>
        <v>0</v>
      </c>
    </row>
    <row r="95" spans="1:65" s="2" customFormat="1" ht="66.75" customHeight="1">
      <c r="A95" s="36"/>
      <c r="B95" s="37"/>
      <c r="C95" s="175" t="s">
        <v>78</v>
      </c>
      <c r="D95" s="175" t="s">
        <v>195</v>
      </c>
      <c r="E95" s="176" t="s">
        <v>244</v>
      </c>
      <c r="F95" s="177" t="s">
        <v>245</v>
      </c>
      <c r="G95" s="178" t="s">
        <v>198</v>
      </c>
      <c r="H95" s="179">
        <v>66.78</v>
      </c>
      <c r="I95" s="180"/>
      <c r="J95" s="181">
        <f>ROUND(I95*H95,2)</f>
        <v>0</v>
      </c>
      <c r="K95" s="177" t="s">
        <v>199</v>
      </c>
      <c r="L95" s="41"/>
      <c r="M95" s="182" t="s">
        <v>19</v>
      </c>
      <c r="N95" s="183" t="s">
        <v>41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0.28999999999999998</v>
      </c>
      <c r="T95" s="185">
        <f>S95*H95</f>
        <v>19.366199999999999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200</v>
      </c>
      <c r="AT95" s="186" t="s">
        <v>195</v>
      </c>
      <c r="AU95" s="186" t="s">
        <v>80</v>
      </c>
      <c r="AY95" s="19" t="s">
        <v>193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78</v>
      </c>
      <c r="BK95" s="187">
        <f>ROUND(I95*H95,2)</f>
        <v>0</v>
      </c>
      <c r="BL95" s="19" t="s">
        <v>200</v>
      </c>
      <c r="BM95" s="186" t="s">
        <v>80</v>
      </c>
    </row>
    <row r="96" spans="1:65" s="2" customFormat="1" ht="11.25">
      <c r="A96" s="36"/>
      <c r="B96" s="37"/>
      <c r="C96" s="38"/>
      <c r="D96" s="188" t="s">
        <v>201</v>
      </c>
      <c r="E96" s="38"/>
      <c r="F96" s="189" t="s">
        <v>247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201</v>
      </c>
      <c r="AU96" s="19" t="s">
        <v>80</v>
      </c>
    </row>
    <row r="97" spans="1:65" s="2" customFormat="1" ht="66.75" customHeight="1">
      <c r="A97" s="36"/>
      <c r="B97" s="37"/>
      <c r="C97" s="175" t="s">
        <v>80</v>
      </c>
      <c r="D97" s="175" t="s">
        <v>195</v>
      </c>
      <c r="E97" s="176" t="s">
        <v>9054</v>
      </c>
      <c r="F97" s="177" t="s">
        <v>9055</v>
      </c>
      <c r="G97" s="178" t="s">
        <v>198</v>
      </c>
      <c r="H97" s="179">
        <v>66.78</v>
      </c>
      <c r="I97" s="180"/>
      <c r="J97" s="181">
        <f>ROUND(I97*H97,2)</f>
        <v>0</v>
      </c>
      <c r="K97" s="177" t="s">
        <v>199</v>
      </c>
      <c r="L97" s="41"/>
      <c r="M97" s="182" t="s">
        <v>19</v>
      </c>
      <c r="N97" s="183" t="s">
        <v>41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0.316</v>
      </c>
      <c r="T97" s="185">
        <f>S97*H97</f>
        <v>21.10248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200</v>
      </c>
      <c r="AT97" s="186" t="s">
        <v>195</v>
      </c>
      <c r="AU97" s="186" t="s">
        <v>80</v>
      </c>
      <c r="AY97" s="19" t="s">
        <v>193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78</v>
      </c>
      <c r="BK97" s="187">
        <f>ROUND(I97*H97,2)</f>
        <v>0</v>
      </c>
      <c r="BL97" s="19" t="s">
        <v>200</v>
      </c>
      <c r="BM97" s="186" t="s">
        <v>200</v>
      </c>
    </row>
    <row r="98" spans="1:65" s="2" customFormat="1" ht="11.25">
      <c r="A98" s="36"/>
      <c r="B98" s="37"/>
      <c r="C98" s="38"/>
      <c r="D98" s="188" t="s">
        <v>201</v>
      </c>
      <c r="E98" s="38"/>
      <c r="F98" s="189" t="s">
        <v>9056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201</v>
      </c>
      <c r="AU98" s="19" t="s">
        <v>80</v>
      </c>
    </row>
    <row r="99" spans="1:65" s="2" customFormat="1" ht="44.25" customHeight="1">
      <c r="A99" s="36"/>
      <c r="B99" s="37"/>
      <c r="C99" s="175" t="s">
        <v>212</v>
      </c>
      <c r="D99" s="175" t="s">
        <v>195</v>
      </c>
      <c r="E99" s="176" t="s">
        <v>271</v>
      </c>
      <c r="F99" s="177" t="s">
        <v>272</v>
      </c>
      <c r="G99" s="178" t="s">
        <v>273</v>
      </c>
      <c r="H99" s="179">
        <v>100</v>
      </c>
      <c r="I99" s="180"/>
      <c r="J99" s="181">
        <f>ROUND(I99*H99,2)</f>
        <v>0</v>
      </c>
      <c r="K99" s="177" t="s">
        <v>199</v>
      </c>
      <c r="L99" s="41"/>
      <c r="M99" s="182" t="s">
        <v>19</v>
      </c>
      <c r="N99" s="183" t="s">
        <v>41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0.23</v>
      </c>
      <c r="T99" s="185">
        <f>S99*H99</f>
        <v>23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200</v>
      </c>
      <c r="AT99" s="186" t="s">
        <v>195</v>
      </c>
      <c r="AU99" s="186" t="s">
        <v>80</v>
      </c>
      <c r="AY99" s="19" t="s">
        <v>193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78</v>
      </c>
      <c r="BK99" s="187">
        <f>ROUND(I99*H99,2)</f>
        <v>0</v>
      </c>
      <c r="BL99" s="19" t="s">
        <v>200</v>
      </c>
      <c r="BM99" s="186" t="s">
        <v>227</v>
      </c>
    </row>
    <row r="100" spans="1:65" s="2" customFormat="1" ht="11.25">
      <c r="A100" s="36"/>
      <c r="B100" s="37"/>
      <c r="C100" s="38"/>
      <c r="D100" s="188" t="s">
        <v>201</v>
      </c>
      <c r="E100" s="38"/>
      <c r="F100" s="189" t="s">
        <v>275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201</v>
      </c>
      <c r="AU100" s="19" t="s">
        <v>80</v>
      </c>
    </row>
    <row r="101" spans="1:65" s="2" customFormat="1" ht="37.9" customHeight="1">
      <c r="A101" s="36"/>
      <c r="B101" s="37"/>
      <c r="C101" s="175" t="s">
        <v>200</v>
      </c>
      <c r="D101" s="175" t="s">
        <v>195</v>
      </c>
      <c r="E101" s="176" t="s">
        <v>9057</v>
      </c>
      <c r="F101" s="177" t="s">
        <v>9058</v>
      </c>
      <c r="G101" s="178" t="s">
        <v>198</v>
      </c>
      <c r="H101" s="179">
        <v>12</v>
      </c>
      <c r="I101" s="180"/>
      <c r="J101" s="181">
        <f>ROUND(I101*H101,2)</f>
        <v>0</v>
      </c>
      <c r="K101" s="177" t="s">
        <v>199</v>
      </c>
      <c r="L101" s="41"/>
      <c r="M101" s="182" t="s">
        <v>19</v>
      </c>
      <c r="N101" s="183" t="s">
        <v>41</v>
      </c>
      <c r="O101" s="66"/>
      <c r="P101" s="184">
        <f>O101*H101</f>
        <v>0</v>
      </c>
      <c r="Q101" s="184">
        <v>6.4000000000000005E-4</v>
      </c>
      <c r="R101" s="184">
        <f>Q101*H101</f>
        <v>7.6800000000000011E-3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200</v>
      </c>
      <c r="AT101" s="186" t="s">
        <v>195</v>
      </c>
      <c r="AU101" s="186" t="s">
        <v>80</v>
      </c>
      <c r="AY101" s="19" t="s">
        <v>193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78</v>
      </c>
      <c r="BK101" s="187">
        <f>ROUND(I101*H101,2)</f>
        <v>0</v>
      </c>
      <c r="BL101" s="19" t="s">
        <v>200</v>
      </c>
      <c r="BM101" s="186" t="s">
        <v>237</v>
      </c>
    </row>
    <row r="102" spans="1:65" s="2" customFormat="1" ht="11.25">
      <c r="A102" s="36"/>
      <c r="B102" s="37"/>
      <c r="C102" s="38"/>
      <c r="D102" s="188" t="s">
        <v>201</v>
      </c>
      <c r="E102" s="38"/>
      <c r="F102" s="189" t="s">
        <v>9059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201</v>
      </c>
      <c r="AU102" s="19" t="s">
        <v>80</v>
      </c>
    </row>
    <row r="103" spans="1:65" s="2" customFormat="1" ht="37.9" customHeight="1">
      <c r="A103" s="36"/>
      <c r="B103" s="37"/>
      <c r="C103" s="175" t="s">
        <v>222</v>
      </c>
      <c r="D103" s="175" t="s">
        <v>195</v>
      </c>
      <c r="E103" s="176" t="s">
        <v>9060</v>
      </c>
      <c r="F103" s="177" t="s">
        <v>9061</v>
      </c>
      <c r="G103" s="178" t="s">
        <v>198</v>
      </c>
      <c r="H103" s="179">
        <v>12</v>
      </c>
      <c r="I103" s="180"/>
      <c r="J103" s="181">
        <f>ROUND(I103*H103,2)</f>
        <v>0</v>
      </c>
      <c r="K103" s="177" t="s">
        <v>199</v>
      </c>
      <c r="L103" s="41"/>
      <c r="M103" s="182" t="s">
        <v>19</v>
      </c>
      <c r="N103" s="183" t="s">
        <v>41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200</v>
      </c>
      <c r="AT103" s="186" t="s">
        <v>195</v>
      </c>
      <c r="AU103" s="186" t="s">
        <v>80</v>
      </c>
      <c r="AY103" s="19" t="s">
        <v>193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78</v>
      </c>
      <c r="BK103" s="187">
        <f>ROUND(I103*H103,2)</f>
        <v>0</v>
      </c>
      <c r="BL103" s="19" t="s">
        <v>200</v>
      </c>
      <c r="BM103" s="186" t="s">
        <v>249</v>
      </c>
    </row>
    <row r="104" spans="1:65" s="2" customFormat="1" ht="11.25">
      <c r="A104" s="36"/>
      <c r="B104" s="37"/>
      <c r="C104" s="38"/>
      <c r="D104" s="188" t="s">
        <v>201</v>
      </c>
      <c r="E104" s="38"/>
      <c r="F104" s="189" t="s">
        <v>9062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201</v>
      </c>
      <c r="AU104" s="19" t="s">
        <v>80</v>
      </c>
    </row>
    <row r="105" spans="1:65" s="2" customFormat="1" ht="37.9" customHeight="1">
      <c r="A105" s="36"/>
      <c r="B105" s="37"/>
      <c r="C105" s="175" t="s">
        <v>227</v>
      </c>
      <c r="D105" s="175" t="s">
        <v>195</v>
      </c>
      <c r="E105" s="176" t="s">
        <v>282</v>
      </c>
      <c r="F105" s="177" t="s">
        <v>283</v>
      </c>
      <c r="G105" s="178" t="s">
        <v>273</v>
      </c>
      <c r="H105" s="179">
        <v>202</v>
      </c>
      <c r="I105" s="180"/>
      <c r="J105" s="181">
        <f>ROUND(I105*H105,2)</f>
        <v>0</v>
      </c>
      <c r="K105" s="177" t="s">
        <v>199</v>
      </c>
      <c r="L105" s="41"/>
      <c r="M105" s="182" t="s">
        <v>19</v>
      </c>
      <c r="N105" s="183" t="s">
        <v>41</v>
      </c>
      <c r="O105" s="66"/>
      <c r="P105" s="184">
        <f>O105*H105</f>
        <v>0</v>
      </c>
      <c r="Q105" s="184">
        <v>1.3999999999999999E-4</v>
      </c>
      <c r="R105" s="184">
        <f>Q105*H105</f>
        <v>2.8279999999999996E-2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200</v>
      </c>
      <c r="AT105" s="186" t="s">
        <v>195</v>
      </c>
      <c r="AU105" s="186" t="s">
        <v>80</v>
      </c>
      <c r="AY105" s="19" t="s">
        <v>193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78</v>
      </c>
      <c r="BK105" s="187">
        <f>ROUND(I105*H105,2)</f>
        <v>0</v>
      </c>
      <c r="BL105" s="19" t="s">
        <v>200</v>
      </c>
      <c r="BM105" s="186" t="s">
        <v>260</v>
      </c>
    </row>
    <row r="106" spans="1:65" s="2" customFormat="1" ht="11.25">
      <c r="A106" s="36"/>
      <c r="B106" s="37"/>
      <c r="C106" s="38"/>
      <c r="D106" s="188" t="s">
        <v>201</v>
      </c>
      <c r="E106" s="38"/>
      <c r="F106" s="189" t="s">
        <v>285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201</v>
      </c>
      <c r="AU106" s="19" t="s">
        <v>80</v>
      </c>
    </row>
    <row r="107" spans="1:65" s="2" customFormat="1" ht="37.9" customHeight="1">
      <c r="A107" s="36"/>
      <c r="B107" s="37"/>
      <c r="C107" s="175" t="s">
        <v>232</v>
      </c>
      <c r="D107" s="175" t="s">
        <v>195</v>
      </c>
      <c r="E107" s="176" t="s">
        <v>288</v>
      </c>
      <c r="F107" s="177" t="s">
        <v>289</v>
      </c>
      <c r="G107" s="178" t="s">
        <v>273</v>
      </c>
      <c r="H107" s="179">
        <v>202</v>
      </c>
      <c r="I107" s="180"/>
      <c r="J107" s="181">
        <f>ROUND(I107*H107,2)</f>
        <v>0</v>
      </c>
      <c r="K107" s="177" t="s">
        <v>199</v>
      </c>
      <c r="L107" s="41"/>
      <c r="M107" s="182" t="s">
        <v>19</v>
      </c>
      <c r="N107" s="183" t="s">
        <v>41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200</v>
      </c>
      <c r="AT107" s="186" t="s">
        <v>195</v>
      </c>
      <c r="AU107" s="186" t="s">
        <v>80</v>
      </c>
      <c r="AY107" s="19" t="s">
        <v>193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78</v>
      </c>
      <c r="BK107" s="187">
        <f>ROUND(I107*H107,2)</f>
        <v>0</v>
      </c>
      <c r="BL107" s="19" t="s">
        <v>200</v>
      </c>
      <c r="BM107" s="186" t="s">
        <v>270</v>
      </c>
    </row>
    <row r="108" spans="1:65" s="2" customFormat="1" ht="11.25">
      <c r="A108" s="36"/>
      <c r="B108" s="37"/>
      <c r="C108" s="38"/>
      <c r="D108" s="188" t="s">
        <v>201</v>
      </c>
      <c r="E108" s="38"/>
      <c r="F108" s="189" t="s">
        <v>291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201</v>
      </c>
      <c r="AU108" s="19" t="s">
        <v>80</v>
      </c>
    </row>
    <row r="109" spans="1:65" s="2" customFormat="1" ht="37.9" customHeight="1">
      <c r="A109" s="36"/>
      <c r="B109" s="37"/>
      <c r="C109" s="175" t="s">
        <v>237</v>
      </c>
      <c r="D109" s="175" t="s">
        <v>195</v>
      </c>
      <c r="E109" s="176" t="s">
        <v>9063</v>
      </c>
      <c r="F109" s="177" t="s">
        <v>9064</v>
      </c>
      <c r="G109" s="178" t="s">
        <v>300</v>
      </c>
      <c r="H109" s="179">
        <v>27.887</v>
      </c>
      <c r="I109" s="180"/>
      <c r="J109" s="181">
        <f>ROUND(I109*H109,2)</f>
        <v>0</v>
      </c>
      <c r="K109" s="177" t="s">
        <v>199</v>
      </c>
      <c r="L109" s="41"/>
      <c r="M109" s="182" t="s">
        <v>19</v>
      </c>
      <c r="N109" s="183" t="s">
        <v>41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200</v>
      </c>
      <c r="AT109" s="186" t="s">
        <v>195</v>
      </c>
      <c r="AU109" s="186" t="s">
        <v>80</v>
      </c>
      <c r="AY109" s="19" t="s">
        <v>193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78</v>
      </c>
      <c r="BK109" s="187">
        <f>ROUND(I109*H109,2)</f>
        <v>0</v>
      </c>
      <c r="BL109" s="19" t="s">
        <v>200</v>
      </c>
      <c r="BM109" s="186" t="s">
        <v>216</v>
      </c>
    </row>
    <row r="110" spans="1:65" s="2" customFormat="1" ht="11.25">
      <c r="A110" s="36"/>
      <c r="B110" s="37"/>
      <c r="C110" s="38"/>
      <c r="D110" s="188" t="s">
        <v>201</v>
      </c>
      <c r="E110" s="38"/>
      <c r="F110" s="189" t="s">
        <v>9065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201</v>
      </c>
      <c r="AU110" s="19" t="s">
        <v>80</v>
      </c>
    </row>
    <row r="111" spans="1:65" s="2" customFormat="1" ht="24.2" customHeight="1">
      <c r="A111" s="36"/>
      <c r="B111" s="37"/>
      <c r="C111" s="175" t="s">
        <v>243</v>
      </c>
      <c r="D111" s="175" t="s">
        <v>195</v>
      </c>
      <c r="E111" s="176" t="s">
        <v>9066</v>
      </c>
      <c r="F111" s="177" t="s">
        <v>9067</v>
      </c>
      <c r="G111" s="178" t="s">
        <v>198</v>
      </c>
      <c r="H111" s="179">
        <v>15.33</v>
      </c>
      <c r="I111" s="180"/>
      <c r="J111" s="181">
        <f>ROUND(I111*H111,2)</f>
        <v>0</v>
      </c>
      <c r="K111" s="177" t="s">
        <v>199</v>
      </c>
      <c r="L111" s="41"/>
      <c r="M111" s="182" t="s">
        <v>19</v>
      </c>
      <c r="N111" s="183" t="s">
        <v>41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200</v>
      </c>
      <c r="AT111" s="186" t="s">
        <v>195</v>
      </c>
      <c r="AU111" s="186" t="s">
        <v>80</v>
      </c>
      <c r="AY111" s="19" t="s">
        <v>193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78</v>
      </c>
      <c r="BK111" s="187">
        <f>ROUND(I111*H111,2)</f>
        <v>0</v>
      </c>
      <c r="BL111" s="19" t="s">
        <v>200</v>
      </c>
      <c r="BM111" s="186" t="s">
        <v>220</v>
      </c>
    </row>
    <row r="112" spans="1:65" s="2" customFormat="1" ht="11.25">
      <c r="A112" s="36"/>
      <c r="B112" s="37"/>
      <c r="C112" s="38"/>
      <c r="D112" s="188" t="s">
        <v>201</v>
      </c>
      <c r="E112" s="38"/>
      <c r="F112" s="189" t="s">
        <v>9068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201</v>
      </c>
      <c r="AU112" s="19" t="s">
        <v>80</v>
      </c>
    </row>
    <row r="113" spans="1:65" s="2" customFormat="1" ht="37.9" customHeight="1">
      <c r="A113" s="36"/>
      <c r="B113" s="37"/>
      <c r="C113" s="175" t="s">
        <v>249</v>
      </c>
      <c r="D113" s="175" t="s">
        <v>195</v>
      </c>
      <c r="E113" s="176" t="s">
        <v>9069</v>
      </c>
      <c r="F113" s="177" t="s">
        <v>9070</v>
      </c>
      <c r="G113" s="178" t="s">
        <v>300</v>
      </c>
      <c r="H113" s="179">
        <v>7.68</v>
      </c>
      <c r="I113" s="180"/>
      <c r="J113" s="181">
        <f>ROUND(I113*H113,2)</f>
        <v>0</v>
      </c>
      <c r="K113" s="177" t="s">
        <v>199</v>
      </c>
      <c r="L113" s="41"/>
      <c r="M113" s="182" t="s">
        <v>19</v>
      </c>
      <c r="N113" s="183" t="s">
        <v>41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200</v>
      </c>
      <c r="AT113" s="186" t="s">
        <v>195</v>
      </c>
      <c r="AU113" s="186" t="s">
        <v>80</v>
      </c>
      <c r="AY113" s="19" t="s">
        <v>193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78</v>
      </c>
      <c r="BK113" s="187">
        <f>ROUND(I113*H113,2)</f>
        <v>0</v>
      </c>
      <c r="BL113" s="19" t="s">
        <v>200</v>
      </c>
      <c r="BM113" s="186" t="s">
        <v>225</v>
      </c>
    </row>
    <row r="114" spans="1:65" s="2" customFormat="1" ht="11.25">
      <c r="A114" s="36"/>
      <c r="B114" s="37"/>
      <c r="C114" s="38"/>
      <c r="D114" s="188" t="s">
        <v>201</v>
      </c>
      <c r="E114" s="38"/>
      <c r="F114" s="189" t="s">
        <v>9071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201</v>
      </c>
      <c r="AU114" s="19" t="s">
        <v>80</v>
      </c>
    </row>
    <row r="115" spans="1:65" s="2" customFormat="1" ht="49.15" customHeight="1">
      <c r="A115" s="36"/>
      <c r="B115" s="37"/>
      <c r="C115" s="175" t="s">
        <v>254</v>
      </c>
      <c r="D115" s="175" t="s">
        <v>195</v>
      </c>
      <c r="E115" s="176" t="s">
        <v>9072</v>
      </c>
      <c r="F115" s="177" t="s">
        <v>9073</v>
      </c>
      <c r="G115" s="178" t="s">
        <v>300</v>
      </c>
      <c r="H115" s="179">
        <v>85.277000000000001</v>
      </c>
      <c r="I115" s="180"/>
      <c r="J115" s="181">
        <f>ROUND(I115*H115,2)</f>
        <v>0</v>
      </c>
      <c r="K115" s="177" t="s">
        <v>199</v>
      </c>
      <c r="L115" s="41"/>
      <c r="M115" s="182" t="s">
        <v>19</v>
      </c>
      <c r="N115" s="183" t="s">
        <v>41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200</v>
      </c>
      <c r="AT115" s="186" t="s">
        <v>195</v>
      </c>
      <c r="AU115" s="186" t="s">
        <v>80</v>
      </c>
      <c r="AY115" s="19" t="s">
        <v>193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78</v>
      </c>
      <c r="BK115" s="187">
        <f>ROUND(I115*H115,2)</f>
        <v>0</v>
      </c>
      <c r="BL115" s="19" t="s">
        <v>200</v>
      </c>
      <c r="BM115" s="186" t="s">
        <v>230</v>
      </c>
    </row>
    <row r="116" spans="1:65" s="2" customFormat="1" ht="11.25">
      <c r="A116" s="36"/>
      <c r="B116" s="37"/>
      <c r="C116" s="38"/>
      <c r="D116" s="188" t="s">
        <v>201</v>
      </c>
      <c r="E116" s="38"/>
      <c r="F116" s="189" t="s">
        <v>9074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201</v>
      </c>
      <c r="AU116" s="19" t="s">
        <v>80</v>
      </c>
    </row>
    <row r="117" spans="1:65" s="2" customFormat="1" ht="62.65" customHeight="1">
      <c r="A117" s="36"/>
      <c r="B117" s="37"/>
      <c r="C117" s="175" t="s">
        <v>260</v>
      </c>
      <c r="D117" s="175" t="s">
        <v>195</v>
      </c>
      <c r="E117" s="176" t="s">
        <v>8924</v>
      </c>
      <c r="F117" s="177" t="s">
        <v>8925</v>
      </c>
      <c r="G117" s="178" t="s">
        <v>300</v>
      </c>
      <c r="H117" s="179">
        <v>37.536000000000001</v>
      </c>
      <c r="I117" s="180"/>
      <c r="J117" s="181">
        <f>ROUND(I117*H117,2)</f>
        <v>0</v>
      </c>
      <c r="K117" s="177" t="s">
        <v>199</v>
      </c>
      <c r="L117" s="41"/>
      <c r="M117" s="182" t="s">
        <v>19</v>
      </c>
      <c r="N117" s="183" t="s">
        <v>41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200</v>
      </c>
      <c r="AT117" s="186" t="s">
        <v>195</v>
      </c>
      <c r="AU117" s="186" t="s">
        <v>80</v>
      </c>
      <c r="AY117" s="19" t="s">
        <v>193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78</v>
      </c>
      <c r="BK117" s="187">
        <f>ROUND(I117*H117,2)</f>
        <v>0</v>
      </c>
      <c r="BL117" s="19" t="s">
        <v>200</v>
      </c>
      <c r="BM117" s="186" t="s">
        <v>235</v>
      </c>
    </row>
    <row r="118" spans="1:65" s="2" customFormat="1" ht="11.25">
      <c r="A118" s="36"/>
      <c r="B118" s="37"/>
      <c r="C118" s="38"/>
      <c r="D118" s="188" t="s">
        <v>201</v>
      </c>
      <c r="E118" s="38"/>
      <c r="F118" s="189" t="s">
        <v>8926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201</v>
      </c>
      <c r="AU118" s="19" t="s">
        <v>80</v>
      </c>
    </row>
    <row r="119" spans="1:65" s="2" customFormat="1" ht="44.25" customHeight="1">
      <c r="A119" s="36"/>
      <c r="B119" s="37"/>
      <c r="C119" s="175" t="s">
        <v>265</v>
      </c>
      <c r="D119" s="175" t="s">
        <v>195</v>
      </c>
      <c r="E119" s="176" t="s">
        <v>9075</v>
      </c>
      <c r="F119" s="177" t="s">
        <v>9076</v>
      </c>
      <c r="G119" s="178" t="s">
        <v>300</v>
      </c>
      <c r="H119" s="179">
        <v>37.536000000000001</v>
      </c>
      <c r="I119" s="180"/>
      <c r="J119" s="181">
        <f>ROUND(I119*H119,2)</f>
        <v>0</v>
      </c>
      <c r="K119" s="177" t="s">
        <v>199</v>
      </c>
      <c r="L119" s="41"/>
      <c r="M119" s="182" t="s">
        <v>19</v>
      </c>
      <c r="N119" s="183" t="s">
        <v>41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200</v>
      </c>
      <c r="AT119" s="186" t="s">
        <v>195</v>
      </c>
      <c r="AU119" s="186" t="s">
        <v>80</v>
      </c>
      <c r="AY119" s="19" t="s">
        <v>193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78</v>
      </c>
      <c r="BK119" s="187">
        <f>ROUND(I119*H119,2)</f>
        <v>0</v>
      </c>
      <c r="BL119" s="19" t="s">
        <v>200</v>
      </c>
      <c r="BM119" s="186" t="s">
        <v>240</v>
      </c>
    </row>
    <row r="120" spans="1:65" s="2" customFormat="1" ht="11.25">
      <c r="A120" s="36"/>
      <c r="B120" s="37"/>
      <c r="C120" s="38"/>
      <c r="D120" s="188" t="s">
        <v>201</v>
      </c>
      <c r="E120" s="38"/>
      <c r="F120" s="189" t="s">
        <v>9077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201</v>
      </c>
      <c r="AU120" s="19" t="s">
        <v>80</v>
      </c>
    </row>
    <row r="121" spans="1:65" s="2" customFormat="1" ht="37.9" customHeight="1">
      <c r="A121" s="36"/>
      <c r="B121" s="37"/>
      <c r="C121" s="175" t="s">
        <v>270</v>
      </c>
      <c r="D121" s="175" t="s">
        <v>195</v>
      </c>
      <c r="E121" s="176" t="s">
        <v>9078</v>
      </c>
      <c r="F121" s="177" t="s">
        <v>9079</v>
      </c>
      <c r="G121" s="178" t="s">
        <v>300</v>
      </c>
      <c r="H121" s="179">
        <v>37.536000000000001</v>
      </c>
      <c r="I121" s="180"/>
      <c r="J121" s="181">
        <f>ROUND(I121*H121,2)</f>
        <v>0</v>
      </c>
      <c r="K121" s="177" t="s">
        <v>199</v>
      </c>
      <c r="L121" s="41"/>
      <c r="M121" s="182" t="s">
        <v>19</v>
      </c>
      <c r="N121" s="183" t="s">
        <v>41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200</v>
      </c>
      <c r="AT121" s="186" t="s">
        <v>195</v>
      </c>
      <c r="AU121" s="186" t="s">
        <v>80</v>
      </c>
      <c r="AY121" s="19" t="s">
        <v>193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78</v>
      </c>
      <c r="BK121" s="187">
        <f>ROUND(I121*H121,2)</f>
        <v>0</v>
      </c>
      <c r="BL121" s="19" t="s">
        <v>200</v>
      </c>
      <c r="BM121" s="186" t="s">
        <v>246</v>
      </c>
    </row>
    <row r="122" spans="1:65" s="2" customFormat="1" ht="11.25">
      <c r="A122" s="36"/>
      <c r="B122" s="37"/>
      <c r="C122" s="38"/>
      <c r="D122" s="188" t="s">
        <v>201</v>
      </c>
      <c r="E122" s="38"/>
      <c r="F122" s="189" t="s">
        <v>9080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201</v>
      </c>
      <c r="AU122" s="19" t="s">
        <v>80</v>
      </c>
    </row>
    <row r="123" spans="1:65" s="2" customFormat="1" ht="44.25" customHeight="1">
      <c r="A123" s="36"/>
      <c r="B123" s="37"/>
      <c r="C123" s="175" t="s">
        <v>8</v>
      </c>
      <c r="D123" s="175" t="s">
        <v>195</v>
      </c>
      <c r="E123" s="176" t="s">
        <v>415</v>
      </c>
      <c r="F123" s="177" t="s">
        <v>416</v>
      </c>
      <c r="G123" s="178" t="s">
        <v>417</v>
      </c>
      <c r="H123" s="179">
        <v>67.564999999999998</v>
      </c>
      <c r="I123" s="180"/>
      <c r="J123" s="181">
        <f>ROUND(I123*H123,2)</f>
        <v>0</v>
      </c>
      <c r="K123" s="177" t="s">
        <v>199</v>
      </c>
      <c r="L123" s="41"/>
      <c r="M123" s="182" t="s">
        <v>19</v>
      </c>
      <c r="N123" s="183" t="s">
        <v>41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200</v>
      </c>
      <c r="AT123" s="186" t="s">
        <v>195</v>
      </c>
      <c r="AU123" s="186" t="s">
        <v>80</v>
      </c>
      <c r="AY123" s="19" t="s">
        <v>193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78</v>
      </c>
      <c r="BK123" s="187">
        <f>ROUND(I123*H123,2)</f>
        <v>0</v>
      </c>
      <c r="BL123" s="19" t="s">
        <v>200</v>
      </c>
      <c r="BM123" s="186" t="s">
        <v>252</v>
      </c>
    </row>
    <row r="124" spans="1:65" s="2" customFormat="1" ht="11.25">
      <c r="A124" s="36"/>
      <c r="B124" s="37"/>
      <c r="C124" s="38"/>
      <c r="D124" s="188" t="s">
        <v>201</v>
      </c>
      <c r="E124" s="38"/>
      <c r="F124" s="189" t="s">
        <v>419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201</v>
      </c>
      <c r="AU124" s="19" t="s">
        <v>80</v>
      </c>
    </row>
    <row r="125" spans="1:65" s="2" customFormat="1" ht="44.25" customHeight="1">
      <c r="A125" s="36"/>
      <c r="B125" s="37"/>
      <c r="C125" s="175" t="s">
        <v>216</v>
      </c>
      <c r="D125" s="175" t="s">
        <v>195</v>
      </c>
      <c r="E125" s="176" t="s">
        <v>421</v>
      </c>
      <c r="F125" s="177" t="s">
        <v>422</v>
      </c>
      <c r="G125" s="178" t="s">
        <v>300</v>
      </c>
      <c r="H125" s="179">
        <v>55.420999999999999</v>
      </c>
      <c r="I125" s="180"/>
      <c r="J125" s="181">
        <f>ROUND(I125*H125,2)</f>
        <v>0</v>
      </c>
      <c r="K125" s="177" t="s">
        <v>199</v>
      </c>
      <c r="L125" s="41"/>
      <c r="M125" s="182" t="s">
        <v>19</v>
      </c>
      <c r="N125" s="183" t="s">
        <v>41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200</v>
      </c>
      <c r="AT125" s="186" t="s">
        <v>195</v>
      </c>
      <c r="AU125" s="186" t="s">
        <v>80</v>
      </c>
      <c r="AY125" s="19" t="s">
        <v>193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78</v>
      </c>
      <c r="BK125" s="187">
        <f>ROUND(I125*H125,2)</f>
        <v>0</v>
      </c>
      <c r="BL125" s="19" t="s">
        <v>200</v>
      </c>
      <c r="BM125" s="186" t="s">
        <v>257</v>
      </c>
    </row>
    <row r="126" spans="1:65" s="2" customFormat="1" ht="11.25">
      <c r="A126" s="36"/>
      <c r="B126" s="37"/>
      <c r="C126" s="38"/>
      <c r="D126" s="188" t="s">
        <v>201</v>
      </c>
      <c r="E126" s="38"/>
      <c r="F126" s="189" t="s">
        <v>424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201</v>
      </c>
      <c r="AU126" s="19" t="s">
        <v>80</v>
      </c>
    </row>
    <row r="127" spans="1:65" s="2" customFormat="1" ht="66.75" customHeight="1">
      <c r="A127" s="36"/>
      <c r="B127" s="37"/>
      <c r="C127" s="175" t="s">
        <v>287</v>
      </c>
      <c r="D127" s="175" t="s">
        <v>195</v>
      </c>
      <c r="E127" s="176" t="s">
        <v>9081</v>
      </c>
      <c r="F127" s="177" t="s">
        <v>9082</v>
      </c>
      <c r="G127" s="178" t="s">
        <v>300</v>
      </c>
      <c r="H127" s="179">
        <v>37.536000000000001</v>
      </c>
      <c r="I127" s="180"/>
      <c r="J127" s="181">
        <f>ROUND(I127*H127,2)</f>
        <v>0</v>
      </c>
      <c r="K127" s="177" t="s">
        <v>199</v>
      </c>
      <c r="L127" s="41"/>
      <c r="M127" s="182" t="s">
        <v>19</v>
      </c>
      <c r="N127" s="183" t="s">
        <v>41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200</v>
      </c>
      <c r="AT127" s="186" t="s">
        <v>195</v>
      </c>
      <c r="AU127" s="186" t="s">
        <v>80</v>
      </c>
      <c r="AY127" s="19" t="s">
        <v>193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78</v>
      </c>
      <c r="BK127" s="187">
        <f>ROUND(I127*H127,2)</f>
        <v>0</v>
      </c>
      <c r="BL127" s="19" t="s">
        <v>200</v>
      </c>
      <c r="BM127" s="186" t="s">
        <v>263</v>
      </c>
    </row>
    <row r="128" spans="1:65" s="2" customFormat="1" ht="11.25">
      <c r="A128" s="36"/>
      <c r="B128" s="37"/>
      <c r="C128" s="38"/>
      <c r="D128" s="188" t="s">
        <v>201</v>
      </c>
      <c r="E128" s="38"/>
      <c r="F128" s="189" t="s">
        <v>9083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201</v>
      </c>
      <c r="AU128" s="19" t="s">
        <v>80</v>
      </c>
    </row>
    <row r="129" spans="1:65" s="2" customFormat="1" ht="16.5" customHeight="1">
      <c r="A129" s="36"/>
      <c r="B129" s="37"/>
      <c r="C129" s="227" t="s">
        <v>220</v>
      </c>
      <c r="D129" s="227" t="s">
        <v>443</v>
      </c>
      <c r="E129" s="228" t="s">
        <v>444</v>
      </c>
      <c r="F129" s="229" t="s">
        <v>445</v>
      </c>
      <c r="G129" s="230" t="s">
        <v>417</v>
      </c>
      <c r="H129" s="231">
        <v>75.072000000000003</v>
      </c>
      <c r="I129" s="232"/>
      <c r="J129" s="233">
        <f>ROUND(I129*H129,2)</f>
        <v>0</v>
      </c>
      <c r="K129" s="229" t="s">
        <v>199</v>
      </c>
      <c r="L129" s="234"/>
      <c r="M129" s="235" t="s">
        <v>19</v>
      </c>
      <c r="N129" s="236" t="s">
        <v>41</v>
      </c>
      <c r="O129" s="66"/>
      <c r="P129" s="184">
        <f>O129*H129</f>
        <v>0</v>
      </c>
      <c r="Q129" s="184">
        <v>1</v>
      </c>
      <c r="R129" s="184">
        <f>Q129*H129</f>
        <v>75.072000000000003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237</v>
      </c>
      <c r="AT129" s="186" t="s">
        <v>443</v>
      </c>
      <c r="AU129" s="186" t="s">
        <v>80</v>
      </c>
      <c r="AY129" s="19" t="s">
        <v>193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78</v>
      </c>
      <c r="BK129" s="187">
        <f>ROUND(I129*H129,2)</f>
        <v>0</v>
      </c>
      <c r="BL129" s="19" t="s">
        <v>200</v>
      </c>
      <c r="BM129" s="186" t="s">
        <v>268</v>
      </c>
    </row>
    <row r="130" spans="1:65" s="13" customFormat="1" ht="11.25">
      <c r="B130" s="193"/>
      <c r="C130" s="194"/>
      <c r="D130" s="195" t="s">
        <v>203</v>
      </c>
      <c r="E130" s="196" t="s">
        <v>19</v>
      </c>
      <c r="F130" s="197" t="s">
        <v>9084</v>
      </c>
      <c r="G130" s="194"/>
      <c r="H130" s="198">
        <v>75.072000000000003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203</v>
      </c>
      <c r="AU130" s="204" t="s">
        <v>80</v>
      </c>
      <c r="AV130" s="13" t="s">
        <v>80</v>
      </c>
      <c r="AW130" s="13" t="s">
        <v>32</v>
      </c>
      <c r="AX130" s="13" t="s">
        <v>70</v>
      </c>
      <c r="AY130" s="204" t="s">
        <v>193</v>
      </c>
    </row>
    <row r="131" spans="1:65" s="14" customFormat="1" ht="11.25">
      <c r="B131" s="205"/>
      <c r="C131" s="206"/>
      <c r="D131" s="195" t="s">
        <v>203</v>
      </c>
      <c r="E131" s="207" t="s">
        <v>19</v>
      </c>
      <c r="F131" s="208" t="s">
        <v>205</v>
      </c>
      <c r="G131" s="206"/>
      <c r="H131" s="209">
        <v>75.072000000000003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203</v>
      </c>
      <c r="AU131" s="215" t="s">
        <v>80</v>
      </c>
      <c r="AV131" s="14" t="s">
        <v>200</v>
      </c>
      <c r="AW131" s="14" t="s">
        <v>32</v>
      </c>
      <c r="AX131" s="14" t="s">
        <v>78</v>
      </c>
      <c r="AY131" s="215" t="s">
        <v>193</v>
      </c>
    </row>
    <row r="132" spans="1:65" s="2" customFormat="1" ht="37.9" customHeight="1">
      <c r="A132" s="36"/>
      <c r="B132" s="37"/>
      <c r="C132" s="175" t="s">
        <v>297</v>
      </c>
      <c r="D132" s="175" t="s">
        <v>195</v>
      </c>
      <c r="E132" s="176" t="s">
        <v>9085</v>
      </c>
      <c r="F132" s="177" t="s">
        <v>9086</v>
      </c>
      <c r="G132" s="178" t="s">
        <v>198</v>
      </c>
      <c r="H132" s="179">
        <v>30.66</v>
      </c>
      <c r="I132" s="180"/>
      <c r="J132" s="181">
        <f>ROUND(I132*H132,2)</f>
        <v>0</v>
      </c>
      <c r="K132" s="177" t="s">
        <v>199</v>
      </c>
      <c r="L132" s="41"/>
      <c r="M132" s="182" t="s">
        <v>19</v>
      </c>
      <c r="N132" s="183" t="s">
        <v>41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200</v>
      </c>
      <c r="AT132" s="186" t="s">
        <v>195</v>
      </c>
      <c r="AU132" s="186" t="s">
        <v>80</v>
      </c>
      <c r="AY132" s="19" t="s">
        <v>193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78</v>
      </c>
      <c r="BK132" s="187">
        <f>ROUND(I132*H132,2)</f>
        <v>0</v>
      </c>
      <c r="BL132" s="19" t="s">
        <v>200</v>
      </c>
      <c r="BM132" s="186" t="s">
        <v>274</v>
      </c>
    </row>
    <row r="133" spans="1:65" s="2" customFormat="1" ht="11.25">
      <c r="A133" s="36"/>
      <c r="B133" s="37"/>
      <c r="C133" s="38"/>
      <c r="D133" s="188" t="s">
        <v>201</v>
      </c>
      <c r="E133" s="38"/>
      <c r="F133" s="189" t="s">
        <v>9087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201</v>
      </c>
      <c r="AU133" s="19" t="s">
        <v>80</v>
      </c>
    </row>
    <row r="134" spans="1:65" s="2" customFormat="1" ht="21.75" customHeight="1">
      <c r="A134" s="36"/>
      <c r="B134" s="37"/>
      <c r="C134" s="175" t="s">
        <v>225</v>
      </c>
      <c r="D134" s="175" t="s">
        <v>195</v>
      </c>
      <c r="E134" s="176" t="s">
        <v>2250</v>
      </c>
      <c r="F134" s="177" t="s">
        <v>2251</v>
      </c>
      <c r="G134" s="178" t="s">
        <v>198</v>
      </c>
      <c r="H134" s="179">
        <v>30.66</v>
      </c>
      <c r="I134" s="180"/>
      <c r="J134" s="181">
        <f>ROUND(I134*H134,2)</f>
        <v>0</v>
      </c>
      <c r="K134" s="177" t="s">
        <v>199</v>
      </c>
      <c r="L134" s="41"/>
      <c r="M134" s="182" t="s">
        <v>19</v>
      </c>
      <c r="N134" s="183" t="s">
        <v>41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200</v>
      </c>
      <c r="AT134" s="186" t="s">
        <v>195</v>
      </c>
      <c r="AU134" s="186" t="s">
        <v>80</v>
      </c>
      <c r="AY134" s="19" t="s">
        <v>193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78</v>
      </c>
      <c r="BK134" s="187">
        <f>ROUND(I134*H134,2)</f>
        <v>0</v>
      </c>
      <c r="BL134" s="19" t="s">
        <v>200</v>
      </c>
      <c r="BM134" s="186" t="s">
        <v>279</v>
      </c>
    </row>
    <row r="135" spans="1:65" s="2" customFormat="1" ht="11.25">
      <c r="A135" s="36"/>
      <c r="B135" s="37"/>
      <c r="C135" s="38"/>
      <c r="D135" s="188" t="s">
        <v>201</v>
      </c>
      <c r="E135" s="38"/>
      <c r="F135" s="189" t="s">
        <v>2253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201</v>
      </c>
      <c r="AU135" s="19" t="s">
        <v>80</v>
      </c>
    </row>
    <row r="136" spans="1:65" s="2" customFormat="1" ht="16.5" customHeight="1">
      <c r="A136" s="36"/>
      <c r="B136" s="37"/>
      <c r="C136" s="227" t="s">
        <v>7</v>
      </c>
      <c r="D136" s="227" t="s">
        <v>443</v>
      </c>
      <c r="E136" s="228" t="s">
        <v>2254</v>
      </c>
      <c r="F136" s="229" t="s">
        <v>2255</v>
      </c>
      <c r="G136" s="230" t="s">
        <v>2256</v>
      </c>
      <c r="H136" s="231">
        <v>0.92</v>
      </c>
      <c r="I136" s="232"/>
      <c r="J136" s="233">
        <f>ROUND(I136*H136,2)</f>
        <v>0</v>
      </c>
      <c r="K136" s="229" t="s">
        <v>199</v>
      </c>
      <c r="L136" s="234"/>
      <c r="M136" s="235" t="s">
        <v>19</v>
      </c>
      <c r="N136" s="236" t="s">
        <v>41</v>
      </c>
      <c r="O136" s="66"/>
      <c r="P136" s="184">
        <f>O136*H136</f>
        <v>0</v>
      </c>
      <c r="Q136" s="184">
        <v>1E-3</v>
      </c>
      <c r="R136" s="184">
        <f>Q136*H136</f>
        <v>9.2000000000000003E-4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237</v>
      </c>
      <c r="AT136" s="186" t="s">
        <v>443</v>
      </c>
      <c r="AU136" s="186" t="s">
        <v>80</v>
      </c>
      <c r="AY136" s="19" t="s">
        <v>193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78</v>
      </c>
      <c r="BK136" s="187">
        <f>ROUND(I136*H136,2)</f>
        <v>0</v>
      </c>
      <c r="BL136" s="19" t="s">
        <v>200</v>
      </c>
      <c r="BM136" s="186" t="s">
        <v>284</v>
      </c>
    </row>
    <row r="137" spans="1:65" s="13" customFormat="1" ht="11.25">
      <c r="B137" s="193"/>
      <c r="C137" s="194"/>
      <c r="D137" s="195" t="s">
        <v>203</v>
      </c>
      <c r="E137" s="196" t="s">
        <v>19</v>
      </c>
      <c r="F137" s="197" t="s">
        <v>9088</v>
      </c>
      <c r="G137" s="194"/>
      <c r="H137" s="198">
        <v>0.92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203</v>
      </c>
      <c r="AU137" s="204" t="s">
        <v>80</v>
      </c>
      <c r="AV137" s="13" t="s">
        <v>80</v>
      </c>
      <c r="AW137" s="13" t="s">
        <v>32</v>
      </c>
      <c r="AX137" s="13" t="s">
        <v>70</v>
      </c>
      <c r="AY137" s="204" t="s">
        <v>193</v>
      </c>
    </row>
    <row r="138" spans="1:65" s="14" customFormat="1" ht="11.25">
      <c r="B138" s="205"/>
      <c r="C138" s="206"/>
      <c r="D138" s="195" t="s">
        <v>203</v>
      </c>
      <c r="E138" s="207" t="s">
        <v>19</v>
      </c>
      <c r="F138" s="208" t="s">
        <v>205</v>
      </c>
      <c r="G138" s="206"/>
      <c r="H138" s="209">
        <v>0.92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203</v>
      </c>
      <c r="AU138" s="215" t="s">
        <v>80</v>
      </c>
      <c r="AV138" s="14" t="s">
        <v>200</v>
      </c>
      <c r="AW138" s="14" t="s">
        <v>32</v>
      </c>
      <c r="AX138" s="14" t="s">
        <v>78</v>
      </c>
      <c r="AY138" s="215" t="s">
        <v>193</v>
      </c>
    </row>
    <row r="139" spans="1:65" s="12" customFormat="1" ht="22.9" customHeight="1">
      <c r="B139" s="159"/>
      <c r="C139" s="160"/>
      <c r="D139" s="161" t="s">
        <v>69</v>
      </c>
      <c r="E139" s="173" t="s">
        <v>212</v>
      </c>
      <c r="F139" s="173" t="s">
        <v>699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SUM(P140:P142)</f>
        <v>0</v>
      </c>
      <c r="Q139" s="167"/>
      <c r="R139" s="168">
        <f>SUM(R140:R142)</f>
        <v>6.4099999999999999E-3</v>
      </c>
      <c r="S139" s="167"/>
      <c r="T139" s="169">
        <f>SUM(T140:T142)</f>
        <v>0</v>
      </c>
      <c r="AR139" s="170" t="s">
        <v>78</v>
      </c>
      <c r="AT139" s="171" t="s">
        <v>69</v>
      </c>
      <c r="AU139" s="171" t="s">
        <v>78</v>
      </c>
      <c r="AY139" s="170" t="s">
        <v>193</v>
      </c>
      <c r="BK139" s="172">
        <f>SUM(BK140:BK142)</f>
        <v>0</v>
      </c>
    </row>
    <row r="140" spans="1:65" s="2" customFormat="1" ht="37.9" customHeight="1">
      <c r="A140" s="36"/>
      <c r="B140" s="37"/>
      <c r="C140" s="175" t="s">
        <v>230</v>
      </c>
      <c r="D140" s="175" t="s">
        <v>195</v>
      </c>
      <c r="E140" s="176" t="s">
        <v>9089</v>
      </c>
      <c r="F140" s="177" t="s">
        <v>9090</v>
      </c>
      <c r="G140" s="178" t="s">
        <v>215</v>
      </c>
      <c r="H140" s="179">
        <v>1</v>
      </c>
      <c r="I140" s="180"/>
      <c r="J140" s="181">
        <f>ROUND(I140*H140,2)</f>
        <v>0</v>
      </c>
      <c r="K140" s="177" t="s">
        <v>199</v>
      </c>
      <c r="L140" s="41"/>
      <c r="M140" s="182" t="s">
        <v>19</v>
      </c>
      <c r="N140" s="183" t="s">
        <v>41</v>
      </c>
      <c r="O140" s="66"/>
      <c r="P140" s="184">
        <f>O140*H140</f>
        <v>0</v>
      </c>
      <c r="Q140" s="184">
        <v>6.4099999999999999E-3</v>
      </c>
      <c r="R140" s="184">
        <f>Q140*H140</f>
        <v>6.4099999999999999E-3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200</v>
      </c>
      <c r="AT140" s="186" t="s">
        <v>195</v>
      </c>
      <c r="AU140" s="186" t="s">
        <v>80</v>
      </c>
      <c r="AY140" s="19" t="s">
        <v>193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78</v>
      </c>
      <c r="BK140" s="187">
        <f>ROUND(I140*H140,2)</f>
        <v>0</v>
      </c>
      <c r="BL140" s="19" t="s">
        <v>200</v>
      </c>
      <c r="BM140" s="186" t="s">
        <v>290</v>
      </c>
    </row>
    <row r="141" spans="1:65" s="2" customFormat="1" ht="11.25">
      <c r="A141" s="36"/>
      <c r="B141" s="37"/>
      <c r="C141" s="38"/>
      <c r="D141" s="188" t="s">
        <v>201</v>
      </c>
      <c r="E141" s="38"/>
      <c r="F141" s="189" t="s">
        <v>9091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201</v>
      </c>
      <c r="AU141" s="19" t="s">
        <v>80</v>
      </c>
    </row>
    <row r="142" spans="1:65" s="2" customFormat="1" ht="16.5" customHeight="1">
      <c r="A142" s="36"/>
      <c r="B142" s="37"/>
      <c r="C142" s="227" t="s">
        <v>330</v>
      </c>
      <c r="D142" s="227" t="s">
        <v>443</v>
      </c>
      <c r="E142" s="228" t="s">
        <v>9092</v>
      </c>
      <c r="F142" s="229" t="s">
        <v>9093</v>
      </c>
      <c r="G142" s="230" t="s">
        <v>702</v>
      </c>
      <c r="H142" s="231">
        <v>1</v>
      </c>
      <c r="I142" s="232"/>
      <c r="J142" s="233">
        <f>ROUND(I142*H142,2)</f>
        <v>0</v>
      </c>
      <c r="K142" s="229" t="s">
        <v>477</v>
      </c>
      <c r="L142" s="234"/>
      <c r="M142" s="235" t="s">
        <v>19</v>
      </c>
      <c r="N142" s="236" t="s">
        <v>41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237</v>
      </c>
      <c r="AT142" s="186" t="s">
        <v>443</v>
      </c>
      <c r="AU142" s="186" t="s">
        <v>80</v>
      </c>
      <c r="AY142" s="19" t="s">
        <v>193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78</v>
      </c>
      <c r="BK142" s="187">
        <f>ROUND(I142*H142,2)</f>
        <v>0</v>
      </c>
      <c r="BL142" s="19" t="s">
        <v>200</v>
      </c>
      <c r="BM142" s="186" t="s">
        <v>294</v>
      </c>
    </row>
    <row r="143" spans="1:65" s="12" customFormat="1" ht="22.9" customHeight="1">
      <c r="B143" s="159"/>
      <c r="C143" s="160"/>
      <c r="D143" s="161" t="s">
        <v>69</v>
      </c>
      <c r="E143" s="173" t="s">
        <v>222</v>
      </c>
      <c r="F143" s="173" t="s">
        <v>1369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SUM(P144:P151)</f>
        <v>0</v>
      </c>
      <c r="Q143" s="167"/>
      <c r="R143" s="168">
        <f>SUM(R144:R151)</f>
        <v>57.038801400000004</v>
      </c>
      <c r="S143" s="167"/>
      <c r="T143" s="169">
        <f>SUM(T144:T151)</f>
        <v>0</v>
      </c>
      <c r="AR143" s="170" t="s">
        <v>78</v>
      </c>
      <c r="AT143" s="171" t="s">
        <v>69</v>
      </c>
      <c r="AU143" s="171" t="s">
        <v>78</v>
      </c>
      <c r="AY143" s="170" t="s">
        <v>193</v>
      </c>
      <c r="BK143" s="172">
        <f>SUM(BK144:BK151)</f>
        <v>0</v>
      </c>
    </row>
    <row r="144" spans="1:65" s="2" customFormat="1" ht="33" customHeight="1">
      <c r="A144" s="36"/>
      <c r="B144" s="37"/>
      <c r="C144" s="175" t="s">
        <v>235</v>
      </c>
      <c r="D144" s="175" t="s">
        <v>195</v>
      </c>
      <c r="E144" s="176" t="s">
        <v>9094</v>
      </c>
      <c r="F144" s="177" t="s">
        <v>9095</v>
      </c>
      <c r="G144" s="178" t="s">
        <v>198</v>
      </c>
      <c r="H144" s="179">
        <v>66.78</v>
      </c>
      <c r="I144" s="180"/>
      <c r="J144" s="181">
        <f>ROUND(I144*H144,2)</f>
        <v>0</v>
      </c>
      <c r="K144" s="177" t="s">
        <v>199</v>
      </c>
      <c r="L144" s="41"/>
      <c r="M144" s="182" t="s">
        <v>19</v>
      </c>
      <c r="N144" s="183" t="s">
        <v>41</v>
      </c>
      <c r="O144" s="66"/>
      <c r="P144" s="184">
        <f>O144*H144</f>
        <v>0</v>
      </c>
      <c r="Q144" s="184">
        <v>0.46</v>
      </c>
      <c r="R144" s="184">
        <f>Q144*H144</f>
        <v>30.718800000000002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200</v>
      </c>
      <c r="AT144" s="186" t="s">
        <v>195</v>
      </c>
      <c r="AU144" s="186" t="s">
        <v>80</v>
      </c>
      <c r="AY144" s="19" t="s">
        <v>193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78</v>
      </c>
      <c r="BK144" s="187">
        <f>ROUND(I144*H144,2)</f>
        <v>0</v>
      </c>
      <c r="BL144" s="19" t="s">
        <v>200</v>
      </c>
      <c r="BM144" s="186" t="s">
        <v>301</v>
      </c>
    </row>
    <row r="145" spans="1:65" s="2" customFormat="1" ht="11.25">
      <c r="A145" s="36"/>
      <c r="B145" s="37"/>
      <c r="C145" s="38"/>
      <c r="D145" s="188" t="s">
        <v>201</v>
      </c>
      <c r="E145" s="38"/>
      <c r="F145" s="189" t="s">
        <v>9096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201</v>
      </c>
      <c r="AU145" s="19" t="s">
        <v>80</v>
      </c>
    </row>
    <row r="146" spans="1:65" s="2" customFormat="1" ht="49.15" customHeight="1">
      <c r="A146" s="36"/>
      <c r="B146" s="37"/>
      <c r="C146" s="175" t="s">
        <v>348</v>
      </c>
      <c r="D146" s="175" t="s">
        <v>195</v>
      </c>
      <c r="E146" s="176" t="s">
        <v>9097</v>
      </c>
      <c r="F146" s="177" t="s">
        <v>9098</v>
      </c>
      <c r="G146" s="178" t="s">
        <v>198</v>
      </c>
      <c r="H146" s="179">
        <v>66.78</v>
      </c>
      <c r="I146" s="180"/>
      <c r="J146" s="181">
        <f>ROUND(I146*H146,2)</f>
        <v>0</v>
      </c>
      <c r="K146" s="177" t="s">
        <v>199</v>
      </c>
      <c r="L146" s="41"/>
      <c r="M146" s="182" t="s">
        <v>19</v>
      </c>
      <c r="N146" s="183" t="s">
        <v>41</v>
      </c>
      <c r="O146" s="66"/>
      <c r="P146" s="184">
        <f>O146*H146</f>
        <v>0</v>
      </c>
      <c r="Q146" s="184">
        <v>0.26375999999999999</v>
      </c>
      <c r="R146" s="184">
        <f>Q146*H146</f>
        <v>17.613892799999999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200</v>
      </c>
      <c r="AT146" s="186" t="s">
        <v>195</v>
      </c>
      <c r="AU146" s="186" t="s">
        <v>80</v>
      </c>
      <c r="AY146" s="19" t="s">
        <v>193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78</v>
      </c>
      <c r="BK146" s="187">
        <f>ROUND(I146*H146,2)</f>
        <v>0</v>
      </c>
      <c r="BL146" s="19" t="s">
        <v>200</v>
      </c>
      <c r="BM146" s="186" t="s">
        <v>308</v>
      </c>
    </row>
    <row r="147" spans="1:65" s="2" customFormat="1" ht="11.25">
      <c r="A147" s="36"/>
      <c r="B147" s="37"/>
      <c r="C147" s="38"/>
      <c r="D147" s="188" t="s">
        <v>201</v>
      </c>
      <c r="E147" s="38"/>
      <c r="F147" s="189" t="s">
        <v>9099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201</v>
      </c>
      <c r="AU147" s="19" t="s">
        <v>80</v>
      </c>
    </row>
    <row r="148" spans="1:65" s="2" customFormat="1" ht="24.2" customHeight="1">
      <c r="A148" s="36"/>
      <c r="B148" s="37"/>
      <c r="C148" s="175" t="s">
        <v>240</v>
      </c>
      <c r="D148" s="175" t="s">
        <v>195</v>
      </c>
      <c r="E148" s="176" t="s">
        <v>9100</v>
      </c>
      <c r="F148" s="177" t="s">
        <v>9101</v>
      </c>
      <c r="G148" s="178" t="s">
        <v>198</v>
      </c>
      <c r="H148" s="179">
        <v>66.78</v>
      </c>
      <c r="I148" s="180"/>
      <c r="J148" s="181">
        <f>ROUND(I148*H148,2)</f>
        <v>0</v>
      </c>
      <c r="K148" s="177" t="s">
        <v>199</v>
      </c>
      <c r="L148" s="41"/>
      <c r="M148" s="182" t="s">
        <v>19</v>
      </c>
      <c r="N148" s="183" t="s">
        <v>41</v>
      </c>
      <c r="O148" s="66"/>
      <c r="P148" s="184">
        <f>O148*H148</f>
        <v>0</v>
      </c>
      <c r="Q148" s="184">
        <v>7.1000000000000002E-4</v>
      </c>
      <c r="R148" s="184">
        <f>Q148*H148</f>
        <v>4.7413799999999999E-2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200</v>
      </c>
      <c r="AT148" s="186" t="s">
        <v>195</v>
      </c>
      <c r="AU148" s="186" t="s">
        <v>80</v>
      </c>
      <c r="AY148" s="19" t="s">
        <v>193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78</v>
      </c>
      <c r="BK148" s="187">
        <f>ROUND(I148*H148,2)</f>
        <v>0</v>
      </c>
      <c r="BL148" s="19" t="s">
        <v>200</v>
      </c>
      <c r="BM148" s="186" t="s">
        <v>316</v>
      </c>
    </row>
    <row r="149" spans="1:65" s="2" customFormat="1" ht="11.25">
      <c r="A149" s="36"/>
      <c r="B149" s="37"/>
      <c r="C149" s="38"/>
      <c r="D149" s="188" t="s">
        <v>201</v>
      </c>
      <c r="E149" s="38"/>
      <c r="F149" s="189" t="s">
        <v>9102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201</v>
      </c>
      <c r="AU149" s="19" t="s">
        <v>80</v>
      </c>
    </row>
    <row r="150" spans="1:65" s="2" customFormat="1" ht="44.25" customHeight="1">
      <c r="A150" s="36"/>
      <c r="B150" s="37"/>
      <c r="C150" s="175" t="s">
        <v>366</v>
      </c>
      <c r="D150" s="175" t="s">
        <v>195</v>
      </c>
      <c r="E150" s="176" t="s">
        <v>9103</v>
      </c>
      <c r="F150" s="177" t="s">
        <v>9104</v>
      </c>
      <c r="G150" s="178" t="s">
        <v>198</v>
      </c>
      <c r="H150" s="179">
        <v>66.78</v>
      </c>
      <c r="I150" s="180"/>
      <c r="J150" s="181">
        <f>ROUND(I150*H150,2)</f>
        <v>0</v>
      </c>
      <c r="K150" s="177" t="s">
        <v>199</v>
      </c>
      <c r="L150" s="41"/>
      <c r="M150" s="182" t="s">
        <v>19</v>
      </c>
      <c r="N150" s="183" t="s">
        <v>41</v>
      </c>
      <c r="O150" s="66"/>
      <c r="P150" s="184">
        <f>O150*H150</f>
        <v>0</v>
      </c>
      <c r="Q150" s="184">
        <v>0.12966</v>
      </c>
      <c r="R150" s="184">
        <f>Q150*H150</f>
        <v>8.6586947999999992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200</v>
      </c>
      <c r="AT150" s="186" t="s">
        <v>195</v>
      </c>
      <c r="AU150" s="186" t="s">
        <v>80</v>
      </c>
      <c r="AY150" s="19" t="s">
        <v>193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78</v>
      </c>
      <c r="BK150" s="187">
        <f>ROUND(I150*H150,2)</f>
        <v>0</v>
      </c>
      <c r="BL150" s="19" t="s">
        <v>200</v>
      </c>
      <c r="BM150" s="186" t="s">
        <v>324</v>
      </c>
    </row>
    <row r="151" spans="1:65" s="2" customFormat="1" ht="11.25">
      <c r="A151" s="36"/>
      <c r="B151" s="37"/>
      <c r="C151" s="38"/>
      <c r="D151" s="188" t="s">
        <v>201</v>
      </c>
      <c r="E151" s="38"/>
      <c r="F151" s="189" t="s">
        <v>9105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201</v>
      </c>
      <c r="AU151" s="19" t="s">
        <v>80</v>
      </c>
    </row>
    <row r="152" spans="1:65" s="12" customFormat="1" ht="22.9" customHeight="1">
      <c r="B152" s="159"/>
      <c r="C152" s="160"/>
      <c r="D152" s="161" t="s">
        <v>69</v>
      </c>
      <c r="E152" s="173" t="s">
        <v>243</v>
      </c>
      <c r="F152" s="173" t="s">
        <v>8940</v>
      </c>
      <c r="G152" s="160"/>
      <c r="H152" s="160"/>
      <c r="I152" s="163"/>
      <c r="J152" s="174">
        <f>BK152</f>
        <v>0</v>
      </c>
      <c r="K152" s="160"/>
      <c r="L152" s="165"/>
      <c r="M152" s="166"/>
      <c r="N152" s="167"/>
      <c r="O152" s="167"/>
      <c r="P152" s="168">
        <f>SUM(P153:P160)</f>
        <v>0</v>
      </c>
      <c r="Q152" s="167"/>
      <c r="R152" s="168">
        <f>SUM(R153:R160)</f>
        <v>12.950000000000001</v>
      </c>
      <c r="S152" s="167"/>
      <c r="T152" s="169">
        <f>SUM(T153:T160)</f>
        <v>0</v>
      </c>
      <c r="AR152" s="170" t="s">
        <v>78</v>
      </c>
      <c r="AT152" s="171" t="s">
        <v>69</v>
      </c>
      <c r="AU152" s="171" t="s">
        <v>78</v>
      </c>
      <c r="AY152" s="170" t="s">
        <v>193</v>
      </c>
      <c r="BK152" s="172">
        <f>SUM(BK153:BK160)</f>
        <v>0</v>
      </c>
    </row>
    <row r="153" spans="1:65" s="2" customFormat="1" ht="49.15" customHeight="1">
      <c r="A153" s="36"/>
      <c r="B153" s="37"/>
      <c r="C153" s="175" t="s">
        <v>246</v>
      </c>
      <c r="D153" s="175" t="s">
        <v>195</v>
      </c>
      <c r="E153" s="176" t="s">
        <v>1506</v>
      </c>
      <c r="F153" s="177" t="s">
        <v>1507</v>
      </c>
      <c r="G153" s="178" t="s">
        <v>273</v>
      </c>
      <c r="H153" s="179">
        <v>100</v>
      </c>
      <c r="I153" s="180"/>
      <c r="J153" s="181">
        <f>ROUND(I153*H153,2)</f>
        <v>0</v>
      </c>
      <c r="K153" s="177" t="s">
        <v>199</v>
      </c>
      <c r="L153" s="41"/>
      <c r="M153" s="182" t="s">
        <v>19</v>
      </c>
      <c r="N153" s="183" t="s">
        <v>41</v>
      </c>
      <c r="O153" s="66"/>
      <c r="P153" s="184">
        <f>O153*H153</f>
        <v>0</v>
      </c>
      <c r="Q153" s="184">
        <v>0.1295</v>
      </c>
      <c r="R153" s="184">
        <f>Q153*H153</f>
        <v>12.950000000000001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200</v>
      </c>
      <c r="AT153" s="186" t="s">
        <v>195</v>
      </c>
      <c r="AU153" s="186" t="s">
        <v>80</v>
      </c>
      <c r="AY153" s="19" t="s">
        <v>193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78</v>
      </c>
      <c r="BK153" s="187">
        <f>ROUND(I153*H153,2)</f>
        <v>0</v>
      </c>
      <c r="BL153" s="19" t="s">
        <v>200</v>
      </c>
      <c r="BM153" s="186" t="s">
        <v>333</v>
      </c>
    </row>
    <row r="154" spans="1:65" s="2" customFormat="1" ht="11.25">
      <c r="A154" s="36"/>
      <c r="B154" s="37"/>
      <c r="C154" s="38"/>
      <c r="D154" s="188" t="s">
        <v>201</v>
      </c>
      <c r="E154" s="38"/>
      <c r="F154" s="189" t="s">
        <v>1509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201</v>
      </c>
      <c r="AU154" s="19" t="s">
        <v>80</v>
      </c>
    </row>
    <row r="155" spans="1:65" s="2" customFormat="1" ht="44.25" customHeight="1">
      <c r="A155" s="36"/>
      <c r="B155" s="37"/>
      <c r="C155" s="175" t="s">
        <v>381</v>
      </c>
      <c r="D155" s="175" t="s">
        <v>195</v>
      </c>
      <c r="E155" s="176" t="s">
        <v>9106</v>
      </c>
      <c r="F155" s="177" t="s">
        <v>9107</v>
      </c>
      <c r="G155" s="178" t="s">
        <v>273</v>
      </c>
      <c r="H155" s="179">
        <v>112</v>
      </c>
      <c r="I155" s="180"/>
      <c r="J155" s="181">
        <f>ROUND(I155*H155,2)</f>
        <v>0</v>
      </c>
      <c r="K155" s="177" t="s">
        <v>199</v>
      </c>
      <c r="L155" s="41"/>
      <c r="M155" s="182" t="s">
        <v>19</v>
      </c>
      <c r="N155" s="183" t="s">
        <v>41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200</v>
      </c>
      <c r="AT155" s="186" t="s">
        <v>195</v>
      </c>
      <c r="AU155" s="186" t="s">
        <v>80</v>
      </c>
      <c r="AY155" s="19" t="s">
        <v>193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78</v>
      </c>
      <c r="BK155" s="187">
        <f>ROUND(I155*H155,2)</f>
        <v>0</v>
      </c>
      <c r="BL155" s="19" t="s">
        <v>200</v>
      </c>
      <c r="BM155" s="186" t="s">
        <v>344</v>
      </c>
    </row>
    <row r="156" spans="1:65" s="2" customFormat="1" ht="11.25">
      <c r="A156" s="36"/>
      <c r="B156" s="37"/>
      <c r="C156" s="38"/>
      <c r="D156" s="188" t="s">
        <v>201</v>
      </c>
      <c r="E156" s="38"/>
      <c r="F156" s="189" t="s">
        <v>9108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201</v>
      </c>
      <c r="AU156" s="19" t="s">
        <v>80</v>
      </c>
    </row>
    <row r="157" spans="1:65" s="2" customFormat="1" ht="24.2" customHeight="1">
      <c r="A157" s="36"/>
      <c r="B157" s="37"/>
      <c r="C157" s="175" t="s">
        <v>252</v>
      </c>
      <c r="D157" s="175" t="s">
        <v>195</v>
      </c>
      <c r="E157" s="176" t="s">
        <v>1530</v>
      </c>
      <c r="F157" s="177" t="s">
        <v>1531</v>
      </c>
      <c r="G157" s="178" t="s">
        <v>273</v>
      </c>
      <c r="H157" s="179">
        <v>112</v>
      </c>
      <c r="I157" s="180"/>
      <c r="J157" s="181">
        <f>ROUND(I157*H157,2)</f>
        <v>0</v>
      </c>
      <c r="K157" s="177" t="s">
        <v>199</v>
      </c>
      <c r="L157" s="41"/>
      <c r="M157" s="182" t="s">
        <v>19</v>
      </c>
      <c r="N157" s="183" t="s">
        <v>41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200</v>
      </c>
      <c r="AT157" s="186" t="s">
        <v>195</v>
      </c>
      <c r="AU157" s="186" t="s">
        <v>80</v>
      </c>
      <c r="AY157" s="19" t="s">
        <v>193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78</v>
      </c>
      <c r="BK157" s="187">
        <f>ROUND(I157*H157,2)</f>
        <v>0</v>
      </c>
      <c r="BL157" s="19" t="s">
        <v>200</v>
      </c>
      <c r="BM157" s="186" t="s">
        <v>351</v>
      </c>
    </row>
    <row r="158" spans="1:65" s="2" customFormat="1" ht="11.25">
      <c r="A158" s="36"/>
      <c r="B158" s="37"/>
      <c r="C158" s="38"/>
      <c r="D158" s="188" t="s">
        <v>201</v>
      </c>
      <c r="E158" s="38"/>
      <c r="F158" s="189" t="s">
        <v>1533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201</v>
      </c>
      <c r="AU158" s="19" t="s">
        <v>80</v>
      </c>
    </row>
    <row r="159" spans="1:65" s="2" customFormat="1" ht="66.75" customHeight="1">
      <c r="A159" s="36"/>
      <c r="B159" s="37"/>
      <c r="C159" s="175" t="s">
        <v>394</v>
      </c>
      <c r="D159" s="175" t="s">
        <v>195</v>
      </c>
      <c r="E159" s="176" t="s">
        <v>9109</v>
      </c>
      <c r="F159" s="177" t="s">
        <v>9110</v>
      </c>
      <c r="G159" s="178" t="s">
        <v>273</v>
      </c>
      <c r="H159" s="179">
        <v>100</v>
      </c>
      <c r="I159" s="180"/>
      <c r="J159" s="181">
        <f>ROUND(I159*H159,2)</f>
        <v>0</v>
      </c>
      <c r="K159" s="177" t="s">
        <v>199</v>
      </c>
      <c r="L159" s="41"/>
      <c r="M159" s="182" t="s">
        <v>19</v>
      </c>
      <c r="N159" s="183" t="s">
        <v>41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200</v>
      </c>
      <c r="AT159" s="186" t="s">
        <v>195</v>
      </c>
      <c r="AU159" s="186" t="s">
        <v>80</v>
      </c>
      <c r="AY159" s="19" t="s">
        <v>193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78</v>
      </c>
      <c r="BK159" s="187">
        <f>ROUND(I159*H159,2)</f>
        <v>0</v>
      </c>
      <c r="BL159" s="19" t="s">
        <v>200</v>
      </c>
      <c r="BM159" s="186" t="s">
        <v>360</v>
      </c>
    </row>
    <row r="160" spans="1:65" s="2" customFormat="1" ht="11.25">
      <c r="A160" s="36"/>
      <c r="B160" s="37"/>
      <c r="C160" s="38"/>
      <c r="D160" s="188" t="s">
        <v>201</v>
      </c>
      <c r="E160" s="38"/>
      <c r="F160" s="189" t="s">
        <v>9111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201</v>
      </c>
      <c r="AU160" s="19" t="s">
        <v>80</v>
      </c>
    </row>
    <row r="161" spans="1:65" s="12" customFormat="1" ht="22.9" customHeight="1">
      <c r="B161" s="159"/>
      <c r="C161" s="160"/>
      <c r="D161" s="161" t="s">
        <v>69</v>
      </c>
      <c r="E161" s="173" t="s">
        <v>2445</v>
      </c>
      <c r="F161" s="173" t="s">
        <v>2446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SUM(P162:P169)</f>
        <v>0</v>
      </c>
      <c r="Q161" s="167"/>
      <c r="R161" s="168">
        <f>SUM(R162:R169)</f>
        <v>0</v>
      </c>
      <c r="S161" s="167"/>
      <c r="T161" s="169">
        <f>SUM(T162:T169)</f>
        <v>0</v>
      </c>
      <c r="AR161" s="170" t="s">
        <v>78</v>
      </c>
      <c r="AT161" s="171" t="s">
        <v>69</v>
      </c>
      <c r="AU161" s="171" t="s">
        <v>78</v>
      </c>
      <c r="AY161" s="170" t="s">
        <v>193</v>
      </c>
      <c r="BK161" s="172">
        <f>SUM(BK162:BK169)</f>
        <v>0</v>
      </c>
    </row>
    <row r="162" spans="1:65" s="2" customFormat="1" ht="37.9" customHeight="1">
      <c r="A162" s="36"/>
      <c r="B162" s="37"/>
      <c r="C162" s="175" t="s">
        <v>257</v>
      </c>
      <c r="D162" s="175" t="s">
        <v>195</v>
      </c>
      <c r="E162" s="176" t="s">
        <v>9112</v>
      </c>
      <c r="F162" s="177" t="s">
        <v>9113</v>
      </c>
      <c r="G162" s="178" t="s">
        <v>417</v>
      </c>
      <c r="H162" s="179">
        <v>48.677</v>
      </c>
      <c r="I162" s="180"/>
      <c r="J162" s="181">
        <f>ROUND(I162*H162,2)</f>
        <v>0</v>
      </c>
      <c r="K162" s="177" t="s">
        <v>199</v>
      </c>
      <c r="L162" s="41"/>
      <c r="M162" s="182" t="s">
        <v>19</v>
      </c>
      <c r="N162" s="183" t="s">
        <v>41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200</v>
      </c>
      <c r="AT162" s="186" t="s">
        <v>195</v>
      </c>
      <c r="AU162" s="186" t="s">
        <v>80</v>
      </c>
      <c r="AY162" s="19" t="s">
        <v>193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78</v>
      </c>
      <c r="BK162" s="187">
        <f>ROUND(I162*H162,2)</f>
        <v>0</v>
      </c>
      <c r="BL162" s="19" t="s">
        <v>200</v>
      </c>
      <c r="BM162" s="186" t="s">
        <v>369</v>
      </c>
    </row>
    <row r="163" spans="1:65" s="2" customFormat="1" ht="11.25">
      <c r="A163" s="36"/>
      <c r="B163" s="37"/>
      <c r="C163" s="38"/>
      <c r="D163" s="188" t="s">
        <v>201</v>
      </c>
      <c r="E163" s="38"/>
      <c r="F163" s="189" t="s">
        <v>9114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201</v>
      </c>
      <c r="AU163" s="19" t="s">
        <v>80</v>
      </c>
    </row>
    <row r="164" spans="1:65" s="2" customFormat="1" ht="37.9" customHeight="1">
      <c r="A164" s="36"/>
      <c r="B164" s="37"/>
      <c r="C164" s="175" t="s">
        <v>403</v>
      </c>
      <c r="D164" s="175" t="s">
        <v>195</v>
      </c>
      <c r="E164" s="176" t="s">
        <v>9115</v>
      </c>
      <c r="F164" s="177" t="s">
        <v>9116</v>
      </c>
      <c r="G164" s="178" t="s">
        <v>417</v>
      </c>
      <c r="H164" s="179">
        <v>438.09300000000002</v>
      </c>
      <c r="I164" s="180"/>
      <c r="J164" s="181">
        <f>ROUND(I164*H164,2)</f>
        <v>0</v>
      </c>
      <c r="K164" s="177" t="s">
        <v>199</v>
      </c>
      <c r="L164" s="41"/>
      <c r="M164" s="182" t="s">
        <v>19</v>
      </c>
      <c r="N164" s="183" t="s">
        <v>41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200</v>
      </c>
      <c r="AT164" s="186" t="s">
        <v>195</v>
      </c>
      <c r="AU164" s="186" t="s">
        <v>80</v>
      </c>
      <c r="AY164" s="19" t="s">
        <v>193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78</v>
      </c>
      <c r="BK164" s="187">
        <f>ROUND(I164*H164,2)</f>
        <v>0</v>
      </c>
      <c r="BL164" s="19" t="s">
        <v>200</v>
      </c>
      <c r="BM164" s="186" t="s">
        <v>374</v>
      </c>
    </row>
    <row r="165" spans="1:65" s="2" customFormat="1" ht="11.25">
      <c r="A165" s="36"/>
      <c r="B165" s="37"/>
      <c r="C165" s="38"/>
      <c r="D165" s="188" t="s">
        <v>201</v>
      </c>
      <c r="E165" s="38"/>
      <c r="F165" s="189" t="s">
        <v>9117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201</v>
      </c>
      <c r="AU165" s="19" t="s">
        <v>80</v>
      </c>
    </row>
    <row r="166" spans="1:65" s="2" customFormat="1" ht="44.25" customHeight="1">
      <c r="A166" s="36"/>
      <c r="B166" s="37"/>
      <c r="C166" s="175" t="s">
        <v>263</v>
      </c>
      <c r="D166" s="175" t="s">
        <v>195</v>
      </c>
      <c r="E166" s="176" t="s">
        <v>2469</v>
      </c>
      <c r="F166" s="177" t="s">
        <v>2470</v>
      </c>
      <c r="G166" s="178" t="s">
        <v>417</v>
      </c>
      <c r="H166" s="179">
        <v>21.102</v>
      </c>
      <c r="I166" s="180"/>
      <c r="J166" s="181">
        <f>ROUND(I166*H166,2)</f>
        <v>0</v>
      </c>
      <c r="K166" s="177" t="s">
        <v>199</v>
      </c>
      <c r="L166" s="41"/>
      <c r="M166" s="182" t="s">
        <v>19</v>
      </c>
      <c r="N166" s="183" t="s">
        <v>41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200</v>
      </c>
      <c r="AT166" s="186" t="s">
        <v>195</v>
      </c>
      <c r="AU166" s="186" t="s">
        <v>80</v>
      </c>
      <c r="AY166" s="19" t="s">
        <v>193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78</v>
      </c>
      <c r="BK166" s="187">
        <f>ROUND(I166*H166,2)</f>
        <v>0</v>
      </c>
      <c r="BL166" s="19" t="s">
        <v>200</v>
      </c>
      <c r="BM166" s="186" t="s">
        <v>384</v>
      </c>
    </row>
    <row r="167" spans="1:65" s="2" customFormat="1" ht="11.25">
      <c r="A167" s="36"/>
      <c r="B167" s="37"/>
      <c r="C167" s="38"/>
      <c r="D167" s="188" t="s">
        <v>201</v>
      </c>
      <c r="E167" s="38"/>
      <c r="F167" s="189" t="s">
        <v>2472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201</v>
      </c>
      <c r="AU167" s="19" t="s">
        <v>80</v>
      </c>
    </row>
    <row r="168" spans="1:65" s="2" customFormat="1" ht="44.25" customHeight="1">
      <c r="A168" s="36"/>
      <c r="B168" s="37"/>
      <c r="C168" s="175" t="s">
        <v>414</v>
      </c>
      <c r="D168" s="175" t="s">
        <v>195</v>
      </c>
      <c r="E168" s="176" t="s">
        <v>2474</v>
      </c>
      <c r="F168" s="177" t="s">
        <v>416</v>
      </c>
      <c r="G168" s="178" t="s">
        <v>417</v>
      </c>
      <c r="H168" s="179">
        <v>27.574999999999999</v>
      </c>
      <c r="I168" s="180"/>
      <c r="J168" s="181">
        <f>ROUND(I168*H168,2)</f>
        <v>0</v>
      </c>
      <c r="K168" s="177" t="s">
        <v>199</v>
      </c>
      <c r="L168" s="41"/>
      <c r="M168" s="182" t="s">
        <v>19</v>
      </c>
      <c r="N168" s="183" t="s">
        <v>41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200</v>
      </c>
      <c r="AT168" s="186" t="s">
        <v>195</v>
      </c>
      <c r="AU168" s="186" t="s">
        <v>80</v>
      </c>
      <c r="AY168" s="19" t="s">
        <v>193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78</v>
      </c>
      <c r="BK168" s="187">
        <f>ROUND(I168*H168,2)</f>
        <v>0</v>
      </c>
      <c r="BL168" s="19" t="s">
        <v>200</v>
      </c>
      <c r="BM168" s="186" t="s">
        <v>391</v>
      </c>
    </row>
    <row r="169" spans="1:65" s="2" customFormat="1" ht="11.25">
      <c r="A169" s="36"/>
      <c r="B169" s="37"/>
      <c r="C169" s="38"/>
      <c r="D169" s="188" t="s">
        <v>201</v>
      </c>
      <c r="E169" s="38"/>
      <c r="F169" s="189" t="s">
        <v>2476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201</v>
      </c>
      <c r="AU169" s="19" t="s">
        <v>80</v>
      </c>
    </row>
    <row r="170" spans="1:65" s="12" customFormat="1" ht="25.9" customHeight="1">
      <c r="B170" s="159"/>
      <c r="C170" s="160"/>
      <c r="D170" s="161" t="s">
        <v>69</v>
      </c>
      <c r="E170" s="162" t="s">
        <v>2485</v>
      </c>
      <c r="F170" s="162" t="s">
        <v>2486</v>
      </c>
      <c r="G170" s="160"/>
      <c r="H170" s="160"/>
      <c r="I170" s="163"/>
      <c r="J170" s="164">
        <f>BK170</f>
        <v>0</v>
      </c>
      <c r="K170" s="160"/>
      <c r="L170" s="165"/>
      <c r="M170" s="166"/>
      <c r="N170" s="167"/>
      <c r="O170" s="167"/>
      <c r="P170" s="168">
        <f>P171</f>
        <v>0</v>
      </c>
      <c r="Q170" s="167"/>
      <c r="R170" s="168">
        <f>R171</f>
        <v>0.47262499999999996</v>
      </c>
      <c r="S170" s="167"/>
      <c r="T170" s="169">
        <f>T171</f>
        <v>0</v>
      </c>
      <c r="AR170" s="170" t="s">
        <v>80</v>
      </c>
      <c r="AT170" s="171" t="s">
        <v>69</v>
      </c>
      <c r="AU170" s="171" t="s">
        <v>70</v>
      </c>
      <c r="AY170" s="170" t="s">
        <v>193</v>
      </c>
      <c r="BK170" s="172">
        <f>BK171</f>
        <v>0</v>
      </c>
    </row>
    <row r="171" spans="1:65" s="12" customFormat="1" ht="22.9" customHeight="1">
      <c r="B171" s="159"/>
      <c r="C171" s="160"/>
      <c r="D171" s="161" t="s">
        <v>69</v>
      </c>
      <c r="E171" s="173" t="s">
        <v>3994</v>
      </c>
      <c r="F171" s="173" t="s">
        <v>9118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SUM(P172:P215)</f>
        <v>0</v>
      </c>
      <c r="Q171" s="167"/>
      <c r="R171" s="168">
        <f>SUM(R172:R215)</f>
        <v>0.47262499999999996</v>
      </c>
      <c r="S171" s="167"/>
      <c r="T171" s="169">
        <f>SUM(T172:T215)</f>
        <v>0</v>
      </c>
      <c r="AR171" s="170" t="s">
        <v>80</v>
      </c>
      <c r="AT171" s="171" t="s">
        <v>69</v>
      </c>
      <c r="AU171" s="171" t="s">
        <v>78</v>
      </c>
      <c r="AY171" s="170" t="s">
        <v>193</v>
      </c>
      <c r="BK171" s="172">
        <f>SUM(BK172:BK215)</f>
        <v>0</v>
      </c>
    </row>
    <row r="172" spans="1:65" s="2" customFormat="1" ht="33" customHeight="1">
      <c r="A172" s="36"/>
      <c r="B172" s="37"/>
      <c r="C172" s="175" t="s">
        <v>268</v>
      </c>
      <c r="D172" s="175" t="s">
        <v>195</v>
      </c>
      <c r="E172" s="176" t="s">
        <v>9119</v>
      </c>
      <c r="F172" s="177" t="s">
        <v>9120</v>
      </c>
      <c r="G172" s="178" t="s">
        <v>273</v>
      </c>
      <c r="H172" s="179">
        <v>38.5</v>
      </c>
      <c r="I172" s="180"/>
      <c r="J172" s="181">
        <f>ROUND(I172*H172,2)</f>
        <v>0</v>
      </c>
      <c r="K172" s="177" t="s">
        <v>199</v>
      </c>
      <c r="L172" s="41"/>
      <c r="M172" s="182" t="s">
        <v>19</v>
      </c>
      <c r="N172" s="183" t="s">
        <v>41</v>
      </c>
      <c r="O172" s="66"/>
      <c r="P172" s="184">
        <f>O172*H172</f>
        <v>0</v>
      </c>
      <c r="Q172" s="184">
        <v>3.96E-3</v>
      </c>
      <c r="R172" s="184">
        <f>Q172*H172</f>
        <v>0.15246000000000001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216</v>
      </c>
      <c r="AT172" s="186" t="s">
        <v>195</v>
      </c>
      <c r="AU172" s="186" t="s">
        <v>80</v>
      </c>
      <c r="AY172" s="19" t="s">
        <v>193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78</v>
      </c>
      <c r="BK172" s="187">
        <f>ROUND(I172*H172,2)</f>
        <v>0</v>
      </c>
      <c r="BL172" s="19" t="s">
        <v>216</v>
      </c>
      <c r="BM172" s="186" t="s">
        <v>397</v>
      </c>
    </row>
    <row r="173" spans="1:65" s="2" customFormat="1" ht="11.25">
      <c r="A173" s="36"/>
      <c r="B173" s="37"/>
      <c r="C173" s="38"/>
      <c r="D173" s="188" t="s">
        <v>201</v>
      </c>
      <c r="E173" s="38"/>
      <c r="F173" s="189" t="s">
        <v>9121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201</v>
      </c>
      <c r="AU173" s="19" t="s">
        <v>80</v>
      </c>
    </row>
    <row r="174" spans="1:65" s="2" customFormat="1" ht="33" customHeight="1">
      <c r="A174" s="36"/>
      <c r="B174" s="37"/>
      <c r="C174" s="175" t="s">
        <v>433</v>
      </c>
      <c r="D174" s="175" t="s">
        <v>195</v>
      </c>
      <c r="E174" s="176" t="s">
        <v>9122</v>
      </c>
      <c r="F174" s="177" t="s">
        <v>9123</v>
      </c>
      <c r="G174" s="178" t="s">
        <v>273</v>
      </c>
      <c r="H174" s="179">
        <v>2.5</v>
      </c>
      <c r="I174" s="180"/>
      <c r="J174" s="181">
        <f>ROUND(I174*H174,2)</f>
        <v>0</v>
      </c>
      <c r="K174" s="177" t="s">
        <v>199</v>
      </c>
      <c r="L174" s="41"/>
      <c r="M174" s="182" t="s">
        <v>19</v>
      </c>
      <c r="N174" s="183" t="s">
        <v>41</v>
      </c>
      <c r="O174" s="66"/>
      <c r="P174" s="184">
        <f>O174*H174</f>
        <v>0</v>
      </c>
      <c r="Q174" s="184">
        <v>2.64E-3</v>
      </c>
      <c r="R174" s="184">
        <f>Q174*H174</f>
        <v>6.6E-3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216</v>
      </c>
      <c r="AT174" s="186" t="s">
        <v>195</v>
      </c>
      <c r="AU174" s="186" t="s">
        <v>80</v>
      </c>
      <c r="AY174" s="19" t="s">
        <v>193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78</v>
      </c>
      <c r="BK174" s="187">
        <f>ROUND(I174*H174,2)</f>
        <v>0</v>
      </c>
      <c r="BL174" s="19" t="s">
        <v>216</v>
      </c>
      <c r="BM174" s="186" t="s">
        <v>401</v>
      </c>
    </row>
    <row r="175" spans="1:65" s="2" customFormat="1" ht="11.25">
      <c r="A175" s="36"/>
      <c r="B175" s="37"/>
      <c r="C175" s="38"/>
      <c r="D175" s="188" t="s">
        <v>201</v>
      </c>
      <c r="E175" s="38"/>
      <c r="F175" s="189" t="s">
        <v>9124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201</v>
      </c>
      <c r="AU175" s="19" t="s">
        <v>80</v>
      </c>
    </row>
    <row r="176" spans="1:65" s="2" customFormat="1" ht="33" customHeight="1">
      <c r="A176" s="36"/>
      <c r="B176" s="37"/>
      <c r="C176" s="175" t="s">
        <v>274</v>
      </c>
      <c r="D176" s="175" t="s">
        <v>195</v>
      </c>
      <c r="E176" s="176" t="s">
        <v>9125</v>
      </c>
      <c r="F176" s="177" t="s">
        <v>9126</v>
      </c>
      <c r="G176" s="178" t="s">
        <v>273</v>
      </c>
      <c r="H176" s="179">
        <v>5</v>
      </c>
      <c r="I176" s="180"/>
      <c r="J176" s="181">
        <f>ROUND(I176*H176,2)</f>
        <v>0</v>
      </c>
      <c r="K176" s="177" t="s">
        <v>199</v>
      </c>
      <c r="L176" s="41"/>
      <c r="M176" s="182" t="s">
        <v>19</v>
      </c>
      <c r="N176" s="183" t="s">
        <v>41</v>
      </c>
      <c r="O176" s="66"/>
      <c r="P176" s="184">
        <f>O176*H176</f>
        <v>0</v>
      </c>
      <c r="Q176" s="184">
        <v>4.0499999999999998E-3</v>
      </c>
      <c r="R176" s="184">
        <f>Q176*H176</f>
        <v>2.0249999999999997E-2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216</v>
      </c>
      <c r="AT176" s="186" t="s">
        <v>195</v>
      </c>
      <c r="AU176" s="186" t="s">
        <v>80</v>
      </c>
      <c r="AY176" s="19" t="s">
        <v>193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78</v>
      </c>
      <c r="BK176" s="187">
        <f>ROUND(I176*H176,2)</f>
        <v>0</v>
      </c>
      <c r="BL176" s="19" t="s">
        <v>216</v>
      </c>
      <c r="BM176" s="186" t="s">
        <v>406</v>
      </c>
    </row>
    <row r="177" spans="1:65" s="2" customFormat="1" ht="11.25">
      <c r="A177" s="36"/>
      <c r="B177" s="37"/>
      <c r="C177" s="38"/>
      <c r="D177" s="188" t="s">
        <v>201</v>
      </c>
      <c r="E177" s="38"/>
      <c r="F177" s="189" t="s">
        <v>9127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201</v>
      </c>
      <c r="AU177" s="19" t="s">
        <v>80</v>
      </c>
    </row>
    <row r="178" spans="1:65" s="2" customFormat="1" ht="33" customHeight="1">
      <c r="A178" s="36"/>
      <c r="B178" s="37"/>
      <c r="C178" s="175" t="s">
        <v>449</v>
      </c>
      <c r="D178" s="175" t="s">
        <v>195</v>
      </c>
      <c r="E178" s="176" t="s">
        <v>9128</v>
      </c>
      <c r="F178" s="177" t="s">
        <v>9129</v>
      </c>
      <c r="G178" s="178" t="s">
        <v>273</v>
      </c>
      <c r="H178" s="179">
        <v>20</v>
      </c>
      <c r="I178" s="180"/>
      <c r="J178" s="181">
        <f>ROUND(I178*H178,2)</f>
        <v>0</v>
      </c>
      <c r="K178" s="177" t="s">
        <v>199</v>
      </c>
      <c r="L178" s="41"/>
      <c r="M178" s="182" t="s">
        <v>19</v>
      </c>
      <c r="N178" s="183" t="s">
        <v>41</v>
      </c>
      <c r="O178" s="66"/>
      <c r="P178" s="184">
        <f>O178*H178</f>
        <v>0</v>
      </c>
      <c r="Q178" s="184">
        <v>8.8800000000000007E-3</v>
      </c>
      <c r="R178" s="184">
        <f>Q178*H178</f>
        <v>0.17760000000000001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216</v>
      </c>
      <c r="AT178" s="186" t="s">
        <v>195</v>
      </c>
      <c r="AU178" s="186" t="s">
        <v>80</v>
      </c>
      <c r="AY178" s="19" t="s">
        <v>193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78</v>
      </c>
      <c r="BK178" s="187">
        <f>ROUND(I178*H178,2)</f>
        <v>0</v>
      </c>
      <c r="BL178" s="19" t="s">
        <v>216</v>
      </c>
      <c r="BM178" s="186" t="s">
        <v>411</v>
      </c>
    </row>
    <row r="179" spans="1:65" s="2" customFormat="1" ht="11.25">
      <c r="A179" s="36"/>
      <c r="B179" s="37"/>
      <c r="C179" s="38"/>
      <c r="D179" s="188" t="s">
        <v>201</v>
      </c>
      <c r="E179" s="38"/>
      <c r="F179" s="189" t="s">
        <v>9130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201</v>
      </c>
      <c r="AU179" s="19" t="s">
        <v>80</v>
      </c>
    </row>
    <row r="180" spans="1:65" s="2" customFormat="1" ht="37.9" customHeight="1">
      <c r="A180" s="36"/>
      <c r="B180" s="37"/>
      <c r="C180" s="175" t="s">
        <v>279</v>
      </c>
      <c r="D180" s="175" t="s">
        <v>195</v>
      </c>
      <c r="E180" s="176" t="s">
        <v>9131</v>
      </c>
      <c r="F180" s="177" t="s">
        <v>9132</v>
      </c>
      <c r="G180" s="178" t="s">
        <v>215</v>
      </c>
      <c r="H180" s="179">
        <v>2</v>
      </c>
      <c r="I180" s="180"/>
      <c r="J180" s="181">
        <f>ROUND(I180*H180,2)</f>
        <v>0</v>
      </c>
      <c r="K180" s="177" t="s">
        <v>199</v>
      </c>
      <c r="L180" s="41"/>
      <c r="M180" s="182" t="s">
        <v>19</v>
      </c>
      <c r="N180" s="183" t="s">
        <v>41</v>
      </c>
      <c r="O180" s="66"/>
      <c r="P180" s="184">
        <f>O180*H180</f>
        <v>0</v>
      </c>
      <c r="Q180" s="184">
        <v>1.49E-3</v>
      </c>
      <c r="R180" s="184">
        <f>Q180*H180</f>
        <v>2.98E-3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216</v>
      </c>
      <c r="AT180" s="186" t="s">
        <v>195</v>
      </c>
      <c r="AU180" s="186" t="s">
        <v>80</v>
      </c>
      <c r="AY180" s="19" t="s">
        <v>193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78</v>
      </c>
      <c r="BK180" s="187">
        <f>ROUND(I180*H180,2)</f>
        <v>0</v>
      </c>
      <c r="BL180" s="19" t="s">
        <v>216</v>
      </c>
      <c r="BM180" s="186" t="s">
        <v>418</v>
      </c>
    </row>
    <row r="181" spans="1:65" s="2" customFormat="1" ht="11.25">
      <c r="A181" s="36"/>
      <c r="B181" s="37"/>
      <c r="C181" s="38"/>
      <c r="D181" s="188" t="s">
        <v>201</v>
      </c>
      <c r="E181" s="38"/>
      <c r="F181" s="189" t="s">
        <v>9133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201</v>
      </c>
      <c r="AU181" s="19" t="s">
        <v>80</v>
      </c>
    </row>
    <row r="182" spans="1:65" s="2" customFormat="1" ht="37.9" customHeight="1">
      <c r="A182" s="36"/>
      <c r="B182" s="37"/>
      <c r="C182" s="175" t="s">
        <v>460</v>
      </c>
      <c r="D182" s="175" t="s">
        <v>195</v>
      </c>
      <c r="E182" s="176" t="s">
        <v>9134</v>
      </c>
      <c r="F182" s="177" t="s">
        <v>9135</v>
      </c>
      <c r="G182" s="178" t="s">
        <v>215</v>
      </c>
      <c r="H182" s="179">
        <v>4</v>
      </c>
      <c r="I182" s="180"/>
      <c r="J182" s="181">
        <f>ROUND(I182*H182,2)</f>
        <v>0</v>
      </c>
      <c r="K182" s="177" t="s">
        <v>199</v>
      </c>
      <c r="L182" s="41"/>
      <c r="M182" s="182" t="s">
        <v>19</v>
      </c>
      <c r="N182" s="183" t="s">
        <v>41</v>
      </c>
      <c r="O182" s="66"/>
      <c r="P182" s="184">
        <f>O182*H182</f>
        <v>0</v>
      </c>
      <c r="Q182" s="184">
        <v>2.3700000000000001E-3</v>
      </c>
      <c r="R182" s="184">
        <f>Q182*H182</f>
        <v>9.4800000000000006E-3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216</v>
      </c>
      <c r="AT182" s="186" t="s">
        <v>195</v>
      </c>
      <c r="AU182" s="186" t="s">
        <v>80</v>
      </c>
      <c r="AY182" s="19" t="s">
        <v>193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78</v>
      </c>
      <c r="BK182" s="187">
        <f>ROUND(I182*H182,2)</f>
        <v>0</v>
      </c>
      <c r="BL182" s="19" t="s">
        <v>216</v>
      </c>
      <c r="BM182" s="186" t="s">
        <v>423</v>
      </c>
    </row>
    <row r="183" spans="1:65" s="2" customFormat="1" ht="11.25">
      <c r="A183" s="36"/>
      <c r="B183" s="37"/>
      <c r="C183" s="38"/>
      <c r="D183" s="188" t="s">
        <v>201</v>
      </c>
      <c r="E183" s="38"/>
      <c r="F183" s="189" t="s">
        <v>9136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201</v>
      </c>
      <c r="AU183" s="19" t="s">
        <v>80</v>
      </c>
    </row>
    <row r="184" spans="1:65" s="2" customFormat="1" ht="37.9" customHeight="1">
      <c r="A184" s="36"/>
      <c r="B184" s="37"/>
      <c r="C184" s="175" t="s">
        <v>284</v>
      </c>
      <c r="D184" s="175" t="s">
        <v>195</v>
      </c>
      <c r="E184" s="176" t="s">
        <v>9137</v>
      </c>
      <c r="F184" s="177" t="s">
        <v>9138</v>
      </c>
      <c r="G184" s="178" t="s">
        <v>215</v>
      </c>
      <c r="H184" s="179">
        <v>1</v>
      </c>
      <c r="I184" s="180"/>
      <c r="J184" s="181">
        <f>ROUND(I184*H184,2)</f>
        <v>0</v>
      </c>
      <c r="K184" s="177" t="s">
        <v>199</v>
      </c>
      <c r="L184" s="41"/>
      <c r="M184" s="182" t="s">
        <v>19</v>
      </c>
      <c r="N184" s="183" t="s">
        <v>41</v>
      </c>
      <c r="O184" s="66"/>
      <c r="P184" s="184">
        <f>O184*H184</f>
        <v>0</v>
      </c>
      <c r="Q184" s="184">
        <v>1.8699999999999999E-3</v>
      </c>
      <c r="R184" s="184">
        <f>Q184*H184</f>
        <v>1.8699999999999999E-3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216</v>
      </c>
      <c r="AT184" s="186" t="s">
        <v>195</v>
      </c>
      <c r="AU184" s="186" t="s">
        <v>80</v>
      </c>
      <c r="AY184" s="19" t="s">
        <v>193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78</v>
      </c>
      <c r="BK184" s="187">
        <f>ROUND(I184*H184,2)</f>
        <v>0</v>
      </c>
      <c r="BL184" s="19" t="s">
        <v>216</v>
      </c>
      <c r="BM184" s="186" t="s">
        <v>436</v>
      </c>
    </row>
    <row r="185" spans="1:65" s="2" customFormat="1" ht="11.25">
      <c r="A185" s="36"/>
      <c r="B185" s="37"/>
      <c r="C185" s="38"/>
      <c r="D185" s="188" t="s">
        <v>201</v>
      </c>
      <c r="E185" s="38"/>
      <c r="F185" s="189" t="s">
        <v>9139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201</v>
      </c>
      <c r="AU185" s="19" t="s">
        <v>80</v>
      </c>
    </row>
    <row r="186" spans="1:65" s="2" customFormat="1" ht="24.2" customHeight="1">
      <c r="A186" s="36"/>
      <c r="B186" s="37"/>
      <c r="C186" s="175" t="s">
        <v>469</v>
      </c>
      <c r="D186" s="175" t="s">
        <v>195</v>
      </c>
      <c r="E186" s="176" t="s">
        <v>9140</v>
      </c>
      <c r="F186" s="177" t="s">
        <v>9141</v>
      </c>
      <c r="G186" s="178" t="s">
        <v>273</v>
      </c>
      <c r="H186" s="179">
        <v>0.5</v>
      </c>
      <c r="I186" s="180"/>
      <c r="J186" s="181">
        <f>ROUND(I186*H186,2)</f>
        <v>0</v>
      </c>
      <c r="K186" s="177" t="s">
        <v>199</v>
      </c>
      <c r="L186" s="41"/>
      <c r="M186" s="182" t="s">
        <v>19</v>
      </c>
      <c r="N186" s="183" t="s">
        <v>41</v>
      </c>
      <c r="O186" s="66"/>
      <c r="P186" s="184">
        <f>O186*H186</f>
        <v>0</v>
      </c>
      <c r="Q186" s="184">
        <v>1.171E-2</v>
      </c>
      <c r="R186" s="184">
        <f>Q186*H186</f>
        <v>5.855E-3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216</v>
      </c>
      <c r="AT186" s="186" t="s">
        <v>195</v>
      </c>
      <c r="AU186" s="186" t="s">
        <v>80</v>
      </c>
      <c r="AY186" s="19" t="s">
        <v>193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78</v>
      </c>
      <c r="BK186" s="187">
        <f>ROUND(I186*H186,2)</f>
        <v>0</v>
      </c>
      <c r="BL186" s="19" t="s">
        <v>216</v>
      </c>
      <c r="BM186" s="186" t="s">
        <v>446</v>
      </c>
    </row>
    <row r="187" spans="1:65" s="2" customFormat="1" ht="11.25">
      <c r="A187" s="36"/>
      <c r="B187" s="37"/>
      <c r="C187" s="38"/>
      <c r="D187" s="188" t="s">
        <v>201</v>
      </c>
      <c r="E187" s="38"/>
      <c r="F187" s="189" t="s">
        <v>9142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201</v>
      </c>
      <c r="AU187" s="19" t="s">
        <v>80</v>
      </c>
    </row>
    <row r="188" spans="1:65" s="2" customFormat="1" ht="24.2" customHeight="1">
      <c r="A188" s="36"/>
      <c r="B188" s="37"/>
      <c r="C188" s="175" t="s">
        <v>290</v>
      </c>
      <c r="D188" s="175" t="s">
        <v>195</v>
      </c>
      <c r="E188" s="176" t="s">
        <v>9143</v>
      </c>
      <c r="F188" s="177" t="s">
        <v>9144</v>
      </c>
      <c r="G188" s="178" t="s">
        <v>6070</v>
      </c>
      <c r="H188" s="179">
        <v>1</v>
      </c>
      <c r="I188" s="180"/>
      <c r="J188" s="181">
        <f>ROUND(I188*H188,2)</f>
        <v>0</v>
      </c>
      <c r="K188" s="177" t="s">
        <v>199</v>
      </c>
      <c r="L188" s="41"/>
      <c r="M188" s="182" t="s">
        <v>19</v>
      </c>
      <c r="N188" s="183" t="s">
        <v>41</v>
      </c>
      <c r="O188" s="66"/>
      <c r="P188" s="184">
        <f>O188*H188</f>
        <v>0</v>
      </c>
      <c r="Q188" s="184">
        <v>4.3990000000000001E-2</v>
      </c>
      <c r="R188" s="184">
        <f>Q188*H188</f>
        <v>4.3990000000000001E-2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216</v>
      </c>
      <c r="AT188" s="186" t="s">
        <v>195</v>
      </c>
      <c r="AU188" s="186" t="s">
        <v>80</v>
      </c>
      <c r="AY188" s="19" t="s">
        <v>193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78</v>
      </c>
      <c r="BK188" s="187">
        <f>ROUND(I188*H188,2)</f>
        <v>0</v>
      </c>
      <c r="BL188" s="19" t="s">
        <v>216</v>
      </c>
      <c r="BM188" s="186" t="s">
        <v>452</v>
      </c>
    </row>
    <row r="189" spans="1:65" s="2" customFormat="1" ht="11.25">
      <c r="A189" s="36"/>
      <c r="B189" s="37"/>
      <c r="C189" s="38"/>
      <c r="D189" s="188" t="s">
        <v>201</v>
      </c>
      <c r="E189" s="38"/>
      <c r="F189" s="189" t="s">
        <v>9145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201</v>
      </c>
      <c r="AU189" s="19" t="s">
        <v>80</v>
      </c>
    </row>
    <row r="190" spans="1:65" s="2" customFormat="1" ht="37.9" customHeight="1">
      <c r="A190" s="36"/>
      <c r="B190" s="37"/>
      <c r="C190" s="175" t="s">
        <v>489</v>
      </c>
      <c r="D190" s="175" t="s">
        <v>195</v>
      </c>
      <c r="E190" s="176" t="s">
        <v>9146</v>
      </c>
      <c r="F190" s="177" t="s">
        <v>9147</v>
      </c>
      <c r="G190" s="178" t="s">
        <v>6070</v>
      </c>
      <c r="H190" s="179">
        <v>1</v>
      </c>
      <c r="I190" s="180"/>
      <c r="J190" s="181">
        <f>ROUND(I190*H190,2)</f>
        <v>0</v>
      </c>
      <c r="K190" s="177" t="s">
        <v>199</v>
      </c>
      <c r="L190" s="41"/>
      <c r="M190" s="182" t="s">
        <v>19</v>
      </c>
      <c r="N190" s="183" t="s">
        <v>41</v>
      </c>
      <c r="O190" s="66"/>
      <c r="P190" s="184">
        <f>O190*H190</f>
        <v>0</v>
      </c>
      <c r="Q190" s="184">
        <v>6.79E-3</v>
      </c>
      <c r="R190" s="184">
        <f>Q190*H190</f>
        <v>6.79E-3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216</v>
      </c>
      <c r="AT190" s="186" t="s">
        <v>195</v>
      </c>
      <c r="AU190" s="186" t="s">
        <v>80</v>
      </c>
      <c r="AY190" s="19" t="s">
        <v>193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78</v>
      </c>
      <c r="BK190" s="187">
        <f>ROUND(I190*H190,2)</f>
        <v>0</v>
      </c>
      <c r="BL190" s="19" t="s">
        <v>216</v>
      </c>
      <c r="BM190" s="186" t="s">
        <v>457</v>
      </c>
    </row>
    <row r="191" spans="1:65" s="2" customFormat="1" ht="11.25">
      <c r="A191" s="36"/>
      <c r="B191" s="37"/>
      <c r="C191" s="38"/>
      <c r="D191" s="188" t="s">
        <v>201</v>
      </c>
      <c r="E191" s="38"/>
      <c r="F191" s="189" t="s">
        <v>9148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201</v>
      </c>
      <c r="AU191" s="19" t="s">
        <v>80</v>
      </c>
    </row>
    <row r="192" spans="1:65" s="2" customFormat="1" ht="37.9" customHeight="1">
      <c r="A192" s="36"/>
      <c r="B192" s="37"/>
      <c r="C192" s="175" t="s">
        <v>294</v>
      </c>
      <c r="D192" s="175" t="s">
        <v>195</v>
      </c>
      <c r="E192" s="176" t="s">
        <v>9149</v>
      </c>
      <c r="F192" s="177" t="s">
        <v>9150</v>
      </c>
      <c r="G192" s="178" t="s">
        <v>6070</v>
      </c>
      <c r="H192" s="179">
        <v>2</v>
      </c>
      <c r="I192" s="180"/>
      <c r="J192" s="181">
        <f>ROUND(I192*H192,2)</f>
        <v>0</v>
      </c>
      <c r="K192" s="177" t="s">
        <v>199</v>
      </c>
      <c r="L192" s="41"/>
      <c r="M192" s="182" t="s">
        <v>19</v>
      </c>
      <c r="N192" s="183" t="s">
        <v>41</v>
      </c>
      <c r="O192" s="66"/>
      <c r="P192" s="184">
        <f>O192*H192</f>
        <v>0</v>
      </c>
      <c r="Q192" s="184">
        <v>9.0699999999999999E-3</v>
      </c>
      <c r="R192" s="184">
        <f>Q192*H192</f>
        <v>1.814E-2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216</v>
      </c>
      <c r="AT192" s="186" t="s">
        <v>195</v>
      </c>
      <c r="AU192" s="186" t="s">
        <v>80</v>
      </c>
      <c r="AY192" s="19" t="s">
        <v>193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78</v>
      </c>
      <c r="BK192" s="187">
        <f>ROUND(I192*H192,2)</f>
        <v>0</v>
      </c>
      <c r="BL192" s="19" t="s">
        <v>216</v>
      </c>
      <c r="BM192" s="186" t="s">
        <v>463</v>
      </c>
    </row>
    <row r="193" spans="1:65" s="2" customFormat="1" ht="11.25">
      <c r="A193" s="36"/>
      <c r="B193" s="37"/>
      <c r="C193" s="38"/>
      <c r="D193" s="188" t="s">
        <v>201</v>
      </c>
      <c r="E193" s="38"/>
      <c r="F193" s="189" t="s">
        <v>9151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201</v>
      </c>
      <c r="AU193" s="19" t="s">
        <v>80</v>
      </c>
    </row>
    <row r="194" spans="1:65" s="2" customFormat="1" ht="24.2" customHeight="1">
      <c r="A194" s="36"/>
      <c r="B194" s="37"/>
      <c r="C194" s="175" t="s">
        <v>508</v>
      </c>
      <c r="D194" s="175" t="s">
        <v>195</v>
      </c>
      <c r="E194" s="176" t="s">
        <v>9152</v>
      </c>
      <c r="F194" s="177" t="s">
        <v>9153</v>
      </c>
      <c r="G194" s="178" t="s">
        <v>273</v>
      </c>
      <c r="H194" s="179">
        <v>66</v>
      </c>
      <c r="I194" s="180"/>
      <c r="J194" s="181">
        <f>ROUND(I194*H194,2)</f>
        <v>0</v>
      </c>
      <c r="K194" s="177" t="s">
        <v>199</v>
      </c>
      <c r="L194" s="41"/>
      <c r="M194" s="182" t="s">
        <v>19</v>
      </c>
      <c r="N194" s="183" t="s">
        <v>41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216</v>
      </c>
      <c r="AT194" s="186" t="s">
        <v>195</v>
      </c>
      <c r="AU194" s="186" t="s">
        <v>80</v>
      </c>
      <c r="AY194" s="19" t="s">
        <v>193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78</v>
      </c>
      <c r="BK194" s="187">
        <f>ROUND(I194*H194,2)</f>
        <v>0</v>
      </c>
      <c r="BL194" s="19" t="s">
        <v>216</v>
      </c>
      <c r="BM194" s="186" t="s">
        <v>466</v>
      </c>
    </row>
    <row r="195" spans="1:65" s="2" customFormat="1" ht="11.25">
      <c r="A195" s="36"/>
      <c r="B195" s="37"/>
      <c r="C195" s="38"/>
      <c r="D195" s="188" t="s">
        <v>201</v>
      </c>
      <c r="E195" s="38"/>
      <c r="F195" s="189" t="s">
        <v>9154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201</v>
      </c>
      <c r="AU195" s="19" t="s">
        <v>80</v>
      </c>
    </row>
    <row r="196" spans="1:65" s="2" customFormat="1" ht="24.2" customHeight="1">
      <c r="A196" s="36"/>
      <c r="B196" s="37"/>
      <c r="C196" s="175" t="s">
        <v>301</v>
      </c>
      <c r="D196" s="175" t="s">
        <v>195</v>
      </c>
      <c r="E196" s="176" t="s">
        <v>9155</v>
      </c>
      <c r="F196" s="177" t="s">
        <v>9156</v>
      </c>
      <c r="G196" s="178" t="s">
        <v>215</v>
      </c>
      <c r="H196" s="179">
        <v>5</v>
      </c>
      <c r="I196" s="180"/>
      <c r="J196" s="181">
        <f>ROUND(I196*H196,2)</f>
        <v>0</v>
      </c>
      <c r="K196" s="177" t="s">
        <v>199</v>
      </c>
      <c r="L196" s="41"/>
      <c r="M196" s="182" t="s">
        <v>19</v>
      </c>
      <c r="N196" s="183" t="s">
        <v>41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216</v>
      </c>
      <c r="AT196" s="186" t="s">
        <v>195</v>
      </c>
      <c r="AU196" s="186" t="s">
        <v>80</v>
      </c>
      <c r="AY196" s="19" t="s">
        <v>193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78</v>
      </c>
      <c r="BK196" s="187">
        <f>ROUND(I196*H196,2)</f>
        <v>0</v>
      </c>
      <c r="BL196" s="19" t="s">
        <v>216</v>
      </c>
      <c r="BM196" s="186" t="s">
        <v>472</v>
      </c>
    </row>
    <row r="197" spans="1:65" s="2" customFormat="1" ht="11.25">
      <c r="A197" s="36"/>
      <c r="B197" s="37"/>
      <c r="C197" s="38"/>
      <c r="D197" s="188" t="s">
        <v>201</v>
      </c>
      <c r="E197" s="38"/>
      <c r="F197" s="189" t="s">
        <v>9157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201</v>
      </c>
      <c r="AU197" s="19" t="s">
        <v>80</v>
      </c>
    </row>
    <row r="198" spans="1:65" s="2" customFormat="1" ht="33" customHeight="1">
      <c r="A198" s="36"/>
      <c r="B198" s="37"/>
      <c r="C198" s="175" t="s">
        <v>523</v>
      </c>
      <c r="D198" s="175" t="s">
        <v>195</v>
      </c>
      <c r="E198" s="176" t="s">
        <v>9158</v>
      </c>
      <c r="F198" s="177" t="s">
        <v>9159</v>
      </c>
      <c r="G198" s="178" t="s">
        <v>215</v>
      </c>
      <c r="H198" s="179">
        <v>3</v>
      </c>
      <c r="I198" s="180"/>
      <c r="J198" s="181">
        <f>ROUND(I198*H198,2)</f>
        <v>0</v>
      </c>
      <c r="K198" s="177" t="s">
        <v>199</v>
      </c>
      <c r="L198" s="41"/>
      <c r="M198" s="182" t="s">
        <v>19</v>
      </c>
      <c r="N198" s="183" t="s">
        <v>41</v>
      </c>
      <c r="O198" s="66"/>
      <c r="P198" s="184">
        <f>O198*H198</f>
        <v>0</v>
      </c>
      <c r="Q198" s="184">
        <v>8.8000000000000003E-4</v>
      </c>
      <c r="R198" s="184">
        <f>Q198*H198</f>
        <v>2.64E-3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216</v>
      </c>
      <c r="AT198" s="186" t="s">
        <v>195</v>
      </c>
      <c r="AU198" s="186" t="s">
        <v>80</v>
      </c>
      <c r="AY198" s="19" t="s">
        <v>193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78</v>
      </c>
      <c r="BK198" s="187">
        <f>ROUND(I198*H198,2)</f>
        <v>0</v>
      </c>
      <c r="BL198" s="19" t="s">
        <v>216</v>
      </c>
      <c r="BM198" s="186" t="s">
        <v>802</v>
      </c>
    </row>
    <row r="199" spans="1:65" s="2" customFormat="1" ht="11.25">
      <c r="A199" s="36"/>
      <c r="B199" s="37"/>
      <c r="C199" s="38"/>
      <c r="D199" s="188" t="s">
        <v>201</v>
      </c>
      <c r="E199" s="38"/>
      <c r="F199" s="189" t="s">
        <v>9160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201</v>
      </c>
      <c r="AU199" s="19" t="s">
        <v>80</v>
      </c>
    </row>
    <row r="200" spans="1:65" s="2" customFormat="1" ht="33" customHeight="1">
      <c r="A200" s="36"/>
      <c r="B200" s="37"/>
      <c r="C200" s="175" t="s">
        <v>308</v>
      </c>
      <c r="D200" s="175" t="s">
        <v>195</v>
      </c>
      <c r="E200" s="176" t="s">
        <v>9161</v>
      </c>
      <c r="F200" s="177" t="s">
        <v>9162</v>
      </c>
      <c r="G200" s="178" t="s">
        <v>215</v>
      </c>
      <c r="H200" s="179">
        <v>2</v>
      </c>
      <c r="I200" s="180"/>
      <c r="J200" s="181">
        <f>ROUND(I200*H200,2)</f>
        <v>0</v>
      </c>
      <c r="K200" s="177" t="s">
        <v>199</v>
      </c>
      <c r="L200" s="41"/>
      <c r="M200" s="182" t="s">
        <v>19</v>
      </c>
      <c r="N200" s="183" t="s">
        <v>41</v>
      </c>
      <c r="O200" s="66"/>
      <c r="P200" s="184">
        <f>O200*H200</f>
        <v>0</v>
      </c>
      <c r="Q200" s="184">
        <v>2.0799999999999998E-3</v>
      </c>
      <c r="R200" s="184">
        <f>Q200*H200</f>
        <v>4.1599999999999996E-3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216</v>
      </c>
      <c r="AT200" s="186" t="s">
        <v>195</v>
      </c>
      <c r="AU200" s="186" t="s">
        <v>80</v>
      </c>
      <c r="AY200" s="19" t="s">
        <v>193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78</v>
      </c>
      <c r="BK200" s="187">
        <f>ROUND(I200*H200,2)</f>
        <v>0</v>
      </c>
      <c r="BL200" s="19" t="s">
        <v>216</v>
      </c>
      <c r="BM200" s="186" t="s">
        <v>492</v>
      </c>
    </row>
    <row r="201" spans="1:65" s="2" customFormat="1" ht="11.25">
      <c r="A201" s="36"/>
      <c r="B201" s="37"/>
      <c r="C201" s="38"/>
      <c r="D201" s="188" t="s">
        <v>201</v>
      </c>
      <c r="E201" s="38"/>
      <c r="F201" s="189" t="s">
        <v>9163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201</v>
      </c>
      <c r="AU201" s="19" t="s">
        <v>80</v>
      </c>
    </row>
    <row r="202" spans="1:65" s="2" customFormat="1" ht="37.9" customHeight="1">
      <c r="A202" s="36"/>
      <c r="B202" s="37"/>
      <c r="C202" s="175" t="s">
        <v>539</v>
      </c>
      <c r="D202" s="175" t="s">
        <v>195</v>
      </c>
      <c r="E202" s="176" t="s">
        <v>9164</v>
      </c>
      <c r="F202" s="177" t="s">
        <v>9165</v>
      </c>
      <c r="G202" s="178" t="s">
        <v>6070</v>
      </c>
      <c r="H202" s="179">
        <v>1</v>
      </c>
      <c r="I202" s="180"/>
      <c r="J202" s="181">
        <f>ROUND(I202*H202,2)</f>
        <v>0</v>
      </c>
      <c r="K202" s="177" t="s">
        <v>199</v>
      </c>
      <c r="L202" s="41"/>
      <c r="M202" s="182" t="s">
        <v>19</v>
      </c>
      <c r="N202" s="183" t="s">
        <v>41</v>
      </c>
      <c r="O202" s="66"/>
      <c r="P202" s="184">
        <f>O202*H202</f>
        <v>0</v>
      </c>
      <c r="Q202" s="184">
        <v>3.2799999999999999E-3</v>
      </c>
      <c r="R202" s="184">
        <f>Q202*H202</f>
        <v>3.2799999999999999E-3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216</v>
      </c>
      <c r="AT202" s="186" t="s">
        <v>195</v>
      </c>
      <c r="AU202" s="186" t="s">
        <v>80</v>
      </c>
      <c r="AY202" s="19" t="s">
        <v>193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78</v>
      </c>
      <c r="BK202" s="187">
        <f>ROUND(I202*H202,2)</f>
        <v>0</v>
      </c>
      <c r="BL202" s="19" t="s">
        <v>216</v>
      </c>
      <c r="BM202" s="186" t="s">
        <v>501</v>
      </c>
    </row>
    <row r="203" spans="1:65" s="2" customFormat="1" ht="11.25">
      <c r="A203" s="36"/>
      <c r="B203" s="37"/>
      <c r="C203" s="38"/>
      <c r="D203" s="188" t="s">
        <v>201</v>
      </c>
      <c r="E203" s="38"/>
      <c r="F203" s="189" t="s">
        <v>9166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201</v>
      </c>
      <c r="AU203" s="19" t="s">
        <v>80</v>
      </c>
    </row>
    <row r="204" spans="1:65" s="2" customFormat="1" ht="24.2" customHeight="1">
      <c r="A204" s="36"/>
      <c r="B204" s="37"/>
      <c r="C204" s="175" t="s">
        <v>316</v>
      </c>
      <c r="D204" s="175" t="s">
        <v>195</v>
      </c>
      <c r="E204" s="176" t="s">
        <v>9167</v>
      </c>
      <c r="F204" s="177" t="s">
        <v>9168</v>
      </c>
      <c r="G204" s="178" t="s">
        <v>215</v>
      </c>
      <c r="H204" s="179">
        <v>1</v>
      </c>
      <c r="I204" s="180"/>
      <c r="J204" s="181">
        <f>ROUND(I204*H204,2)</f>
        <v>0</v>
      </c>
      <c r="K204" s="177" t="s">
        <v>199</v>
      </c>
      <c r="L204" s="41"/>
      <c r="M204" s="182" t="s">
        <v>19</v>
      </c>
      <c r="N204" s="183" t="s">
        <v>41</v>
      </c>
      <c r="O204" s="66"/>
      <c r="P204" s="184">
        <f>O204*H204</f>
        <v>0</v>
      </c>
      <c r="Q204" s="184">
        <v>5.0000000000000001E-3</v>
      </c>
      <c r="R204" s="184">
        <f>Q204*H204</f>
        <v>5.0000000000000001E-3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216</v>
      </c>
      <c r="AT204" s="186" t="s">
        <v>195</v>
      </c>
      <c r="AU204" s="186" t="s">
        <v>80</v>
      </c>
      <c r="AY204" s="19" t="s">
        <v>193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78</v>
      </c>
      <c r="BK204" s="187">
        <f>ROUND(I204*H204,2)</f>
        <v>0</v>
      </c>
      <c r="BL204" s="19" t="s">
        <v>216</v>
      </c>
      <c r="BM204" s="186" t="s">
        <v>511</v>
      </c>
    </row>
    <row r="205" spans="1:65" s="2" customFormat="1" ht="11.25">
      <c r="A205" s="36"/>
      <c r="B205" s="37"/>
      <c r="C205" s="38"/>
      <c r="D205" s="188" t="s">
        <v>201</v>
      </c>
      <c r="E205" s="38"/>
      <c r="F205" s="189" t="s">
        <v>9169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201</v>
      </c>
      <c r="AU205" s="19" t="s">
        <v>80</v>
      </c>
    </row>
    <row r="206" spans="1:65" s="2" customFormat="1" ht="33" customHeight="1">
      <c r="A206" s="36"/>
      <c r="B206" s="37"/>
      <c r="C206" s="175" t="s">
        <v>555</v>
      </c>
      <c r="D206" s="175" t="s">
        <v>195</v>
      </c>
      <c r="E206" s="176" t="s">
        <v>9170</v>
      </c>
      <c r="F206" s="177" t="s">
        <v>9171</v>
      </c>
      <c r="G206" s="178" t="s">
        <v>215</v>
      </c>
      <c r="H206" s="179">
        <v>1</v>
      </c>
      <c r="I206" s="180"/>
      <c r="J206" s="181">
        <f>ROUND(I206*H206,2)</f>
        <v>0</v>
      </c>
      <c r="K206" s="177" t="s">
        <v>199</v>
      </c>
      <c r="L206" s="41"/>
      <c r="M206" s="182" t="s">
        <v>19</v>
      </c>
      <c r="N206" s="183" t="s">
        <v>41</v>
      </c>
      <c r="O206" s="66"/>
      <c r="P206" s="184">
        <f>O206*H206</f>
        <v>0</v>
      </c>
      <c r="Q206" s="184">
        <v>6.0000000000000001E-3</v>
      </c>
      <c r="R206" s="184">
        <f>Q206*H206</f>
        <v>6.0000000000000001E-3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216</v>
      </c>
      <c r="AT206" s="186" t="s">
        <v>195</v>
      </c>
      <c r="AU206" s="186" t="s">
        <v>80</v>
      </c>
      <c r="AY206" s="19" t="s">
        <v>193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78</v>
      </c>
      <c r="BK206" s="187">
        <f>ROUND(I206*H206,2)</f>
        <v>0</v>
      </c>
      <c r="BL206" s="19" t="s">
        <v>216</v>
      </c>
      <c r="BM206" s="186" t="s">
        <v>519</v>
      </c>
    </row>
    <row r="207" spans="1:65" s="2" customFormat="1" ht="11.25">
      <c r="A207" s="36"/>
      <c r="B207" s="37"/>
      <c r="C207" s="38"/>
      <c r="D207" s="188" t="s">
        <v>201</v>
      </c>
      <c r="E207" s="38"/>
      <c r="F207" s="189" t="s">
        <v>9172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201</v>
      </c>
      <c r="AU207" s="19" t="s">
        <v>80</v>
      </c>
    </row>
    <row r="208" spans="1:65" s="2" customFormat="1" ht="24.2" customHeight="1">
      <c r="A208" s="36"/>
      <c r="B208" s="37"/>
      <c r="C208" s="175" t="s">
        <v>324</v>
      </c>
      <c r="D208" s="175" t="s">
        <v>195</v>
      </c>
      <c r="E208" s="176" t="s">
        <v>9173</v>
      </c>
      <c r="F208" s="177" t="s">
        <v>9174</v>
      </c>
      <c r="G208" s="178" t="s">
        <v>215</v>
      </c>
      <c r="H208" s="179">
        <v>2</v>
      </c>
      <c r="I208" s="180"/>
      <c r="J208" s="181">
        <f>ROUND(I208*H208,2)</f>
        <v>0</v>
      </c>
      <c r="K208" s="177" t="s">
        <v>199</v>
      </c>
      <c r="L208" s="41"/>
      <c r="M208" s="182" t="s">
        <v>19</v>
      </c>
      <c r="N208" s="183" t="s">
        <v>41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216</v>
      </c>
      <c r="AT208" s="186" t="s">
        <v>195</v>
      </c>
      <c r="AU208" s="186" t="s">
        <v>80</v>
      </c>
      <c r="AY208" s="19" t="s">
        <v>193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78</v>
      </c>
      <c r="BK208" s="187">
        <f>ROUND(I208*H208,2)</f>
        <v>0</v>
      </c>
      <c r="BL208" s="19" t="s">
        <v>216</v>
      </c>
      <c r="BM208" s="186" t="s">
        <v>526</v>
      </c>
    </row>
    <row r="209" spans="1:65" s="2" customFormat="1" ht="11.25">
      <c r="A209" s="36"/>
      <c r="B209" s="37"/>
      <c r="C209" s="38"/>
      <c r="D209" s="188" t="s">
        <v>201</v>
      </c>
      <c r="E209" s="38"/>
      <c r="F209" s="189" t="s">
        <v>9175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201</v>
      </c>
      <c r="AU209" s="19" t="s">
        <v>80</v>
      </c>
    </row>
    <row r="210" spans="1:65" s="2" customFormat="1" ht="16.5" customHeight="1">
      <c r="A210" s="36"/>
      <c r="B210" s="37"/>
      <c r="C210" s="227" t="s">
        <v>579</v>
      </c>
      <c r="D210" s="227" t="s">
        <v>443</v>
      </c>
      <c r="E210" s="228" t="s">
        <v>9176</v>
      </c>
      <c r="F210" s="229" t="s">
        <v>9177</v>
      </c>
      <c r="G210" s="230" t="s">
        <v>702</v>
      </c>
      <c r="H210" s="231">
        <v>1</v>
      </c>
      <c r="I210" s="232"/>
      <c r="J210" s="233">
        <f>ROUND(I210*H210,2)</f>
        <v>0</v>
      </c>
      <c r="K210" s="229" t="s">
        <v>477</v>
      </c>
      <c r="L210" s="234"/>
      <c r="M210" s="235" t="s">
        <v>19</v>
      </c>
      <c r="N210" s="236" t="s">
        <v>41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257</v>
      </c>
      <c r="AT210" s="186" t="s">
        <v>443</v>
      </c>
      <c r="AU210" s="186" t="s">
        <v>80</v>
      </c>
      <c r="AY210" s="19" t="s">
        <v>193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78</v>
      </c>
      <c r="BK210" s="187">
        <f>ROUND(I210*H210,2)</f>
        <v>0</v>
      </c>
      <c r="BL210" s="19" t="s">
        <v>216</v>
      </c>
      <c r="BM210" s="186" t="s">
        <v>537</v>
      </c>
    </row>
    <row r="211" spans="1:65" s="2" customFormat="1" ht="16.5" customHeight="1">
      <c r="A211" s="36"/>
      <c r="B211" s="37"/>
      <c r="C211" s="227" t="s">
        <v>333</v>
      </c>
      <c r="D211" s="227" t="s">
        <v>443</v>
      </c>
      <c r="E211" s="228" t="s">
        <v>9178</v>
      </c>
      <c r="F211" s="229" t="s">
        <v>9179</v>
      </c>
      <c r="G211" s="230" t="s">
        <v>702</v>
      </c>
      <c r="H211" s="231">
        <v>1</v>
      </c>
      <c r="I211" s="232"/>
      <c r="J211" s="233">
        <f>ROUND(I211*H211,2)</f>
        <v>0</v>
      </c>
      <c r="K211" s="229" t="s">
        <v>477</v>
      </c>
      <c r="L211" s="234"/>
      <c r="M211" s="235" t="s">
        <v>19</v>
      </c>
      <c r="N211" s="236" t="s">
        <v>41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257</v>
      </c>
      <c r="AT211" s="186" t="s">
        <v>443</v>
      </c>
      <c r="AU211" s="186" t="s">
        <v>80</v>
      </c>
      <c r="AY211" s="19" t="s">
        <v>193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78</v>
      </c>
      <c r="BK211" s="187">
        <f>ROUND(I211*H211,2)</f>
        <v>0</v>
      </c>
      <c r="BL211" s="19" t="s">
        <v>216</v>
      </c>
      <c r="BM211" s="186" t="s">
        <v>542</v>
      </c>
    </row>
    <row r="212" spans="1:65" s="2" customFormat="1" ht="37.9" customHeight="1">
      <c r="A212" s="36"/>
      <c r="B212" s="37"/>
      <c r="C212" s="175" t="s">
        <v>601</v>
      </c>
      <c r="D212" s="175" t="s">
        <v>195</v>
      </c>
      <c r="E212" s="176" t="s">
        <v>9180</v>
      </c>
      <c r="F212" s="177" t="s">
        <v>9181</v>
      </c>
      <c r="G212" s="178" t="s">
        <v>215</v>
      </c>
      <c r="H212" s="179">
        <v>2</v>
      </c>
      <c r="I212" s="180"/>
      <c r="J212" s="181">
        <f>ROUND(I212*H212,2)</f>
        <v>0</v>
      </c>
      <c r="K212" s="177" t="s">
        <v>199</v>
      </c>
      <c r="L212" s="41"/>
      <c r="M212" s="182" t="s">
        <v>19</v>
      </c>
      <c r="N212" s="183" t="s">
        <v>41</v>
      </c>
      <c r="O212" s="66"/>
      <c r="P212" s="184">
        <f>O212*H212</f>
        <v>0</v>
      </c>
      <c r="Q212" s="184">
        <v>5.5999999999999995E-4</v>
      </c>
      <c r="R212" s="184">
        <f>Q212*H212</f>
        <v>1.1199999999999999E-3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216</v>
      </c>
      <c r="AT212" s="186" t="s">
        <v>195</v>
      </c>
      <c r="AU212" s="186" t="s">
        <v>80</v>
      </c>
      <c r="AY212" s="19" t="s">
        <v>193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78</v>
      </c>
      <c r="BK212" s="187">
        <f>ROUND(I212*H212,2)</f>
        <v>0</v>
      </c>
      <c r="BL212" s="19" t="s">
        <v>216</v>
      </c>
      <c r="BM212" s="186" t="s">
        <v>549</v>
      </c>
    </row>
    <row r="213" spans="1:65" s="2" customFormat="1" ht="11.25">
      <c r="A213" s="36"/>
      <c r="B213" s="37"/>
      <c r="C213" s="38"/>
      <c r="D213" s="188" t="s">
        <v>201</v>
      </c>
      <c r="E213" s="38"/>
      <c r="F213" s="189" t="s">
        <v>9182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201</v>
      </c>
      <c r="AU213" s="19" t="s">
        <v>80</v>
      </c>
    </row>
    <row r="214" spans="1:65" s="2" customFormat="1" ht="33" customHeight="1">
      <c r="A214" s="36"/>
      <c r="B214" s="37"/>
      <c r="C214" s="175" t="s">
        <v>344</v>
      </c>
      <c r="D214" s="175" t="s">
        <v>195</v>
      </c>
      <c r="E214" s="176" t="s">
        <v>9183</v>
      </c>
      <c r="F214" s="177" t="s">
        <v>9184</v>
      </c>
      <c r="G214" s="178" t="s">
        <v>215</v>
      </c>
      <c r="H214" s="179">
        <v>3</v>
      </c>
      <c r="I214" s="180"/>
      <c r="J214" s="181">
        <f>ROUND(I214*H214,2)</f>
        <v>0</v>
      </c>
      <c r="K214" s="177" t="s">
        <v>199</v>
      </c>
      <c r="L214" s="41"/>
      <c r="M214" s="182" t="s">
        <v>19</v>
      </c>
      <c r="N214" s="183" t="s">
        <v>41</v>
      </c>
      <c r="O214" s="66"/>
      <c r="P214" s="184">
        <f>O214*H214</f>
        <v>0</v>
      </c>
      <c r="Q214" s="184">
        <v>1.47E-3</v>
      </c>
      <c r="R214" s="184">
        <f>Q214*H214</f>
        <v>4.4099999999999999E-3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216</v>
      </c>
      <c r="AT214" s="186" t="s">
        <v>195</v>
      </c>
      <c r="AU214" s="186" t="s">
        <v>80</v>
      </c>
      <c r="AY214" s="19" t="s">
        <v>193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78</v>
      </c>
      <c r="BK214" s="187">
        <f>ROUND(I214*H214,2)</f>
        <v>0</v>
      </c>
      <c r="BL214" s="19" t="s">
        <v>216</v>
      </c>
      <c r="BM214" s="186" t="s">
        <v>558</v>
      </c>
    </row>
    <row r="215" spans="1:65" s="2" customFormat="1" ht="11.25">
      <c r="A215" s="36"/>
      <c r="B215" s="37"/>
      <c r="C215" s="38"/>
      <c r="D215" s="188" t="s">
        <v>201</v>
      </c>
      <c r="E215" s="38"/>
      <c r="F215" s="189" t="s">
        <v>9185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201</v>
      </c>
      <c r="AU215" s="19" t="s">
        <v>80</v>
      </c>
    </row>
    <row r="216" spans="1:65" s="12" customFormat="1" ht="25.9" customHeight="1">
      <c r="B216" s="159"/>
      <c r="C216" s="160"/>
      <c r="D216" s="161" t="s">
        <v>69</v>
      </c>
      <c r="E216" s="162" t="s">
        <v>443</v>
      </c>
      <c r="F216" s="162" t="s">
        <v>8095</v>
      </c>
      <c r="G216" s="160"/>
      <c r="H216" s="160"/>
      <c r="I216" s="163"/>
      <c r="J216" s="164">
        <f>BK216</f>
        <v>0</v>
      </c>
      <c r="K216" s="160"/>
      <c r="L216" s="165"/>
      <c r="M216" s="166"/>
      <c r="N216" s="167"/>
      <c r="O216" s="167"/>
      <c r="P216" s="168">
        <f>P217+P220+P269</f>
        <v>0</v>
      </c>
      <c r="Q216" s="167"/>
      <c r="R216" s="168">
        <f>R217+R220+R269</f>
        <v>1.489E-2</v>
      </c>
      <c r="S216" s="167"/>
      <c r="T216" s="169">
        <f>T217+T220+T269</f>
        <v>0</v>
      </c>
      <c r="AR216" s="170" t="s">
        <v>212</v>
      </c>
      <c r="AT216" s="171" t="s">
        <v>69</v>
      </c>
      <c r="AU216" s="171" t="s">
        <v>70</v>
      </c>
      <c r="AY216" s="170" t="s">
        <v>193</v>
      </c>
      <c r="BK216" s="172">
        <f>BK217+BK220+BK269</f>
        <v>0</v>
      </c>
    </row>
    <row r="217" spans="1:65" s="12" customFormat="1" ht="22.9" customHeight="1">
      <c r="B217" s="159"/>
      <c r="C217" s="160"/>
      <c r="D217" s="161" t="s">
        <v>69</v>
      </c>
      <c r="E217" s="173" t="s">
        <v>9186</v>
      </c>
      <c r="F217" s="173" t="s">
        <v>9187</v>
      </c>
      <c r="G217" s="160"/>
      <c r="H217" s="160"/>
      <c r="I217" s="163"/>
      <c r="J217" s="174">
        <f>BK217</f>
        <v>0</v>
      </c>
      <c r="K217" s="160"/>
      <c r="L217" s="165"/>
      <c r="M217" s="166"/>
      <c r="N217" s="167"/>
      <c r="O217" s="167"/>
      <c r="P217" s="168">
        <f>SUM(P218:P219)</f>
        <v>0</v>
      </c>
      <c r="Q217" s="167"/>
      <c r="R217" s="168">
        <f>SUM(R218:R219)</f>
        <v>0</v>
      </c>
      <c r="S217" s="167"/>
      <c r="T217" s="169">
        <f>SUM(T218:T219)</f>
        <v>0</v>
      </c>
      <c r="AR217" s="170" t="s">
        <v>212</v>
      </c>
      <c r="AT217" s="171" t="s">
        <v>69</v>
      </c>
      <c r="AU217" s="171" t="s">
        <v>78</v>
      </c>
      <c r="AY217" s="170" t="s">
        <v>193</v>
      </c>
      <c r="BK217" s="172">
        <f>SUM(BK218:BK219)</f>
        <v>0</v>
      </c>
    </row>
    <row r="218" spans="1:65" s="2" customFormat="1" ht="24.2" customHeight="1">
      <c r="A218" s="36"/>
      <c r="B218" s="37"/>
      <c r="C218" s="175" t="s">
        <v>612</v>
      </c>
      <c r="D218" s="175" t="s">
        <v>195</v>
      </c>
      <c r="E218" s="176" t="s">
        <v>9188</v>
      </c>
      <c r="F218" s="177" t="s">
        <v>9189</v>
      </c>
      <c r="G218" s="178" t="s">
        <v>273</v>
      </c>
      <c r="H218" s="179">
        <v>118</v>
      </c>
      <c r="I218" s="180"/>
      <c r="J218" s="181">
        <f>ROUND(I218*H218,2)</f>
        <v>0</v>
      </c>
      <c r="K218" s="177" t="s">
        <v>477</v>
      </c>
      <c r="L218" s="41"/>
      <c r="M218" s="182" t="s">
        <v>19</v>
      </c>
      <c r="N218" s="183" t="s">
        <v>41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369</v>
      </c>
      <c r="AT218" s="186" t="s">
        <v>195</v>
      </c>
      <c r="AU218" s="186" t="s">
        <v>80</v>
      </c>
      <c r="AY218" s="19" t="s">
        <v>193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78</v>
      </c>
      <c r="BK218" s="187">
        <f>ROUND(I218*H218,2)</f>
        <v>0</v>
      </c>
      <c r="BL218" s="19" t="s">
        <v>369</v>
      </c>
      <c r="BM218" s="186" t="s">
        <v>576</v>
      </c>
    </row>
    <row r="219" spans="1:65" s="2" customFormat="1" ht="21.75" customHeight="1">
      <c r="A219" s="36"/>
      <c r="B219" s="37"/>
      <c r="C219" s="227" t="s">
        <v>351</v>
      </c>
      <c r="D219" s="227" t="s">
        <v>443</v>
      </c>
      <c r="E219" s="228" t="s">
        <v>9190</v>
      </c>
      <c r="F219" s="229" t="s">
        <v>9191</v>
      </c>
      <c r="G219" s="230" t="s">
        <v>273</v>
      </c>
      <c r="H219" s="231">
        <v>118</v>
      </c>
      <c r="I219" s="232"/>
      <c r="J219" s="233">
        <f>ROUND(I219*H219,2)</f>
        <v>0</v>
      </c>
      <c r="K219" s="229" t="s">
        <v>477</v>
      </c>
      <c r="L219" s="234"/>
      <c r="M219" s="235" t="s">
        <v>19</v>
      </c>
      <c r="N219" s="236" t="s">
        <v>41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1916</v>
      </c>
      <c r="AT219" s="186" t="s">
        <v>443</v>
      </c>
      <c r="AU219" s="186" t="s">
        <v>80</v>
      </c>
      <c r="AY219" s="19" t="s">
        <v>193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78</v>
      </c>
      <c r="BK219" s="187">
        <f>ROUND(I219*H219,2)</f>
        <v>0</v>
      </c>
      <c r="BL219" s="19" t="s">
        <v>369</v>
      </c>
      <c r="BM219" s="186" t="s">
        <v>582</v>
      </c>
    </row>
    <row r="220" spans="1:65" s="12" customFormat="1" ht="22.9" customHeight="1">
      <c r="B220" s="159"/>
      <c r="C220" s="160"/>
      <c r="D220" s="161" t="s">
        <v>69</v>
      </c>
      <c r="E220" s="173" t="s">
        <v>9192</v>
      </c>
      <c r="F220" s="173" t="s">
        <v>9193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SUM(P221:P268)</f>
        <v>0</v>
      </c>
      <c r="Q220" s="167"/>
      <c r="R220" s="168">
        <f>SUM(R221:R268)</f>
        <v>9.6999999999999994E-4</v>
      </c>
      <c r="S220" s="167"/>
      <c r="T220" s="169">
        <f>SUM(T221:T268)</f>
        <v>0</v>
      </c>
      <c r="AR220" s="170" t="s">
        <v>212</v>
      </c>
      <c r="AT220" s="171" t="s">
        <v>69</v>
      </c>
      <c r="AU220" s="171" t="s">
        <v>78</v>
      </c>
      <c r="AY220" s="170" t="s">
        <v>193</v>
      </c>
      <c r="BK220" s="172">
        <f>SUM(BK221:BK268)</f>
        <v>0</v>
      </c>
    </row>
    <row r="221" spans="1:65" s="2" customFormat="1" ht="33" customHeight="1">
      <c r="A221" s="36"/>
      <c r="B221" s="37"/>
      <c r="C221" s="175" t="s">
        <v>626</v>
      </c>
      <c r="D221" s="175" t="s">
        <v>195</v>
      </c>
      <c r="E221" s="176" t="s">
        <v>9194</v>
      </c>
      <c r="F221" s="177" t="s">
        <v>9195</v>
      </c>
      <c r="G221" s="178" t="s">
        <v>215</v>
      </c>
      <c r="H221" s="179">
        <v>2</v>
      </c>
      <c r="I221" s="180"/>
      <c r="J221" s="181">
        <f>ROUND(I221*H221,2)</f>
        <v>0</v>
      </c>
      <c r="K221" s="177" t="s">
        <v>199</v>
      </c>
      <c r="L221" s="41"/>
      <c r="M221" s="182" t="s">
        <v>19</v>
      </c>
      <c r="N221" s="183" t="s">
        <v>41</v>
      </c>
      <c r="O221" s="66"/>
      <c r="P221" s="184">
        <f>O221*H221</f>
        <v>0</v>
      </c>
      <c r="Q221" s="184">
        <v>2.2000000000000001E-4</v>
      </c>
      <c r="R221" s="184">
        <f>Q221*H221</f>
        <v>4.4000000000000002E-4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369</v>
      </c>
      <c r="AT221" s="186" t="s">
        <v>195</v>
      </c>
      <c r="AU221" s="186" t="s">
        <v>80</v>
      </c>
      <c r="AY221" s="19" t="s">
        <v>193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78</v>
      </c>
      <c r="BK221" s="187">
        <f>ROUND(I221*H221,2)</f>
        <v>0</v>
      </c>
      <c r="BL221" s="19" t="s">
        <v>369</v>
      </c>
      <c r="BM221" s="186" t="s">
        <v>599</v>
      </c>
    </row>
    <row r="222" spans="1:65" s="2" customFormat="1" ht="11.25">
      <c r="A222" s="36"/>
      <c r="B222" s="37"/>
      <c r="C222" s="38"/>
      <c r="D222" s="188" t="s">
        <v>201</v>
      </c>
      <c r="E222" s="38"/>
      <c r="F222" s="189" t="s">
        <v>9196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201</v>
      </c>
      <c r="AU222" s="19" t="s">
        <v>80</v>
      </c>
    </row>
    <row r="223" spans="1:65" s="2" customFormat="1" ht="16.5" customHeight="1">
      <c r="A223" s="36"/>
      <c r="B223" s="37"/>
      <c r="C223" s="227" t="s">
        <v>360</v>
      </c>
      <c r="D223" s="227" t="s">
        <v>443</v>
      </c>
      <c r="E223" s="228" t="s">
        <v>9197</v>
      </c>
      <c r="F223" s="229" t="s">
        <v>9198</v>
      </c>
      <c r="G223" s="230" t="s">
        <v>215</v>
      </c>
      <c r="H223" s="231">
        <v>1</v>
      </c>
      <c r="I223" s="232"/>
      <c r="J223" s="233">
        <f>ROUND(I223*H223,2)</f>
        <v>0</v>
      </c>
      <c r="K223" s="229" t="s">
        <v>477</v>
      </c>
      <c r="L223" s="234"/>
      <c r="M223" s="235" t="s">
        <v>19</v>
      </c>
      <c r="N223" s="236" t="s">
        <v>41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1916</v>
      </c>
      <c r="AT223" s="186" t="s">
        <v>443</v>
      </c>
      <c r="AU223" s="186" t="s">
        <v>80</v>
      </c>
      <c r="AY223" s="19" t="s">
        <v>193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78</v>
      </c>
      <c r="BK223" s="187">
        <f>ROUND(I223*H223,2)</f>
        <v>0</v>
      </c>
      <c r="BL223" s="19" t="s">
        <v>369</v>
      </c>
      <c r="BM223" s="186" t="s">
        <v>604</v>
      </c>
    </row>
    <row r="224" spans="1:65" s="2" customFormat="1" ht="16.5" customHeight="1">
      <c r="A224" s="36"/>
      <c r="B224" s="37"/>
      <c r="C224" s="227" t="s">
        <v>637</v>
      </c>
      <c r="D224" s="227" t="s">
        <v>443</v>
      </c>
      <c r="E224" s="228" t="s">
        <v>9199</v>
      </c>
      <c r="F224" s="229" t="s">
        <v>9200</v>
      </c>
      <c r="G224" s="230" t="s">
        <v>215</v>
      </c>
      <c r="H224" s="231">
        <v>1</v>
      </c>
      <c r="I224" s="232"/>
      <c r="J224" s="233">
        <f>ROUND(I224*H224,2)</f>
        <v>0</v>
      </c>
      <c r="K224" s="229" t="s">
        <v>477</v>
      </c>
      <c r="L224" s="234"/>
      <c r="M224" s="235" t="s">
        <v>19</v>
      </c>
      <c r="N224" s="236" t="s">
        <v>41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1916</v>
      </c>
      <c r="AT224" s="186" t="s">
        <v>443</v>
      </c>
      <c r="AU224" s="186" t="s">
        <v>80</v>
      </c>
      <c r="AY224" s="19" t="s">
        <v>193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78</v>
      </c>
      <c r="BK224" s="187">
        <f>ROUND(I224*H224,2)</f>
        <v>0</v>
      </c>
      <c r="BL224" s="19" t="s">
        <v>369</v>
      </c>
      <c r="BM224" s="186" t="s">
        <v>609</v>
      </c>
    </row>
    <row r="225" spans="1:65" s="2" customFormat="1" ht="16.5" customHeight="1">
      <c r="A225" s="36"/>
      <c r="B225" s="37"/>
      <c r="C225" s="175" t="s">
        <v>369</v>
      </c>
      <c r="D225" s="175" t="s">
        <v>195</v>
      </c>
      <c r="E225" s="176" t="s">
        <v>9201</v>
      </c>
      <c r="F225" s="177" t="s">
        <v>9202</v>
      </c>
      <c r="G225" s="178" t="s">
        <v>215</v>
      </c>
      <c r="H225" s="179">
        <v>2</v>
      </c>
      <c r="I225" s="180"/>
      <c r="J225" s="181">
        <f>ROUND(I225*H225,2)</f>
        <v>0</v>
      </c>
      <c r="K225" s="177" t="s">
        <v>199</v>
      </c>
      <c r="L225" s="41"/>
      <c r="M225" s="182" t="s">
        <v>19</v>
      </c>
      <c r="N225" s="183" t="s">
        <v>41</v>
      </c>
      <c r="O225" s="66"/>
      <c r="P225" s="184">
        <f>O225*H225</f>
        <v>0</v>
      </c>
      <c r="Q225" s="184">
        <v>3.0000000000000001E-5</v>
      </c>
      <c r="R225" s="184">
        <f>Q225*H225</f>
        <v>6.0000000000000002E-5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369</v>
      </c>
      <c r="AT225" s="186" t="s">
        <v>195</v>
      </c>
      <c r="AU225" s="186" t="s">
        <v>80</v>
      </c>
      <c r="AY225" s="19" t="s">
        <v>193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78</v>
      </c>
      <c r="BK225" s="187">
        <f>ROUND(I225*H225,2)</f>
        <v>0</v>
      </c>
      <c r="BL225" s="19" t="s">
        <v>369</v>
      </c>
      <c r="BM225" s="186" t="s">
        <v>615</v>
      </c>
    </row>
    <row r="226" spans="1:65" s="2" customFormat="1" ht="11.25">
      <c r="A226" s="36"/>
      <c r="B226" s="37"/>
      <c r="C226" s="38"/>
      <c r="D226" s="188" t="s">
        <v>201</v>
      </c>
      <c r="E226" s="38"/>
      <c r="F226" s="189" t="s">
        <v>9203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201</v>
      </c>
      <c r="AU226" s="19" t="s">
        <v>80</v>
      </c>
    </row>
    <row r="227" spans="1:65" s="2" customFormat="1" ht="24.2" customHeight="1">
      <c r="A227" s="36"/>
      <c r="B227" s="37"/>
      <c r="C227" s="227" t="s">
        <v>649</v>
      </c>
      <c r="D227" s="227" t="s">
        <v>443</v>
      </c>
      <c r="E227" s="228" t="s">
        <v>9204</v>
      </c>
      <c r="F227" s="229" t="s">
        <v>9205</v>
      </c>
      <c r="G227" s="230" t="s">
        <v>215</v>
      </c>
      <c r="H227" s="231">
        <v>1</v>
      </c>
      <c r="I227" s="232"/>
      <c r="J227" s="233">
        <f>ROUND(I227*H227,2)</f>
        <v>0</v>
      </c>
      <c r="K227" s="229" t="s">
        <v>477</v>
      </c>
      <c r="L227" s="234"/>
      <c r="M227" s="235" t="s">
        <v>19</v>
      </c>
      <c r="N227" s="236" t="s">
        <v>41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1916</v>
      </c>
      <c r="AT227" s="186" t="s">
        <v>443</v>
      </c>
      <c r="AU227" s="186" t="s">
        <v>80</v>
      </c>
      <c r="AY227" s="19" t="s">
        <v>193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78</v>
      </c>
      <c r="BK227" s="187">
        <f>ROUND(I227*H227,2)</f>
        <v>0</v>
      </c>
      <c r="BL227" s="19" t="s">
        <v>369</v>
      </c>
      <c r="BM227" s="186" t="s">
        <v>621</v>
      </c>
    </row>
    <row r="228" spans="1:65" s="2" customFormat="1" ht="16.5" customHeight="1">
      <c r="A228" s="36"/>
      <c r="B228" s="37"/>
      <c r="C228" s="227" t="s">
        <v>374</v>
      </c>
      <c r="D228" s="227" t="s">
        <v>443</v>
      </c>
      <c r="E228" s="228" t="s">
        <v>9206</v>
      </c>
      <c r="F228" s="229" t="s">
        <v>9207</v>
      </c>
      <c r="G228" s="230" t="s">
        <v>215</v>
      </c>
      <c r="H228" s="231">
        <v>1</v>
      </c>
      <c r="I228" s="232"/>
      <c r="J228" s="233">
        <f>ROUND(I228*H228,2)</f>
        <v>0</v>
      </c>
      <c r="K228" s="229" t="s">
        <v>477</v>
      </c>
      <c r="L228" s="234"/>
      <c r="M228" s="235" t="s">
        <v>19</v>
      </c>
      <c r="N228" s="236" t="s">
        <v>41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1916</v>
      </c>
      <c r="AT228" s="186" t="s">
        <v>443</v>
      </c>
      <c r="AU228" s="186" t="s">
        <v>80</v>
      </c>
      <c r="AY228" s="19" t="s">
        <v>193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78</v>
      </c>
      <c r="BK228" s="187">
        <f>ROUND(I228*H228,2)</f>
        <v>0</v>
      </c>
      <c r="BL228" s="19" t="s">
        <v>369</v>
      </c>
      <c r="BM228" s="186" t="s">
        <v>629</v>
      </c>
    </row>
    <row r="229" spans="1:65" s="2" customFormat="1" ht="33" customHeight="1">
      <c r="A229" s="36"/>
      <c r="B229" s="37"/>
      <c r="C229" s="175" t="s">
        <v>660</v>
      </c>
      <c r="D229" s="175" t="s">
        <v>195</v>
      </c>
      <c r="E229" s="176" t="s">
        <v>9208</v>
      </c>
      <c r="F229" s="177" t="s">
        <v>9209</v>
      </c>
      <c r="G229" s="178" t="s">
        <v>215</v>
      </c>
      <c r="H229" s="179">
        <v>1</v>
      </c>
      <c r="I229" s="180"/>
      <c r="J229" s="181">
        <f>ROUND(I229*H229,2)</f>
        <v>0</v>
      </c>
      <c r="K229" s="177" t="s">
        <v>199</v>
      </c>
      <c r="L229" s="41"/>
      <c r="M229" s="182" t="s">
        <v>19</v>
      </c>
      <c r="N229" s="183" t="s">
        <v>41</v>
      </c>
      <c r="O229" s="66"/>
      <c r="P229" s="184">
        <f>O229*H229</f>
        <v>0</v>
      </c>
      <c r="Q229" s="184">
        <v>1.4999999999999999E-4</v>
      </c>
      <c r="R229" s="184">
        <f>Q229*H229</f>
        <v>1.4999999999999999E-4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369</v>
      </c>
      <c r="AT229" s="186" t="s">
        <v>195</v>
      </c>
      <c r="AU229" s="186" t="s">
        <v>80</v>
      </c>
      <c r="AY229" s="19" t="s">
        <v>193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78</v>
      </c>
      <c r="BK229" s="187">
        <f>ROUND(I229*H229,2)</f>
        <v>0</v>
      </c>
      <c r="BL229" s="19" t="s">
        <v>369</v>
      </c>
      <c r="BM229" s="186" t="s">
        <v>633</v>
      </c>
    </row>
    <row r="230" spans="1:65" s="2" customFormat="1" ht="11.25">
      <c r="A230" s="36"/>
      <c r="B230" s="37"/>
      <c r="C230" s="38"/>
      <c r="D230" s="188" t="s">
        <v>201</v>
      </c>
      <c r="E230" s="38"/>
      <c r="F230" s="189" t="s">
        <v>9210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201</v>
      </c>
      <c r="AU230" s="19" t="s">
        <v>80</v>
      </c>
    </row>
    <row r="231" spans="1:65" s="2" customFormat="1" ht="21.75" customHeight="1">
      <c r="A231" s="36"/>
      <c r="B231" s="37"/>
      <c r="C231" s="175" t="s">
        <v>384</v>
      </c>
      <c r="D231" s="175" t="s">
        <v>195</v>
      </c>
      <c r="E231" s="176" t="s">
        <v>9211</v>
      </c>
      <c r="F231" s="177" t="s">
        <v>9212</v>
      </c>
      <c r="G231" s="178" t="s">
        <v>6707</v>
      </c>
      <c r="H231" s="179">
        <v>1</v>
      </c>
      <c r="I231" s="180"/>
      <c r="J231" s="181">
        <f>ROUND(I231*H231,2)</f>
        <v>0</v>
      </c>
      <c r="K231" s="177" t="s">
        <v>199</v>
      </c>
      <c r="L231" s="41"/>
      <c r="M231" s="182" t="s">
        <v>19</v>
      </c>
      <c r="N231" s="183" t="s">
        <v>41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369</v>
      </c>
      <c r="AT231" s="186" t="s">
        <v>195</v>
      </c>
      <c r="AU231" s="186" t="s">
        <v>80</v>
      </c>
      <c r="AY231" s="19" t="s">
        <v>193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78</v>
      </c>
      <c r="BK231" s="187">
        <f>ROUND(I231*H231,2)</f>
        <v>0</v>
      </c>
      <c r="BL231" s="19" t="s">
        <v>369</v>
      </c>
      <c r="BM231" s="186" t="s">
        <v>640</v>
      </c>
    </row>
    <row r="232" spans="1:65" s="2" customFormat="1" ht="11.25">
      <c r="A232" s="36"/>
      <c r="B232" s="37"/>
      <c r="C232" s="38"/>
      <c r="D232" s="188" t="s">
        <v>201</v>
      </c>
      <c r="E232" s="38"/>
      <c r="F232" s="189" t="s">
        <v>9213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201</v>
      </c>
      <c r="AU232" s="19" t="s">
        <v>80</v>
      </c>
    </row>
    <row r="233" spans="1:65" s="2" customFormat="1" ht="16.5" customHeight="1">
      <c r="A233" s="36"/>
      <c r="B233" s="37"/>
      <c r="C233" s="175" t="s">
        <v>673</v>
      </c>
      <c r="D233" s="175" t="s">
        <v>195</v>
      </c>
      <c r="E233" s="176" t="s">
        <v>9214</v>
      </c>
      <c r="F233" s="177" t="s">
        <v>9215</v>
      </c>
      <c r="G233" s="178" t="s">
        <v>215</v>
      </c>
      <c r="H233" s="179">
        <v>1</v>
      </c>
      <c r="I233" s="180"/>
      <c r="J233" s="181">
        <f>ROUND(I233*H233,2)</f>
        <v>0</v>
      </c>
      <c r="K233" s="177" t="s">
        <v>477</v>
      </c>
      <c r="L233" s="41"/>
      <c r="M233" s="182" t="s">
        <v>19</v>
      </c>
      <c r="N233" s="183" t="s">
        <v>41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369</v>
      </c>
      <c r="AT233" s="186" t="s">
        <v>195</v>
      </c>
      <c r="AU233" s="186" t="s">
        <v>80</v>
      </c>
      <c r="AY233" s="19" t="s">
        <v>193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78</v>
      </c>
      <c r="BK233" s="187">
        <f>ROUND(I233*H233,2)</f>
        <v>0</v>
      </c>
      <c r="BL233" s="19" t="s">
        <v>369</v>
      </c>
      <c r="BM233" s="186" t="s">
        <v>645</v>
      </c>
    </row>
    <row r="234" spans="1:65" s="2" customFormat="1" ht="37.9" customHeight="1">
      <c r="A234" s="36"/>
      <c r="B234" s="37"/>
      <c r="C234" s="175" t="s">
        <v>391</v>
      </c>
      <c r="D234" s="175" t="s">
        <v>195</v>
      </c>
      <c r="E234" s="176" t="s">
        <v>9216</v>
      </c>
      <c r="F234" s="177" t="s">
        <v>9217</v>
      </c>
      <c r="G234" s="178" t="s">
        <v>215</v>
      </c>
      <c r="H234" s="179">
        <v>2</v>
      </c>
      <c r="I234" s="180"/>
      <c r="J234" s="181">
        <f>ROUND(I234*H234,2)</f>
        <v>0</v>
      </c>
      <c r="K234" s="177" t="s">
        <v>199</v>
      </c>
      <c r="L234" s="41"/>
      <c r="M234" s="182" t="s">
        <v>19</v>
      </c>
      <c r="N234" s="183" t="s">
        <v>41</v>
      </c>
      <c r="O234" s="66"/>
      <c r="P234" s="184">
        <f>O234*H234</f>
        <v>0</v>
      </c>
      <c r="Q234" s="184">
        <v>1.6000000000000001E-4</v>
      </c>
      <c r="R234" s="184">
        <f>Q234*H234</f>
        <v>3.2000000000000003E-4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369</v>
      </c>
      <c r="AT234" s="186" t="s">
        <v>195</v>
      </c>
      <c r="AU234" s="186" t="s">
        <v>80</v>
      </c>
      <c r="AY234" s="19" t="s">
        <v>193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78</v>
      </c>
      <c r="BK234" s="187">
        <f>ROUND(I234*H234,2)</f>
        <v>0</v>
      </c>
      <c r="BL234" s="19" t="s">
        <v>369</v>
      </c>
      <c r="BM234" s="186" t="s">
        <v>652</v>
      </c>
    </row>
    <row r="235" spans="1:65" s="2" customFormat="1" ht="11.25">
      <c r="A235" s="36"/>
      <c r="B235" s="37"/>
      <c r="C235" s="38"/>
      <c r="D235" s="188" t="s">
        <v>201</v>
      </c>
      <c r="E235" s="38"/>
      <c r="F235" s="189" t="s">
        <v>9218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201</v>
      </c>
      <c r="AU235" s="19" t="s">
        <v>80</v>
      </c>
    </row>
    <row r="236" spans="1:65" s="2" customFormat="1" ht="21.75" customHeight="1">
      <c r="A236" s="36"/>
      <c r="B236" s="37"/>
      <c r="C236" s="227" t="s">
        <v>684</v>
      </c>
      <c r="D236" s="227" t="s">
        <v>443</v>
      </c>
      <c r="E236" s="228" t="s">
        <v>9219</v>
      </c>
      <c r="F236" s="229" t="s">
        <v>9220</v>
      </c>
      <c r="G236" s="230" t="s">
        <v>215</v>
      </c>
      <c r="H236" s="231">
        <v>4</v>
      </c>
      <c r="I236" s="232"/>
      <c r="J236" s="233">
        <f>ROUND(I236*H236,2)</f>
        <v>0</v>
      </c>
      <c r="K236" s="229" t="s">
        <v>477</v>
      </c>
      <c r="L236" s="234"/>
      <c r="M236" s="235" t="s">
        <v>19</v>
      </c>
      <c r="N236" s="236" t="s">
        <v>41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1916</v>
      </c>
      <c r="AT236" s="186" t="s">
        <v>443</v>
      </c>
      <c r="AU236" s="186" t="s">
        <v>80</v>
      </c>
      <c r="AY236" s="19" t="s">
        <v>193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78</v>
      </c>
      <c r="BK236" s="187">
        <f>ROUND(I236*H236,2)</f>
        <v>0</v>
      </c>
      <c r="BL236" s="19" t="s">
        <v>369</v>
      </c>
      <c r="BM236" s="186" t="s">
        <v>657</v>
      </c>
    </row>
    <row r="237" spans="1:65" s="2" customFormat="1" ht="37.9" customHeight="1">
      <c r="A237" s="36"/>
      <c r="B237" s="37"/>
      <c r="C237" s="175" t="s">
        <v>397</v>
      </c>
      <c r="D237" s="175" t="s">
        <v>195</v>
      </c>
      <c r="E237" s="176" t="s">
        <v>9221</v>
      </c>
      <c r="F237" s="177" t="s">
        <v>9222</v>
      </c>
      <c r="G237" s="178" t="s">
        <v>273</v>
      </c>
      <c r="H237" s="179">
        <v>16</v>
      </c>
      <c r="I237" s="180"/>
      <c r="J237" s="181">
        <f>ROUND(I237*H237,2)</f>
        <v>0</v>
      </c>
      <c r="K237" s="177" t="s">
        <v>199</v>
      </c>
      <c r="L237" s="41"/>
      <c r="M237" s="182" t="s">
        <v>19</v>
      </c>
      <c r="N237" s="183" t="s">
        <v>41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369</v>
      </c>
      <c r="AT237" s="186" t="s">
        <v>195</v>
      </c>
      <c r="AU237" s="186" t="s">
        <v>80</v>
      </c>
      <c r="AY237" s="19" t="s">
        <v>193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78</v>
      </c>
      <c r="BK237" s="187">
        <f>ROUND(I237*H237,2)</f>
        <v>0</v>
      </c>
      <c r="BL237" s="19" t="s">
        <v>369</v>
      </c>
      <c r="BM237" s="186" t="s">
        <v>663</v>
      </c>
    </row>
    <row r="238" spans="1:65" s="2" customFormat="1" ht="11.25">
      <c r="A238" s="36"/>
      <c r="B238" s="37"/>
      <c r="C238" s="38"/>
      <c r="D238" s="188" t="s">
        <v>201</v>
      </c>
      <c r="E238" s="38"/>
      <c r="F238" s="189" t="s">
        <v>9223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201</v>
      </c>
      <c r="AU238" s="19" t="s">
        <v>80</v>
      </c>
    </row>
    <row r="239" spans="1:65" s="2" customFormat="1" ht="24.2" customHeight="1">
      <c r="A239" s="36"/>
      <c r="B239" s="37"/>
      <c r="C239" s="227" t="s">
        <v>704</v>
      </c>
      <c r="D239" s="227" t="s">
        <v>443</v>
      </c>
      <c r="E239" s="228" t="s">
        <v>9224</v>
      </c>
      <c r="F239" s="229" t="s">
        <v>9225</v>
      </c>
      <c r="G239" s="230" t="s">
        <v>273</v>
      </c>
      <c r="H239" s="231">
        <v>16.32</v>
      </c>
      <c r="I239" s="232"/>
      <c r="J239" s="233">
        <f>ROUND(I239*H239,2)</f>
        <v>0</v>
      </c>
      <c r="K239" s="229" t="s">
        <v>477</v>
      </c>
      <c r="L239" s="234"/>
      <c r="M239" s="235" t="s">
        <v>19</v>
      </c>
      <c r="N239" s="236" t="s">
        <v>41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1916</v>
      </c>
      <c r="AT239" s="186" t="s">
        <v>443</v>
      </c>
      <c r="AU239" s="186" t="s">
        <v>80</v>
      </c>
      <c r="AY239" s="19" t="s">
        <v>193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78</v>
      </c>
      <c r="BK239" s="187">
        <f>ROUND(I239*H239,2)</f>
        <v>0</v>
      </c>
      <c r="BL239" s="19" t="s">
        <v>369</v>
      </c>
      <c r="BM239" s="186" t="s">
        <v>668</v>
      </c>
    </row>
    <row r="240" spans="1:65" s="13" customFormat="1" ht="11.25">
      <c r="B240" s="193"/>
      <c r="C240" s="194"/>
      <c r="D240" s="195" t="s">
        <v>203</v>
      </c>
      <c r="E240" s="196" t="s">
        <v>19</v>
      </c>
      <c r="F240" s="197" t="s">
        <v>9226</v>
      </c>
      <c r="G240" s="194"/>
      <c r="H240" s="198">
        <v>16.32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203</v>
      </c>
      <c r="AU240" s="204" t="s">
        <v>80</v>
      </c>
      <c r="AV240" s="13" t="s">
        <v>80</v>
      </c>
      <c r="AW240" s="13" t="s">
        <v>32</v>
      </c>
      <c r="AX240" s="13" t="s">
        <v>70</v>
      </c>
      <c r="AY240" s="204" t="s">
        <v>193</v>
      </c>
    </row>
    <row r="241" spans="1:65" s="14" customFormat="1" ht="11.25">
      <c r="B241" s="205"/>
      <c r="C241" s="206"/>
      <c r="D241" s="195" t="s">
        <v>203</v>
      </c>
      <c r="E241" s="207" t="s">
        <v>19</v>
      </c>
      <c r="F241" s="208" t="s">
        <v>205</v>
      </c>
      <c r="G241" s="206"/>
      <c r="H241" s="209">
        <v>16.32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203</v>
      </c>
      <c r="AU241" s="215" t="s">
        <v>80</v>
      </c>
      <c r="AV241" s="14" t="s">
        <v>200</v>
      </c>
      <c r="AW241" s="14" t="s">
        <v>32</v>
      </c>
      <c r="AX241" s="14" t="s">
        <v>78</v>
      </c>
      <c r="AY241" s="215" t="s">
        <v>193</v>
      </c>
    </row>
    <row r="242" spans="1:65" s="2" customFormat="1" ht="16.5" customHeight="1">
      <c r="A242" s="36"/>
      <c r="B242" s="37"/>
      <c r="C242" s="227" t="s">
        <v>401</v>
      </c>
      <c r="D242" s="227" t="s">
        <v>443</v>
      </c>
      <c r="E242" s="228" t="s">
        <v>9227</v>
      </c>
      <c r="F242" s="229" t="s">
        <v>9228</v>
      </c>
      <c r="G242" s="230" t="s">
        <v>215</v>
      </c>
      <c r="H242" s="231">
        <v>1</v>
      </c>
      <c r="I242" s="232"/>
      <c r="J242" s="233">
        <f>ROUND(I242*H242,2)</f>
        <v>0</v>
      </c>
      <c r="K242" s="229" t="s">
        <v>477</v>
      </c>
      <c r="L242" s="234"/>
      <c r="M242" s="235" t="s">
        <v>19</v>
      </c>
      <c r="N242" s="236" t="s">
        <v>41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1916</v>
      </c>
      <c r="AT242" s="186" t="s">
        <v>443</v>
      </c>
      <c r="AU242" s="186" t="s">
        <v>80</v>
      </c>
      <c r="AY242" s="19" t="s">
        <v>193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78</v>
      </c>
      <c r="BK242" s="187">
        <f>ROUND(I242*H242,2)</f>
        <v>0</v>
      </c>
      <c r="BL242" s="19" t="s">
        <v>369</v>
      </c>
      <c r="BM242" s="186" t="s">
        <v>676</v>
      </c>
    </row>
    <row r="243" spans="1:65" s="2" customFormat="1" ht="37.9" customHeight="1">
      <c r="A243" s="36"/>
      <c r="B243" s="37"/>
      <c r="C243" s="175" t="s">
        <v>711</v>
      </c>
      <c r="D243" s="175" t="s">
        <v>195</v>
      </c>
      <c r="E243" s="176" t="s">
        <v>9229</v>
      </c>
      <c r="F243" s="177" t="s">
        <v>9230</v>
      </c>
      <c r="G243" s="178" t="s">
        <v>273</v>
      </c>
      <c r="H243" s="179">
        <v>98.3</v>
      </c>
      <c r="I243" s="180"/>
      <c r="J243" s="181">
        <f>ROUND(I243*H243,2)</f>
        <v>0</v>
      </c>
      <c r="K243" s="177" t="s">
        <v>199</v>
      </c>
      <c r="L243" s="41"/>
      <c r="M243" s="182" t="s">
        <v>19</v>
      </c>
      <c r="N243" s="183" t="s">
        <v>41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369</v>
      </c>
      <c r="AT243" s="186" t="s">
        <v>195</v>
      </c>
      <c r="AU243" s="186" t="s">
        <v>80</v>
      </c>
      <c r="AY243" s="19" t="s">
        <v>193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78</v>
      </c>
      <c r="BK243" s="187">
        <f>ROUND(I243*H243,2)</f>
        <v>0</v>
      </c>
      <c r="BL243" s="19" t="s">
        <v>369</v>
      </c>
      <c r="BM243" s="186" t="s">
        <v>682</v>
      </c>
    </row>
    <row r="244" spans="1:65" s="2" customFormat="1" ht="11.25">
      <c r="A244" s="36"/>
      <c r="B244" s="37"/>
      <c r="C244" s="38"/>
      <c r="D244" s="188" t="s">
        <v>201</v>
      </c>
      <c r="E244" s="38"/>
      <c r="F244" s="189" t="s">
        <v>9231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201</v>
      </c>
      <c r="AU244" s="19" t="s">
        <v>80</v>
      </c>
    </row>
    <row r="245" spans="1:65" s="2" customFormat="1" ht="24.2" customHeight="1">
      <c r="A245" s="36"/>
      <c r="B245" s="37"/>
      <c r="C245" s="227" t="s">
        <v>406</v>
      </c>
      <c r="D245" s="227" t="s">
        <v>443</v>
      </c>
      <c r="E245" s="228" t="s">
        <v>9232</v>
      </c>
      <c r="F245" s="229" t="s">
        <v>9233</v>
      </c>
      <c r="G245" s="230" t="s">
        <v>273</v>
      </c>
      <c r="H245" s="231">
        <v>100.26600000000001</v>
      </c>
      <c r="I245" s="232"/>
      <c r="J245" s="233">
        <f>ROUND(I245*H245,2)</f>
        <v>0</v>
      </c>
      <c r="K245" s="229" t="s">
        <v>477</v>
      </c>
      <c r="L245" s="234"/>
      <c r="M245" s="235" t="s">
        <v>19</v>
      </c>
      <c r="N245" s="236" t="s">
        <v>41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1916</v>
      </c>
      <c r="AT245" s="186" t="s">
        <v>443</v>
      </c>
      <c r="AU245" s="186" t="s">
        <v>80</v>
      </c>
      <c r="AY245" s="19" t="s">
        <v>193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78</v>
      </c>
      <c r="BK245" s="187">
        <f>ROUND(I245*H245,2)</f>
        <v>0</v>
      </c>
      <c r="BL245" s="19" t="s">
        <v>369</v>
      </c>
      <c r="BM245" s="186" t="s">
        <v>687</v>
      </c>
    </row>
    <row r="246" spans="1:65" s="13" customFormat="1" ht="11.25">
      <c r="B246" s="193"/>
      <c r="C246" s="194"/>
      <c r="D246" s="195" t="s">
        <v>203</v>
      </c>
      <c r="E246" s="196" t="s">
        <v>19</v>
      </c>
      <c r="F246" s="197" t="s">
        <v>9234</v>
      </c>
      <c r="G246" s="194"/>
      <c r="H246" s="198">
        <v>100.26600000000001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203</v>
      </c>
      <c r="AU246" s="204" t="s">
        <v>80</v>
      </c>
      <c r="AV246" s="13" t="s">
        <v>80</v>
      </c>
      <c r="AW246" s="13" t="s">
        <v>32</v>
      </c>
      <c r="AX246" s="13" t="s">
        <v>70</v>
      </c>
      <c r="AY246" s="204" t="s">
        <v>193</v>
      </c>
    </row>
    <row r="247" spans="1:65" s="14" customFormat="1" ht="11.25">
      <c r="B247" s="205"/>
      <c r="C247" s="206"/>
      <c r="D247" s="195" t="s">
        <v>203</v>
      </c>
      <c r="E247" s="207" t="s">
        <v>19</v>
      </c>
      <c r="F247" s="208" t="s">
        <v>205</v>
      </c>
      <c r="G247" s="206"/>
      <c r="H247" s="209">
        <v>100.26600000000001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203</v>
      </c>
      <c r="AU247" s="215" t="s">
        <v>80</v>
      </c>
      <c r="AV247" s="14" t="s">
        <v>200</v>
      </c>
      <c r="AW247" s="14" t="s">
        <v>32</v>
      </c>
      <c r="AX247" s="14" t="s">
        <v>78</v>
      </c>
      <c r="AY247" s="215" t="s">
        <v>193</v>
      </c>
    </row>
    <row r="248" spans="1:65" s="2" customFormat="1" ht="16.5" customHeight="1">
      <c r="A248" s="36"/>
      <c r="B248" s="37"/>
      <c r="C248" s="227" t="s">
        <v>718</v>
      </c>
      <c r="D248" s="227" t="s">
        <v>443</v>
      </c>
      <c r="E248" s="228" t="s">
        <v>9235</v>
      </c>
      <c r="F248" s="229" t="s">
        <v>9236</v>
      </c>
      <c r="G248" s="230" t="s">
        <v>215</v>
      </c>
      <c r="H248" s="231">
        <v>9</v>
      </c>
      <c r="I248" s="232"/>
      <c r="J248" s="233">
        <f>ROUND(I248*H248,2)</f>
        <v>0</v>
      </c>
      <c r="K248" s="229" t="s">
        <v>477</v>
      </c>
      <c r="L248" s="234"/>
      <c r="M248" s="235" t="s">
        <v>19</v>
      </c>
      <c r="N248" s="236" t="s">
        <v>41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1916</v>
      </c>
      <c r="AT248" s="186" t="s">
        <v>443</v>
      </c>
      <c r="AU248" s="186" t="s">
        <v>80</v>
      </c>
      <c r="AY248" s="19" t="s">
        <v>193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78</v>
      </c>
      <c r="BK248" s="187">
        <f>ROUND(I248*H248,2)</f>
        <v>0</v>
      </c>
      <c r="BL248" s="19" t="s">
        <v>369</v>
      </c>
      <c r="BM248" s="186" t="s">
        <v>1112</v>
      </c>
    </row>
    <row r="249" spans="1:65" s="2" customFormat="1" ht="37.9" customHeight="1">
      <c r="A249" s="36"/>
      <c r="B249" s="37"/>
      <c r="C249" s="175" t="s">
        <v>411</v>
      </c>
      <c r="D249" s="175" t="s">
        <v>195</v>
      </c>
      <c r="E249" s="176" t="s">
        <v>9237</v>
      </c>
      <c r="F249" s="177" t="s">
        <v>9238</v>
      </c>
      <c r="G249" s="178" t="s">
        <v>215</v>
      </c>
      <c r="H249" s="179">
        <v>2</v>
      </c>
      <c r="I249" s="180"/>
      <c r="J249" s="181">
        <f>ROUND(I249*H249,2)</f>
        <v>0</v>
      </c>
      <c r="K249" s="177" t="s">
        <v>199</v>
      </c>
      <c r="L249" s="41"/>
      <c r="M249" s="182" t="s">
        <v>19</v>
      </c>
      <c r="N249" s="183" t="s">
        <v>41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369</v>
      </c>
      <c r="AT249" s="186" t="s">
        <v>195</v>
      </c>
      <c r="AU249" s="186" t="s">
        <v>80</v>
      </c>
      <c r="AY249" s="19" t="s">
        <v>193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78</v>
      </c>
      <c r="BK249" s="187">
        <f>ROUND(I249*H249,2)</f>
        <v>0</v>
      </c>
      <c r="BL249" s="19" t="s">
        <v>369</v>
      </c>
      <c r="BM249" s="186" t="s">
        <v>1124</v>
      </c>
    </row>
    <row r="250" spans="1:65" s="2" customFormat="1" ht="11.25">
      <c r="A250" s="36"/>
      <c r="B250" s="37"/>
      <c r="C250" s="38"/>
      <c r="D250" s="188" t="s">
        <v>201</v>
      </c>
      <c r="E250" s="38"/>
      <c r="F250" s="189" t="s">
        <v>9239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201</v>
      </c>
      <c r="AU250" s="19" t="s">
        <v>80</v>
      </c>
    </row>
    <row r="251" spans="1:65" s="2" customFormat="1" ht="16.5" customHeight="1">
      <c r="A251" s="36"/>
      <c r="B251" s="37"/>
      <c r="C251" s="227" t="s">
        <v>725</v>
      </c>
      <c r="D251" s="227" t="s">
        <v>443</v>
      </c>
      <c r="E251" s="228" t="s">
        <v>9240</v>
      </c>
      <c r="F251" s="229" t="s">
        <v>9241</v>
      </c>
      <c r="G251" s="230" t="s">
        <v>215</v>
      </c>
      <c r="H251" s="231">
        <v>1</v>
      </c>
      <c r="I251" s="232"/>
      <c r="J251" s="233">
        <f>ROUND(I251*H251,2)</f>
        <v>0</v>
      </c>
      <c r="K251" s="229" t="s">
        <v>477</v>
      </c>
      <c r="L251" s="234"/>
      <c r="M251" s="235" t="s">
        <v>19</v>
      </c>
      <c r="N251" s="236" t="s">
        <v>41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1916</v>
      </c>
      <c r="AT251" s="186" t="s">
        <v>443</v>
      </c>
      <c r="AU251" s="186" t="s">
        <v>80</v>
      </c>
      <c r="AY251" s="19" t="s">
        <v>193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78</v>
      </c>
      <c r="BK251" s="187">
        <f>ROUND(I251*H251,2)</f>
        <v>0</v>
      </c>
      <c r="BL251" s="19" t="s">
        <v>369</v>
      </c>
      <c r="BM251" s="186" t="s">
        <v>1135</v>
      </c>
    </row>
    <row r="252" spans="1:65" s="2" customFormat="1" ht="24.2" customHeight="1">
      <c r="A252" s="36"/>
      <c r="B252" s="37"/>
      <c r="C252" s="227" t="s">
        <v>418</v>
      </c>
      <c r="D252" s="227" t="s">
        <v>443</v>
      </c>
      <c r="E252" s="228" t="s">
        <v>9242</v>
      </c>
      <c r="F252" s="229" t="s">
        <v>9243</v>
      </c>
      <c r="G252" s="230" t="s">
        <v>215</v>
      </c>
      <c r="H252" s="231">
        <v>1</v>
      </c>
      <c r="I252" s="232"/>
      <c r="J252" s="233">
        <f>ROUND(I252*H252,2)</f>
        <v>0</v>
      </c>
      <c r="K252" s="229" t="s">
        <v>477</v>
      </c>
      <c r="L252" s="234"/>
      <c r="M252" s="235" t="s">
        <v>19</v>
      </c>
      <c r="N252" s="236" t="s">
        <v>41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1916</v>
      </c>
      <c r="AT252" s="186" t="s">
        <v>443</v>
      </c>
      <c r="AU252" s="186" t="s">
        <v>80</v>
      </c>
      <c r="AY252" s="19" t="s">
        <v>193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78</v>
      </c>
      <c r="BK252" s="187">
        <f>ROUND(I252*H252,2)</f>
        <v>0</v>
      </c>
      <c r="BL252" s="19" t="s">
        <v>369</v>
      </c>
      <c r="BM252" s="186" t="s">
        <v>1149</v>
      </c>
    </row>
    <row r="253" spans="1:65" s="2" customFormat="1" ht="37.9" customHeight="1">
      <c r="A253" s="36"/>
      <c r="B253" s="37"/>
      <c r="C253" s="175" t="s">
        <v>732</v>
      </c>
      <c r="D253" s="175" t="s">
        <v>195</v>
      </c>
      <c r="E253" s="176" t="s">
        <v>9244</v>
      </c>
      <c r="F253" s="177" t="s">
        <v>9245</v>
      </c>
      <c r="G253" s="178" t="s">
        <v>215</v>
      </c>
      <c r="H253" s="179">
        <v>2</v>
      </c>
      <c r="I253" s="180"/>
      <c r="J253" s="181">
        <f>ROUND(I253*H253,2)</f>
        <v>0</v>
      </c>
      <c r="K253" s="177" t="s">
        <v>199</v>
      </c>
      <c r="L253" s="41"/>
      <c r="M253" s="182" t="s">
        <v>19</v>
      </c>
      <c r="N253" s="183" t="s">
        <v>41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369</v>
      </c>
      <c r="AT253" s="186" t="s">
        <v>195</v>
      </c>
      <c r="AU253" s="186" t="s">
        <v>80</v>
      </c>
      <c r="AY253" s="19" t="s">
        <v>193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78</v>
      </c>
      <c r="BK253" s="187">
        <f>ROUND(I253*H253,2)</f>
        <v>0</v>
      </c>
      <c r="BL253" s="19" t="s">
        <v>369</v>
      </c>
      <c r="BM253" s="186" t="s">
        <v>1169</v>
      </c>
    </row>
    <row r="254" spans="1:65" s="2" customFormat="1" ht="11.25">
      <c r="A254" s="36"/>
      <c r="B254" s="37"/>
      <c r="C254" s="38"/>
      <c r="D254" s="188" t="s">
        <v>201</v>
      </c>
      <c r="E254" s="38"/>
      <c r="F254" s="189" t="s">
        <v>9246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201</v>
      </c>
      <c r="AU254" s="19" t="s">
        <v>80</v>
      </c>
    </row>
    <row r="255" spans="1:65" s="2" customFormat="1" ht="21.75" customHeight="1">
      <c r="A255" s="36"/>
      <c r="B255" s="37"/>
      <c r="C255" s="227" t="s">
        <v>423</v>
      </c>
      <c r="D255" s="227" t="s">
        <v>443</v>
      </c>
      <c r="E255" s="228" t="s">
        <v>9247</v>
      </c>
      <c r="F255" s="229" t="s">
        <v>9248</v>
      </c>
      <c r="G255" s="230" t="s">
        <v>215</v>
      </c>
      <c r="H255" s="231">
        <v>1</v>
      </c>
      <c r="I255" s="232"/>
      <c r="J255" s="233">
        <f>ROUND(I255*H255,2)</f>
        <v>0</v>
      </c>
      <c r="K255" s="229" t="s">
        <v>477</v>
      </c>
      <c r="L255" s="234"/>
      <c r="M255" s="235" t="s">
        <v>19</v>
      </c>
      <c r="N255" s="236" t="s">
        <v>41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1916</v>
      </c>
      <c r="AT255" s="186" t="s">
        <v>443</v>
      </c>
      <c r="AU255" s="186" t="s">
        <v>80</v>
      </c>
      <c r="AY255" s="19" t="s">
        <v>193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78</v>
      </c>
      <c r="BK255" s="187">
        <f>ROUND(I255*H255,2)</f>
        <v>0</v>
      </c>
      <c r="BL255" s="19" t="s">
        <v>369</v>
      </c>
      <c r="BM255" s="186" t="s">
        <v>1182</v>
      </c>
    </row>
    <row r="256" spans="1:65" s="2" customFormat="1" ht="16.5" customHeight="1">
      <c r="A256" s="36"/>
      <c r="B256" s="37"/>
      <c r="C256" s="227" t="s">
        <v>739</v>
      </c>
      <c r="D256" s="227" t="s">
        <v>443</v>
      </c>
      <c r="E256" s="228" t="s">
        <v>9249</v>
      </c>
      <c r="F256" s="229" t="s">
        <v>9250</v>
      </c>
      <c r="G256" s="230" t="s">
        <v>215</v>
      </c>
      <c r="H256" s="231">
        <v>1</v>
      </c>
      <c r="I256" s="232"/>
      <c r="J256" s="233">
        <f>ROUND(I256*H256,2)</f>
        <v>0</v>
      </c>
      <c r="K256" s="229" t="s">
        <v>477</v>
      </c>
      <c r="L256" s="234"/>
      <c r="M256" s="235" t="s">
        <v>19</v>
      </c>
      <c r="N256" s="236" t="s">
        <v>41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1916</v>
      </c>
      <c r="AT256" s="186" t="s">
        <v>443</v>
      </c>
      <c r="AU256" s="186" t="s">
        <v>80</v>
      </c>
      <c r="AY256" s="19" t="s">
        <v>193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78</v>
      </c>
      <c r="BK256" s="187">
        <f>ROUND(I256*H256,2)</f>
        <v>0</v>
      </c>
      <c r="BL256" s="19" t="s">
        <v>369</v>
      </c>
      <c r="BM256" s="186" t="s">
        <v>1200</v>
      </c>
    </row>
    <row r="257" spans="1:65" s="2" customFormat="1" ht="21.75" customHeight="1">
      <c r="A257" s="36"/>
      <c r="B257" s="37"/>
      <c r="C257" s="175" t="s">
        <v>436</v>
      </c>
      <c r="D257" s="175" t="s">
        <v>195</v>
      </c>
      <c r="E257" s="176" t="s">
        <v>9251</v>
      </c>
      <c r="F257" s="177" t="s">
        <v>9252</v>
      </c>
      <c r="G257" s="178" t="s">
        <v>273</v>
      </c>
      <c r="H257" s="179">
        <v>114.3</v>
      </c>
      <c r="I257" s="180"/>
      <c r="J257" s="181">
        <f>ROUND(I257*H257,2)</f>
        <v>0</v>
      </c>
      <c r="K257" s="177" t="s">
        <v>199</v>
      </c>
      <c r="L257" s="41"/>
      <c r="M257" s="182" t="s">
        <v>19</v>
      </c>
      <c r="N257" s="183" t="s">
        <v>41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369</v>
      </c>
      <c r="AT257" s="186" t="s">
        <v>195</v>
      </c>
      <c r="AU257" s="186" t="s">
        <v>80</v>
      </c>
      <c r="AY257" s="19" t="s">
        <v>193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78</v>
      </c>
      <c r="BK257" s="187">
        <f>ROUND(I257*H257,2)</f>
        <v>0</v>
      </c>
      <c r="BL257" s="19" t="s">
        <v>369</v>
      </c>
      <c r="BM257" s="186" t="s">
        <v>1213</v>
      </c>
    </row>
    <row r="258" spans="1:65" s="2" customFormat="1" ht="11.25">
      <c r="A258" s="36"/>
      <c r="B258" s="37"/>
      <c r="C258" s="38"/>
      <c r="D258" s="188" t="s">
        <v>201</v>
      </c>
      <c r="E258" s="38"/>
      <c r="F258" s="189" t="s">
        <v>9253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201</v>
      </c>
      <c r="AU258" s="19" t="s">
        <v>80</v>
      </c>
    </row>
    <row r="259" spans="1:65" s="13" customFormat="1" ht="11.25">
      <c r="B259" s="193"/>
      <c r="C259" s="194"/>
      <c r="D259" s="195" t="s">
        <v>203</v>
      </c>
      <c r="E259" s="196" t="s">
        <v>19</v>
      </c>
      <c r="F259" s="197" t="s">
        <v>9254</v>
      </c>
      <c r="G259" s="194"/>
      <c r="H259" s="198">
        <v>114.3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203</v>
      </c>
      <c r="AU259" s="204" t="s">
        <v>80</v>
      </c>
      <c r="AV259" s="13" t="s">
        <v>80</v>
      </c>
      <c r="AW259" s="13" t="s">
        <v>32</v>
      </c>
      <c r="AX259" s="13" t="s">
        <v>70</v>
      </c>
      <c r="AY259" s="204" t="s">
        <v>193</v>
      </c>
    </row>
    <row r="260" spans="1:65" s="14" customFormat="1" ht="11.25">
      <c r="B260" s="205"/>
      <c r="C260" s="206"/>
      <c r="D260" s="195" t="s">
        <v>203</v>
      </c>
      <c r="E260" s="207" t="s">
        <v>19</v>
      </c>
      <c r="F260" s="208" t="s">
        <v>205</v>
      </c>
      <c r="G260" s="206"/>
      <c r="H260" s="209">
        <v>114.3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203</v>
      </c>
      <c r="AU260" s="215" t="s">
        <v>80</v>
      </c>
      <c r="AV260" s="14" t="s">
        <v>200</v>
      </c>
      <c r="AW260" s="14" t="s">
        <v>32</v>
      </c>
      <c r="AX260" s="14" t="s">
        <v>78</v>
      </c>
      <c r="AY260" s="215" t="s">
        <v>193</v>
      </c>
    </row>
    <row r="261" spans="1:65" s="2" customFormat="1" ht="16.5" customHeight="1">
      <c r="A261" s="36"/>
      <c r="B261" s="37"/>
      <c r="C261" s="175" t="s">
        <v>746</v>
      </c>
      <c r="D261" s="175" t="s">
        <v>195</v>
      </c>
      <c r="E261" s="176" t="s">
        <v>9255</v>
      </c>
      <c r="F261" s="177" t="s">
        <v>9256</v>
      </c>
      <c r="G261" s="178" t="s">
        <v>273</v>
      </c>
      <c r="H261" s="179">
        <v>114.3</v>
      </c>
      <c r="I261" s="180"/>
      <c r="J261" s="181">
        <f>ROUND(I261*H261,2)</f>
        <v>0</v>
      </c>
      <c r="K261" s="177" t="s">
        <v>199</v>
      </c>
      <c r="L261" s="41"/>
      <c r="M261" s="182" t="s">
        <v>19</v>
      </c>
      <c r="N261" s="183" t="s">
        <v>41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369</v>
      </c>
      <c r="AT261" s="186" t="s">
        <v>195</v>
      </c>
      <c r="AU261" s="186" t="s">
        <v>80</v>
      </c>
      <c r="AY261" s="19" t="s">
        <v>193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78</v>
      </c>
      <c r="BK261" s="187">
        <f>ROUND(I261*H261,2)</f>
        <v>0</v>
      </c>
      <c r="BL261" s="19" t="s">
        <v>369</v>
      </c>
      <c r="BM261" s="186" t="s">
        <v>1224</v>
      </c>
    </row>
    <row r="262" spans="1:65" s="2" customFormat="1" ht="11.25">
      <c r="A262" s="36"/>
      <c r="B262" s="37"/>
      <c r="C262" s="38"/>
      <c r="D262" s="188" t="s">
        <v>201</v>
      </c>
      <c r="E262" s="38"/>
      <c r="F262" s="189" t="s">
        <v>9257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201</v>
      </c>
      <c r="AU262" s="19" t="s">
        <v>80</v>
      </c>
    </row>
    <row r="263" spans="1:65" s="13" customFormat="1" ht="11.25">
      <c r="B263" s="193"/>
      <c r="C263" s="194"/>
      <c r="D263" s="195" t="s">
        <v>203</v>
      </c>
      <c r="E263" s="196" t="s">
        <v>19</v>
      </c>
      <c r="F263" s="197" t="s">
        <v>9254</v>
      </c>
      <c r="G263" s="194"/>
      <c r="H263" s="198">
        <v>114.3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203</v>
      </c>
      <c r="AU263" s="204" t="s">
        <v>80</v>
      </c>
      <c r="AV263" s="13" t="s">
        <v>80</v>
      </c>
      <c r="AW263" s="13" t="s">
        <v>32</v>
      </c>
      <c r="AX263" s="13" t="s">
        <v>70</v>
      </c>
      <c r="AY263" s="204" t="s">
        <v>193</v>
      </c>
    </row>
    <row r="264" spans="1:65" s="14" customFormat="1" ht="11.25">
      <c r="B264" s="205"/>
      <c r="C264" s="206"/>
      <c r="D264" s="195" t="s">
        <v>203</v>
      </c>
      <c r="E264" s="207" t="s">
        <v>19</v>
      </c>
      <c r="F264" s="208" t="s">
        <v>205</v>
      </c>
      <c r="G264" s="206"/>
      <c r="H264" s="209">
        <v>114.3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203</v>
      </c>
      <c r="AU264" s="215" t="s">
        <v>80</v>
      </c>
      <c r="AV264" s="14" t="s">
        <v>200</v>
      </c>
      <c r="AW264" s="14" t="s">
        <v>32</v>
      </c>
      <c r="AX264" s="14" t="s">
        <v>78</v>
      </c>
      <c r="AY264" s="215" t="s">
        <v>193</v>
      </c>
    </row>
    <row r="265" spans="1:65" s="2" customFormat="1" ht="16.5" customHeight="1">
      <c r="A265" s="36"/>
      <c r="B265" s="37"/>
      <c r="C265" s="175" t="s">
        <v>446</v>
      </c>
      <c r="D265" s="175" t="s">
        <v>195</v>
      </c>
      <c r="E265" s="176" t="s">
        <v>9258</v>
      </c>
      <c r="F265" s="177" t="s">
        <v>9259</v>
      </c>
      <c r="G265" s="178" t="s">
        <v>702</v>
      </c>
      <c r="H265" s="179">
        <v>2</v>
      </c>
      <c r="I265" s="180"/>
      <c r="J265" s="181">
        <f>ROUND(I265*H265,2)</f>
        <v>0</v>
      </c>
      <c r="K265" s="177" t="s">
        <v>477</v>
      </c>
      <c r="L265" s="41"/>
      <c r="M265" s="182" t="s">
        <v>19</v>
      </c>
      <c r="N265" s="183" t="s">
        <v>41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369</v>
      </c>
      <c r="AT265" s="186" t="s">
        <v>195</v>
      </c>
      <c r="AU265" s="186" t="s">
        <v>80</v>
      </c>
      <c r="AY265" s="19" t="s">
        <v>193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78</v>
      </c>
      <c r="BK265" s="187">
        <f>ROUND(I265*H265,2)</f>
        <v>0</v>
      </c>
      <c r="BL265" s="19" t="s">
        <v>369</v>
      </c>
      <c r="BM265" s="186" t="s">
        <v>1238</v>
      </c>
    </row>
    <row r="266" spans="1:65" s="2" customFormat="1" ht="16.5" customHeight="1">
      <c r="A266" s="36"/>
      <c r="B266" s="37"/>
      <c r="C266" s="175" t="s">
        <v>753</v>
      </c>
      <c r="D266" s="175" t="s">
        <v>195</v>
      </c>
      <c r="E266" s="176" t="s">
        <v>9260</v>
      </c>
      <c r="F266" s="177" t="s">
        <v>9261</v>
      </c>
      <c r="G266" s="178" t="s">
        <v>702</v>
      </c>
      <c r="H266" s="179">
        <v>5</v>
      </c>
      <c r="I266" s="180"/>
      <c r="J266" s="181">
        <f>ROUND(I266*H266,2)</f>
        <v>0</v>
      </c>
      <c r="K266" s="177" t="s">
        <v>477</v>
      </c>
      <c r="L266" s="41"/>
      <c r="M266" s="182" t="s">
        <v>19</v>
      </c>
      <c r="N266" s="183" t="s">
        <v>41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369</v>
      </c>
      <c r="AT266" s="186" t="s">
        <v>195</v>
      </c>
      <c r="AU266" s="186" t="s">
        <v>80</v>
      </c>
      <c r="AY266" s="19" t="s">
        <v>193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78</v>
      </c>
      <c r="BK266" s="187">
        <f>ROUND(I266*H266,2)</f>
        <v>0</v>
      </c>
      <c r="BL266" s="19" t="s">
        <v>369</v>
      </c>
      <c r="BM266" s="186" t="s">
        <v>1250</v>
      </c>
    </row>
    <row r="267" spans="1:65" s="2" customFormat="1" ht="16.5" customHeight="1">
      <c r="A267" s="36"/>
      <c r="B267" s="37"/>
      <c r="C267" s="175" t="s">
        <v>452</v>
      </c>
      <c r="D267" s="175" t="s">
        <v>195</v>
      </c>
      <c r="E267" s="176" t="s">
        <v>9262</v>
      </c>
      <c r="F267" s="177" t="s">
        <v>9263</v>
      </c>
      <c r="G267" s="178" t="s">
        <v>702</v>
      </c>
      <c r="H267" s="179">
        <v>1</v>
      </c>
      <c r="I267" s="180"/>
      <c r="J267" s="181">
        <f>ROUND(I267*H267,2)</f>
        <v>0</v>
      </c>
      <c r="K267" s="177" t="s">
        <v>477</v>
      </c>
      <c r="L267" s="41"/>
      <c r="M267" s="182" t="s">
        <v>19</v>
      </c>
      <c r="N267" s="183" t="s">
        <v>41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369</v>
      </c>
      <c r="AT267" s="186" t="s">
        <v>195</v>
      </c>
      <c r="AU267" s="186" t="s">
        <v>80</v>
      </c>
      <c r="AY267" s="19" t="s">
        <v>193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78</v>
      </c>
      <c r="BK267" s="187">
        <f>ROUND(I267*H267,2)</f>
        <v>0</v>
      </c>
      <c r="BL267" s="19" t="s">
        <v>369</v>
      </c>
      <c r="BM267" s="186" t="s">
        <v>1263</v>
      </c>
    </row>
    <row r="268" spans="1:65" s="2" customFormat="1" ht="16.5" customHeight="1">
      <c r="A268" s="36"/>
      <c r="B268" s="37"/>
      <c r="C268" s="175" t="s">
        <v>761</v>
      </c>
      <c r="D268" s="175" t="s">
        <v>195</v>
      </c>
      <c r="E268" s="176" t="s">
        <v>9264</v>
      </c>
      <c r="F268" s="177" t="s">
        <v>9265</v>
      </c>
      <c r="G268" s="178" t="s">
        <v>273</v>
      </c>
      <c r="H268" s="179">
        <v>1</v>
      </c>
      <c r="I268" s="180"/>
      <c r="J268" s="181">
        <f>ROUND(I268*H268,2)</f>
        <v>0</v>
      </c>
      <c r="K268" s="177" t="s">
        <v>477</v>
      </c>
      <c r="L268" s="41"/>
      <c r="M268" s="182" t="s">
        <v>19</v>
      </c>
      <c r="N268" s="183" t="s">
        <v>41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369</v>
      </c>
      <c r="AT268" s="186" t="s">
        <v>195</v>
      </c>
      <c r="AU268" s="186" t="s">
        <v>80</v>
      </c>
      <c r="AY268" s="19" t="s">
        <v>193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78</v>
      </c>
      <c r="BK268" s="187">
        <f>ROUND(I268*H268,2)</f>
        <v>0</v>
      </c>
      <c r="BL268" s="19" t="s">
        <v>369</v>
      </c>
      <c r="BM268" s="186" t="s">
        <v>1276</v>
      </c>
    </row>
    <row r="269" spans="1:65" s="12" customFormat="1" ht="22.9" customHeight="1">
      <c r="B269" s="159"/>
      <c r="C269" s="160"/>
      <c r="D269" s="161" t="s">
        <v>69</v>
      </c>
      <c r="E269" s="173" t="s">
        <v>9266</v>
      </c>
      <c r="F269" s="173" t="s">
        <v>9267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SUM(P270:P271)</f>
        <v>0</v>
      </c>
      <c r="Q269" s="167"/>
      <c r="R269" s="168">
        <f>SUM(R270:R271)</f>
        <v>1.392E-2</v>
      </c>
      <c r="S269" s="167"/>
      <c r="T269" s="169">
        <f>SUM(T270:T271)</f>
        <v>0</v>
      </c>
      <c r="AR269" s="170" t="s">
        <v>212</v>
      </c>
      <c r="AT269" s="171" t="s">
        <v>69</v>
      </c>
      <c r="AU269" s="171" t="s">
        <v>78</v>
      </c>
      <c r="AY269" s="170" t="s">
        <v>193</v>
      </c>
      <c r="BK269" s="172">
        <f>SUM(BK270:BK271)</f>
        <v>0</v>
      </c>
    </row>
    <row r="270" spans="1:65" s="2" customFormat="1" ht="33" customHeight="1">
      <c r="A270" s="36"/>
      <c r="B270" s="37"/>
      <c r="C270" s="175" t="s">
        <v>457</v>
      </c>
      <c r="D270" s="175" t="s">
        <v>195</v>
      </c>
      <c r="E270" s="176" t="s">
        <v>9268</v>
      </c>
      <c r="F270" s="177" t="s">
        <v>9269</v>
      </c>
      <c r="G270" s="178" t="s">
        <v>273</v>
      </c>
      <c r="H270" s="179">
        <v>116</v>
      </c>
      <c r="I270" s="180"/>
      <c r="J270" s="181">
        <f>ROUND(I270*H270,2)</f>
        <v>0</v>
      </c>
      <c r="K270" s="177" t="s">
        <v>199</v>
      </c>
      <c r="L270" s="41"/>
      <c r="M270" s="182" t="s">
        <v>19</v>
      </c>
      <c r="N270" s="183" t="s">
        <v>41</v>
      </c>
      <c r="O270" s="66"/>
      <c r="P270" s="184">
        <f>O270*H270</f>
        <v>0</v>
      </c>
      <c r="Q270" s="184">
        <v>1.2E-4</v>
      </c>
      <c r="R270" s="184">
        <f>Q270*H270</f>
        <v>1.392E-2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369</v>
      </c>
      <c r="AT270" s="186" t="s">
        <v>195</v>
      </c>
      <c r="AU270" s="186" t="s">
        <v>80</v>
      </c>
      <c r="AY270" s="19" t="s">
        <v>193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78</v>
      </c>
      <c r="BK270" s="187">
        <f>ROUND(I270*H270,2)</f>
        <v>0</v>
      </c>
      <c r="BL270" s="19" t="s">
        <v>369</v>
      </c>
      <c r="BM270" s="186" t="s">
        <v>1288</v>
      </c>
    </row>
    <row r="271" spans="1:65" s="2" customFormat="1" ht="11.25">
      <c r="A271" s="36"/>
      <c r="B271" s="37"/>
      <c r="C271" s="38"/>
      <c r="D271" s="188" t="s">
        <v>201</v>
      </c>
      <c r="E271" s="38"/>
      <c r="F271" s="189" t="s">
        <v>9270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201</v>
      </c>
      <c r="AU271" s="19" t="s">
        <v>80</v>
      </c>
    </row>
    <row r="272" spans="1:65" s="12" customFormat="1" ht="25.9" customHeight="1">
      <c r="B272" s="159"/>
      <c r="C272" s="160"/>
      <c r="D272" s="161" t="s">
        <v>69</v>
      </c>
      <c r="E272" s="162" t="s">
        <v>9271</v>
      </c>
      <c r="F272" s="162" t="s">
        <v>9272</v>
      </c>
      <c r="G272" s="160"/>
      <c r="H272" s="160"/>
      <c r="I272" s="163"/>
      <c r="J272" s="164">
        <f>BK272</f>
        <v>0</v>
      </c>
      <c r="K272" s="160"/>
      <c r="L272" s="165"/>
      <c r="M272" s="166"/>
      <c r="N272" s="167"/>
      <c r="O272" s="167"/>
      <c r="P272" s="168">
        <f>SUM(P273:P288)</f>
        <v>0</v>
      </c>
      <c r="Q272" s="167"/>
      <c r="R272" s="168">
        <f>SUM(R273:R288)</f>
        <v>0</v>
      </c>
      <c r="S272" s="167"/>
      <c r="T272" s="169">
        <f>SUM(T273:T288)</f>
        <v>0</v>
      </c>
      <c r="AR272" s="170" t="s">
        <v>200</v>
      </c>
      <c r="AT272" s="171" t="s">
        <v>69</v>
      </c>
      <c r="AU272" s="171" t="s">
        <v>70</v>
      </c>
      <c r="AY272" s="170" t="s">
        <v>193</v>
      </c>
      <c r="BK272" s="172">
        <f>SUM(BK273:BK288)</f>
        <v>0</v>
      </c>
    </row>
    <row r="273" spans="1:65" s="2" customFormat="1" ht="16.5" customHeight="1">
      <c r="A273" s="36"/>
      <c r="B273" s="37"/>
      <c r="C273" s="175" t="s">
        <v>770</v>
      </c>
      <c r="D273" s="175" t="s">
        <v>195</v>
      </c>
      <c r="E273" s="176" t="s">
        <v>9273</v>
      </c>
      <c r="F273" s="177" t="s">
        <v>9274</v>
      </c>
      <c r="G273" s="178" t="s">
        <v>273</v>
      </c>
      <c r="H273" s="179">
        <v>114.3</v>
      </c>
      <c r="I273" s="180"/>
      <c r="J273" s="181">
        <f>ROUND(I273*H273,2)</f>
        <v>0</v>
      </c>
      <c r="K273" s="177" t="s">
        <v>199</v>
      </c>
      <c r="L273" s="41"/>
      <c r="M273" s="182" t="s">
        <v>19</v>
      </c>
      <c r="N273" s="183" t="s">
        <v>41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9275</v>
      </c>
      <c r="AT273" s="186" t="s">
        <v>195</v>
      </c>
      <c r="AU273" s="186" t="s">
        <v>78</v>
      </c>
      <c r="AY273" s="19" t="s">
        <v>193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78</v>
      </c>
      <c r="BK273" s="187">
        <f>ROUND(I273*H273,2)</f>
        <v>0</v>
      </c>
      <c r="BL273" s="19" t="s">
        <v>9275</v>
      </c>
      <c r="BM273" s="186" t="s">
        <v>1299</v>
      </c>
    </row>
    <row r="274" spans="1:65" s="2" customFormat="1" ht="11.25">
      <c r="A274" s="36"/>
      <c r="B274" s="37"/>
      <c r="C274" s="38"/>
      <c r="D274" s="188" t="s">
        <v>201</v>
      </c>
      <c r="E274" s="38"/>
      <c r="F274" s="189" t="s">
        <v>9276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201</v>
      </c>
      <c r="AU274" s="19" t="s">
        <v>78</v>
      </c>
    </row>
    <row r="275" spans="1:65" s="2" customFormat="1" ht="16.5" customHeight="1">
      <c r="A275" s="36"/>
      <c r="B275" s="37"/>
      <c r="C275" s="175" t="s">
        <v>463</v>
      </c>
      <c r="D275" s="175" t="s">
        <v>195</v>
      </c>
      <c r="E275" s="176" t="s">
        <v>9277</v>
      </c>
      <c r="F275" s="177" t="s">
        <v>9278</v>
      </c>
      <c r="G275" s="178" t="s">
        <v>3092</v>
      </c>
      <c r="H275" s="179">
        <v>1</v>
      </c>
      <c r="I275" s="180"/>
      <c r="J275" s="181">
        <f>ROUND(I275*H275,2)</f>
        <v>0</v>
      </c>
      <c r="K275" s="177" t="s">
        <v>199</v>
      </c>
      <c r="L275" s="41"/>
      <c r="M275" s="182" t="s">
        <v>19</v>
      </c>
      <c r="N275" s="183" t="s">
        <v>41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9275</v>
      </c>
      <c r="AT275" s="186" t="s">
        <v>195</v>
      </c>
      <c r="AU275" s="186" t="s">
        <v>78</v>
      </c>
      <c r="AY275" s="19" t="s">
        <v>193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78</v>
      </c>
      <c r="BK275" s="187">
        <f>ROUND(I275*H275,2)</f>
        <v>0</v>
      </c>
      <c r="BL275" s="19" t="s">
        <v>9275</v>
      </c>
      <c r="BM275" s="186" t="s">
        <v>1319</v>
      </c>
    </row>
    <row r="276" spans="1:65" s="2" customFormat="1" ht="11.25">
      <c r="A276" s="36"/>
      <c r="B276" s="37"/>
      <c r="C276" s="38"/>
      <c r="D276" s="188" t="s">
        <v>201</v>
      </c>
      <c r="E276" s="38"/>
      <c r="F276" s="189" t="s">
        <v>9279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201</v>
      </c>
      <c r="AU276" s="19" t="s">
        <v>78</v>
      </c>
    </row>
    <row r="277" spans="1:65" s="2" customFormat="1" ht="16.5" customHeight="1">
      <c r="A277" s="36"/>
      <c r="B277" s="37"/>
      <c r="C277" s="175" t="s">
        <v>779</v>
      </c>
      <c r="D277" s="175" t="s">
        <v>195</v>
      </c>
      <c r="E277" s="176" t="s">
        <v>9280</v>
      </c>
      <c r="F277" s="177" t="s">
        <v>9281</v>
      </c>
      <c r="G277" s="178" t="s">
        <v>3092</v>
      </c>
      <c r="H277" s="179">
        <v>1</v>
      </c>
      <c r="I277" s="180"/>
      <c r="J277" s="181">
        <f>ROUND(I277*H277,2)</f>
        <v>0</v>
      </c>
      <c r="K277" s="177" t="s">
        <v>199</v>
      </c>
      <c r="L277" s="41"/>
      <c r="M277" s="182" t="s">
        <v>19</v>
      </c>
      <c r="N277" s="183" t="s">
        <v>41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9275</v>
      </c>
      <c r="AT277" s="186" t="s">
        <v>195</v>
      </c>
      <c r="AU277" s="186" t="s">
        <v>78</v>
      </c>
      <c r="AY277" s="19" t="s">
        <v>193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78</v>
      </c>
      <c r="BK277" s="187">
        <f>ROUND(I277*H277,2)</f>
        <v>0</v>
      </c>
      <c r="BL277" s="19" t="s">
        <v>9275</v>
      </c>
      <c r="BM277" s="186" t="s">
        <v>1338</v>
      </c>
    </row>
    <row r="278" spans="1:65" s="2" customFormat="1" ht="11.25">
      <c r="A278" s="36"/>
      <c r="B278" s="37"/>
      <c r="C278" s="38"/>
      <c r="D278" s="188" t="s">
        <v>201</v>
      </c>
      <c r="E278" s="38"/>
      <c r="F278" s="189" t="s">
        <v>9282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201</v>
      </c>
      <c r="AU278" s="19" t="s">
        <v>78</v>
      </c>
    </row>
    <row r="279" spans="1:65" s="2" customFormat="1" ht="16.5" customHeight="1">
      <c r="A279" s="36"/>
      <c r="B279" s="37"/>
      <c r="C279" s="175" t="s">
        <v>466</v>
      </c>
      <c r="D279" s="175" t="s">
        <v>195</v>
      </c>
      <c r="E279" s="176" t="s">
        <v>9283</v>
      </c>
      <c r="F279" s="177" t="s">
        <v>9284</v>
      </c>
      <c r="G279" s="178" t="s">
        <v>3092</v>
      </c>
      <c r="H279" s="179">
        <v>1</v>
      </c>
      <c r="I279" s="180"/>
      <c r="J279" s="181">
        <f>ROUND(I279*H279,2)</f>
        <v>0</v>
      </c>
      <c r="K279" s="177" t="s">
        <v>199</v>
      </c>
      <c r="L279" s="41"/>
      <c r="M279" s="182" t="s">
        <v>19</v>
      </c>
      <c r="N279" s="183" t="s">
        <v>41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9275</v>
      </c>
      <c r="AT279" s="186" t="s">
        <v>195</v>
      </c>
      <c r="AU279" s="186" t="s">
        <v>78</v>
      </c>
      <c r="AY279" s="19" t="s">
        <v>193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78</v>
      </c>
      <c r="BK279" s="187">
        <f>ROUND(I279*H279,2)</f>
        <v>0</v>
      </c>
      <c r="BL279" s="19" t="s">
        <v>9275</v>
      </c>
      <c r="BM279" s="186" t="s">
        <v>1356</v>
      </c>
    </row>
    <row r="280" spans="1:65" s="2" customFormat="1" ht="11.25">
      <c r="A280" s="36"/>
      <c r="B280" s="37"/>
      <c r="C280" s="38"/>
      <c r="D280" s="188" t="s">
        <v>201</v>
      </c>
      <c r="E280" s="38"/>
      <c r="F280" s="189" t="s">
        <v>9285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201</v>
      </c>
      <c r="AU280" s="19" t="s">
        <v>78</v>
      </c>
    </row>
    <row r="281" spans="1:65" s="2" customFormat="1" ht="16.5" customHeight="1">
      <c r="A281" s="36"/>
      <c r="B281" s="37"/>
      <c r="C281" s="175" t="s">
        <v>788</v>
      </c>
      <c r="D281" s="175" t="s">
        <v>195</v>
      </c>
      <c r="E281" s="176" t="s">
        <v>9286</v>
      </c>
      <c r="F281" s="177" t="s">
        <v>9287</v>
      </c>
      <c r="G281" s="178" t="s">
        <v>3092</v>
      </c>
      <c r="H281" s="179">
        <v>1</v>
      </c>
      <c r="I281" s="180"/>
      <c r="J281" s="181">
        <f>ROUND(I281*H281,2)</f>
        <v>0</v>
      </c>
      <c r="K281" s="177" t="s">
        <v>199</v>
      </c>
      <c r="L281" s="41"/>
      <c r="M281" s="182" t="s">
        <v>19</v>
      </c>
      <c r="N281" s="183" t="s">
        <v>41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9275</v>
      </c>
      <c r="AT281" s="186" t="s">
        <v>195</v>
      </c>
      <c r="AU281" s="186" t="s">
        <v>78</v>
      </c>
      <c r="AY281" s="19" t="s">
        <v>193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78</v>
      </c>
      <c r="BK281" s="187">
        <f>ROUND(I281*H281,2)</f>
        <v>0</v>
      </c>
      <c r="BL281" s="19" t="s">
        <v>9275</v>
      </c>
      <c r="BM281" s="186" t="s">
        <v>1370</v>
      </c>
    </row>
    <row r="282" spans="1:65" s="2" customFormat="1" ht="11.25">
      <c r="A282" s="36"/>
      <c r="B282" s="37"/>
      <c r="C282" s="38"/>
      <c r="D282" s="188" t="s">
        <v>201</v>
      </c>
      <c r="E282" s="38"/>
      <c r="F282" s="189" t="s">
        <v>9288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201</v>
      </c>
      <c r="AU282" s="19" t="s">
        <v>78</v>
      </c>
    </row>
    <row r="283" spans="1:65" s="2" customFormat="1" ht="16.5" customHeight="1">
      <c r="A283" s="36"/>
      <c r="B283" s="37"/>
      <c r="C283" s="175" t="s">
        <v>472</v>
      </c>
      <c r="D283" s="175" t="s">
        <v>195</v>
      </c>
      <c r="E283" s="176" t="s">
        <v>9289</v>
      </c>
      <c r="F283" s="177" t="s">
        <v>5761</v>
      </c>
      <c r="G283" s="178" t="s">
        <v>3092</v>
      </c>
      <c r="H283" s="179">
        <v>1</v>
      </c>
      <c r="I283" s="180"/>
      <c r="J283" s="181">
        <f>ROUND(I283*H283,2)</f>
        <v>0</v>
      </c>
      <c r="K283" s="177" t="s">
        <v>199</v>
      </c>
      <c r="L283" s="41"/>
      <c r="M283" s="182" t="s">
        <v>19</v>
      </c>
      <c r="N283" s="183" t="s">
        <v>41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9275</v>
      </c>
      <c r="AT283" s="186" t="s">
        <v>195</v>
      </c>
      <c r="AU283" s="186" t="s">
        <v>78</v>
      </c>
      <c r="AY283" s="19" t="s">
        <v>193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78</v>
      </c>
      <c r="BK283" s="187">
        <f>ROUND(I283*H283,2)</f>
        <v>0</v>
      </c>
      <c r="BL283" s="19" t="s">
        <v>9275</v>
      </c>
      <c r="BM283" s="186" t="s">
        <v>1379</v>
      </c>
    </row>
    <row r="284" spans="1:65" s="2" customFormat="1" ht="11.25">
      <c r="A284" s="36"/>
      <c r="B284" s="37"/>
      <c r="C284" s="38"/>
      <c r="D284" s="188" t="s">
        <v>201</v>
      </c>
      <c r="E284" s="38"/>
      <c r="F284" s="189" t="s">
        <v>9290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201</v>
      </c>
      <c r="AU284" s="19" t="s">
        <v>78</v>
      </c>
    </row>
    <row r="285" spans="1:65" s="2" customFormat="1" ht="16.5" customHeight="1">
      <c r="A285" s="36"/>
      <c r="B285" s="37"/>
      <c r="C285" s="175" t="s">
        <v>797</v>
      </c>
      <c r="D285" s="175" t="s">
        <v>195</v>
      </c>
      <c r="E285" s="176" t="s">
        <v>9291</v>
      </c>
      <c r="F285" s="177" t="s">
        <v>9292</v>
      </c>
      <c r="G285" s="178" t="s">
        <v>3092</v>
      </c>
      <c r="H285" s="179">
        <v>1</v>
      </c>
      <c r="I285" s="180"/>
      <c r="J285" s="181">
        <f>ROUND(I285*H285,2)</f>
        <v>0</v>
      </c>
      <c r="K285" s="177" t="s">
        <v>199</v>
      </c>
      <c r="L285" s="41"/>
      <c r="M285" s="182" t="s">
        <v>19</v>
      </c>
      <c r="N285" s="183" t="s">
        <v>41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9275</v>
      </c>
      <c r="AT285" s="186" t="s">
        <v>195</v>
      </c>
      <c r="AU285" s="186" t="s">
        <v>78</v>
      </c>
      <c r="AY285" s="19" t="s">
        <v>193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78</v>
      </c>
      <c r="BK285" s="187">
        <f>ROUND(I285*H285,2)</f>
        <v>0</v>
      </c>
      <c r="BL285" s="19" t="s">
        <v>9275</v>
      </c>
      <c r="BM285" s="186" t="s">
        <v>1392</v>
      </c>
    </row>
    <row r="286" spans="1:65" s="2" customFormat="1" ht="11.25">
      <c r="A286" s="36"/>
      <c r="B286" s="37"/>
      <c r="C286" s="38"/>
      <c r="D286" s="188" t="s">
        <v>201</v>
      </c>
      <c r="E286" s="38"/>
      <c r="F286" s="189" t="s">
        <v>9293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201</v>
      </c>
      <c r="AU286" s="19" t="s">
        <v>78</v>
      </c>
    </row>
    <row r="287" spans="1:65" s="2" customFormat="1" ht="16.5" customHeight="1">
      <c r="A287" s="36"/>
      <c r="B287" s="37"/>
      <c r="C287" s="175" t="s">
        <v>802</v>
      </c>
      <c r="D287" s="175" t="s">
        <v>195</v>
      </c>
      <c r="E287" s="176" t="s">
        <v>9294</v>
      </c>
      <c r="F287" s="177" t="s">
        <v>9295</v>
      </c>
      <c r="G287" s="178" t="s">
        <v>3092</v>
      </c>
      <c r="H287" s="179">
        <v>1</v>
      </c>
      <c r="I287" s="180"/>
      <c r="J287" s="181">
        <f>ROUND(I287*H287,2)</f>
        <v>0</v>
      </c>
      <c r="K287" s="177" t="s">
        <v>199</v>
      </c>
      <c r="L287" s="41"/>
      <c r="M287" s="182" t="s">
        <v>19</v>
      </c>
      <c r="N287" s="183" t="s">
        <v>41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9275</v>
      </c>
      <c r="AT287" s="186" t="s">
        <v>195</v>
      </c>
      <c r="AU287" s="186" t="s">
        <v>78</v>
      </c>
      <c r="AY287" s="19" t="s">
        <v>193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78</v>
      </c>
      <c r="BK287" s="187">
        <f>ROUND(I287*H287,2)</f>
        <v>0</v>
      </c>
      <c r="BL287" s="19" t="s">
        <v>9275</v>
      </c>
      <c r="BM287" s="186" t="s">
        <v>1405</v>
      </c>
    </row>
    <row r="288" spans="1:65" s="2" customFormat="1" ht="11.25">
      <c r="A288" s="36"/>
      <c r="B288" s="37"/>
      <c r="C288" s="38"/>
      <c r="D288" s="188" t="s">
        <v>201</v>
      </c>
      <c r="E288" s="38"/>
      <c r="F288" s="189" t="s">
        <v>9296</v>
      </c>
      <c r="G288" s="38"/>
      <c r="H288" s="38"/>
      <c r="I288" s="190"/>
      <c r="J288" s="38"/>
      <c r="K288" s="38"/>
      <c r="L288" s="41"/>
      <c r="M288" s="257"/>
      <c r="N288" s="258"/>
      <c r="O288" s="251"/>
      <c r="P288" s="251"/>
      <c r="Q288" s="251"/>
      <c r="R288" s="251"/>
      <c r="S288" s="251"/>
      <c r="T288" s="259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201</v>
      </c>
      <c r="AU288" s="19" t="s">
        <v>78</v>
      </c>
    </row>
    <row r="289" spans="1:31" s="2" customFormat="1" ht="6.95" customHeight="1">
      <c r="A289" s="36"/>
      <c r="B289" s="49"/>
      <c r="C289" s="50"/>
      <c r="D289" s="50"/>
      <c r="E289" s="50"/>
      <c r="F289" s="50"/>
      <c r="G289" s="50"/>
      <c r="H289" s="50"/>
      <c r="I289" s="50"/>
      <c r="J289" s="50"/>
      <c r="K289" s="50"/>
      <c r="L289" s="41"/>
      <c r="M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</row>
  </sheetData>
  <sheetProtection algorithmName="SHA-512" hashValue="1KTSoebGS00aONELGLMtB6M88dbPsTD8f1jZQsgY50El1EnnTmEMDWfEyDaVpji79zljVsfv/LzT2ZaeGexYkQ==" saltValue="ooUEqi8vBSbpw/wLu7AZyfcIogiV4u7TGOety1ro0f5PUuRO0ZXDuAeNPaASv8KosVWMuYZGtquusyTa+d2+vg==" spinCount="100000" sheet="1" objects="1" scenarios="1" formatColumns="0" formatRows="0" autoFilter="0"/>
  <autoFilter ref="C91:K288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300-000000000000}"/>
    <hyperlink ref="F98" r:id="rId2" xr:uid="{00000000-0004-0000-0300-000001000000}"/>
    <hyperlink ref="F100" r:id="rId3" xr:uid="{00000000-0004-0000-0300-000002000000}"/>
    <hyperlink ref="F102" r:id="rId4" xr:uid="{00000000-0004-0000-0300-000003000000}"/>
    <hyperlink ref="F104" r:id="rId5" xr:uid="{00000000-0004-0000-0300-000004000000}"/>
    <hyperlink ref="F106" r:id="rId6" xr:uid="{00000000-0004-0000-0300-000005000000}"/>
    <hyperlink ref="F108" r:id="rId7" xr:uid="{00000000-0004-0000-0300-000006000000}"/>
    <hyperlink ref="F110" r:id="rId8" xr:uid="{00000000-0004-0000-0300-000007000000}"/>
    <hyperlink ref="F112" r:id="rId9" xr:uid="{00000000-0004-0000-0300-000008000000}"/>
    <hyperlink ref="F114" r:id="rId10" xr:uid="{00000000-0004-0000-0300-000009000000}"/>
    <hyperlink ref="F116" r:id="rId11" xr:uid="{00000000-0004-0000-0300-00000A000000}"/>
    <hyperlink ref="F118" r:id="rId12" xr:uid="{00000000-0004-0000-0300-00000B000000}"/>
    <hyperlink ref="F120" r:id="rId13" xr:uid="{00000000-0004-0000-0300-00000C000000}"/>
    <hyperlink ref="F122" r:id="rId14" xr:uid="{00000000-0004-0000-0300-00000D000000}"/>
    <hyperlink ref="F124" r:id="rId15" xr:uid="{00000000-0004-0000-0300-00000E000000}"/>
    <hyperlink ref="F126" r:id="rId16" xr:uid="{00000000-0004-0000-0300-00000F000000}"/>
    <hyperlink ref="F128" r:id="rId17" xr:uid="{00000000-0004-0000-0300-000010000000}"/>
    <hyperlink ref="F133" r:id="rId18" xr:uid="{00000000-0004-0000-0300-000011000000}"/>
    <hyperlink ref="F135" r:id="rId19" xr:uid="{00000000-0004-0000-0300-000012000000}"/>
    <hyperlink ref="F141" r:id="rId20" xr:uid="{00000000-0004-0000-0300-000013000000}"/>
    <hyperlink ref="F145" r:id="rId21" xr:uid="{00000000-0004-0000-0300-000014000000}"/>
    <hyperlink ref="F147" r:id="rId22" xr:uid="{00000000-0004-0000-0300-000015000000}"/>
    <hyperlink ref="F149" r:id="rId23" xr:uid="{00000000-0004-0000-0300-000016000000}"/>
    <hyperlink ref="F151" r:id="rId24" xr:uid="{00000000-0004-0000-0300-000017000000}"/>
    <hyperlink ref="F154" r:id="rId25" xr:uid="{00000000-0004-0000-0300-000018000000}"/>
    <hyperlink ref="F156" r:id="rId26" xr:uid="{00000000-0004-0000-0300-000019000000}"/>
    <hyperlink ref="F158" r:id="rId27" xr:uid="{00000000-0004-0000-0300-00001A000000}"/>
    <hyperlink ref="F160" r:id="rId28" xr:uid="{00000000-0004-0000-0300-00001B000000}"/>
    <hyperlink ref="F163" r:id="rId29" xr:uid="{00000000-0004-0000-0300-00001C000000}"/>
    <hyperlink ref="F165" r:id="rId30" xr:uid="{00000000-0004-0000-0300-00001D000000}"/>
    <hyperlink ref="F167" r:id="rId31" xr:uid="{00000000-0004-0000-0300-00001E000000}"/>
    <hyperlink ref="F169" r:id="rId32" xr:uid="{00000000-0004-0000-0300-00001F000000}"/>
    <hyperlink ref="F173" r:id="rId33" xr:uid="{00000000-0004-0000-0300-000020000000}"/>
    <hyperlink ref="F175" r:id="rId34" xr:uid="{00000000-0004-0000-0300-000021000000}"/>
    <hyperlink ref="F177" r:id="rId35" xr:uid="{00000000-0004-0000-0300-000022000000}"/>
    <hyperlink ref="F179" r:id="rId36" xr:uid="{00000000-0004-0000-0300-000023000000}"/>
    <hyperlink ref="F181" r:id="rId37" xr:uid="{00000000-0004-0000-0300-000024000000}"/>
    <hyperlink ref="F183" r:id="rId38" xr:uid="{00000000-0004-0000-0300-000025000000}"/>
    <hyperlink ref="F185" r:id="rId39" xr:uid="{00000000-0004-0000-0300-000026000000}"/>
    <hyperlink ref="F187" r:id="rId40" xr:uid="{00000000-0004-0000-0300-000027000000}"/>
    <hyperlink ref="F189" r:id="rId41" xr:uid="{00000000-0004-0000-0300-000028000000}"/>
    <hyperlink ref="F191" r:id="rId42" xr:uid="{00000000-0004-0000-0300-000029000000}"/>
    <hyperlink ref="F193" r:id="rId43" xr:uid="{00000000-0004-0000-0300-00002A000000}"/>
    <hyperlink ref="F195" r:id="rId44" xr:uid="{00000000-0004-0000-0300-00002B000000}"/>
    <hyperlink ref="F197" r:id="rId45" xr:uid="{00000000-0004-0000-0300-00002C000000}"/>
    <hyperlink ref="F199" r:id="rId46" xr:uid="{00000000-0004-0000-0300-00002D000000}"/>
    <hyperlink ref="F201" r:id="rId47" xr:uid="{00000000-0004-0000-0300-00002E000000}"/>
    <hyperlink ref="F203" r:id="rId48" xr:uid="{00000000-0004-0000-0300-00002F000000}"/>
    <hyperlink ref="F205" r:id="rId49" xr:uid="{00000000-0004-0000-0300-000030000000}"/>
    <hyperlink ref="F207" r:id="rId50" xr:uid="{00000000-0004-0000-0300-000031000000}"/>
    <hyperlink ref="F209" r:id="rId51" xr:uid="{00000000-0004-0000-0300-000032000000}"/>
    <hyperlink ref="F213" r:id="rId52" xr:uid="{00000000-0004-0000-0300-000033000000}"/>
    <hyperlink ref="F215" r:id="rId53" xr:uid="{00000000-0004-0000-0300-000034000000}"/>
    <hyperlink ref="F222" r:id="rId54" xr:uid="{00000000-0004-0000-0300-000035000000}"/>
    <hyperlink ref="F226" r:id="rId55" xr:uid="{00000000-0004-0000-0300-000036000000}"/>
    <hyperlink ref="F230" r:id="rId56" xr:uid="{00000000-0004-0000-0300-000037000000}"/>
    <hyperlink ref="F232" r:id="rId57" xr:uid="{00000000-0004-0000-0300-000038000000}"/>
    <hyperlink ref="F235" r:id="rId58" xr:uid="{00000000-0004-0000-0300-000039000000}"/>
    <hyperlink ref="F238" r:id="rId59" xr:uid="{00000000-0004-0000-0300-00003A000000}"/>
    <hyperlink ref="F244" r:id="rId60" xr:uid="{00000000-0004-0000-0300-00003B000000}"/>
    <hyperlink ref="F250" r:id="rId61" xr:uid="{00000000-0004-0000-0300-00003C000000}"/>
    <hyperlink ref="F254" r:id="rId62" xr:uid="{00000000-0004-0000-0300-00003D000000}"/>
    <hyperlink ref="F258" r:id="rId63" xr:uid="{00000000-0004-0000-0300-00003E000000}"/>
    <hyperlink ref="F262" r:id="rId64" xr:uid="{00000000-0004-0000-0300-00003F000000}"/>
    <hyperlink ref="F271" r:id="rId65" xr:uid="{00000000-0004-0000-0300-000040000000}"/>
    <hyperlink ref="F274" r:id="rId66" xr:uid="{00000000-0004-0000-0300-000041000000}"/>
    <hyperlink ref="F276" r:id="rId67" xr:uid="{00000000-0004-0000-0300-000042000000}"/>
    <hyperlink ref="F278" r:id="rId68" xr:uid="{00000000-0004-0000-0300-000043000000}"/>
    <hyperlink ref="F280" r:id="rId69" xr:uid="{00000000-0004-0000-0300-000044000000}"/>
    <hyperlink ref="F282" r:id="rId70" xr:uid="{00000000-0004-0000-0300-000045000000}"/>
    <hyperlink ref="F284" r:id="rId71" xr:uid="{00000000-0004-0000-0300-000046000000}"/>
    <hyperlink ref="F286" r:id="rId72" xr:uid="{00000000-0004-0000-0300-000047000000}"/>
    <hyperlink ref="F288" r:id="rId73" xr:uid="{00000000-0004-0000-0300-000048000000}"/>
  </hyperlinks>
  <pageMargins left="0.39370078740157483" right="0.39370078740157483" top="0.39370078740157483" bottom="0.39370078740157483" header="0" footer="0"/>
  <pageSetup paperSize="9" scale="76" fitToHeight="100" orientation="portrait" r:id="rId74"/>
  <headerFooter>
    <oddFooter>&amp;CStrana &amp;P z &amp;N</oddFooter>
  </headerFooter>
  <drawing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Dům s pečovatelskou službou v Praze Řepích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9297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ROUND((SUM(BE80:BE96)),  2)</f>
        <v>0</v>
      </c>
      <c r="G33" s="36"/>
      <c r="H33" s="36"/>
      <c r="I33" s="120">
        <v>0.21</v>
      </c>
      <c r="J33" s="119">
        <f>ROUND(((SUM(BE80:BE96))*I33),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ROUND((SUM(BF80:BF96)),  2)</f>
        <v>0</v>
      </c>
      <c r="G34" s="36"/>
      <c r="H34" s="36"/>
      <c r="I34" s="120">
        <v>0.15</v>
      </c>
      <c r="J34" s="119">
        <f>ROUND(((SUM(BF80:BF96))*I34),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ROUND((SUM(BG80:BG96)),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ROUND((SUM(BH80:BH96)),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ROUND((SUM(BI80:BI96)),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Dům s pečovatelskou službou v Praze Řepích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10 - VRN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Řepy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Městská část Praha 17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9298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178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8" t="str">
        <f>E7</f>
        <v>Dům s pečovatelskou službou v Praze Řepích</v>
      </c>
      <c r="F70" s="389"/>
      <c r="G70" s="389"/>
      <c r="H70" s="389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91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41" t="str">
        <f>E9</f>
        <v>SO 10 - VRN</v>
      </c>
      <c r="F72" s="390"/>
      <c r="G72" s="390"/>
      <c r="H72" s="39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Praha Řepy</v>
      </c>
      <c r="G74" s="38"/>
      <c r="H74" s="38"/>
      <c r="I74" s="31" t="s">
        <v>23</v>
      </c>
      <c r="J74" s="61" t="str">
        <f>IF(J12="","",J12)</f>
        <v>Vyplň údaj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24</v>
      </c>
      <c r="D76" s="38"/>
      <c r="E76" s="38"/>
      <c r="F76" s="29" t="str">
        <f>E15</f>
        <v>Městská část Praha 17</v>
      </c>
      <c r="G76" s="38"/>
      <c r="H76" s="38"/>
      <c r="I76" s="31" t="s">
        <v>30</v>
      </c>
      <c r="J76" s="34" t="str">
        <f>E21</f>
        <v xml:space="preserve"> 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28</v>
      </c>
      <c r="D77" s="38"/>
      <c r="E77" s="38"/>
      <c r="F77" s="29" t="str">
        <f>IF(E18="","",E18)</f>
        <v>Vyplň údaj</v>
      </c>
      <c r="G77" s="38"/>
      <c r="H77" s="38"/>
      <c r="I77" s="31" t="s">
        <v>33</v>
      </c>
      <c r="J77" s="34" t="str">
        <f>E24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179</v>
      </c>
      <c r="D79" s="151" t="s">
        <v>55</v>
      </c>
      <c r="E79" s="151" t="s">
        <v>51</v>
      </c>
      <c r="F79" s="151" t="s">
        <v>52</v>
      </c>
      <c r="G79" s="151" t="s">
        <v>180</v>
      </c>
      <c r="H79" s="151" t="s">
        <v>181</v>
      </c>
      <c r="I79" s="151" t="s">
        <v>182</v>
      </c>
      <c r="J79" s="151" t="s">
        <v>95</v>
      </c>
      <c r="K79" s="152" t="s">
        <v>183</v>
      </c>
      <c r="L79" s="153"/>
      <c r="M79" s="70" t="s">
        <v>19</v>
      </c>
      <c r="N79" s="71" t="s">
        <v>40</v>
      </c>
      <c r="O79" s="71" t="s">
        <v>184</v>
      </c>
      <c r="P79" s="71" t="s">
        <v>185</v>
      </c>
      <c r="Q79" s="71" t="s">
        <v>186</v>
      </c>
      <c r="R79" s="71" t="s">
        <v>187</v>
      </c>
      <c r="S79" s="71" t="s">
        <v>188</v>
      </c>
      <c r="T79" s="72" t="s">
        <v>189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190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69</v>
      </c>
      <c r="AU80" s="19" t="s">
        <v>96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69</v>
      </c>
      <c r="E81" s="162" t="s">
        <v>88</v>
      </c>
      <c r="F81" s="162" t="s">
        <v>9299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SUM(P82:P96)</f>
        <v>0</v>
      </c>
      <c r="Q81" s="167"/>
      <c r="R81" s="168">
        <f>SUM(R82:R96)</f>
        <v>0</v>
      </c>
      <c r="S81" s="167"/>
      <c r="T81" s="169">
        <f>SUM(T82:T96)</f>
        <v>0</v>
      </c>
      <c r="AR81" s="170" t="s">
        <v>222</v>
      </c>
      <c r="AT81" s="171" t="s">
        <v>69</v>
      </c>
      <c r="AU81" s="171" t="s">
        <v>70</v>
      </c>
      <c r="AY81" s="170" t="s">
        <v>193</v>
      </c>
      <c r="BK81" s="172">
        <f>SUM(BK82:BK96)</f>
        <v>0</v>
      </c>
    </row>
    <row r="82" spans="1:65" s="2" customFormat="1" ht="62.65" customHeight="1">
      <c r="A82" s="36"/>
      <c r="B82" s="37"/>
      <c r="C82" s="175" t="s">
        <v>78</v>
      </c>
      <c r="D82" s="175" t="s">
        <v>195</v>
      </c>
      <c r="E82" s="176" t="s">
        <v>9300</v>
      </c>
      <c r="F82" s="177" t="s">
        <v>9301</v>
      </c>
      <c r="G82" s="178" t="s">
        <v>3113</v>
      </c>
      <c r="H82" s="248"/>
      <c r="I82" s="180"/>
      <c r="J82" s="181">
        <f t="shared" ref="J82:J96" si="0">ROUND(I82*H82,2)</f>
        <v>0</v>
      </c>
      <c r="K82" s="177" t="s">
        <v>477</v>
      </c>
      <c r="L82" s="41"/>
      <c r="M82" s="182" t="s">
        <v>19</v>
      </c>
      <c r="N82" s="183" t="s">
        <v>41</v>
      </c>
      <c r="O82" s="66"/>
      <c r="P82" s="184">
        <f t="shared" ref="P82:P96" si="1">O82*H82</f>
        <v>0</v>
      </c>
      <c r="Q82" s="184">
        <v>0</v>
      </c>
      <c r="R82" s="184">
        <f t="shared" ref="R82:R96" si="2">Q82*H82</f>
        <v>0</v>
      </c>
      <c r="S82" s="184">
        <v>0</v>
      </c>
      <c r="T82" s="185">
        <f t="shared" ref="T82:T96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200</v>
      </c>
      <c r="AT82" s="186" t="s">
        <v>195</v>
      </c>
      <c r="AU82" s="186" t="s">
        <v>78</v>
      </c>
      <c r="AY82" s="19" t="s">
        <v>193</v>
      </c>
      <c r="BE82" s="187">
        <f t="shared" ref="BE82:BE96" si="4">IF(N82="základní",J82,0)</f>
        <v>0</v>
      </c>
      <c r="BF82" s="187">
        <f t="shared" ref="BF82:BF96" si="5">IF(N82="snížená",J82,0)</f>
        <v>0</v>
      </c>
      <c r="BG82" s="187">
        <f t="shared" ref="BG82:BG96" si="6">IF(N82="zákl. přenesená",J82,0)</f>
        <v>0</v>
      </c>
      <c r="BH82" s="187">
        <f t="shared" ref="BH82:BH96" si="7">IF(N82="sníž. přenesená",J82,0)</f>
        <v>0</v>
      </c>
      <c r="BI82" s="187">
        <f t="shared" ref="BI82:BI96" si="8">IF(N82="nulová",J82,0)</f>
        <v>0</v>
      </c>
      <c r="BJ82" s="19" t="s">
        <v>78</v>
      </c>
      <c r="BK82" s="187">
        <f t="shared" ref="BK82:BK96" si="9">ROUND(I82*H82,2)</f>
        <v>0</v>
      </c>
      <c r="BL82" s="19" t="s">
        <v>200</v>
      </c>
      <c r="BM82" s="186" t="s">
        <v>80</v>
      </c>
    </row>
    <row r="83" spans="1:65" s="2" customFormat="1" ht="16.5" customHeight="1">
      <c r="A83" s="36"/>
      <c r="B83" s="37"/>
      <c r="C83" s="175" t="s">
        <v>80</v>
      </c>
      <c r="D83" s="175" t="s">
        <v>195</v>
      </c>
      <c r="E83" s="176" t="s">
        <v>9302</v>
      </c>
      <c r="F83" s="177" t="s">
        <v>9303</v>
      </c>
      <c r="G83" s="178" t="s">
        <v>3113</v>
      </c>
      <c r="H83" s="248"/>
      <c r="I83" s="180"/>
      <c r="J83" s="181">
        <f t="shared" si="0"/>
        <v>0</v>
      </c>
      <c r="K83" s="177" t="s">
        <v>477</v>
      </c>
      <c r="L83" s="41"/>
      <c r="M83" s="182" t="s">
        <v>19</v>
      </c>
      <c r="N83" s="183" t="s">
        <v>41</v>
      </c>
      <c r="O83" s="66"/>
      <c r="P83" s="184">
        <f t="shared" si="1"/>
        <v>0</v>
      </c>
      <c r="Q83" s="184">
        <v>0</v>
      </c>
      <c r="R83" s="184">
        <f t="shared" si="2"/>
        <v>0</v>
      </c>
      <c r="S83" s="184">
        <v>0</v>
      </c>
      <c r="T83" s="185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200</v>
      </c>
      <c r="AT83" s="186" t="s">
        <v>195</v>
      </c>
      <c r="AU83" s="186" t="s">
        <v>78</v>
      </c>
      <c r="AY83" s="19" t="s">
        <v>193</v>
      </c>
      <c r="BE83" s="187">
        <f t="shared" si="4"/>
        <v>0</v>
      </c>
      <c r="BF83" s="187">
        <f t="shared" si="5"/>
        <v>0</v>
      </c>
      <c r="BG83" s="187">
        <f t="shared" si="6"/>
        <v>0</v>
      </c>
      <c r="BH83" s="187">
        <f t="shared" si="7"/>
        <v>0</v>
      </c>
      <c r="BI83" s="187">
        <f t="shared" si="8"/>
        <v>0</v>
      </c>
      <c r="BJ83" s="19" t="s">
        <v>78</v>
      </c>
      <c r="BK83" s="187">
        <f t="shared" si="9"/>
        <v>0</v>
      </c>
      <c r="BL83" s="19" t="s">
        <v>200</v>
      </c>
      <c r="BM83" s="186" t="s">
        <v>200</v>
      </c>
    </row>
    <row r="84" spans="1:65" s="2" customFormat="1" ht="24.2" customHeight="1">
      <c r="A84" s="36"/>
      <c r="B84" s="37"/>
      <c r="C84" s="175" t="s">
        <v>212</v>
      </c>
      <c r="D84" s="175" t="s">
        <v>195</v>
      </c>
      <c r="E84" s="176" t="s">
        <v>9304</v>
      </c>
      <c r="F84" s="177" t="s">
        <v>9305</v>
      </c>
      <c r="G84" s="178" t="s">
        <v>6592</v>
      </c>
      <c r="H84" s="179">
        <v>1</v>
      </c>
      <c r="I84" s="180"/>
      <c r="J84" s="181">
        <f t="shared" si="0"/>
        <v>0</v>
      </c>
      <c r="K84" s="177" t="s">
        <v>477</v>
      </c>
      <c r="L84" s="41"/>
      <c r="M84" s="182" t="s">
        <v>19</v>
      </c>
      <c r="N84" s="183" t="s">
        <v>41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200</v>
      </c>
      <c r="AT84" s="186" t="s">
        <v>195</v>
      </c>
      <c r="AU84" s="186" t="s">
        <v>78</v>
      </c>
      <c r="AY84" s="19" t="s">
        <v>193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78</v>
      </c>
      <c r="BK84" s="187">
        <f t="shared" si="9"/>
        <v>0</v>
      </c>
      <c r="BL84" s="19" t="s">
        <v>200</v>
      </c>
      <c r="BM84" s="186" t="s">
        <v>227</v>
      </c>
    </row>
    <row r="85" spans="1:65" s="2" customFormat="1" ht="16.5" customHeight="1">
      <c r="A85" s="36"/>
      <c r="B85" s="37"/>
      <c r="C85" s="175" t="s">
        <v>200</v>
      </c>
      <c r="D85" s="175" t="s">
        <v>195</v>
      </c>
      <c r="E85" s="176" t="s">
        <v>9306</v>
      </c>
      <c r="F85" s="177" t="s">
        <v>9307</v>
      </c>
      <c r="G85" s="178" t="s">
        <v>6592</v>
      </c>
      <c r="H85" s="179">
        <v>1</v>
      </c>
      <c r="I85" s="180"/>
      <c r="J85" s="181">
        <f t="shared" si="0"/>
        <v>0</v>
      </c>
      <c r="K85" s="177" t="s">
        <v>477</v>
      </c>
      <c r="L85" s="41"/>
      <c r="M85" s="182" t="s">
        <v>19</v>
      </c>
      <c r="N85" s="183" t="s">
        <v>41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200</v>
      </c>
      <c r="AT85" s="186" t="s">
        <v>195</v>
      </c>
      <c r="AU85" s="186" t="s">
        <v>78</v>
      </c>
      <c r="AY85" s="19" t="s">
        <v>193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78</v>
      </c>
      <c r="BK85" s="187">
        <f t="shared" si="9"/>
        <v>0</v>
      </c>
      <c r="BL85" s="19" t="s">
        <v>200</v>
      </c>
      <c r="BM85" s="186" t="s">
        <v>237</v>
      </c>
    </row>
    <row r="86" spans="1:65" s="2" customFormat="1" ht="16.5" customHeight="1">
      <c r="A86" s="36"/>
      <c r="B86" s="37"/>
      <c r="C86" s="175" t="s">
        <v>222</v>
      </c>
      <c r="D86" s="175" t="s">
        <v>195</v>
      </c>
      <c r="E86" s="176" t="s">
        <v>9308</v>
      </c>
      <c r="F86" s="177" t="s">
        <v>9309</v>
      </c>
      <c r="G86" s="178" t="s">
        <v>6592</v>
      </c>
      <c r="H86" s="179">
        <v>1</v>
      </c>
      <c r="I86" s="180"/>
      <c r="J86" s="181">
        <f t="shared" si="0"/>
        <v>0</v>
      </c>
      <c r="K86" s="177" t="s">
        <v>477</v>
      </c>
      <c r="L86" s="41"/>
      <c r="M86" s="182" t="s">
        <v>19</v>
      </c>
      <c r="N86" s="183" t="s">
        <v>41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200</v>
      </c>
      <c r="AT86" s="186" t="s">
        <v>195</v>
      </c>
      <c r="AU86" s="186" t="s">
        <v>78</v>
      </c>
      <c r="AY86" s="19" t="s">
        <v>193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78</v>
      </c>
      <c r="BK86" s="187">
        <f t="shared" si="9"/>
        <v>0</v>
      </c>
      <c r="BL86" s="19" t="s">
        <v>200</v>
      </c>
      <c r="BM86" s="186" t="s">
        <v>249</v>
      </c>
    </row>
    <row r="87" spans="1:65" s="2" customFormat="1" ht="24.2" customHeight="1">
      <c r="A87" s="36"/>
      <c r="B87" s="37"/>
      <c r="C87" s="175" t="s">
        <v>227</v>
      </c>
      <c r="D87" s="175" t="s">
        <v>195</v>
      </c>
      <c r="E87" s="176" t="s">
        <v>9310</v>
      </c>
      <c r="F87" s="177" t="s">
        <v>9311</v>
      </c>
      <c r="G87" s="178" t="s">
        <v>6592</v>
      </c>
      <c r="H87" s="179">
        <v>1</v>
      </c>
      <c r="I87" s="180"/>
      <c r="J87" s="181">
        <f t="shared" si="0"/>
        <v>0</v>
      </c>
      <c r="K87" s="177" t="s">
        <v>477</v>
      </c>
      <c r="L87" s="41"/>
      <c r="M87" s="182" t="s">
        <v>19</v>
      </c>
      <c r="N87" s="183" t="s">
        <v>41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200</v>
      </c>
      <c r="AT87" s="186" t="s">
        <v>195</v>
      </c>
      <c r="AU87" s="186" t="s">
        <v>78</v>
      </c>
      <c r="AY87" s="19" t="s">
        <v>193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78</v>
      </c>
      <c r="BK87" s="187">
        <f t="shared" si="9"/>
        <v>0</v>
      </c>
      <c r="BL87" s="19" t="s">
        <v>200</v>
      </c>
      <c r="BM87" s="186" t="s">
        <v>260</v>
      </c>
    </row>
    <row r="88" spans="1:65" s="2" customFormat="1" ht="55.5" customHeight="1">
      <c r="A88" s="36"/>
      <c r="B88" s="37"/>
      <c r="C88" s="175" t="s">
        <v>232</v>
      </c>
      <c r="D88" s="175" t="s">
        <v>195</v>
      </c>
      <c r="E88" s="176" t="s">
        <v>9312</v>
      </c>
      <c r="F88" s="177" t="s">
        <v>9313</v>
      </c>
      <c r="G88" s="178" t="s">
        <v>6592</v>
      </c>
      <c r="H88" s="179">
        <v>1</v>
      </c>
      <c r="I88" s="180"/>
      <c r="J88" s="181">
        <f t="shared" si="0"/>
        <v>0</v>
      </c>
      <c r="K88" s="177" t="s">
        <v>477</v>
      </c>
      <c r="L88" s="41"/>
      <c r="M88" s="182" t="s">
        <v>19</v>
      </c>
      <c r="N88" s="183" t="s">
        <v>41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200</v>
      </c>
      <c r="AT88" s="186" t="s">
        <v>195</v>
      </c>
      <c r="AU88" s="186" t="s">
        <v>78</v>
      </c>
      <c r="AY88" s="19" t="s">
        <v>193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78</v>
      </c>
      <c r="BK88" s="187">
        <f t="shared" si="9"/>
        <v>0</v>
      </c>
      <c r="BL88" s="19" t="s">
        <v>200</v>
      </c>
      <c r="BM88" s="186" t="s">
        <v>270</v>
      </c>
    </row>
    <row r="89" spans="1:65" s="2" customFormat="1" ht="49.15" customHeight="1">
      <c r="A89" s="36"/>
      <c r="B89" s="37"/>
      <c r="C89" s="175" t="s">
        <v>237</v>
      </c>
      <c r="D89" s="175" t="s">
        <v>195</v>
      </c>
      <c r="E89" s="176" t="s">
        <v>9314</v>
      </c>
      <c r="F89" s="177" t="s">
        <v>9315</v>
      </c>
      <c r="G89" s="178" t="s">
        <v>6592</v>
      </c>
      <c r="H89" s="179">
        <v>1</v>
      </c>
      <c r="I89" s="180"/>
      <c r="J89" s="181">
        <f t="shared" si="0"/>
        <v>0</v>
      </c>
      <c r="K89" s="177" t="s">
        <v>477</v>
      </c>
      <c r="L89" s="41"/>
      <c r="M89" s="182" t="s">
        <v>19</v>
      </c>
      <c r="N89" s="183" t="s">
        <v>41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200</v>
      </c>
      <c r="AT89" s="186" t="s">
        <v>195</v>
      </c>
      <c r="AU89" s="186" t="s">
        <v>78</v>
      </c>
      <c r="AY89" s="19" t="s">
        <v>193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78</v>
      </c>
      <c r="BK89" s="187">
        <f t="shared" si="9"/>
        <v>0</v>
      </c>
      <c r="BL89" s="19" t="s">
        <v>200</v>
      </c>
      <c r="BM89" s="186" t="s">
        <v>216</v>
      </c>
    </row>
    <row r="90" spans="1:65" s="2" customFormat="1" ht="24.2" customHeight="1">
      <c r="A90" s="36"/>
      <c r="B90" s="37"/>
      <c r="C90" s="175" t="s">
        <v>243</v>
      </c>
      <c r="D90" s="175" t="s">
        <v>195</v>
      </c>
      <c r="E90" s="176" t="s">
        <v>9316</v>
      </c>
      <c r="F90" s="177" t="s">
        <v>9317</v>
      </c>
      <c r="G90" s="178" t="s">
        <v>6592</v>
      </c>
      <c r="H90" s="179">
        <v>1</v>
      </c>
      <c r="I90" s="180"/>
      <c r="J90" s="181">
        <f t="shared" si="0"/>
        <v>0</v>
      </c>
      <c r="K90" s="177" t="s">
        <v>477</v>
      </c>
      <c r="L90" s="41"/>
      <c r="M90" s="182" t="s">
        <v>19</v>
      </c>
      <c r="N90" s="183" t="s">
        <v>41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200</v>
      </c>
      <c r="AT90" s="186" t="s">
        <v>195</v>
      </c>
      <c r="AU90" s="186" t="s">
        <v>78</v>
      </c>
      <c r="AY90" s="19" t="s">
        <v>193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78</v>
      </c>
      <c r="BK90" s="187">
        <f t="shared" si="9"/>
        <v>0</v>
      </c>
      <c r="BL90" s="19" t="s">
        <v>200</v>
      </c>
      <c r="BM90" s="186" t="s">
        <v>220</v>
      </c>
    </row>
    <row r="91" spans="1:65" s="2" customFormat="1" ht="16.5" customHeight="1">
      <c r="A91" s="36"/>
      <c r="B91" s="37"/>
      <c r="C91" s="175" t="s">
        <v>249</v>
      </c>
      <c r="D91" s="175" t="s">
        <v>195</v>
      </c>
      <c r="E91" s="176" t="s">
        <v>9318</v>
      </c>
      <c r="F91" s="177" t="s">
        <v>9319</v>
      </c>
      <c r="G91" s="178" t="s">
        <v>6592</v>
      </c>
      <c r="H91" s="179">
        <v>1</v>
      </c>
      <c r="I91" s="180"/>
      <c r="J91" s="181">
        <f t="shared" si="0"/>
        <v>0</v>
      </c>
      <c r="K91" s="177" t="s">
        <v>477</v>
      </c>
      <c r="L91" s="41"/>
      <c r="M91" s="182" t="s">
        <v>19</v>
      </c>
      <c r="N91" s="183" t="s">
        <v>41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200</v>
      </c>
      <c r="AT91" s="186" t="s">
        <v>195</v>
      </c>
      <c r="AU91" s="186" t="s">
        <v>78</v>
      </c>
      <c r="AY91" s="19" t="s">
        <v>193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78</v>
      </c>
      <c r="BK91" s="187">
        <f t="shared" si="9"/>
        <v>0</v>
      </c>
      <c r="BL91" s="19" t="s">
        <v>200</v>
      </c>
      <c r="BM91" s="186" t="s">
        <v>225</v>
      </c>
    </row>
    <row r="92" spans="1:65" s="2" customFormat="1" ht="49.15" customHeight="1">
      <c r="A92" s="36"/>
      <c r="B92" s="37"/>
      <c r="C92" s="175" t="s">
        <v>254</v>
      </c>
      <c r="D92" s="175" t="s">
        <v>195</v>
      </c>
      <c r="E92" s="176" t="s">
        <v>9320</v>
      </c>
      <c r="F92" s="177" t="s">
        <v>9321</v>
      </c>
      <c r="G92" s="178" t="s">
        <v>6592</v>
      </c>
      <c r="H92" s="179">
        <v>1</v>
      </c>
      <c r="I92" s="180"/>
      <c r="J92" s="181">
        <f t="shared" si="0"/>
        <v>0</v>
      </c>
      <c r="K92" s="177" t="s">
        <v>477</v>
      </c>
      <c r="L92" s="41"/>
      <c r="M92" s="182" t="s">
        <v>19</v>
      </c>
      <c r="N92" s="183" t="s">
        <v>41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200</v>
      </c>
      <c r="AT92" s="186" t="s">
        <v>195</v>
      </c>
      <c r="AU92" s="186" t="s">
        <v>78</v>
      </c>
      <c r="AY92" s="19" t="s">
        <v>193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78</v>
      </c>
      <c r="BK92" s="187">
        <f t="shared" si="9"/>
        <v>0</v>
      </c>
      <c r="BL92" s="19" t="s">
        <v>200</v>
      </c>
      <c r="BM92" s="186" t="s">
        <v>230</v>
      </c>
    </row>
    <row r="93" spans="1:65" s="2" customFormat="1" ht="37.9" customHeight="1">
      <c r="A93" s="36"/>
      <c r="B93" s="37"/>
      <c r="C93" s="175" t="s">
        <v>260</v>
      </c>
      <c r="D93" s="175" t="s">
        <v>195</v>
      </c>
      <c r="E93" s="176" t="s">
        <v>9322</v>
      </c>
      <c r="F93" s="177" t="s">
        <v>9323</v>
      </c>
      <c r="G93" s="178" t="s">
        <v>6592</v>
      </c>
      <c r="H93" s="179">
        <v>1</v>
      </c>
      <c r="I93" s="180"/>
      <c r="J93" s="181">
        <f t="shared" si="0"/>
        <v>0</v>
      </c>
      <c r="K93" s="177" t="s">
        <v>477</v>
      </c>
      <c r="L93" s="41"/>
      <c r="M93" s="182" t="s">
        <v>19</v>
      </c>
      <c r="N93" s="183" t="s">
        <v>41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200</v>
      </c>
      <c r="AT93" s="186" t="s">
        <v>195</v>
      </c>
      <c r="AU93" s="186" t="s">
        <v>78</v>
      </c>
      <c r="AY93" s="19" t="s">
        <v>193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78</v>
      </c>
      <c r="BK93" s="187">
        <f t="shared" si="9"/>
        <v>0</v>
      </c>
      <c r="BL93" s="19" t="s">
        <v>200</v>
      </c>
      <c r="BM93" s="186" t="s">
        <v>235</v>
      </c>
    </row>
    <row r="94" spans="1:65" s="2" customFormat="1" ht="24.2" customHeight="1">
      <c r="A94" s="36"/>
      <c r="B94" s="37"/>
      <c r="C94" s="175" t="s">
        <v>265</v>
      </c>
      <c r="D94" s="175" t="s">
        <v>195</v>
      </c>
      <c r="E94" s="176" t="s">
        <v>9324</v>
      </c>
      <c r="F94" s="177" t="s">
        <v>9325</v>
      </c>
      <c r="G94" s="178" t="s">
        <v>9326</v>
      </c>
      <c r="H94" s="179">
        <v>1</v>
      </c>
      <c r="I94" s="180"/>
      <c r="J94" s="181">
        <f t="shared" si="0"/>
        <v>0</v>
      </c>
      <c r="K94" s="177" t="s">
        <v>477</v>
      </c>
      <c r="L94" s="41"/>
      <c r="M94" s="182" t="s">
        <v>19</v>
      </c>
      <c r="N94" s="183" t="s">
        <v>41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200</v>
      </c>
      <c r="AT94" s="186" t="s">
        <v>195</v>
      </c>
      <c r="AU94" s="186" t="s">
        <v>78</v>
      </c>
      <c r="AY94" s="19" t="s">
        <v>193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78</v>
      </c>
      <c r="BK94" s="187">
        <f t="shared" si="9"/>
        <v>0</v>
      </c>
      <c r="BL94" s="19" t="s">
        <v>200</v>
      </c>
      <c r="BM94" s="186" t="s">
        <v>240</v>
      </c>
    </row>
    <row r="95" spans="1:65" s="2" customFormat="1" ht="24.2" customHeight="1">
      <c r="A95" s="36"/>
      <c r="B95" s="37"/>
      <c r="C95" s="175" t="s">
        <v>270</v>
      </c>
      <c r="D95" s="175" t="s">
        <v>195</v>
      </c>
      <c r="E95" s="176" t="s">
        <v>9327</v>
      </c>
      <c r="F95" s="177" t="s">
        <v>9328</v>
      </c>
      <c r="G95" s="178" t="s">
        <v>9326</v>
      </c>
      <c r="H95" s="179">
        <v>1</v>
      </c>
      <c r="I95" s="180"/>
      <c r="J95" s="181">
        <f t="shared" si="0"/>
        <v>0</v>
      </c>
      <c r="K95" s="177" t="s">
        <v>477</v>
      </c>
      <c r="L95" s="41"/>
      <c r="M95" s="182" t="s">
        <v>19</v>
      </c>
      <c r="N95" s="183" t="s">
        <v>41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200</v>
      </c>
      <c r="AT95" s="186" t="s">
        <v>195</v>
      </c>
      <c r="AU95" s="186" t="s">
        <v>78</v>
      </c>
      <c r="AY95" s="19" t="s">
        <v>193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78</v>
      </c>
      <c r="BK95" s="187">
        <f t="shared" si="9"/>
        <v>0</v>
      </c>
      <c r="BL95" s="19" t="s">
        <v>200</v>
      </c>
      <c r="BM95" s="186" t="s">
        <v>246</v>
      </c>
    </row>
    <row r="96" spans="1:65" s="2" customFormat="1" ht="33" customHeight="1">
      <c r="A96" s="36"/>
      <c r="B96" s="37"/>
      <c r="C96" s="175" t="s">
        <v>8</v>
      </c>
      <c r="D96" s="175" t="s">
        <v>195</v>
      </c>
      <c r="E96" s="176" t="s">
        <v>9329</v>
      </c>
      <c r="F96" s="177" t="s">
        <v>9330</v>
      </c>
      <c r="G96" s="178" t="s">
        <v>9326</v>
      </c>
      <c r="H96" s="179">
        <v>1</v>
      </c>
      <c r="I96" s="180"/>
      <c r="J96" s="181">
        <f t="shared" si="0"/>
        <v>0</v>
      </c>
      <c r="K96" s="177" t="s">
        <v>477</v>
      </c>
      <c r="L96" s="41"/>
      <c r="M96" s="249" t="s">
        <v>19</v>
      </c>
      <c r="N96" s="250" t="s">
        <v>41</v>
      </c>
      <c r="O96" s="251"/>
      <c r="P96" s="252">
        <f t="shared" si="1"/>
        <v>0</v>
      </c>
      <c r="Q96" s="252">
        <v>0</v>
      </c>
      <c r="R96" s="252">
        <f t="shared" si="2"/>
        <v>0</v>
      </c>
      <c r="S96" s="252">
        <v>0</v>
      </c>
      <c r="T96" s="253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200</v>
      </c>
      <c r="AT96" s="186" t="s">
        <v>195</v>
      </c>
      <c r="AU96" s="186" t="s">
        <v>78</v>
      </c>
      <c r="AY96" s="19" t="s">
        <v>193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78</v>
      </c>
      <c r="BK96" s="187">
        <f t="shared" si="9"/>
        <v>0</v>
      </c>
      <c r="BL96" s="19" t="s">
        <v>200</v>
      </c>
      <c r="BM96" s="186" t="s">
        <v>252</v>
      </c>
    </row>
    <row r="97" spans="1:31" s="2" customFormat="1" ht="6.95" customHeight="1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EyULOGdPlx3wxLZ3Fds3RVryuFT9FIHrRvvLH1ntHtxe611iqDeu1jOko5srfILVbaWk+bQKKFq5SpYsCO4VXw==" saltValue="7SeZsHG13ByFdkhgOZDnRj1yc+8DtAwdx6Qx7bqIuOc8wgMD5kkIUIefOpW7XmDJS9xoqmjZqUytlC5X5akOvA==" spinCount="100000" sheet="1" objects="1" scenarios="1" formatColumns="0" formatRows="0" autoFilter="0"/>
  <autoFilter ref="C79:K96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392" t="s">
        <v>9331</v>
      </c>
      <c r="D3" s="392"/>
      <c r="E3" s="392"/>
      <c r="F3" s="392"/>
      <c r="G3" s="392"/>
      <c r="H3" s="392"/>
      <c r="I3" s="392"/>
      <c r="J3" s="392"/>
      <c r="K3" s="265"/>
    </row>
    <row r="4" spans="2:11" s="1" customFormat="1" ht="25.5" customHeight="1">
      <c r="B4" s="266"/>
      <c r="C4" s="397" t="s">
        <v>9332</v>
      </c>
      <c r="D4" s="397"/>
      <c r="E4" s="397"/>
      <c r="F4" s="397"/>
      <c r="G4" s="397"/>
      <c r="H4" s="397"/>
      <c r="I4" s="397"/>
      <c r="J4" s="397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396" t="s">
        <v>9333</v>
      </c>
      <c r="D6" s="396"/>
      <c r="E6" s="396"/>
      <c r="F6" s="396"/>
      <c r="G6" s="396"/>
      <c r="H6" s="396"/>
      <c r="I6" s="396"/>
      <c r="J6" s="396"/>
      <c r="K6" s="267"/>
    </row>
    <row r="7" spans="2:11" s="1" customFormat="1" ht="15" customHeight="1">
      <c r="B7" s="270"/>
      <c r="C7" s="396" t="s">
        <v>9334</v>
      </c>
      <c r="D7" s="396"/>
      <c r="E7" s="396"/>
      <c r="F7" s="396"/>
      <c r="G7" s="396"/>
      <c r="H7" s="396"/>
      <c r="I7" s="396"/>
      <c r="J7" s="396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396" t="s">
        <v>9335</v>
      </c>
      <c r="D9" s="396"/>
      <c r="E9" s="396"/>
      <c r="F9" s="396"/>
      <c r="G9" s="396"/>
      <c r="H9" s="396"/>
      <c r="I9" s="396"/>
      <c r="J9" s="396"/>
      <c r="K9" s="267"/>
    </row>
    <row r="10" spans="2:11" s="1" customFormat="1" ht="15" customHeight="1">
      <c r="B10" s="270"/>
      <c r="C10" s="269"/>
      <c r="D10" s="396" t="s">
        <v>9336</v>
      </c>
      <c r="E10" s="396"/>
      <c r="F10" s="396"/>
      <c r="G10" s="396"/>
      <c r="H10" s="396"/>
      <c r="I10" s="396"/>
      <c r="J10" s="396"/>
      <c r="K10" s="267"/>
    </row>
    <row r="11" spans="2:11" s="1" customFormat="1" ht="15" customHeight="1">
      <c r="B11" s="270"/>
      <c r="C11" s="271"/>
      <c r="D11" s="396" t="s">
        <v>9337</v>
      </c>
      <c r="E11" s="396"/>
      <c r="F11" s="396"/>
      <c r="G11" s="396"/>
      <c r="H11" s="396"/>
      <c r="I11" s="396"/>
      <c r="J11" s="396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9338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396" t="s">
        <v>9339</v>
      </c>
      <c r="E15" s="396"/>
      <c r="F15" s="396"/>
      <c r="G15" s="396"/>
      <c r="H15" s="396"/>
      <c r="I15" s="396"/>
      <c r="J15" s="396"/>
      <c r="K15" s="267"/>
    </row>
    <row r="16" spans="2:11" s="1" customFormat="1" ht="15" customHeight="1">
      <c r="B16" s="270"/>
      <c r="C16" s="271"/>
      <c r="D16" s="396" t="s">
        <v>9340</v>
      </c>
      <c r="E16" s="396"/>
      <c r="F16" s="396"/>
      <c r="G16" s="396"/>
      <c r="H16" s="396"/>
      <c r="I16" s="396"/>
      <c r="J16" s="396"/>
      <c r="K16" s="267"/>
    </row>
    <row r="17" spans="2:11" s="1" customFormat="1" ht="15" customHeight="1">
      <c r="B17" s="270"/>
      <c r="C17" s="271"/>
      <c r="D17" s="396" t="s">
        <v>9341</v>
      </c>
      <c r="E17" s="396"/>
      <c r="F17" s="396"/>
      <c r="G17" s="396"/>
      <c r="H17" s="396"/>
      <c r="I17" s="396"/>
      <c r="J17" s="396"/>
      <c r="K17" s="267"/>
    </row>
    <row r="18" spans="2:11" s="1" customFormat="1" ht="15" customHeight="1">
      <c r="B18" s="270"/>
      <c r="C18" s="271"/>
      <c r="D18" s="271"/>
      <c r="E18" s="273" t="s">
        <v>77</v>
      </c>
      <c r="F18" s="396" t="s">
        <v>9342</v>
      </c>
      <c r="G18" s="396"/>
      <c r="H18" s="396"/>
      <c r="I18" s="396"/>
      <c r="J18" s="396"/>
      <c r="K18" s="267"/>
    </row>
    <row r="19" spans="2:11" s="1" customFormat="1" ht="15" customHeight="1">
      <c r="B19" s="270"/>
      <c r="C19" s="271"/>
      <c r="D19" s="271"/>
      <c r="E19" s="273" t="s">
        <v>9343</v>
      </c>
      <c r="F19" s="396" t="s">
        <v>9344</v>
      </c>
      <c r="G19" s="396"/>
      <c r="H19" s="396"/>
      <c r="I19" s="396"/>
      <c r="J19" s="396"/>
      <c r="K19" s="267"/>
    </row>
    <row r="20" spans="2:11" s="1" customFormat="1" ht="15" customHeight="1">
      <c r="B20" s="270"/>
      <c r="C20" s="271"/>
      <c r="D20" s="271"/>
      <c r="E20" s="273" t="s">
        <v>9345</v>
      </c>
      <c r="F20" s="396" t="s">
        <v>9346</v>
      </c>
      <c r="G20" s="396"/>
      <c r="H20" s="396"/>
      <c r="I20" s="396"/>
      <c r="J20" s="396"/>
      <c r="K20" s="267"/>
    </row>
    <row r="21" spans="2:11" s="1" customFormat="1" ht="15" customHeight="1">
      <c r="B21" s="270"/>
      <c r="C21" s="271"/>
      <c r="D21" s="271"/>
      <c r="E21" s="273" t="s">
        <v>9347</v>
      </c>
      <c r="F21" s="396" t="s">
        <v>9348</v>
      </c>
      <c r="G21" s="396"/>
      <c r="H21" s="396"/>
      <c r="I21" s="396"/>
      <c r="J21" s="396"/>
      <c r="K21" s="267"/>
    </row>
    <row r="22" spans="2:11" s="1" customFormat="1" ht="15" customHeight="1">
      <c r="B22" s="270"/>
      <c r="C22" s="271"/>
      <c r="D22" s="271"/>
      <c r="E22" s="273" t="s">
        <v>9271</v>
      </c>
      <c r="F22" s="396" t="s">
        <v>9272</v>
      </c>
      <c r="G22" s="396"/>
      <c r="H22" s="396"/>
      <c r="I22" s="396"/>
      <c r="J22" s="396"/>
      <c r="K22" s="267"/>
    </row>
    <row r="23" spans="2:11" s="1" customFormat="1" ht="15" customHeight="1">
      <c r="B23" s="270"/>
      <c r="C23" s="271"/>
      <c r="D23" s="271"/>
      <c r="E23" s="273" t="s">
        <v>9349</v>
      </c>
      <c r="F23" s="396" t="s">
        <v>9350</v>
      </c>
      <c r="G23" s="396"/>
      <c r="H23" s="396"/>
      <c r="I23" s="396"/>
      <c r="J23" s="396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396" t="s">
        <v>9351</v>
      </c>
      <c r="D25" s="396"/>
      <c r="E25" s="396"/>
      <c r="F25" s="396"/>
      <c r="G25" s="396"/>
      <c r="H25" s="396"/>
      <c r="I25" s="396"/>
      <c r="J25" s="396"/>
      <c r="K25" s="267"/>
    </row>
    <row r="26" spans="2:11" s="1" customFormat="1" ht="15" customHeight="1">
      <c r="B26" s="270"/>
      <c r="C26" s="396" t="s">
        <v>9352</v>
      </c>
      <c r="D26" s="396"/>
      <c r="E26" s="396"/>
      <c r="F26" s="396"/>
      <c r="G26" s="396"/>
      <c r="H26" s="396"/>
      <c r="I26" s="396"/>
      <c r="J26" s="396"/>
      <c r="K26" s="267"/>
    </row>
    <row r="27" spans="2:11" s="1" customFormat="1" ht="15" customHeight="1">
      <c r="B27" s="270"/>
      <c r="C27" s="269"/>
      <c r="D27" s="396" t="s">
        <v>9353</v>
      </c>
      <c r="E27" s="396"/>
      <c r="F27" s="396"/>
      <c r="G27" s="396"/>
      <c r="H27" s="396"/>
      <c r="I27" s="396"/>
      <c r="J27" s="396"/>
      <c r="K27" s="267"/>
    </row>
    <row r="28" spans="2:11" s="1" customFormat="1" ht="15" customHeight="1">
      <c r="B28" s="270"/>
      <c r="C28" s="271"/>
      <c r="D28" s="396" t="s">
        <v>9354</v>
      </c>
      <c r="E28" s="396"/>
      <c r="F28" s="396"/>
      <c r="G28" s="396"/>
      <c r="H28" s="396"/>
      <c r="I28" s="396"/>
      <c r="J28" s="396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396" t="s">
        <v>9355</v>
      </c>
      <c r="E30" s="396"/>
      <c r="F30" s="396"/>
      <c r="G30" s="396"/>
      <c r="H30" s="396"/>
      <c r="I30" s="396"/>
      <c r="J30" s="396"/>
      <c r="K30" s="267"/>
    </row>
    <row r="31" spans="2:11" s="1" customFormat="1" ht="15" customHeight="1">
      <c r="B31" s="270"/>
      <c r="C31" s="271"/>
      <c r="D31" s="396" t="s">
        <v>9356</v>
      </c>
      <c r="E31" s="396"/>
      <c r="F31" s="396"/>
      <c r="G31" s="396"/>
      <c r="H31" s="396"/>
      <c r="I31" s="396"/>
      <c r="J31" s="396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396" t="s">
        <v>9357</v>
      </c>
      <c r="E33" s="396"/>
      <c r="F33" s="396"/>
      <c r="G33" s="396"/>
      <c r="H33" s="396"/>
      <c r="I33" s="396"/>
      <c r="J33" s="396"/>
      <c r="K33" s="267"/>
    </row>
    <row r="34" spans="2:11" s="1" customFormat="1" ht="15" customHeight="1">
      <c r="B34" s="270"/>
      <c r="C34" s="271"/>
      <c r="D34" s="396" t="s">
        <v>9358</v>
      </c>
      <c r="E34" s="396"/>
      <c r="F34" s="396"/>
      <c r="G34" s="396"/>
      <c r="H34" s="396"/>
      <c r="I34" s="396"/>
      <c r="J34" s="396"/>
      <c r="K34" s="267"/>
    </row>
    <row r="35" spans="2:11" s="1" customFormat="1" ht="15" customHeight="1">
      <c r="B35" s="270"/>
      <c r="C35" s="271"/>
      <c r="D35" s="396" t="s">
        <v>9359</v>
      </c>
      <c r="E35" s="396"/>
      <c r="F35" s="396"/>
      <c r="G35" s="396"/>
      <c r="H35" s="396"/>
      <c r="I35" s="396"/>
      <c r="J35" s="396"/>
      <c r="K35" s="267"/>
    </row>
    <row r="36" spans="2:11" s="1" customFormat="1" ht="15" customHeight="1">
      <c r="B36" s="270"/>
      <c r="C36" s="271"/>
      <c r="D36" s="269"/>
      <c r="E36" s="272" t="s">
        <v>179</v>
      </c>
      <c r="F36" s="269"/>
      <c r="G36" s="396" t="s">
        <v>9360</v>
      </c>
      <c r="H36" s="396"/>
      <c r="I36" s="396"/>
      <c r="J36" s="396"/>
      <c r="K36" s="267"/>
    </row>
    <row r="37" spans="2:11" s="1" customFormat="1" ht="30.75" customHeight="1">
      <c r="B37" s="270"/>
      <c r="C37" s="271"/>
      <c r="D37" s="269"/>
      <c r="E37" s="272" t="s">
        <v>9361</v>
      </c>
      <c r="F37" s="269"/>
      <c r="G37" s="396" t="s">
        <v>9362</v>
      </c>
      <c r="H37" s="396"/>
      <c r="I37" s="396"/>
      <c r="J37" s="396"/>
      <c r="K37" s="267"/>
    </row>
    <row r="38" spans="2:11" s="1" customFormat="1" ht="15" customHeight="1">
      <c r="B38" s="270"/>
      <c r="C38" s="271"/>
      <c r="D38" s="269"/>
      <c r="E38" s="272" t="s">
        <v>51</v>
      </c>
      <c r="F38" s="269"/>
      <c r="G38" s="396" t="s">
        <v>9363</v>
      </c>
      <c r="H38" s="396"/>
      <c r="I38" s="396"/>
      <c r="J38" s="396"/>
      <c r="K38" s="267"/>
    </row>
    <row r="39" spans="2:11" s="1" customFormat="1" ht="15" customHeight="1">
      <c r="B39" s="270"/>
      <c r="C39" s="271"/>
      <c r="D39" s="269"/>
      <c r="E39" s="272" t="s">
        <v>52</v>
      </c>
      <c r="F39" s="269"/>
      <c r="G39" s="396" t="s">
        <v>9364</v>
      </c>
      <c r="H39" s="396"/>
      <c r="I39" s="396"/>
      <c r="J39" s="396"/>
      <c r="K39" s="267"/>
    </row>
    <row r="40" spans="2:11" s="1" customFormat="1" ht="15" customHeight="1">
      <c r="B40" s="270"/>
      <c r="C40" s="271"/>
      <c r="D40" s="269"/>
      <c r="E40" s="272" t="s">
        <v>180</v>
      </c>
      <c r="F40" s="269"/>
      <c r="G40" s="396" t="s">
        <v>9365</v>
      </c>
      <c r="H40" s="396"/>
      <c r="I40" s="396"/>
      <c r="J40" s="396"/>
      <c r="K40" s="267"/>
    </row>
    <row r="41" spans="2:11" s="1" customFormat="1" ht="15" customHeight="1">
      <c r="B41" s="270"/>
      <c r="C41" s="271"/>
      <c r="D41" s="269"/>
      <c r="E41" s="272" t="s">
        <v>181</v>
      </c>
      <c r="F41" s="269"/>
      <c r="G41" s="396" t="s">
        <v>9366</v>
      </c>
      <c r="H41" s="396"/>
      <c r="I41" s="396"/>
      <c r="J41" s="396"/>
      <c r="K41" s="267"/>
    </row>
    <row r="42" spans="2:11" s="1" customFormat="1" ht="15" customHeight="1">
      <c r="B42" s="270"/>
      <c r="C42" s="271"/>
      <c r="D42" s="269"/>
      <c r="E42" s="272" t="s">
        <v>9367</v>
      </c>
      <c r="F42" s="269"/>
      <c r="G42" s="396" t="s">
        <v>9368</v>
      </c>
      <c r="H42" s="396"/>
      <c r="I42" s="396"/>
      <c r="J42" s="396"/>
      <c r="K42" s="267"/>
    </row>
    <row r="43" spans="2:11" s="1" customFormat="1" ht="15" customHeight="1">
      <c r="B43" s="270"/>
      <c r="C43" s="271"/>
      <c r="D43" s="269"/>
      <c r="E43" s="272"/>
      <c r="F43" s="269"/>
      <c r="G43" s="396" t="s">
        <v>9369</v>
      </c>
      <c r="H43" s="396"/>
      <c r="I43" s="396"/>
      <c r="J43" s="396"/>
      <c r="K43" s="267"/>
    </row>
    <row r="44" spans="2:11" s="1" customFormat="1" ht="15" customHeight="1">
      <c r="B44" s="270"/>
      <c r="C44" s="271"/>
      <c r="D44" s="269"/>
      <c r="E44" s="272" t="s">
        <v>9370</v>
      </c>
      <c r="F44" s="269"/>
      <c r="G44" s="396" t="s">
        <v>9371</v>
      </c>
      <c r="H44" s="396"/>
      <c r="I44" s="396"/>
      <c r="J44" s="396"/>
      <c r="K44" s="267"/>
    </row>
    <row r="45" spans="2:11" s="1" customFormat="1" ht="15" customHeight="1">
      <c r="B45" s="270"/>
      <c r="C45" s="271"/>
      <c r="D45" s="269"/>
      <c r="E45" s="272" t="s">
        <v>183</v>
      </c>
      <c r="F45" s="269"/>
      <c r="G45" s="396" t="s">
        <v>9372</v>
      </c>
      <c r="H45" s="396"/>
      <c r="I45" s="396"/>
      <c r="J45" s="396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396" t="s">
        <v>9373</v>
      </c>
      <c r="E47" s="396"/>
      <c r="F47" s="396"/>
      <c r="G47" s="396"/>
      <c r="H47" s="396"/>
      <c r="I47" s="396"/>
      <c r="J47" s="396"/>
      <c r="K47" s="267"/>
    </row>
    <row r="48" spans="2:11" s="1" customFormat="1" ht="15" customHeight="1">
      <c r="B48" s="270"/>
      <c r="C48" s="271"/>
      <c r="D48" s="271"/>
      <c r="E48" s="396" t="s">
        <v>9374</v>
      </c>
      <c r="F48" s="396"/>
      <c r="G48" s="396"/>
      <c r="H48" s="396"/>
      <c r="I48" s="396"/>
      <c r="J48" s="396"/>
      <c r="K48" s="267"/>
    </row>
    <row r="49" spans="2:11" s="1" customFormat="1" ht="15" customHeight="1">
      <c r="B49" s="270"/>
      <c r="C49" s="271"/>
      <c r="D49" s="271"/>
      <c r="E49" s="396" t="s">
        <v>9375</v>
      </c>
      <c r="F49" s="396"/>
      <c r="G49" s="396"/>
      <c r="H49" s="396"/>
      <c r="I49" s="396"/>
      <c r="J49" s="396"/>
      <c r="K49" s="267"/>
    </row>
    <row r="50" spans="2:11" s="1" customFormat="1" ht="15" customHeight="1">
      <c r="B50" s="270"/>
      <c r="C50" s="271"/>
      <c r="D50" s="271"/>
      <c r="E50" s="396" t="s">
        <v>9376</v>
      </c>
      <c r="F50" s="396"/>
      <c r="G50" s="396"/>
      <c r="H50" s="396"/>
      <c r="I50" s="396"/>
      <c r="J50" s="396"/>
      <c r="K50" s="267"/>
    </row>
    <row r="51" spans="2:11" s="1" customFormat="1" ht="15" customHeight="1">
      <c r="B51" s="270"/>
      <c r="C51" s="271"/>
      <c r="D51" s="396" t="s">
        <v>9377</v>
      </c>
      <c r="E51" s="396"/>
      <c r="F51" s="396"/>
      <c r="G51" s="396"/>
      <c r="H51" s="396"/>
      <c r="I51" s="396"/>
      <c r="J51" s="396"/>
      <c r="K51" s="267"/>
    </row>
    <row r="52" spans="2:11" s="1" customFormat="1" ht="25.5" customHeight="1">
      <c r="B52" s="266"/>
      <c r="C52" s="397" t="s">
        <v>9378</v>
      </c>
      <c r="D52" s="397"/>
      <c r="E52" s="397"/>
      <c r="F52" s="397"/>
      <c r="G52" s="397"/>
      <c r="H52" s="397"/>
      <c r="I52" s="397"/>
      <c r="J52" s="397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396" t="s">
        <v>9379</v>
      </c>
      <c r="D54" s="396"/>
      <c r="E54" s="396"/>
      <c r="F54" s="396"/>
      <c r="G54" s="396"/>
      <c r="H54" s="396"/>
      <c r="I54" s="396"/>
      <c r="J54" s="396"/>
      <c r="K54" s="267"/>
    </row>
    <row r="55" spans="2:11" s="1" customFormat="1" ht="15" customHeight="1">
      <c r="B55" s="266"/>
      <c r="C55" s="396" t="s">
        <v>9380</v>
      </c>
      <c r="D55" s="396"/>
      <c r="E55" s="396"/>
      <c r="F55" s="396"/>
      <c r="G55" s="396"/>
      <c r="H55" s="396"/>
      <c r="I55" s="396"/>
      <c r="J55" s="396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396" t="s">
        <v>9381</v>
      </c>
      <c r="D57" s="396"/>
      <c r="E57" s="396"/>
      <c r="F57" s="396"/>
      <c r="G57" s="396"/>
      <c r="H57" s="396"/>
      <c r="I57" s="396"/>
      <c r="J57" s="396"/>
      <c r="K57" s="267"/>
    </row>
    <row r="58" spans="2:11" s="1" customFormat="1" ht="15" customHeight="1">
      <c r="B58" s="266"/>
      <c r="C58" s="271"/>
      <c r="D58" s="396" t="s">
        <v>9382</v>
      </c>
      <c r="E58" s="396"/>
      <c r="F58" s="396"/>
      <c r="G58" s="396"/>
      <c r="H58" s="396"/>
      <c r="I58" s="396"/>
      <c r="J58" s="396"/>
      <c r="K58" s="267"/>
    </row>
    <row r="59" spans="2:11" s="1" customFormat="1" ht="15" customHeight="1">
      <c r="B59" s="266"/>
      <c r="C59" s="271"/>
      <c r="D59" s="396" t="s">
        <v>9383</v>
      </c>
      <c r="E59" s="396"/>
      <c r="F59" s="396"/>
      <c r="G59" s="396"/>
      <c r="H59" s="396"/>
      <c r="I59" s="396"/>
      <c r="J59" s="396"/>
      <c r="K59" s="267"/>
    </row>
    <row r="60" spans="2:11" s="1" customFormat="1" ht="15" customHeight="1">
      <c r="B60" s="266"/>
      <c r="C60" s="271"/>
      <c r="D60" s="396" t="s">
        <v>9384</v>
      </c>
      <c r="E60" s="396"/>
      <c r="F60" s="396"/>
      <c r="G60" s="396"/>
      <c r="H60" s="396"/>
      <c r="I60" s="396"/>
      <c r="J60" s="396"/>
      <c r="K60" s="267"/>
    </row>
    <row r="61" spans="2:11" s="1" customFormat="1" ht="15" customHeight="1">
      <c r="B61" s="266"/>
      <c r="C61" s="271"/>
      <c r="D61" s="396" t="s">
        <v>9385</v>
      </c>
      <c r="E61" s="396"/>
      <c r="F61" s="396"/>
      <c r="G61" s="396"/>
      <c r="H61" s="396"/>
      <c r="I61" s="396"/>
      <c r="J61" s="396"/>
      <c r="K61" s="267"/>
    </row>
    <row r="62" spans="2:11" s="1" customFormat="1" ht="15" customHeight="1">
      <c r="B62" s="266"/>
      <c r="C62" s="271"/>
      <c r="D62" s="398" t="s">
        <v>9386</v>
      </c>
      <c r="E62" s="398"/>
      <c r="F62" s="398"/>
      <c r="G62" s="398"/>
      <c r="H62" s="398"/>
      <c r="I62" s="398"/>
      <c r="J62" s="398"/>
      <c r="K62" s="267"/>
    </row>
    <row r="63" spans="2:11" s="1" customFormat="1" ht="15" customHeight="1">
      <c r="B63" s="266"/>
      <c r="C63" s="271"/>
      <c r="D63" s="396" t="s">
        <v>9387</v>
      </c>
      <c r="E63" s="396"/>
      <c r="F63" s="396"/>
      <c r="G63" s="396"/>
      <c r="H63" s="396"/>
      <c r="I63" s="396"/>
      <c r="J63" s="396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396" t="s">
        <v>9388</v>
      </c>
      <c r="E65" s="396"/>
      <c r="F65" s="396"/>
      <c r="G65" s="396"/>
      <c r="H65" s="396"/>
      <c r="I65" s="396"/>
      <c r="J65" s="396"/>
      <c r="K65" s="267"/>
    </row>
    <row r="66" spans="2:11" s="1" customFormat="1" ht="15" customHeight="1">
      <c r="B66" s="266"/>
      <c r="C66" s="271"/>
      <c r="D66" s="398" t="s">
        <v>9389</v>
      </c>
      <c r="E66" s="398"/>
      <c r="F66" s="398"/>
      <c r="G66" s="398"/>
      <c r="H66" s="398"/>
      <c r="I66" s="398"/>
      <c r="J66" s="398"/>
      <c r="K66" s="267"/>
    </row>
    <row r="67" spans="2:11" s="1" customFormat="1" ht="15" customHeight="1">
      <c r="B67" s="266"/>
      <c r="C67" s="271"/>
      <c r="D67" s="396" t="s">
        <v>9390</v>
      </c>
      <c r="E67" s="396"/>
      <c r="F67" s="396"/>
      <c r="G67" s="396"/>
      <c r="H67" s="396"/>
      <c r="I67" s="396"/>
      <c r="J67" s="396"/>
      <c r="K67" s="267"/>
    </row>
    <row r="68" spans="2:11" s="1" customFormat="1" ht="15" customHeight="1">
      <c r="B68" s="266"/>
      <c r="C68" s="271"/>
      <c r="D68" s="396" t="s">
        <v>9391</v>
      </c>
      <c r="E68" s="396"/>
      <c r="F68" s="396"/>
      <c r="G68" s="396"/>
      <c r="H68" s="396"/>
      <c r="I68" s="396"/>
      <c r="J68" s="396"/>
      <c r="K68" s="267"/>
    </row>
    <row r="69" spans="2:11" s="1" customFormat="1" ht="15" customHeight="1">
      <c r="B69" s="266"/>
      <c r="C69" s="271"/>
      <c r="D69" s="396" t="s">
        <v>9392</v>
      </c>
      <c r="E69" s="396"/>
      <c r="F69" s="396"/>
      <c r="G69" s="396"/>
      <c r="H69" s="396"/>
      <c r="I69" s="396"/>
      <c r="J69" s="396"/>
      <c r="K69" s="267"/>
    </row>
    <row r="70" spans="2:11" s="1" customFormat="1" ht="15" customHeight="1">
      <c r="B70" s="266"/>
      <c r="C70" s="271"/>
      <c r="D70" s="396" t="s">
        <v>9393</v>
      </c>
      <c r="E70" s="396"/>
      <c r="F70" s="396"/>
      <c r="G70" s="396"/>
      <c r="H70" s="396"/>
      <c r="I70" s="396"/>
      <c r="J70" s="396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391" t="s">
        <v>9394</v>
      </c>
      <c r="D75" s="391"/>
      <c r="E75" s="391"/>
      <c r="F75" s="391"/>
      <c r="G75" s="391"/>
      <c r="H75" s="391"/>
      <c r="I75" s="391"/>
      <c r="J75" s="391"/>
      <c r="K75" s="284"/>
    </row>
    <row r="76" spans="2:11" s="1" customFormat="1" ht="17.25" customHeight="1">
      <c r="B76" s="283"/>
      <c r="C76" s="285" t="s">
        <v>9395</v>
      </c>
      <c r="D76" s="285"/>
      <c r="E76" s="285"/>
      <c r="F76" s="285" t="s">
        <v>9396</v>
      </c>
      <c r="G76" s="286"/>
      <c r="H76" s="285" t="s">
        <v>52</v>
      </c>
      <c r="I76" s="285" t="s">
        <v>55</v>
      </c>
      <c r="J76" s="285" t="s">
        <v>9397</v>
      </c>
      <c r="K76" s="284"/>
    </row>
    <row r="77" spans="2:11" s="1" customFormat="1" ht="17.25" customHeight="1">
      <c r="B77" s="283"/>
      <c r="C77" s="287" t="s">
        <v>9398</v>
      </c>
      <c r="D77" s="287"/>
      <c r="E77" s="287"/>
      <c r="F77" s="288" t="s">
        <v>9399</v>
      </c>
      <c r="G77" s="289"/>
      <c r="H77" s="287"/>
      <c r="I77" s="287"/>
      <c r="J77" s="287" t="s">
        <v>9400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51</v>
      </c>
      <c r="D79" s="292"/>
      <c r="E79" s="292"/>
      <c r="F79" s="293" t="s">
        <v>9401</v>
      </c>
      <c r="G79" s="294"/>
      <c r="H79" s="272" t="s">
        <v>9402</v>
      </c>
      <c r="I79" s="272" t="s">
        <v>9403</v>
      </c>
      <c r="J79" s="272">
        <v>20</v>
      </c>
      <c r="K79" s="284"/>
    </row>
    <row r="80" spans="2:11" s="1" customFormat="1" ht="15" customHeight="1">
      <c r="B80" s="283"/>
      <c r="C80" s="272" t="s">
        <v>9404</v>
      </c>
      <c r="D80" s="272"/>
      <c r="E80" s="272"/>
      <c r="F80" s="293" t="s">
        <v>9401</v>
      </c>
      <c r="G80" s="294"/>
      <c r="H80" s="272" t="s">
        <v>9405</v>
      </c>
      <c r="I80" s="272" t="s">
        <v>9403</v>
      </c>
      <c r="J80" s="272">
        <v>120</v>
      </c>
      <c r="K80" s="284"/>
    </row>
    <row r="81" spans="2:11" s="1" customFormat="1" ht="15" customHeight="1">
      <c r="B81" s="295"/>
      <c r="C81" s="272" t="s">
        <v>9406</v>
      </c>
      <c r="D81" s="272"/>
      <c r="E81" s="272"/>
      <c r="F81" s="293" t="s">
        <v>9407</v>
      </c>
      <c r="G81" s="294"/>
      <c r="H81" s="272" t="s">
        <v>9408</v>
      </c>
      <c r="I81" s="272" t="s">
        <v>9403</v>
      </c>
      <c r="J81" s="272">
        <v>50</v>
      </c>
      <c r="K81" s="284"/>
    </row>
    <row r="82" spans="2:11" s="1" customFormat="1" ht="15" customHeight="1">
      <c r="B82" s="295"/>
      <c r="C82" s="272" t="s">
        <v>9409</v>
      </c>
      <c r="D82" s="272"/>
      <c r="E82" s="272"/>
      <c r="F82" s="293" t="s">
        <v>9401</v>
      </c>
      <c r="G82" s="294"/>
      <c r="H82" s="272" t="s">
        <v>9410</v>
      </c>
      <c r="I82" s="272" t="s">
        <v>9411</v>
      </c>
      <c r="J82" s="272"/>
      <c r="K82" s="284"/>
    </row>
    <row r="83" spans="2:11" s="1" customFormat="1" ht="15" customHeight="1">
      <c r="B83" s="295"/>
      <c r="C83" s="296" t="s">
        <v>9412</v>
      </c>
      <c r="D83" s="296"/>
      <c r="E83" s="296"/>
      <c r="F83" s="297" t="s">
        <v>9407</v>
      </c>
      <c r="G83" s="296"/>
      <c r="H83" s="296" t="s">
        <v>9413</v>
      </c>
      <c r="I83" s="296" t="s">
        <v>9403</v>
      </c>
      <c r="J83" s="296">
        <v>15</v>
      </c>
      <c r="K83" s="284"/>
    </row>
    <row r="84" spans="2:11" s="1" customFormat="1" ht="15" customHeight="1">
      <c r="B84" s="295"/>
      <c r="C84" s="296" t="s">
        <v>9414</v>
      </c>
      <c r="D84" s="296"/>
      <c r="E84" s="296"/>
      <c r="F84" s="297" t="s">
        <v>9407</v>
      </c>
      <c r="G84" s="296"/>
      <c r="H84" s="296" t="s">
        <v>9415</v>
      </c>
      <c r="I84" s="296" t="s">
        <v>9403</v>
      </c>
      <c r="J84" s="296">
        <v>15</v>
      </c>
      <c r="K84" s="284"/>
    </row>
    <row r="85" spans="2:11" s="1" customFormat="1" ht="15" customHeight="1">
      <c r="B85" s="295"/>
      <c r="C85" s="296" t="s">
        <v>9416</v>
      </c>
      <c r="D85" s="296"/>
      <c r="E85" s="296"/>
      <c r="F85" s="297" t="s">
        <v>9407</v>
      </c>
      <c r="G85" s="296"/>
      <c r="H85" s="296" t="s">
        <v>9417</v>
      </c>
      <c r="I85" s="296" t="s">
        <v>9403</v>
      </c>
      <c r="J85" s="296">
        <v>20</v>
      </c>
      <c r="K85" s="284"/>
    </row>
    <row r="86" spans="2:11" s="1" customFormat="1" ht="15" customHeight="1">
      <c r="B86" s="295"/>
      <c r="C86" s="296" t="s">
        <v>9418</v>
      </c>
      <c r="D86" s="296"/>
      <c r="E86" s="296"/>
      <c r="F86" s="297" t="s">
        <v>9407</v>
      </c>
      <c r="G86" s="296"/>
      <c r="H86" s="296" t="s">
        <v>9419</v>
      </c>
      <c r="I86" s="296" t="s">
        <v>9403</v>
      </c>
      <c r="J86" s="296">
        <v>20</v>
      </c>
      <c r="K86" s="284"/>
    </row>
    <row r="87" spans="2:11" s="1" customFormat="1" ht="15" customHeight="1">
      <c r="B87" s="295"/>
      <c r="C87" s="272" t="s">
        <v>9420</v>
      </c>
      <c r="D87" s="272"/>
      <c r="E87" s="272"/>
      <c r="F87" s="293" t="s">
        <v>9407</v>
      </c>
      <c r="G87" s="294"/>
      <c r="H87" s="272" t="s">
        <v>9421</v>
      </c>
      <c r="I87" s="272" t="s">
        <v>9403</v>
      </c>
      <c r="J87" s="272">
        <v>50</v>
      </c>
      <c r="K87" s="284"/>
    </row>
    <row r="88" spans="2:11" s="1" customFormat="1" ht="15" customHeight="1">
      <c r="B88" s="295"/>
      <c r="C88" s="272" t="s">
        <v>9422</v>
      </c>
      <c r="D88" s="272"/>
      <c r="E88" s="272"/>
      <c r="F88" s="293" t="s">
        <v>9407</v>
      </c>
      <c r="G88" s="294"/>
      <c r="H88" s="272" t="s">
        <v>9423</v>
      </c>
      <c r="I88" s="272" t="s">
        <v>9403</v>
      </c>
      <c r="J88" s="272">
        <v>20</v>
      </c>
      <c r="K88" s="284"/>
    </row>
    <row r="89" spans="2:11" s="1" customFormat="1" ht="15" customHeight="1">
      <c r="B89" s="295"/>
      <c r="C89" s="272" t="s">
        <v>9424</v>
      </c>
      <c r="D89" s="272"/>
      <c r="E89" s="272"/>
      <c r="F89" s="293" t="s">
        <v>9407</v>
      </c>
      <c r="G89" s="294"/>
      <c r="H89" s="272" t="s">
        <v>9425</v>
      </c>
      <c r="I89" s="272" t="s">
        <v>9403</v>
      </c>
      <c r="J89" s="272">
        <v>20</v>
      </c>
      <c r="K89" s="284"/>
    </row>
    <row r="90" spans="2:11" s="1" customFormat="1" ht="15" customHeight="1">
      <c r="B90" s="295"/>
      <c r="C90" s="272" t="s">
        <v>9426</v>
      </c>
      <c r="D90" s="272"/>
      <c r="E90" s="272"/>
      <c r="F90" s="293" t="s">
        <v>9407</v>
      </c>
      <c r="G90" s="294"/>
      <c r="H90" s="272" t="s">
        <v>9427</v>
      </c>
      <c r="I90" s="272" t="s">
        <v>9403</v>
      </c>
      <c r="J90" s="272">
        <v>50</v>
      </c>
      <c r="K90" s="284"/>
    </row>
    <row r="91" spans="2:11" s="1" customFormat="1" ht="15" customHeight="1">
      <c r="B91" s="295"/>
      <c r="C91" s="272" t="s">
        <v>9428</v>
      </c>
      <c r="D91" s="272"/>
      <c r="E91" s="272"/>
      <c r="F91" s="293" t="s">
        <v>9407</v>
      </c>
      <c r="G91" s="294"/>
      <c r="H91" s="272" t="s">
        <v>9428</v>
      </c>
      <c r="I91" s="272" t="s">
        <v>9403</v>
      </c>
      <c r="J91" s="272">
        <v>50</v>
      </c>
      <c r="K91" s="284"/>
    </row>
    <row r="92" spans="2:11" s="1" customFormat="1" ht="15" customHeight="1">
      <c r="B92" s="295"/>
      <c r="C92" s="272" t="s">
        <v>9429</v>
      </c>
      <c r="D92" s="272"/>
      <c r="E92" s="272"/>
      <c r="F92" s="293" t="s">
        <v>9407</v>
      </c>
      <c r="G92" s="294"/>
      <c r="H92" s="272" t="s">
        <v>9430</v>
      </c>
      <c r="I92" s="272" t="s">
        <v>9403</v>
      </c>
      <c r="J92" s="272">
        <v>255</v>
      </c>
      <c r="K92" s="284"/>
    </row>
    <row r="93" spans="2:11" s="1" customFormat="1" ht="15" customHeight="1">
      <c r="B93" s="295"/>
      <c r="C93" s="272" t="s">
        <v>9431</v>
      </c>
      <c r="D93" s="272"/>
      <c r="E93" s="272"/>
      <c r="F93" s="293" t="s">
        <v>9401</v>
      </c>
      <c r="G93" s="294"/>
      <c r="H93" s="272" t="s">
        <v>9432</v>
      </c>
      <c r="I93" s="272" t="s">
        <v>9433</v>
      </c>
      <c r="J93" s="272"/>
      <c r="K93" s="284"/>
    </row>
    <row r="94" spans="2:11" s="1" customFormat="1" ht="15" customHeight="1">
      <c r="B94" s="295"/>
      <c r="C94" s="272" t="s">
        <v>9434</v>
      </c>
      <c r="D94" s="272"/>
      <c r="E94" s="272"/>
      <c r="F94" s="293" t="s">
        <v>9401</v>
      </c>
      <c r="G94" s="294"/>
      <c r="H94" s="272" t="s">
        <v>9435</v>
      </c>
      <c r="I94" s="272" t="s">
        <v>9436</v>
      </c>
      <c r="J94" s="272"/>
      <c r="K94" s="284"/>
    </row>
    <row r="95" spans="2:11" s="1" customFormat="1" ht="15" customHeight="1">
      <c r="B95" s="295"/>
      <c r="C95" s="272" t="s">
        <v>9437</v>
      </c>
      <c r="D95" s="272"/>
      <c r="E95" s="272"/>
      <c r="F95" s="293" t="s">
        <v>9401</v>
      </c>
      <c r="G95" s="294"/>
      <c r="H95" s="272" t="s">
        <v>9437</v>
      </c>
      <c r="I95" s="272" t="s">
        <v>9436</v>
      </c>
      <c r="J95" s="272"/>
      <c r="K95" s="284"/>
    </row>
    <row r="96" spans="2:11" s="1" customFormat="1" ht="15" customHeight="1">
      <c r="B96" s="295"/>
      <c r="C96" s="272" t="s">
        <v>36</v>
      </c>
      <c r="D96" s="272"/>
      <c r="E96" s="272"/>
      <c r="F96" s="293" t="s">
        <v>9401</v>
      </c>
      <c r="G96" s="294"/>
      <c r="H96" s="272" t="s">
        <v>9438</v>
      </c>
      <c r="I96" s="272" t="s">
        <v>9436</v>
      </c>
      <c r="J96" s="272"/>
      <c r="K96" s="284"/>
    </row>
    <row r="97" spans="2:11" s="1" customFormat="1" ht="15" customHeight="1">
      <c r="B97" s="295"/>
      <c r="C97" s="272" t="s">
        <v>46</v>
      </c>
      <c r="D97" s="272"/>
      <c r="E97" s="272"/>
      <c r="F97" s="293" t="s">
        <v>9401</v>
      </c>
      <c r="G97" s="294"/>
      <c r="H97" s="272" t="s">
        <v>9439</v>
      </c>
      <c r="I97" s="272" t="s">
        <v>9436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391" t="s">
        <v>9440</v>
      </c>
      <c r="D102" s="391"/>
      <c r="E102" s="391"/>
      <c r="F102" s="391"/>
      <c r="G102" s="391"/>
      <c r="H102" s="391"/>
      <c r="I102" s="391"/>
      <c r="J102" s="391"/>
      <c r="K102" s="284"/>
    </row>
    <row r="103" spans="2:11" s="1" customFormat="1" ht="17.25" customHeight="1">
      <c r="B103" s="283"/>
      <c r="C103" s="285" t="s">
        <v>9395</v>
      </c>
      <c r="D103" s="285"/>
      <c r="E103" s="285"/>
      <c r="F103" s="285" t="s">
        <v>9396</v>
      </c>
      <c r="G103" s="286"/>
      <c r="H103" s="285" t="s">
        <v>52</v>
      </c>
      <c r="I103" s="285" t="s">
        <v>55</v>
      </c>
      <c r="J103" s="285" t="s">
        <v>9397</v>
      </c>
      <c r="K103" s="284"/>
    </row>
    <row r="104" spans="2:11" s="1" customFormat="1" ht="17.25" customHeight="1">
      <c r="B104" s="283"/>
      <c r="C104" s="287" t="s">
        <v>9398</v>
      </c>
      <c r="D104" s="287"/>
      <c r="E104" s="287"/>
      <c r="F104" s="288" t="s">
        <v>9399</v>
      </c>
      <c r="G104" s="289"/>
      <c r="H104" s="287"/>
      <c r="I104" s="287"/>
      <c r="J104" s="287" t="s">
        <v>9400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51</v>
      </c>
      <c r="D106" s="292"/>
      <c r="E106" s="292"/>
      <c r="F106" s="293" t="s">
        <v>9401</v>
      </c>
      <c r="G106" s="272"/>
      <c r="H106" s="272" t="s">
        <v>9441</v>
      </c>
      <c r="I106" s="272" t="s">
        <v>9403</v>
      </c>
      <c r="J106" s="272">
        <v>20</v>
      </c>
      <c r="K106" s="284"/>
    </row>
    <row r="107" spans="2:11" s="1" customFormat="1" ht="15" customHeight="1">
      <c r="B107" s="283"/>
      <c r="C107" s="272" t="s">
        <v>9404</v>
      </c>
      <c r="D107" s="272"/>
      <c r="E107" s="272"/>
      <c r="F107" s="293" t="s">
        <v>9401</v>
      </c>
      <c r="G107" s="272"/>
      <c r="H107" s="272" t="s">
        <v>9441</v>
      </c>
      <c r="I107" s="272" t="s">
        <v>9403</v>
      </c>
      <c r="J107" s="272">
        <v>120</v>
      </c>
      <c r="K107" s="284"/>
    </row>
    <row r="108" spans="2:11" s="1" customFormat="1" ht="15" customHeight="1">
      <c r="B108" s="295"/>
      <c r="C108" s="272" t="s">
        <v>9406</v>
      </c>
      <c r="D108" s="272"/>
      <c r="E108" s="272"/>
      <c r="F108" s="293" t="s">
        <v>9407</v>
      </c>
      <c r="G108" s="272"/>
      <c r="H108" s="272" t="s">
        <v>9441</v>
      </c>
      <c r="I108" s="272" t="s">
        <v>9403</v>
      </c>
      <c r="J108" s="272">
        <v>50</v>
      </c>
      <c r="K108" s="284"/>
    </row>
    <row r="109" spans="2:11" s="1" customFormat="1" ht="15" customHeight="1">
      <c r="B109" s="295"/>
      <c r="C109" s="272" t="s">
        <v>9409</v>
      </c>
      <c r="D109" s="272"/>
      <c r="E109" s="272"/>
      <c r="F109" s="293" t="s">
        <v>9401</v>
      </c>
      <c r="G109" s="272"/>
      <c r="H109" s="272" t="s">
        <v>9441</v>
      </c>
      <c r="I109" s="272" t="s">
        <v>9411</v>
      </c>
      <c r="J109" s="272"/>
      <c r="K109" s="284"/>
    </row>
    <row r="110" spans="2:11" s="1" customFormat="1" ht="15" customHeight="1">
      <c r="B110" s="295"/>
      <c r="C110" s="272" t="s">
        <v>9420</v>
      </c>
      <c r="D110" s="272"/>
      <c r="E110" s="272"/>
      <c r="F110" s="293" t="s">
        <v>9407</v>
      </c>
      <c r="G110" s="272"/>
      <c r="H110" s="272" t="s">
        <v>9441</v>
      </c>
      <c r="I110" s="272" t="s">
        <v>9403</v>
      </c>
      <c r="J110" s="272">
        <v>50</v>
      </c>
      <c r="K110" s="284"/>
    </row>
    <row r="111" spans="2:11" s="1" customFormat="1" ht="15" customHeight="1">
      <c r="B111" s="295"/>
      <c r="C111" s="272" t="s">
        <v>9428</v>
      </c>
      <c r="D111" s="272"/>
      <c r="E111" s="272"/>
      <c r="F111" s="293" t="s">
        <v>9407</v>
      </c>
      <c r="G111" s="272"/>
      <c r="H111" s="272" t="s">
        <v>9441</v>
      </c>
      <c r="I111" s="272" t="s">
        <v>9403</v>
      </c>
      <c r="J111" s="272">
        <v>50</v>
      </c>
      <c r="K111" s="284"/>
    </row>
    <row r="112" spans="2:11" s="1" customFormat="1" ht="15" customHeight="1">
      <c r="B112" s="295"/>
      <c r="C112" s="272" t="s">
        <v>9426</v>
      </c>
      <c r="D112" s="272"/>
      <c r="E112" s="272"/>
      <c r="F112" s="293" t="s">
        <v>9407</v>
      </c>
      <c r="G112" s="272"/>
      <c r="H112" s="272" t="s">
        <v>9441</v>
      </c>
      <c r="I112" s="272" t="s">
        <v>9403</v>
      </c>
      <c r="J112" s="272">
        <v>50</v>
      </c>
      <c r="K112" s="284"/>
    </row>
    <row r="113" spans="2:11" s="1" customFormat="1" ht="15" customHeight="1">
      <c r="B113" s="295"/>
      <c r="C113" s="272" t="s">
        <v>51</v>
      </c>
      <c r="D113" s="272"/>
      <c r="E113" s="272"/>
      <c r="F113" s="293" t="s">
        <v>9401</v>
      </c>
      <c r="G113" s="272"/>
      <c r="H113" s="272" t="s">
        <v>9442</v>
      </c>
      <c r="I113" s="272" t="s">
        <v>9403</v>
      </c>
      <c r="J113" s="272">
        <v>20</v>
      </c>
      <c r="K113" s="284"/>
    </row>
    <row r="114" spans="2:11" s="1" customFormat="1" ht="15" customHeight="1">
      <c r="B114" s="295"/>
      <c r="C114" s="272" t="s">
        <v>9443</v>
      </c>
      <c r="D114" s="272"/>
      <c r="E114" s="272"/>
      <c r="F114" s="293" t="s">
        <v>9401</v>
      </c>
      <c r="G114" s="272"/>
      <c r="H114" s="272" t="s">
        <v>9444</v>
      </c>
      <c r="I114" s="272" t="s">
        <v>9403</v>
      </c>
      <c r="J114" s="272">
        <v>120</v>
      </c>
      <c r="K114" s="284"/>
    </row>
    <row r="115" spans="2:11" s="1" customFormat="1" ht="15" customHeight="1">
      <c r="B115" s="295"/>
      <c r="C115" s="272" t="s">
        <v>36</v>
      </c>
      <c r="D115" s="272"/>
      <c r="E115" s="272"/>
      <c r="F115" s="293" t="s">
        <v>9401</v>
      </c>
      <c r="G115" s="272"/>
      <c r="H115" s="272" t="s">
        <v>9445</v>
      </c>
      <c r="I115" s="272" t="s">
        <v>9436</v>
      </c>
      <c r="J115" s="272"/>
      <c r="K115" s="284"/>
    </row>
    <row r="116" spans="2:11" s="1" customFormat="1" ht="15" customHeight="1">
      <c r="B116" s="295"/>
      <c r="C116" s="272" t="s">
        <v>46</v>
      </c>
      <c r="D116" s="272"/>
      <c r="E116" s="272"/>
      <c r="F116" s="293" t="s">
        <v>9401</v>
      </c>
      <c r="G116" s="272"/>
      <c r="H116" s="272" t="s">
        <v>9446</v>
      </c>
      <c r="I116" s="272" t="s">
        <v>9436</v>
      </c>
      <c r="J116" s="272"/>
      <c r="K116" s="284"/>
    </row>
    <row r="117" spans="2:11" s="1" customFormat="1" ht="15" customHeight="1">
      <c r="B117" s="295"/>
      <c r="C117" s="272" t="s">
        <v>55</v>
      </c>
      <c r="D117" s="272"/>
      <c r="E117" s="272"/>
      <c r="F117" s="293" t="s">
        <v>9401</v>
      </c>
      <c r="G117" s="272"/>
      <c r="H117" s="272" t="s">
        <v>9447</v>
      </c>
      <c r="I117" s="272" t="s">
        <v>9448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392" t="s">
        <v>9449</v>
      </c>
      <c r="D122" s="392"/>
      <c r="E122" s="392"/>
      <c r="F122" s="392"/>
      <c r="G122" s="392"/>
      <c r="H122" s="392"/>
      <c r="I122" s="392"/>
      <c r="J122" s="392"/>
      <c r="K122" s="312"/>
    </row>
    <row r="123" spans="2:11" s="1" customFormat="1" ht="17.25" customHeight="1">
      <c r="B123" s="313"/>
      <c r="C123" s="285" t="s">
        <v>9395</v>
      </c>
      <c r="D123" s="285"/>
      <c r="E123" s="285"/>
      <c r="F123" s="285" t="s">
        <v>9396</v>
      </c>
      <c r="G123" s="286"/>
      <c r="H123" s="285" t="s">
        <v>52</v>
      </c>
      <c r="I123" s="285" t="s">
        <v>55</v>
      </c>
      <c r="J123" s="285" t="s">
        <v>9397</v>
      </c>
      <c r="K123" s="314"/>
    </row>
    <row r="124" spans="2:11" s="1" customFormat="1" ht="17.25" customHeight="1">
      <c r="B124" s="313"/>
      <c r="C124" s="287" t="s">
        <v>9398</v>
      </c>
      <c r="D124" s="287"/>
      <c r="E124" s="287"/>
      <c r="F124" s="288" t="s">
        <v>9399</v>
      </c>
      <c r="G124" s="289"/>
      <c r="H124" s="287"/>
      <c r="I124" s="287"/>
      <c r="J124" s="287" t="s">
        <v>9400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9404</v>
      </c>
      <c r="D126" s="292"/>
      <c r="E126" s="292"/>
      <c r="F126" s="293" t="s">
        <v>9401</v>
      </c>
      <c r="G126" s="272"/>
      <c r="H126" s="272" t="s">
        <v>9441</v>
      </c>
      <c r="I126" s="272" t="s">
        <v>9403</v>
      </c>
      <c r="J126" s="272">
        <v>120</v>
      </c>
      <c r="K126" s="318"/>
    </row>
    <row r="127" spans="2:11" s="1" customFormat="1" ht="15" customHeight="1">
      <c r="B127" s="315"/>
      <c r="C127" s="272" t="s">
        <v>9450</v>
      </c>
      <c r="D127" s="272"/>
      <c r="E127" s="272"/>
      <c r="F127" s="293" t="s">
        <v>9401</v>
      </c>
      <c r="G127" s="272"/>
      <c r="H127" s="272" t="s">
        <v>9451</v>
      </c>
      <c r="I127" s="272" t="s">
        <v>9403</v>
      </c>
      <c r="J127" s="272" t="s">
        <v>9452</v>
      </c>
      <c r="K127" s="318"/>
    </row>
    <row r="128" spans="2:11" s="1" customFormat="1" ht="15" customHeight="1">
      <c r="B128" s="315"/>
      <c r="C128" s="272" t="s">
        <v>9349</v>
      </c>
      <c r="D128" s="272"/>
      <c r="E128" s="272"/>
      <c r="F128" s="293" t="s">
        <v>9401</v>
      </c>
      <c r="G128" s="272"/>
      <c r="H128" s="272" t="s">
        <v>9453</v>
      </c>
      <c r="I128" s="272" t="s">
        <v>9403</v>
      </c>
      <c r="J128" s="272" t="s">
        <v>9452</v>
      </c>
      <c r="K128" s="318"/>
    </row>
    <row r="129" spans="2:11" s="1" customFormat="1" ht="15" customHeight="1">
      <c r="B129" s="315"/>
      <c r="C129" s="272" t="s">
        <v>9412</v>
      </c>
      <c r="D129" s="272"/>
      <c r="E129" s="272"/>
      <c r="F129" s="293" t="s">
        <v>9407</v>
      </c>
      <c r="G129" s="272"/>
      <c r="H129" s="272" t="s">
        <v>9413</v>
      </c>
      <c r="I129" s="272" t="s">
        <v>9403</v>
      </c>
      <c r="J129" s="272">
        <v>15</v>
      </c>
      <c r="K129" s="318"/>
    </row>
    <row r="130" spans="2:11" s="1" customFormat="1" ht="15" customHeight="1">
      <c r="B130" s="315"/>
      <c r="C130" s="296" t="s">
        <v>9414</v>
      </c>
      <c r="D130" s="296"/>
      <c r="E130" s="296"/>
      <c r="F130" s="297" t="s">
        <v>9407</v>
      </c>
      <c r="G130" s="296"/>
      <c r="H130" s="296" t="s">
        <v>9415</v>
      </c>
      <c r="I130" s="296" t="s">
        <v>9403</v>
      </c>
      <c r="J130" s="296">
        <v>15</v>
      </c>
      <c r="K130" s="318"/>
    </row>
    <row r="131" spans="2:11" s="1" customFormat="1" ht="15" customHeight="1">
      <c r="B131" s="315"/>
      <c r="C131" s="296" t="s">
        <v>9416</v>
      </c>
      <c r="D131" s="296"/>
      <c r="E131" s="296"/>
      <c r="F131" s="297" t="s">
        <v>9407</v>
      </c>
      <c r="G131" s="296"/>
      <c r="H131" s="296" t="s">
        <v>9417</v>
      </c>
      <c r="I131" s="296" t="s">
        <v>9403</v>
      </c>
      <c r="J131" s="296">
        <v>20</v>
      </c>
      <c r="K131" s="318"/>
    </row>
    <row r="132" spans="2:11" s="1" customFormat="1" ht="15" customHeight="1">
      <c r="B132" s="315"/>
      <c r="C132" s="296" t="s">
        <v>9418</v>
      </c>
      <c r="D132" s="296"/>
      <c r="E132" s="296"/>
      <c r="F132" s="297" t="s">
        <v>9407</v>
      </c>
      <c r="G132" s="296"/>
      <c r="H132" s="296" t="s">
        <v>9419</v>
      </c>
      <c r="I132" s="296" t="s">
        <v>9403</v>
      </c>
      <c r="J132" s="296">
        <v>20</v>
      </c>
      <c r="K132" s="318"/>
    </row>
    <row r="133" spans="2:11" s="1" customFormat="1" ht="15" customHeight="1">
      <c r="B133" s="315"/>
      <c r="C133" s="272" t="s">
        <v>9406</v>
      </c>
      <c r="D133" s="272"/>
      <c r="E133" s="272"/>
      <c r="F133" s="293" t="s">
        <v>9407</v>
      </c>
      <c r="G133" s="272"/>
      <c r="H133" s="272" t="s">
        <v>9441</v>
      </c>
      <c r="I133" s="272" t="s">
        <v>9403</v>
      </c>
      <c r="J133" s="272">
        <v>50</v>
      </c>
      <c r="K133" s="318"/>
    </row>
    <row r="134" spans="2:11" s="1" customFormat="1" ht="15" customHeight="1">
      <c r="B134" s="315"/>
      <c r="C134" s="272" t="s">
        <v>9420</v>
      </c>
      <c r="D134" s="272"/>
      <c r="E134" s="272"/>
      <c r="F134" s="293" t="s">
        <v>9407</v>
      </c>
      <c r="G134" s="272"/>
      <c r="H134" s="272" t="s">
        <v>9441</v>
      </c>
      <c r="I134" s="272" t="s">
        <v>9403</v>
      </c>
      <c r="J134" s="272">
        <v>50</v>
      </c>
      <c r="K134" s="318"/>
    </row>
    <row r="135" spans="2:11" s="1" customFormat="1" ht="15" customHeight="1">
      <c r="B135" s="315"/>
      <c r="C135" s="272" t="s">
        <v>9426</v>
      </c>
      <c r="D135" s="272"/>
      <c r="E135" s="272"/>
      <c r="F135" s="293" t="s">
        <v>9407</v>
      </c>
      <c r="G135" s="272"/>
      <c r="H135" s="272" t="s">
        <v>9441</v>
      </c>
      <c r="I135" s="272" t="s">
        <v>9403</v>
      </c>
      <c r="J135" s="272">
        <v>50</v>
      </c>
      <c r="K135" s="318"/>
    </row>
    <row r="136" spans="2:11" s="1" customFormat="1" ht="15" customHeight="1">
      <c r="B136" s="315"/>
      <c r="C136" s="272" t="s">
        <v>9428</v>
      </c>
      <c r="D136" s="272"/>
      <c r="E136" s="272"/>
      <c r="F136" s="293" t="s">
        <v>9407</v>
      </c>
      <c r="G136" s="272"/>
      <c r="H136" s="272" t="s">
        <v>9441</v>
      </c>
      <c r="I136" s="272" t="s">
        <v>9403</v>
      </c>
      <c r="J136" s="272">
        <v>50</v>
      </c>
      <c r="K136" s="318"/>
    </row>
    <row r="137" spans="2:11" s="1" customFormat="1" ht="15" customHeight="1">
      <c r="B137" s="315"/>
      <c r="C137" s="272" t="s">
        <v>9429</v>
      </c>
      <c r="D137" s="272"/>
      <c r="E137" s="272"/>
      <c r="F137" s="293" t="s">
        <v>9407</v>
      </c>
      <c r="G137" s="272"/>
      <c r="H137" s="272" t="s">
        <v>9454</v>
      </c>
      <c r="I137" s="272" t="s">
        <v>9403</v>
      </c>
      <c r="J137" s="272">
        <v>255</v>
      </c>
      <c r="K137" s="318"/>
    </row>
    <row r="138" spans="2:11" s="1" customFormat="1" ht="15" customHeight="1">
      <c r="B138" s="315"/>
      <c r="C138" s="272" t="s">
        <v>9431</v>
      </c>
      <c r="D138" s="272"/>
      <c r="E138" s="272"/>
      <c r="F138" s="293" t="s">
        <v>9401</v>
      </c>
      <c r="G138" s="272"/>
      <c r="H138" s="272" t="s">
        <v>9455</v>
      </c>
      <c r="I138" s="272" t="s">
        <v>9433</v>
      </c>
      <c r="J138" s="272"/>
      <c r="K138" s="318"/>
    </row>
    <row r="139" spans="2:11" s="1" customFormat="1" ht="15" customHeight="1">
      <c r="B139" s="315"/>
      <c r="C139" s="272" t="s">
        <v>9434</v>
      </c>
      <c r="D139" s="272"/>
      <c r="E139" s="272"/>
      <c r="F139" s="293" t="s">
        <v>9401</v>
      </c>
      <c r="G139" s="272"/>
      <c r="H139" s="272" t="s">
        <v>9456</v>
      </c>
      <c r="I139" s="272" t="s">
        <v>9436</v>
      </c>
      <c r="J139" s="272"/>
      <c r="K139" s="318"/>
    </row>
    <row r="140" spans="2:11" s="1" customFormat="1" ht="15" customHeight="1">
      <c r="B140" s="315"/>
      <c r="C140" s="272" t="s">
        <v>9437</v>
      </c>
      <c r="D140" s="272"/>
      <c r="E140" s="272"/>
      <c r="F140" s="293" t="s">
        <v>9401</v>
      </c>
      <c r="G140" s="272"/>
      <c r="H140" s="272" t="s">
        <v>9437</v>
      </c>
      <c r="I140" s="272" t="s">
        <v>9436</v>
      </c>
      <c r="J140" s="272"/>
      <c r="K140" s="318"/>
    </row>
    <row r="141" spans="2:11" s="1" customFormat="1" ht="15" customHeight="1">
      <c r="B141" s="315"/>
      <c r="C141" s="272" t="s">
        <v>36</v>
      </c>
      <c r="D141" s="272"/>
      <c r="E141" s="272"/>
      <c r="F141" s="293" t="s">
        <v>9401</v>
      </c>
      <c r="G141" s="272"/>
      <c r="H141" s="272" t="s">
        <v>9457</v>
      </c>
      <c r="I141" s="272" t="s">
        <v>9436</v>
      </c>
      <c r="J141" s="272"/>
      <c r="K141" s="318"/>
    </row>
    <row r="142" spans="2:11" s="1" customFormat="1" ht="15" customHeight="1">
      <c r="B142" s="315"/>
      <c r="C142" s="272" t="s">
        <v>9458</v>
      </c>
      <c r="D142" s="272"/>
      <c r="E142" s="272"/>
      <c r="F142" s="293" t="s">
        <v>9401</v>
      </c>
      <c r="G142" s="272"/>
      <c r="H142" s="272" t="s">
        <v>9459</v>
      </c>
      <c r="I142" s="272" t="s">
        <v>9436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391" t="s">
        <v>9460</v>
      </c>
      <c r="D147" s="391"/>
      <c r="E147" s="391"/>
      <c r="F147" s="391"/>
      <c r="G147" s="391"/>
      <c r="H147" s="391"/>
      <c r="I147" s="391"/>
      <c r="J147" s="391"/>
      <c r="K147" s="284"/>
    </row>
    <row r="148" spans="2:11" s="1" customFormat="1" ht="17.25" customHeight="1">
      <c r="B148" s="283"/>
      <c r="C148" s="285" t="s">
        <v>9395</v>
      </c>
      <c r="D148" s="285"/>
      <c r="E148" s="285"/>
      <c r="F148" s="285" t="s">
        <v>9396</v>
      </c>
      <c r="G148" s="286"/>
      <c r="H148" s="285" t="s">
        <v>52</v>
      </c>
      <c r="I148" s="285" t="s">
        <v>55</v>
      </c>
      <c r="J148" s="285" t="s">
        <v>9397</v>
      </c>
      <c r="K148" s="284"/>
    </row>
    <row r="149" spans="2:11" s="1" customFormat="1" ht="17.25" customHeight="1">
      <c r="B149" s="283"/>
      <c r="C149" s="287" t="s">
        <v>9398</v>
      </c>
      <c r="D149" s="287"/>
      <c r="E149" s="287"/>
      <c r="F149" s="288" t="s">
        <v>9399</v>
      </c>
      <c r="G149" s="289"/>
      <c r="H149" s="287"/>
      <c r="I149" s="287"/>
      <c r="J149" s="287" t="s">
        <v>9400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9404</v>
      </c>
      <c r="D151" s="272"/>
      <c r="E151" s="272"/>
      <c r="F151" s="323" t="s">
        <v>9401</v>
      </c>
      <c r="G151" s="272"/>
      <c r="H151" s="322" t="s">
        <v>9441</v>
      </c>
      <c r="I151" s="322" t="s">
        <v>9403</v>
      </c>
      <c r="J151" s="322">
        <v>120</v>
      </c>
      <c r="K151" s="318"/>
    </row>
    <row r="152" spans="2:11" s="1" customFormat="1" ht="15" customHeight="1">
      <c r="B152" s="295"/>
      <c r="C152" s="322" t="s">
        <v>9450</v>
      </c>
      <c r="D152" s="272"/>
      <c r="E152" s="272"/>
      <c r="F152" s="323" t="s">
        <v>9401</v>
      </c>
      <c r="G152" s="272"/>
      <c r="H152" s="322" t="s">
        <v>9461</v>
      </c>
      <c r="I152" s="322" t="s">
        <v>9403</v>
      </c>
      <c r="J152" s="322" t="s">
        <v>9452</v>
      </c>
      <c r="K152" s="318"/>
    </row>
    <row r="153" spans="2:11" s="1" customFormat="1" ht="15" customHeight="1">
      <c r="B153" s="295"/>
      <c r="C153" s="322" t="s">
        <v>9349</v>
      </c>
      <c r="D153" s="272"/>
      <c r="E153" s="272"/>
      <c r="F153" s="323" t="s">
        <v>9401</v>
      </c>
      <c r="G153" s="272"/>
      <c r="H153" s="322" t="s">
        <v>9462</v>
      </c>
      <c r="I153" s="322" t="s">
        <v>9403</v>
      </c>
      <c r="J153" s="322" t="s">
        <v>9452</v>
      </c>
      <c r="K153" s="318"/>
    </row>
    <row r="154" spans="2:11" s="1" customFormat="1" ht="15" customHeight="1">
      <c r="B154" s="295"/>
      <c r="C154" s="322" t="s">
        <v>9406</v>
      </c>
      <c r="D154" s="272"/>
      <c r="E154" s="272"/>
      <c r="F154" s="323" t="s">
        <v>9407</v>
      </c>
      <c r="G154" s="272"/>
      <c r="H154" s="322" t="s">
        <v>9441</v>
      </c>
      <c r="I154" s="322" t="s">
        <v>9403</v>
      </c>
      <c r="J154" s="322">
        <v>50</v>
      </c>
      <c r="K154" s="318"/>
    </row>
    <row r="155" spans="2:11" s="1" customFormat="1" ht="15" customHeight="1">
      <c r="B155" s="295"/>
      <c r="C155" s="322" t="s">
        <v>9409</v>
      </c>
      <c r="D155" s="272"/>
      <c r="E155" s="272"/>
      <c r="F155" s="323" t="s">
        <v>9401</v>
      </c>
      <c r="G155" s="272"/>
      <c r="H155" s="322" t="s">
        <v>9441</v>
      </c>
      <c r="I155" s="322" t="s">
        <v>9411</v>
      </c>
      <c r="J155" s="322"/>
      <c r="K155" s="318"/>
    </row>
    <row r="156" spans="2:11" s="1" customFormat="1" ht="15" customHeight="1">
      <c r="B156" s="295"/>
      <c r="C156" s="322" t="s">
        <v>9420</v>
      </c>
      <c r="D156" s="272"/>
      <c r="E156" s="272"/>
      <c r="F156" s="323" t="s">
        <v>9407</v>
      </c>
      <c r="G156" s="272"/>
      <c r="H156" s="322" t="s">
        <v>9441</v>
      </c>
      <c r="I156" s="322" t="s">
        <v>9403</v>
      </c>
      <c r="J156" s="322">
        <v>50</v>
      </c>
      <c r="K156" s="318"/>
    </row>
    <row r="157" spans="2:11" s="1" customFormat="1" ht="15" customHeight="1">
      <c r="B157" s="295"/>
      <c r="C157" s="322" t="s">
        <v>9428</v>
      </c>
      <c r="D157" s="272"/>
      <c r="E157" s="272"/>
      <c r="F157" s="323" t="s">
        <v>9407</v>
      </c>
      <c r="G157" s="272"/>
      <c r="H157" s="322" t="s">
        <v>9441</v>
      </c>
      <c r="I157" s="322" t="s">
        <v>9403</v>
      </c>
      <c r="J157" s="322">
        <v>50</v>
      </c>
      <c r="K157" s="318"/>
    </row>
    <row r="158" spans="2:11" s="1" customFormat="1" ht="15" customHeight="1">
      <c r="B158" s="295"/>
      <c r="C158" s="322" t="s">
        <v>9426</v>
      </c>
      <c r="D158" s="272"/>
      <c r="E158" s="272"/>
      <c r="F158" s="323" t="s">
        <v>9407</v>
      </c>
      <c r="G158" s="272"/>
      <c r="H158" s="322" t="s">
        <v>9441</v>
      </c>
      <c r="I158" s="322" t="s">
        <v>9403</v>
      </c>
      <c r="J158" s="322">
        <v>50</v>
      </c>
      <c r="K158" s="318"/>
    </row>
    <row r="159" spans="2:11" s="1" customFormat="1" ht="15" customHeight="1">
      <c r="B159" s="295"/>
      <c r="C159" s="322" t="s">
        <v>94</v>
      </c>
      <c r="D159" s="272"/>
      <c r="E159" s="272"/>
      <c r="F159" s="323" t="s">
        <v>9401</v>
      </c>
      <c r="G159" s="272"/>
      <c r="H159" s="322" t="s">
        <v>9463</v>
      </c>
      <c r="I159" s="322" t="s">
        <v>9403</v>
      </c>
      <c r="J159" s="322" t="s">
        <v>9464</v>
      </c>
      <c r="K159" s="318"/>
    </row>
    <row r="160" spans="2:11" s="1" customFormat="1" ht="15" customHeight="1">
      <c r="B160" s="295"/>
      <c r="C160" s="322" t="s">
        <v>9465</v>
      </c>
      <c r="D160" s="272"/>
      <c r="E160" s="272"/>
      <c r="F160" s="323" t="s">
        <v>9401</v>
      </c>
      <c r="G160" s="272"/>
      <c r="H160" s="322" t="s">
        <v>9466</v>
      </c>
      <c r="I160" s="322" t="s">
        <v>9436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392" t="s">
        <v>9467</v>
      </c>
      <c r="D165" s="392"/>
      <c r="E165" s="392"/>
      <c r="F165" s="392"/>
      <c r="G165" s="392"/>
      <c r="H165" s="392"/>
      <c r="I165" s="392"/>
      <c r="J165" s="392"/>
      <c r="K165" s="265"/>
    </row>
    <row r="166" spans="2:11" s="1" customFormat="1" ht="17.25" customHeight="1">
      <c r="B166" s="264"/>
      <c r="C166" s="285" t="s">
        <v>9395</v>
      </c>
      <c r="D166" s="285"/>
      <c r="E166" s="285"/>
      <c r="F166" s="285" t="s">
        <v>9396</v>
      </c>
      <c r="G166" s="327"/>
      <c r="H166" s="328" t="s">
        <v>52</v>
      </c>
      <c r="I166" s="328" t="s">
        <v>55</v>
      </c>
      <c r="J166" s="285" t="s">
        <v>9397</v>
      </c>
      <c r="K166" s="265"/>
    </row>
    <row r="167" spans="2:11" s="1" customFormat="1" ht="17.25" customHeight="1">
      <c r="B167" s="266"/>
      <c r="C167" s="287" t="s">
        <v>9398</v>
      </c>
      <c r="D167" s="287"/>
      <c r="E167" s="287"/>
      <c r="F167" s="288" t="s">
        <v>9399</v>
      </c>
      <c r="G167" s="329"/>
      <c r="H167" s="330"/>
      <c r="I167" s="330"/>
      <c r="J167" s="287" t="s">
        <v>9400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9404</v>
      </c>
      <c r="D169" s="272"/>
      <c r="E169" s="272"/>
      <c r="F169" s="293" t="s">
        <v>9401</v>
      </c>
      <c r="G169" s="272"/>
      <c r="H169" s="272" t="s">
        <v>9441</v>
      </c>
      <c r="I169" s="272" t="s">
        <v>9403</v>
      </c>
      <c r="J169" s="272">
        <v>120</v>
      </c>
      <c r="K169" s="318"/>
    </row>
    <row r="170" spans="2:11" s="1" customFormat="1" ht="15" customHeight="1">
      <c r="B170" s="295"/>
      <c r="C170" s="272" t="s">
        <v>9450</v>
      </c>
      <c r="D170" s="272"/>
      <c r="E170" s="272"/>
      <c r="F170" s="293" t="s">
        <v>9401</v>
      </c>
      <c r="G170" s="272"/>
      <c r="H170" s="272" t="s">
        <v>9451</v>
      </c>
      <c r="I170" s="272" t="s">
        <v>9403</v>
      </c>
      <c r="J170" s="272" t="s">
        <v>9452</v>
      </c>
      <c r="K170" s="318"/>
    </row>
    <row r="171" spans="2:11" s="1" customFormat="1" ht="15" customHeight="1">
      <c r="B171" s="295"/>
      <c r="C171" s="272" t="s">
        <v>9349</v>
      </c>
      <c r="D171" s="272"/>
      <c r="E171" s="272"/>
      <c r="F171" s="293" t="s">
        <v>9401</v>
      </c>
      <c r="G171" s="272"/>
      <c r="H171" s="272" t="s">
        <v>9468</v>
      </c>
      <c r="I171" s="272" t="s">
        <v>9403</v>
      </c>
      <c r="J171" s="272" t="s">
        <v>9452</v>
      </c>
      <c r="K171" s="318"/>
    </row>
    <row r="172" spans="2:11" s="1" customFormat="1" ht="15" customHeight="1">
      <c r="B172" s="295"/>
      <c r="C172" s="272" t="s">
        <v>9406</v>
      </c>
      <c r="D172" s="272"/>
      <c r="E172" s="272"/>
      <c r="F172" s="293" t="s">
        <v>9407</v>
      </c>
      <c r="G172" s="272"/>
      <c r="H172" s="272" t="s">
        <v>9468</v>
      </c>
      <c r="I172" s="272" t="s">
        <v>9403</v>
      </c>
      <c r="J172" s="272">
        <v>50</v>
      </c>
      <c r="K172" s="318"/>
    </row>
    <row r="173" spans="2:11" s="1" customFormat="1" ht="15" customHeight="1">
      <c r="B173" s="295"/>
      <c r="C173" s="272" t="s">
        <v>9409</v>
      </c>
      <c r="D173" s="272"/>
      <c r="E173" s="272"/>
      <c r="F173" s="293" t="s">
        <v>9401</v>
      </c>
      <c r="G173" s="272"/>
      <c r="H173" s="272" t="s">
        <v>9468</v>
      </c>
      <c r="I173" s="272" t="s">
        <v>9411</v>
      </c>
      <c r="J173" s="272"/>
      <c r="K173" s="318"/>
    </row>
    <row r="174" spans="2:11" s="1" customFormat="1" ht="15" customHeight="1">
      <c r="B174" s="295"/>
      <c r="C174" s="272" t="s">
        <v>9420</v>
      </c>
      <c r="D174" s="272"/>
      <c r="E174" s="272"/>
      <c r="F174" s="293" t="s">
        <v>9407</v>
      </c>
      <c r="G174" s="272"/>
      <c r="H174" s="272" t="s">
        <v>9468</v>
      </c>
      <c r="I174" s="272" t="s">
        <v>9403</v>
      </c>
      <c r="J174" s="272">
        <v>50</v>
      </c>
      <c r="K174" s="318"/>
    </row>
    <row r="175" spans="2:11" s="1" customFormat="1" ht="15" customHeight="1">
      <c r="B175" s="295"/>
      <c r="C175" s="272" t="s">
        <v>9428</v>
      </c>
      <c r="D175" s="272"/>
      <c r="E175" s="272"/>
      <c r="F175" s="293" t="s">
        <v>9407</v>
      </c>
      <c r="G175" s="272"/>
      <c r="H175" s="272" t="s">
        <v>9468</v>
      </c>
      <c r="I175" s="272" t="s">
        <v>9403</v>
      </c>
      <c r="J175" s="272">
        <v>50</v>
      </c>
      <c r="K175" s="318"/>
    </row>
    <row r="176" spans="2:11" s="1" customFormat="1" ht="15" customHeight="1">
      <c r="B176" s="295"/>
      <c r="C176" s="272" t="s">
        <v>9426</v>
      </c>
      <c r="D176" s="272"/>
      <c r="E176" s="272"/>
      <c r="F176" s="293" t="s">
        <v>9407</v>
      </c>
      <c r="G176" s="272"/>
      <c r="H176" s="272" t="s">
        <v>9468</v>
      </c>
      <c r="I176" s="272" t="s">
        <v>9403</v>
      </c>
      <c r="J176" s="272">
        <v>50</v>
      </c>
      <c r="K176" s="318"/>
    </row>
    <row r="177" spans="2:11" s="1" customFormat="1" ht="15" customHeight="1">
      <c r="B177" s="295"/>
      <c r="C177" s="272" t="s">
        <v>179</v>
      </c>
      <c r="D177" s="272"/>
      <c r="E177" s="272"/>
      <c r="F177" s="293" t="s">
        <v>9401</v>
      </c>
      <c r="G177" s="272"/>
      <c r="H177" s="272" t="s">
        <v>9469</v>
      </c>
      <c r="I177" s="272" t="s">
        <v>9470</v>
      </c>
      <c r="J177" s="272"/>
      <c r="K177" s="318"/>
    </row>
    <row r="178" spans="2:11" s="1" customFormat="1" ht="15" customHeight="1">
      <c r="B178" s="295"/>
      <c r="C178" s="272" t="s">
        <v>55</v>
      </c>
      <c r="D178" s="272"/>
      <c r="E178" s="272"/>
      <c r="F178" s="293" t="s">
        <v>9401</v>
      </c>
      <c r="G178" s="272"/>
      <c r="H178" s="272" t="s">
        <v>9471</v>
      </c>
      <c r="I178" s="272" t="s">
        <v>9472</v>
      </c>
      <c r="J178" s="272">
        <v>1</v>
      </c>
      <c r="K178" s="318"/>
    </row>
    <row r="179" spans="2:11" s="1" customFormat="1" ht="15" customHeight="1">
      <c r="B179" s="295"/>
      <c r="C179" s="272" t="s">
        <v>51</v>
      </c>
      <c r="D179" s="272"/>
      <c r="E179" s="272"/>
      <c r="F179" s="293" t="s">
        <v>9401</v>
      </c>
      <c r="G179" s="272"/>
      <c r="H179" s="272" t="s">
        <v>9473</v>
      </c>
      <c r="I179" s="272" t="s">
        <v>9403</v>
      </c>
      <c r="J179" s="272">
        <v>20</v>
      </c>
      <c r="K179" s="318"/>
    </row>
    <row r="180" spans="2:11" s="1" customFormat="1" ht="15" customHeight="1">
      <c r="B180" s="295"/>
      <c r="C180" s="272" t="s">
        <v>52</v>
      </c>
      <c r="D180" s="272"/>
      <c r="E180" s="272"/>
      <c r="F180" s="293" t="s">
        <v>9401</v>
      </c>
      <c r="G180" s="272"/>
      <c r="H180" s="272" t="s">
        <v>9474</v>
      </c>
      <c r="I180" s="272" t="s">
        <v>9403</v>
      </c>
      <c r="J180" s="272">
        <v>255</v>
      </c>
      <c r="K180" s="318"/>
    </row>
    <row r="181" spans="2:11" s="1" customFormat="1" ht="15" customHeight="1">
      <c r="B181" s="295"/>
      <c r="C181" s="272" t="s">
        <v>180</v>
      </c>
      <c r="D181" s="272"/>
      <c r="E181" s="272"/>
      <c r="F181" s="293" t="s">
        <v>9401</v>
      </c>
      <c r="G181" s="272"/>
      <c r="H181" s="272" t="s">
        <v>9365</v>
      </c>
      <c r="I181" s="272" t="s">
        <v>9403</v>
      </c>
      <c r="J181" s="272">
        <v>10</v>
      </c>
      <c r="K181" s="318"/>
    </row>
    <row r="182" spans="2:11" s="1" customFormat="1" ht="15" customHeight="1">
      <c r="B182" s="295"/>
      <c r="C182" s="272" t="s">
        <v>181</v>
      </c>
      <c r="D182" s="272"/>
      <c r="E182" s="272"/>
      <c r="F182" s="293" t="s">
        <v>9401</v>
      </c>
      <c r="G182" s="272"/>
      <c r="H182" s="272" t="s">
        <v>9475</v>
      </c>
      <c r="I182" s="272" t="s">
        <v>9436</v>
      </c>
      <c r="J182" s="272"/>
      <c r="K182" s="318"/>
    </row>
    <row r="183" spans="2:11" s="1" customFormat="1" ht="15" customHeight="1">
      <c r="B183" s="295"/>
      <c r="C183" s="272" t="s">
        <v>9476</v>
      </c>
      <c r="D183" s="272"/>
      <c r="E183" s="272"/>
      <c r="F183" s="293" t="s">
        <v>9401</v>
      </c>
      <c r="G183" s="272"/>
      <c r="H183" s="272" t="s">
        <v>9477</v>
      </c>
      <c r="I183" s="272" t="s">
        <v>9436</v>
      </c>
      <c r="J183" s="272"/>
      <c r="K183" s="318"/>
    </row>
    <row r="184" spans="2:11" s="1" customFormat="1" ht="15" customHeight="1">
      <c r="B184" s="295"/>
      <c r="C184" s="272" t="s">
        <v>9465</v>
      </c>
      <c r="D184" s="272"/>
      <c r="E184" s="272"/>
      <c r="F184" s="293" t="s">
        <v>9401</v>
      </c>
      <c r="G184" s="272"/>
      <c r="H184" s="272" t="s">
        <v>9478</v>
      </c>
      <c r="I184" s="272" t="s">
        <v>9436</v>
      </c>
      <c r="J184" s="272"/>
      <c r="K184" s="318"/>
    </row>
    <row r="185" spans="2:11" s="1" customFormat="1" ht="15" customHeight="1">
      <c r="B185" s="295"/>
      <c r="C185" s="272" t="s">
        <v>183</v>
      </c>
      <c r="D185" s="272"/>
      <c r="E185" s="272"/>
      <c r="F185" s="293" t="s">
        <v>9407</v>
      </c>
      <c r="G185" s="272"/>
      <c r="H185" s="272" t="s">
        <v>9479</v>
      </c>
      <c r="I185" s="272" t="s">
        <v>9403</v>
      </c>
      <c r="J185" s="272">
        <v>50</v>
      </c>
      <c r="K185" s="318"/>
    </row>
    <row r="186" spans="2:11" s="1" customFormat="1" ht="15" customHeight="1">
      <c r="B186" s="295"/>
      <c r="C186" s="272" t="s">
        <v>9480</v>
      </c>
      <c r="D186" s="272"/>
      <c r="E186" s="272"/>
      <c r="F186" s="293" t="s">
        <v>9407</v>
      </c>
      <c r="G186" s="272"/>
      <c r="H186" s="272" t="s">
        <v>9481</v>
      </c>
      <c r="I186" s="272" t="s">
        <v>9482</v>
      </c>
      <c r="J186" s="272"/>
      <c r="K186" s="318"/>
    </row>
    <row r="187" spans="2:11" s="1" customFormat="1" ht="15" customHeight="1">
      <c r="B187" s="295"/>
      <c r="C187" s="272" t="s">
        <v>9483</v>
      </c>
      <c r="D187" s="272"/>
      <c r="E187" s="272"/>
      <c r="F187" s="293" t="s">
        <v>9407</v>
      </c>
      <c r="G187" s="272"/>
      <c r="H187" s="272" t="s">
        <v>9484</v>
      </c>
      <c r="I187" s="272" t="s">
        <v>9482</v>
      </c>
      <c r="J187" s="272"/>
      <c r="K187" s="318"/>
    </row>
    <row r="188" spans="2:11" s="1" customFormat="1" ht="15" customHeight="1">
      <c r="B188" s="295"/>
      <c r="C188" s="272" t="s">
        <v>9485</v>
      </c>
      <c r="D188" s="272"/>
      <c r="E188" s="272"/>
      <c r="F188" s="293" t="s">
        <v>9407</v>
      </c>
      <c r="G188" s="272"/>
      <c r="H188" s="272" t="s">
        <v>9486</v>
      </c>
      <c r="I188" s="272" t="s">
        <v>9482</v>
      </c>
      <c r="J188" s="272"/>
      <c r="K188" s="318"/>
    </row>
    <row r="189" spans="2:11" s="1" customFormat="1" ht="15" customHeight="1">
      <c r="B189" s="295"/>
      <c r="C189" s="331" t="s">
        <v>9487</v>
      </c>
      <c r="D189" s="272"/>
      <c r="E189" s="272"/>
      <c r="F189" s="293" t="s">
        <v>9407</v>
      </c>
      <c r="G189" s="272"/>
      <c r="H189" s="272" t="s">
        <v>9488</v>
      </c>
      <c r="I189" s="272" t="s">
        <v>9489</v>
      </c>
      <c r="J189" s="332" t="s">
        <v>9490</v>
      </c>
      <c r="K189" s="318"/>
    </row>
    <row r="190" spans="2:11" s="1" customFormat="1" ht="15" customHeight="1">
      <c r="B190" s="295"/>
      <c r="C190" s="331" t="s">
        <v>40</v>
      </c>
      <c r="D190" s="272"/>
      <c r="E190" s="272"/>
      <c r="F190" s="293" t="s">
        <v>9401</v>
      </c>
      <c r="G190" s="272"/>
      <c r="H190" s="269" t="s">
        <v>9491</v>
      </c>
      <c r="I190" s="272" t="s">
        <v>9492</v>
      </c>
      <c r="J190" s="272"/>
      <c r="K190" s="318"/>
    </row>
    <row r="191" spans="2:11" s="1" customFormat="1" ht="15" customHeight="1">
      <c r="B191" s="295"/>
      <c r="C191" s="331" t="s">
        <v>9493</v>
      </c>
      <c r="D191" s="272"/>
      <c r="E191" s="272"/>
      <c r="F191" s="293" t="s">
        <v>9401</v>
      </c>
      <c r="G191" s="272"/>
      <c r="H191" s="272" t="s">
        <v>9494</v>
      </c>
      <c r="I191" s="272" t="s">
        <v>9436</v>
      </c>
      <c r="J191" s="272"/>
      <c r="K191" s="318"/>
    </row>
    <row r="192" spans="2:11" s="1" customFormat="1" ht="15" customHeight="1">
      <c r="B192" s="295"/>
      <c r="C192" s="331" t="s">
        <v>9495</v>
      </c>
      <c r="D192" s="272"/>
      <c r="E192" s="272"/>
      <c r="F192" s="293" t="s">
        <v>9401</v>
      </c>
      <c r="G192" s="272"/>
      <c r="H192" s="272" t="s">
        <v>9496</v>
      </c>
      <c r="I192" s="272" t="s">
        <v>9436</v>
      </c>
      <c r="J192" s="272"/>
      <c r="K192" s="318"/>
    </row>
    <row r="193" spans="2:11" s="1" customFormat="1" ht="15" customHeight="1">
      <c r="B193" s="295"/>
      <c r="C193" s="331" t="s">
        <v>9497</v>
      </c>
      <c r="D193" s="272"/>
      <c r="E193" s="272"/>
      <c r="F193" s="293" t="s">
        <v>9407</v>
      </c>
      <c r="G193" s="272"/>
      <c r="H193" s="272" t="s">
        <v>9498</v>
      </c>
      <c r="I193" s="272" t="s">
        <v>9436</v>
      </c>
      <c r="J193" s="272"/>
      <c r="K193" s="318"/>
    </row>
    <row r="194" spans="2:11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pans="2:11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pans="2:11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pans="2:11" s="1" customFormat="1" ht="21">
      <c r="B199" s="264"/>
      <c r="C199" s="392" t="s">
        <v>9499</v>
      </c>
      <c r="D199" s="392"/>
      <c r="E199" s="392"/>
      <c r="F199" s="392"/>
      <c r="G199" s="392"/>
      <c r="H199" s="392"/>
      <c r="I199" s="392"/>
      <c r="J199" s="392"/>
      <c r="K199" s="265"/>
    </row>
    <row r="200" spans="2:11" s="1" customFormat="1" ht="25.5" customHeight="1">
      <c r="B200" s="264"/>
      <c r="C200" s="334" t="s">
        <v>9500</v>
      </c>
      <c r="D200" s="334"/>
      <c r="E200" s="334"/>
      <c r="F200" s="334" t="s">
        <v>9501</v>
      </c>
      <c r="G200" s="335"/>
      <c r="H200" s="393" t="s">
        <v>9502</v>
      </c>
      <c r="I200" s="393"/>
      <c r="J200" s="393"/>
      <c r="K200" s="265"/>
    </row>
    <row r="201" spans="2:1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pans="2:11" s="1" customFormat="1" ht="15" customHeight="1">
      <c r="B202" s="295"/>
      <c r="C202" s="272" t="s">
        <v>9492</v>
      </c>
      <c r="D202" s="272"/>
      <c r="E202" s="272"/>
      <c r="F202" s="293" t="s">
        <v>41</v>
      </c>
      <c r="G202" s="272"/>
      <c r="H202" s="394" t="s">
        <v>9503</v>
      </c>
      <c r="I202" s="394"/>
      <c r="J202" s="394"/>
      <c r="K202" s="318"/>
    </row>
    <row r="203" spans="2:11" s="1" customFormat="1" ht="15" customHeight="1">
      <c r="B203" s="295"/>
      <c r="C203" s="272"/>
      <c r="D203" s="272"/>
      <c r="E203" s="272"/>
      <c r="F203" s="293" t="s">
        <v>42</v>
      </c>
      <c r="G203" s="272"/>
      <c r="H203" s="394" t="s">
        <v>9504</v>
      </c>
      <c r="I203" s="394"/>
      <c r="J203" s="394"/>
      <c r="K203" s="318"/>
    </row>
    <row r="204" spans="2:11" s="1" customFormat="1" ht="15" customHeight="1">
      <c r="B204" s="295"/>
      <c r="C204" s="272"/>
      <c r="D204" s="272"/>
      <c r="E204" s="272"/>
      <c r="F204" s="293" t="s">
        <v>45</v>
      </c>
      <c r="G204" s="272"/>
      <c r="H204" s="394" t="s">
        <v>9505</v>
      </c>
      <c r="I204" s="394"/>
      <c r="J204" s="394"/>
      <c r="K204" s="318"/>
    </row>
    <row r="205" spans="2:11" s="1" customFormat="1" ht="15" customHeight="1">
      <c r="B205" s="295"/>
      <c r="C205" s="272"/>
      <c r="D205" s="272"/>
      <c r="E205" s="272"/>
      <c r="F205" s="293" t="s">
        <v>43</v>
      </c>
      <c r="G205" s="272"/>
      <c r="H205" s="394" t="s">
        <v>9506</v>
      </c>
      <c r="I205" s="394"/>
      <c r="J205" s="394"/>
      <c r="K205" s="318"/>
    </row>
    <row r="206" spans="2:11" s="1" customFormat="1" ht="15" customHeight="1">
      <c r="B206" s="295"/>
      <c r="C206" s="272"/>
      <c r="D206" s="272"/>
      <c r="E206" s="272"/>
      <c r="F206" s="293" t="s">
        <v>44</v>
      </c>
      <c r="G206" s="272"/>
      <c r="H206" s="394" t="s">
        <v>9507</v>
      </c>
      <c r="I206" s="394"/>
      <c r="J206" s="394"/>
      <c r="K206" s="318"/>
    </row>
    <row r="207" spans="2:11" s="1" customFormat="1" ht="15" customHeight="1">
      <c r="B207" s="295"/>
      <c r="C207" s="272"/>
      <c r="D207" s="272"/>
      <c r="E207" s="272"/>
      <c r="F207" s="293"/>
      <c r="G207" s="272"/>
      <c r="H207" s="272"/>
      <c r="I207" s="272"/>
      <c r="J207" s="272"/>
      <c r="K207" s="318"/>
    </row>
    <row r="208" spans="2:11" s="1" customFormat="1" ht="15" customHeight="1">
      <c r="B208" s="295"/>
      <c r="C208" s="272" t="s">
        <v>9448</v>
      </c>
      <c r="D208" s="272"/>
      <c r="E208" s="272"/>
      <c r="F208" s="293" t="s">
        <v>77</v>
      </c>
      <c r="G208" s="272"/>
      <c r="H208" s="394" t="s">
        <v>9508</v>
      </c>
      <c r="I208" s="394"/>
      <c r="J208" s="394"/>
      <c r="K208" s="318"/>
    </row>
    <row r="209" spans="2:11" s="1" customFormat="1" ht="15" customHeight="1">
      <c r="B209" s="295"/>
      <c r="C209" s="272"/>
      <c r="D209" s="272"/>
      <c r="E209" s="272"/>
      <c r="F209" s="293" t="s">
        <v>9345</v>
      </c>
      <c r="G209" s="272"/>
      <c r="H209" s="394" t="s">
        <v>9346</v>
      </c>
      <c r="I209" s="394"/>
      <c r="J209" s="394"/>
      <c r="K209" s="318"/>
    </row>
    <row r="210" spans="2:11" s="1" customFormat="1" ht="15" customHeight="1">
      <c r="B210" s="295"/>
      <c r="C210" s="272"/>
      <c r="D210" s="272"/>
      <c r="E210" s="272"/>
      <c r="F210" s="293" t="s">
        <v>9343</v>
      </c>
      <c r="G210" s="272"/>
      <c r="H210" s="394" t="s">
        <v>9509</v>
      </c>
      <c r="I210" s="394"/>
      <c r="J210" s="394"/>
      <c r="K210" s="318"/>
    </row>
    <row r="211" spans="2:11" s="1" customFormat="1" ht="15" customHeight="1">
      <c r="B211" s="336"/>
      <c r="C211" s="272"/>
      <c r="D211" s="272"/>
      <c r="E211" s="272"/>
      <c r="F211" s="293" t="s">
        <v>9347</v>
      </c>
      <c r="G211" s="331"/>
      <c r="H211" s="395" t="s">
        <v>9348</v>
      </c>
      <c r="I211" s="395"/>
      <c r="J211" s="395"/>
      <c r="K211" s="337"/>
    </row>
    <row r="212" spans="2:11" s="1" customFormat="1" ht="15" customHeight="1">
      <c r="B212" s="336"/>
      <c r="C212" s="272"/>
      <c r="D212" s="272"/>
      <c r="E212" s="272"/>
      <c r="F212" s="293" t="s">
        <v>9271</v>
      </c>
      <c r="G212" s="331"/>
      <c r="H212" s="395" t="s">
        <v>9510</v>
      </c>
      <c r="I212" s="395"/>
      <c r="J212" s="395"/>
      <c r="K212" s="337"/>
    </row>
    <row r="213" spans="2:11" s="1" customFormat="1" ht="15" customHeight="1">
      <c r="B213" s="336"/>
      <c r="C213" s="272"/>
      <c r="D213" s="272"/>
      <c r="E213" s="272"/>
      <c r="F213" s="293"/>
      <c r="G213" s="331"/>
      <c r="H213" s="322"/>
      <c r="I213" s="322"/>
      <c r="J213" s="322"/>
      <c r="K213" s="337"/>
    </row>
    <row r="214" spans="2:11" s="1" customFormat="1" ht="15" customHeight="1">
      <c r="B214" s="336"/>
      <c r="C214" s="272" t="s">
        <v>9472</v>
      </c>
      <c r="D214" s="272"/>
      <c r="E214" s="272"/>
      <c r="F214" s="293">
        <v>1</v>
      </c>
      <c r="G214" s="331"/>
      <c r="H214" s="395" t="s">
        <v>9511</v>
      </c>
      <c r="I214" s="395"/>
      <c r="J214" s="395"/>
      <c r="K214" s="337"/>
    </row>
    <row r="215" spans="2:11" s="1" customFormat="1" ht="15" customHeight="1">
      <c r="B215" s="336"/>
      <c r="C215" s="272"/>
      <c r="D215" s="272"/>
      <c r="E215" s="272"/>
      <c r="F215" s="293">
        <v>2</v>
      </c>
      <c r="G215" s="331"/>
      <c r="H215" s="395" t="s">
        <v>9512</v>
      </c>
      <c r="I215" s="395"/>
      <c r="J215" s="395"/>
      <c r="K215" s="337"/>
    </row>
    <row r="216" spans="2:11" s="1" customFormat="1" ht="15" customHeight="1">
      <c r="B216" s="336"/>
      <c r="C216" s="272"/>
      <c r="D216" s="272"/>
      <c r="E216" s="272"/>
      <c r="F216" s="293">
        <v>3</v>
      </c>
      <c r="G216" s="331"/>
      <c r="H216" s="395" t="s">
        <v>9513</v>
      </c>
      <c r="I216" s="395"/>
      <c r="J216" s="395"/>
      <c r="K216" s="337"/>
    </row>
    <row r="217" spans="2:11" s="1" customFormat="1" ht="15" customHeight="1">
      <c r="B217" s="336"/>
      <c r="C217" s="272"/>
      <c r="D217" s="272"/>
      <c r="E217" s="272"/>
      <c r="F217" s="293">
        <v>4</v>
      </c>
      <c r="G217" s="331"/>
      <c r="H217" s="395" t="s">
        <v>9514</v>
      </c>
      <c r="I217" s="395"/>
      <c r="J217" s="395"/>
      <c r="K217" s="337"/>
    </row>
    <row r="218" spans="2:11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Dům s pečovatelsk...</vt:lpstr>
      <vt:lpstr>SO 02 - Altán</vt:lpstr>
      <vt:lpstr>SO 03 - Plynovod</vt:lpstr>
      <vt:lpstr>SO 10 - VRN</vt:lpstr>
      <vt:lpstr>Pokyny pro vyplnění</vt:lpstr>
      <vt:lpstr>'Rekapitulace stavby'!Názvy_tisku</vt:lpstr>
      <vt:lpstr>'SO 01 - Dům s pečovatelsk...'!Názvy_tisku</vt:lpstr>
      <vt:lpstr>'SO 02 - Altán'!Názvy_tisku</vt:lpstr>
      <vt:lpstr>'SO 03 - Plynovod'!Názvy_tisku</vt:lpstr>
      <vt:lpstr>'SO 10 - VRN'!Názvy_tisku</vt:lpstr>
      <vt:lpstr>'Pokyny pro vyplnění'!Oblast_tisku</vt:lpstr>
      <vt:lpstr>'Rekapitulace stavby'!Oblast_tisku</vt:lpstr>
      <vt:lpstr>'SO 01 - Dům s pečovatelsk...'!Oblast_tisku</vt:lpstr>
      <vt:lpstr>'SO 02 - Altán'!Oblast_tisku</vt:lpstr>
      <vt:lpstr>'SO 03 - Plynovod'!Oblast_tisku</vt:lpstr>
      <vt:lpstr>'SO 10 -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Soňa Koubová</dc:creator>
  <cp:lastModifiedBy>Ing. Soňa Koubová</cp:lastModifiedBy>
  <cp:lastPrinted>2022-08-01T09:07:17Z</cp:lastPrinted>
  <dcterms:created xsi:type="dcterms:W3CDTF">2022-08-01T09:04:11Z</dcterms:created>
  <dcterms:modified xsi:type="dcterms:W3CDTF">2022-08-01T09:07:21Z</dcterms:modified>
</cp:coreProperties>
</file>