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byt...'!$C$135:$K$417</definedName>
    <definedName name="_xlnm.Print_Area" localSheetId="1">'Byt - Stavební úpravy byt...'!$C$4:$J$76,'Byt - Stavební úpravy byt...'!$C$82:$J$119,'Byt - Stavební úpravy byt...'!$C$125:$J$417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3"/>
  <c r="BH353"/>
  <c r="BG353"/>
  <c r="BE353"/>
  <c r="T353"/>
  <c r="R353"/>
  <c r="P353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3"/>
  <c r="BH343"/>
  <c r="BG343"/>
  <c r="BE343"/>
  <c r="T343"/>
  <c r="R343"/>
  <c r="P343"/>
  <c r="BI339"/>
  <c r="BH339"/>
  <c r="BG339"/>
  <c r="BE339"/>
  <c r="T339"/>
  <c r="R339"/>
  <c r="P339"/>
  <c r="BI334"/>
  <c r="BH334"/>
  <c r="BG334"/>
  <c r="BE334"/>
  <c r="T334"/>
  <c r="R334"/>
  <c r="P334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1"/>
  <c r="BH321"/>
  <c r="BG321"/>
  <c r="BE321"/>
  <c r="T321"/>
  <c r="R321"/>
  <c r="P321"/>
  <c r="BI318"/>
  <c r="BH318"/>
  <c r="BG318"/>
  <c r="BE318"/>
  <c r="T318"/>
  <c r="R318"/>
  <c r="P318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408"/>
  <c r="BK404"/>
  <c r="J378"/>
  <c r="BK370"/>
  <c r="BK359"/>
  <c r="BK334"/>
  <c r="J312"/>
  <c r="BK304"/>
  <c r="BK295"/>
  <c r="J283"/>
  <c r="BK273"/>
  <c r="J254"/>
  <c r="J248"/>
  <c r="BK244"/>
  <c r="J411"/>
  <c r="J393"/>
  <c r="BK378"/>
  <c r="J242"/>
  <c r="BK238"/>
  <c r="BK233"/>
  <c r="J226"/>
  <c r="BK215"/>
  <c r="BK202"/>
  <c r="BK184"/>
  <c r="BK183"/>
  <c r="BK175"/>
  <c r="J171"/>
  <c r="BK152"/>
  <c r="BK139"/>
  <c r="BK386"/>
  <c r="BK353"/>
  <c r="J187"/>
  <c r="J173"/>
  <c r="BK385"/>
  <c r="BK381"/>
  <c r="J273"/>
  <c r="BK269"/>
  <c r="BK225"/>
  <c r="BK170"/>
  <c r="J145"/>
  <c i="1" r="AS94"/>
  <c i="2" r="BK401"/>
  <c r="BK207"/>
  <c r="J389"/>
  <c r="J334"/>
  <c r="J269"/>
  <c r="J267"/>
  <c r="BK402"/>
  <c r="J219"/>
  <c r="J176"/>
  <c r="J416"/>
  <c r="J410"/>
  <c r="BK257"/>
  <c r="BK247"/>
  <c r="J383"/>
  <c r="J270"/>
  <c r="J256"/>
  <c r="BK248"/>
  <c r="BK239"/>
  <c r="J233"/>
  <c r="BK228"/>
  <c r="J207"/>
  <c r="BK203"/>
  <c r="J199"/>
  <c r="J183"/>
  <c r="J179"/>
  <c r="J162"/>
  <c r="BK150"/>
  <c r="J395"/>
  <c r="BK371"/>
  <c r="BK383"/>
  <c r="BK368"/>
  <c r="BK339"/>
  <c r="BK276"/>
  <c r="J221"/>
  <c r="J169"/>
  <c r="BK288"/>
  <c r="BK281"/>
  <c r="BK265"/>
  <c r="J228"/>
  <c r="J285"/>
  <c r="J203"/>
  <c r="J184"/>
  <c r="J390"/>
  <c r="J351"/>
  <c r="J318"/>
  <c r="J281"/>
  <c r="J414"/>
  <c r="J402"/>
  <c r="J376"/>
  <c r="BK321"/>
  <c r="BK278"/>
  <c r="J249"/>
  <c r="J401"/>
  <c r="BK242"/>
  <c r="J236"/>
  <c r="BK222"/>
  <c r="BK191"/>
  <c r="J172"/>
  <c r="J150"/>
  <c r="J359"/>
  <c r="BK154"/>
  <c r="J274"/>
  <c r="J235"/>
  <c r="BK218"/>
  <c r="BK181"/>
  <c r="J156"/>
  <c r="J392"/>
  <c r="J194"/>
  <c r="J298"/>
  <c r="J192"/>
  <c r="BK283"/>
  <c r="J223"/>
  <c r="J185"/>
  <c r="BK393"/>
  <c r="J374"/>
  <c r="J343"/>
  <c r="J313"/>
  <c r="J290"/>
  <c r="J262"/>
  <c r="BK411"/>
  <c r="J382"/>
  <c r="J363"/>
  <c r="J310"/>
  <c r="BK286"/>
  <c r="BK271"/>
  <c r="J246"/>
  <c r="J400"/>
  <c r="BK376"/>
  <c r="J234"/>
  <c r="BK219"/>
  <c r="BK194"/>
  <c r="BK178"/>
  <c r="J167"/>
  <c r="BK388"/>
  <c r="J329"/>
  <c r="BK169"/>
  <c r="BK313"/>
  <c r="J216"/>
  <c r="J148"/>
  <c r="BK397"/>
  <c r="BK374"/>
  <c r="BK262"/>
  <c r="J140"/>
  <c r="J405"/>
  <c r="BK391"/>
  <c r="BK258"/>
  <c r="BK237"/>
  <c r="BK223"/>
  <c r="J198"/>
  <c r="BK167"/>
  <c r="J142"/>
  <c r="J385"/>
  <c r="J306"/>
  <c r="J215"/>
  <c r="BK375"/>
  <c r="BK285"/>
  <c r="BK206"/>
  <c r="BK394"/>
  <c r="J371"/>
  <c r="BK326"/>
  <c r="BK306"/>
  <c r="J272"/>
  <c r="BK246"/>
  <c r="J406"/>
  <c r="BK379"/>
  <c r="J328"/>
  <c r="BK298"/>
  <c r="J279"/>
  <c r="BK255"/>
  <c r="J245"/>
  <c r="J388"/>
  <c r="J237"/>
  <c r="J225"/>
  <c r="J196"/>
  <c r="BK173"/>
  <c r="BK142"/>
  <c r="BK361"/>
  <c r="J387"/>
  <c r="J302"/>
  <c r="BK208"/>
  <c r="J404"/>
  <c r="J397"/>
  <c r="J295"/>
  <c r="J250"/>
  <c r="BK177"/>
  <c r="J412"/>
  <c r="BK245"/>
  <c r="J260"/>
  <c r="J243"/>
  <c r="BK229"/>
  <c r="J202"/>
  <c r="BK176"/>
  <c r="BK396"/>
  <c r="J370"/>
  <c r="BK343"/>
  <c r="J222"/>
  <c r="BK251"/>
  <c r="J280"/>
  <c r="BK212"/>
  <c r="J139"/>
  <c r="BK256"/>
  <c r="BK382"/>
  <c r="J255"/>
  <c r="J238"/>
  <c r="J230"/>
  <c r="J206"/>
  <c r="J175"/>
  <c r="BK140"/>
  <c r="BK312"/>
  <c r="J300"/>
  <c r="BK216"/>
  <c r="BK287"/>
  <c r="BK264"/>
  <c r="J391"/>
  <c r="BK345"/>
  <c r="BK314"/>
  <c r="BK291"/>
  <c r="J278"/>
  <c r="BK412"/>
  <c r="BK399"/>
  <c r="J361"/>
  <c r="BK308"/>
  <c r="BK280"/>
  <c r="J253"/>
  <c r="BK416"/>
  <c r="J377"/>
  <c r="BK235"/>
  <c r="BK224"/>
  <c r="BK198"/>
  <c r="BK179"/>
  <c r="BK162"/>
  <c r="BK398"/>
  <c r="J326"/>
  <c r="J408"/>
  <c r="J365"/>
  <c r="BK409"/>
  <c r="BK156"/>
  <c r="BK400"/>
  <c r="J375"/>
  <c r="BK268"/>
  <c r="BK221"/>
  <c r="BK414"/>
  <c r="J251"/>
  <c r="J265"/>
  <c r="BK240"/>
  <c r="J232"/>
  <c r="BK210"/>
  <c r="J180"/>
  <c r="BK160"/>
  <c r="BK395"/>
  <c r="J210"/>
  <c r="BK290"/>
  <c r="J252"/>
  <c r="J301"/>
  <c r="BK171"/>
  <c r="J212"/>
  <c r="J181"/>
  <c r="J160"/>
  <c r="BK387"/>
  <c r="BK293"/>
  <c r="J380"/>
  <c r="BK270"/>
  <c r="BK193"/>
  <c r="BK410"/>
  <c r="BK406"/>
  <c r="BK329"/>
  <c r="J264"/>
  <c r="BK201"/>
  <c r="BK415"/>
  <c r="BK254"/>
  <c r="BK301"/>
  <c r="BK253"/>
  <c r="BK234"/>
  <c r="J208"/>
  <c r="BK187"/>
  <c r="J152"/>
  <c r="J394"/>
  <c r="BK380"/>
  <c r="J287"/>
  <c r="J191"/>
  <c r="J286"/>
  <c r="BK243"/>
  <c r="BK192"/>
  <c r="BK389"/>
  <c r="J339"/>
  <c r="J314"/>
  <c r="J288"/>
  <c r="J258"/>
  <c r="BK405"/>
  <c r="BK377"/>
  <c r="BK351"/>
  <c r="BK302"/>
  <c r="J276"/>
  <c r="BK252"/>
  <c r="J417"/>
  <c r="J379"/>
  <c r="J239"/>
  <c r="BK230"/>
  <c r="J218"/>
  <c r="BK185"/>
  <c r="J177"/>
  <c r="BK148"/>
  <c r="BK363"/>
  <c r="J178"/>
  <c r="J384"/>
  <c r="J271"/>
  <c r="BK196"/>
  <c r="BK403"/>
  <c r="J403"/>
  <c r="BK318"/>
  <c r="J399"/>
  <c r="J386"/>
  <c r="J348"/>
  <c r="J321"/>
  <c r="J304"/>
  <c r="BK275"/>
  <c r="BK249"/>
  <c r="J407"/>
  <c r="J381"/>
  <c r="J353"/>
  <c r="J293"/>
  <c r="BK272"/>
  <c r="J247"/>
  <c r="J415"/>
  <c r="J240"/>
  <c r="BK232"/>
  <c r="BK199"/>
  <c r="BK180"/>
  <c r="J170"/>
  <c r="BK145"/>
  <c r="J308"/>
  <c r="BK407"/>
  <c r="J345"/>
  <c r="J268"/>
  <c r="J154"/>
  <c r="J244"/>
  <c r="J291"/>
  <c r="J193"/>
  <c r="BK417"/>
  <c r="J275"/>
  <c r="BK390"/>
  <c r="J257"/>
  <c r="BK236"/>
  <c r="J224"/>
  <c r="J201"/>
  <c r="BK172"/>
  <c r="BK392"/>
  <c r="BK365"/>
  <c r="J229"/>
  <c r="BK250"/>
  <c r="BK267"/>
  <c r="BK226"/>
  <c r="J396"/>
  <c r="BK384"/>
  <c r="BK328"/>
  <c r="BK310"/>
  <c r="BK279"/>
  <c r="BK260"/>
  <c r="J409"/>
  <c r="J398"/>
  <c r="J368"/>
  <c r="BK348"/>
  <c r="BK300"/>
  <c r="BK274"/>
  <c l="1" r="BK138"/>
  <c r="J138"/>
  <c r="J96"/>
  <c r="T149"/>
  <c r="BK220"/>
  <c r="J220"/>
  <c r="J104"/>
  <c r="P259"/>
  <c r="P292"/>
  <c r="BK352"/>
  <c r="J352"/>
  <c r="J114"/>
  <c r="P220"/>
  <c r="P277"/>
  <c r="R297"/>
  <c r="R367"/>
  <c r="BK174"/>
  <c r="J174"/>
  <c r="J99"/>
  <c r="R231"/>
  <c r="T311"/>
  <c r="T367"/>
  <c r="P149"/>
  <c r="BK231"/>
  <c r="J231"/>
  <c r="J105"/>
  <c r="T266"/>
  <c r="BK297"/>
  <c r="J297"/>
  <c r="J111"/>
  <c r="T352"/>
  <c r="BK149"/>
  <c r="J149"/>
  <c r="J98"/>
  <c r="BK205"/>
  <c r="J205"/>
  <c r="J100"/>
  <c r="P231"/>
  <c r="BK266"/>
  <c r="J266"/>
  <c r="J108"/>
  <c r="R292"/>
  <c r="R373"/>
  <c r="P241"/>
  <c r="R266"/>
  <c r="P297"/>
  <c r="R344"/>
  <c r="P367"/>
  <c r="P205"/>
  <c r="T231"/>
  <c r="T259"/>
  <c r="T292"/>
  <c r="T373"/>
  <c r="R174"/>
  <c r="R214"/>
  <c r="R277"/>
  <c r="T297"/>
  <c r="P352"/>
  <c r="BK413"/>
  <c r="J413"/>
  <c r="J118"/>
  <c r="P138"/>
  <c r="P174"/>
  <c r="T205"/>
  <c r="BK214"/>
  <c r="J214"/>
  <c r="J103"/>
  <c r="T214"/>
  <c r="BK241"/>
  <c r="J241"/>
  <c r="J106"/>
  <c r="BK259"/>
  <c r="J259"/>
  <c r="J107"/>
  <c r="BK277"/>
  <c r="J277"/>
  <c r="J109"/>
  <c r="BK292"/>
  <c r="J292"/>
  <c r="J110"/>
  <c r="R311"/>
  <c r="BK373"/>
  <c r="J373"/>
  <c r="J117"/>
  <c r="P413"/>
  <c r="R138"/>
  <c r="T174"/>
  <c r="P214"/>
  <c r="R220"/>
  <c r="R241"/>
  <c r="R259"/>
  <c r="T277"/>
  <c r="BK311"/>
  <c r="J311"/>
  <c r="J112"/>
  <c r="BK344"/>
  <c r="J344"/>
  <c r="J113"/>
  <c r="T344"/>
  <c r="R352"/>
  <c r="BK367"/>
  <c r="J367"/>
  <c r="J115"/>
  <c r="T413"/>
  <c r="T138"/>
  <c r="T137"/>
  <c r="R149"/>
  <c r="R205"/>
  <c r="T220"/>
  <c r="T241"/>
  <c r="P266"/>
  <c r="P311"/>
  <c r="P344"/>
  <c r="P373"/>
  <c r="P372"/>
  <c r="R413"/>
  <c r="BK211"/>
  <c r="J211"/>
  <c r="J101"/>
  <c r="BK147"/>
  <c r="J147"/>
  <c r="J97"/>
  <c r="F133"/>
  <c r="BF152"/>
  <c r="BF171"/>
  <c r="BF198"/>
  <c r="BF215"/>
  <c r="BF280"/>
  <c r="J130"/>
  <c r="BF172"/>
  <c r="BF244"/>
  <c r="BF249"/>
  <c r="BF251"/>
  <c r="BF272"/>
  <c r="BF290"/>
  <c r="BF365"/>
  <c r="BF376"/>
  <c r="BF254"/>
  <c r="BF176"/>
  <c r="BF193"/>
  <c r="BF255"/>
  <c r="BF262"/>
  <c r="BF268"/>
  <c r="BF278"/>
  <c r="BF291"/>
  <c r="BF310"/>
  <c r="BF318"/>
  <c r="BF351"/>
  <c r="BF167"/>
  <c r="BF177"/>
  <c r="BF216"/>
  <c r="BF314"/>
  <c r="BF334"/>
  <c r="BF363"/>
  <c r="BF378"/>
  <c r="BF381"/>
  <c r="BF382"/>
  <c r="BF388"/>
  <c r="BF396"/>
  <c r="BF154"/>
  <c r="BF180"/>
  <c r="BF185"/>
  <c r="BF199"/>
  <c r="BF201"/>
  <c r="BF207"/>
  <c r="BF222"/>
  <c r="BF223"/>
  <c r="BF234"/>
  <c r="BF236"/>
  <c r="BF237"/>
  <c r="BF242"/>
  <c r="BF245"/>
  <c r="BF250"/>
  <c r="BF271"/>
  <c r="BF273"/>
  <c r="BF288"/>
  <c r="BF298"/>
  <c r="BF302"/>
  <c r="BF308"/>
  <c r="BF313"/>
  <c r="BF328"/>
  <c r="BF343"/>
  <c r="BF370"/>
  <c r="BF374"/>
  <c r="BF384"/>
  <c r="BF392"/>
  <c r="BF394"/>
  <c r="BF397"/>
  <c r="BF401"/>
  <c r="BF139"/>
  <c r="BF160"/>
  <c r="BF170"/>
  <c r="BF248"/>
  <c r="BF411"/>
  <c r="BF414"/>
  <c r="BF415"/>
  <c r="BF416"/>
  <c r="BF150"/>
  <c r="BF156"/>
  <c r="BF162"/>
  <c r="BF169"/>
  <c r="BF173"/>
  <c r="BF178"/>
  <c r="BF181"/>
  <c r="BF184"/>
  <c r="BF196"/>
  <c r="BF210"/>
  <c r="BF256"/>
  <c r="BF264"/>
  <c r="BF404"/>
  <c r="BF406"/>
  <c r="BF407"/>
  <c r="BF253"/>
  <c r="BF257"/>
  <c r="BF270"/>
  <c r="BF276"/>
  <c r="BF281"/>
  <c r="BF304"/>
  <c r="BF339"/>
  <c r="BF361"/>
  <c r="BF377"/>
  <c r="BF380"/>
  <c r="BF387"/>
  <c r="BF398"/>
  <c r="BF208"/>
  <c r="BF225"/>
  <c r="BF175"/>
  <c r="BF179"/>
  <c r="BF187"/>
  <c r="BF203"/>
  <c r="BF218"/>
  <c r="BF228"/>
  <c r="BF246"/>
  <c r="BF247"/>
  <c r="BF260"/>
  <c r="BF265"/>
  <c r="BF267"/>
  <c r="BF269"/>
  <c r="BF275"/>
  <c r="BF286"/>
  <c r="BF287"/>
  <c r="BF326"/>
  <c r="BF353"/>
  <c r="BF393"/>
  <c r="BF403"/>
  <c r="BF140"/>
  <c r="BF148"/>
  <c r="BF206"/>
  <c r="BF212"/>
  <c r="BF295"/>
  <c r="BF368"/>
  <c r="BF379"/>
  <c r="BF389"/>
  <c r="BF391"/>
  <c r="BF400"/>
  <c r="BF142"/>
  <c r="BF145"/>
  <c r="BF183"/>
  <c r="BF191"/>
  <c r="BF192"/>
  <c r="BF194"/>
  <c r="BF202"/>
  <c r="BF219"/>
  <c r="BF221"/>
  <c r="BF224"/>
  <c r="BF226"/>
  <c r="BF229"/>
  <c r="BF230"/>
  <c r="BF232"/>
  <c r="BF233"/>
  <c r="BF235"/>
  <c r="BF238"/>
  <c r="BF239"/>
  <c r="BF240"/>
  <c r="BF385"/>
  <c r="BF412"/>
  <c r="BF417"/>
  <c r="BF243"/>
  <c r="BF252"/>
  <c r="BF258"/>
  <c r="BF274"/>
  <c r="BF285"/>
  <c r="BF301"/>
  <c r="BF306"/>
  <c r="BF348"/>
  <c r="BF359"/>
  <c r="BF375"/>
  <c r="BF383"/>
  <c r="BF395"/>
  <c r="BF402"/>
  <c r="BF405"/>
  <c r="BF408"/>
  <c r="BF409"/>
  <c r="BF410"/>
  <c r="BF279"/>
  <c r="BF283"/>
  <c r="BF293"/>
  <c r="BF300"/>
  <c r="BF312"/>
  <c r="BF321"/>
  <c r="BF329"/>
  <c r="BF345"/>
  <c r="BF371"/>
  <c r="BF386"/>
  <c r="BF390"/>
  <c r="BF399"/>
  <c r="F31"/>
  <c i="1" r="AZ95"/>
  <c r="AZ94"/>
  <c r="AV94"/>
  <c r="AK29"/>
  <c i="2" r="F35"/>
  <c i="1" r="BD95"/>
  <c r="BD94"/>
  <c r="W33"/>
  <c i="2" r="F33"/>
  <c i="1" r="BB95"/>
  <c r="BB94"/>
  <c r="AX94"/>
  <c i="2" r="J31"/>
  <c i="1" r="AV95"/>
  <c i="2" r="F34"/>
  <c i="1" r="BC95"/>
  <c r="BC94"/>
  <c r="AY94"/>
  <c i="2" l="1" r="R137"/>
  <c r="R213"/>
  <c r="T372"/>
  <c r="T213"/>
  <c r="T136"/>
  <c r="P213"/>
  <c r="P137"/>
  <c r="P136"/>
  <c i="1" r="AU95"/>
  <c i="2" r="R372"/>
  <c r="BK137"/>
  <c r="J137"/>
  <c r="J95"/>
  <c r="BK213"/>
  <c r="J213"/>
  <c r="J102"/>
  <c r="BK372"/>
  <c r="J372"/>
  <c r="J116"/>
  <c i="1" r="W29"/>
  <c i="2" r="J32"/>
  <c i="1" r="AW95"/>
  <c r="AT95"/>
  <c r="AU94"/>
  <c r="W32"/>
  <c r="W31"/>
  <c i="2" r="F32"/>
  <c i="1" r="BA95"/>
  <c r="BA94"/>
  <c r="AW94"/>
  <c r="AK30"/>
  <c i="2" l="1" r="R136"/>
  <c r="BK136"/>
  <c r="J136"/>
  <c r="J28"/>
  <c i="1" r="AG95"/>
  <c r="AG94"/>
  <c r="AK26"/>
  <c r="W30"/>
  <c r="AT94"/>
  <c r="AN94"/>
  <c i="2" l="1" r="J37"/>
  <c r="J94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<sst xmlns="http://schemas.openxmlformats.org/spreadsheetml/2006/main">
  <si>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</si>
  <si>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</si>
  <si>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</si>
  <si>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</si>
  <si>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</si>
  <si>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{15784229-d1d9-40f6-9f1e-b70277ba85b6}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</si>
  <si>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</si>
  <si>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</si>
  <si>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</si>
  <si>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</si>
  <si>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</si>
  <si>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</si>
  <si>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</si>
  <si>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</si>
  <si>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</si>
  <si>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</si>
  <si>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</si>
  <si>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1098, byt č. 45</t>
  </si>
  <si>
    <t>KSO:</t>
  </si>
  <si>
    <t>CC-CZ:</t>
  </si>
  <si>
    <t>Místo:</t>
  </si>
  <si>
    <t>Žufanova 1098, Praha 17-Řepy</t>
  </si>
  <si>
    <t>Datum:</t>
  </si>
  <si>
    <t>18. 5. 2023</t>
  </si>
  <si>
    <t>Zadavatel:</t>
  </si>
  <si>
    <t>IČ:</t>
  </si>
  <si>
    <t>Městská část Praha 17, Žalanského 291</t>
  </si>
  <si>
    <t>DIČ:</t>
  </si>
  <si>
    <t>Uchazeč:</t>
  </si>
  <si>
    <t>Vyplň údaj</t>
  </si>
  <si>
    <t>Projektant:</t>
  </si>
  <si>
    <t xml:space="preserve">Ing.arch. Lenka David, 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</si>
  <si>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</si>
  <si>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</si>
  <si>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</si>
  <si>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</si>
  <si>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</si>
  <si>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</si>
  <si>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</si>
  <si>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</si>
  <si>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</si>
  <si>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</si>
  <si>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</si>
  <si>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</si>
  <si>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</si>
  <si>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</si>
  <si>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</si>
  <si>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</si>
  <si>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</si>
  <si>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</si>
  <si>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</si>
  <si>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</si>
  <si>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</si>
  <si>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</si>
  <si>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</si>
  <si>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</si>
  <si>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</si>
  <si>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</si>
  <si>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</si>
  <si>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</si>
  <si>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</si>
  <si>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</si>
  <si>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</si>
  <si>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</si>
  <si>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</si>
  <si>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</si>
  <si>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</si>
  <si>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</si>
  <si>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</si>
  <si>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</si>
  <si>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</si>
  <si>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</si>
  <si>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</si>
  <si>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</si>
  <si>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</si>
  <si>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</si>
  <si>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</si>
  <si>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</si>
  <si>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</si>
  <si>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</si>
  <si>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</si>
  <si>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</si>
  <si>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</si>
  <si>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</si>
  <si>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</si>
  <si>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</si>
  <si>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</si>
  <si>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</si>
  <si>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</si>
  <si>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</si>
  <si>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</si>
  <si>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</si>
  <si>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</si>
  <si>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</si>
  <si>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</si>
  <si>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</si>
  <si>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</si>
  <si>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</si>
  <si>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</si>
  <si>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</si>
  <si>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</si>
  <si>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</si>
  <si>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</si>
  <si>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</si>
  <si>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</si>
  <si>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</si>
  <si>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</si>
  <si>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</si>
  <si>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</si>
  <si>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</si>
  <si>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</si>
  <si>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</si>
  <si>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</si>
  <si>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</si>
  <si>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</si>
  <si>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</si>
  <si>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</si>
  <si>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</si>
  <si>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</si>
  <si>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</si>
  <si>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</si>
  <si>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</si>
  <si>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</si>
  <si>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</si>
  <si>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</si>
  <si>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</si>
  <si>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</si>
  <si>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</si>
  <si>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</si>
  <si>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</si>
  <si>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</si>
  <si>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</si>
  <si>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</si>
  <si>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</si>
  <si>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</si>
  <si>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</si>
  <si>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</si>
  <si>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</si>
  <si>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</si>
  <si>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</si>
  <si>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</si>
  <si>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</si>
  <si>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</si>
  <si>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</si>
  <si>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</si>
  <si>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</si>
  <si>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</si>
  <si>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</si>
  <si>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</si>
  <si>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</si>
  <si>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</si>
  <si>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</si>
  <si>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</si>
  <si>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</si>
  <si>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</si>
  <si>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</si>
  <si>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</si>
  <si>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</si>
  <si>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</si>
  <si>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</si>
  <si>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</si>
  <si>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</si>
  <si>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</si>
  <si>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</si>
  <si>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32,45-3,15</t>
  </si>
  <si>
    <t>7</t>
  </si>
  <si>
    <t>611321141</t>
  </si>
  <si>
    <t>Vápenocementová omítka štuková dvouvrstvá vnitřních stropů rovných nanášená ručně</t>
  </si>
  <si>
    <t>1355624426</t>
  </si>
  <si>
    <t>2,25+1</t>
  </si>
  <si>
    <t>8</t>
  </si>
  <si>
    <t>611325411</t>
  </si>
  <si>
    <t>Oprava vnitřní vápenocementové hladké omítky stropů v rozsahu plochy do 10%</t>
  </si>
  <si>
    <t>1992375743</t>
  </si>
  <si>
    <t>32,8-3,25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</si>
  <si>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</si>
  <si>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</si>
  <si>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</si>
  <si>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</si>
  <si>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</si>
  <si>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</si>
  <si>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</si>
  <si>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</si>
  <si>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</si>
  <si>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</si>
  <si>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</si>
  <si>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</si>
  <si>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</si>
  <si>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</si>
  <si>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</si>
  <si>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</si>
  <si>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</si>
  <si>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</si>
  <si>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</si>
  <si>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</si>
  <si>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</si>
  <si>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</si>
  <si>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</si>
  <si>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2,2+1,05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</si>
  <si>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</si>
  <si>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</si>
  <si>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</si>
  <si>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</si>
  <si>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</si>
  <si>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</si>
  <si>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</si>
  <si>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</si>
  <si>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</si>
  <si>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</si>
  <si>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</si>
  <si>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</si>
  <si>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</si>
  <si>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</si>
  <si>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</si>
  <si>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</si>
  <si>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</si>
  <si>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</si>
  <si>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</si>
  <si>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</si>
  <si>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</si>
  <si>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</si>
  <si>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</si>
  <si>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</si>
  <si>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</si>
  <si>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</si>
  <si>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</si>
  <si>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</si>
  <si>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</si>
  <si>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</si>
  <si>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</si>
  <si>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</si>
  <si>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</si>
  <si>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</si>
  <si>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</si>
  <si>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</si>
  <si>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</si>
  <si>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</si>
  <si>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</si>
  <si>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</si>
  <si>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</si>
  <si>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</si>
  <si>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</si>
  <si>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</si>
  <si>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</si>
  <si>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</si>
  <si>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</si>
  <si>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</si>
  <si>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</si>
  <si>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</si>
  <si>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</si>
  <si>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</si>
  <si>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</si>
  <si>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</si>
  <si>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</si>
  <si>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</si>
  <si>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</si>
  <si>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</si>
  <si>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</si>
  <si>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</si>
  <si>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</si>
  <si>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</si>
  <si>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</si>
  <si>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</si>
  <si>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</si>
  <si>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</si>
  <si>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</si>
  <si>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</si>
  <si>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</si>
  <si>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</si>
  <si>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</si>
  <si>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</si>
  <si>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</si>
  <si>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</si>
  <si>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949101111</t>
  </si>
  <si>
    <t>Lešení pomocné pro objekty pozemních staveb s lešeňovou podlahou v do 1,9 m zatížení do 150 kg/m2</t>
  </si>
  <si>
    <t>-516658148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</si>
  <si>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</si>
  <si>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</si>
  <si>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</si>
  <si>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</si>
  <si>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</si>
  <si>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</si>
  <si>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</si>
  <si>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</si>
  <si>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</si>
  <si>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</si>
  <si>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</si>
  <si>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</si>
  <si>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</si>
  <si>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</si>
  <si>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</si>
  <si>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</si>
  <si>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766825811</t>
  </si>
  <si>
    <t>Demontáž truhlářských vestavěných skříní jednokřídlových</t>
  </si>
  <si>
    <t>-594968025</t>
  </si>
  <si>
    <t>35</t>
  </si>
  <si>
    <t>968072455</t>
  </si>
  <si>
    <t>Vybourání kovových dveřních zárubní pl do 2 m2</t>
  </si>
  <si>
    <t>1210790330</t>
  </si>
  <si>
    <t>0,6*2*2+0,8*2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</si>
  <si>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</si>
  <si>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</si>
  <si>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</si>
  <si>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</si>
  <si>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</si>
  <si>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</si>
  <si>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</si>
  <si>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</si>
  <si>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</si>
  <si>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38</t>
  </si>
  <si>
    <t>978059511</t>
  </si>
  <si>
    <t>Odsekání a odebrání obkladů stěn z vnitřních obkládaček plochy do 1 m2</t>
  </si>
  <si>
    <t>671762250</t>
  </si>
  <si>
    <t>0,45*0,6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</si>
  <si>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</si>
  <si>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</si>
  <si>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</si>
  <si>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</si>
  <si>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</si>
  <si>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</si>
  <si>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</si>
  <si>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</si>
  <si>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</si>
  <si>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</si>
  <si>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</si>
  <si>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</si>
  <si>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</si>
  <si>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</si>
  <si>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</si>
  <si>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5,775*10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</si>
  <si>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</si>
  <si>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</si>
  <si>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</si>
  <si>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</si>
  <si>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</si>
  <si>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43</t>
  </si>
  <si>
    <t>998017002</t>
  </si>
  <si>
    <t>Přesun hmot s omezením mechanizace pro budovy v přes 6 do 12 m</t>
  </si>
  <si>
    <t>-1920605810</t>
  </si>
  <si>
    <t>PSV</t>
  </si>
  <si>
    <t>Práce a dodávky PSV</t>
  </si>
  <si>
    <t>713</t>
  </si>
  <si>
    <t>Izolace tepelné</t>
  </si>
  <si>
    <t>44</t>
  </si>
  <si>
    <t>713121111</t>
  </si>
  <si>
    <t>Montáž izolace tepelné podlah volně kladenými rohožemi, pásy, dílci, deskami 1 vrstva</t>
  </si>
  <si>
    <t>-479695708</t>
  </si>
  <si>
    <t>45</t>
  </si>
  <si>
    <t>631414301</t>
  </si>
  <si>
    <t>deska izolační podlahová 15 mm</t>
  </si>
  <si>
    <t>1622649133</t>
  </si>
  <si>
    <t>3,25*1,02 'Přepočtené koeficientem množství</t>
  </si>
  <si>
    <t>46</t>
  </si>
  <si>
    <t>713121129</t>
  </si>
  <si>
    <t>Protipožární ucpávky kolem stoupaček</t>
  </si>
  <si>
    <t>-717802662</t>
  </si>
  <si>
    <t>47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</si>
  <si>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</si>
  <si>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</si>
  <si>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</si>
  <si>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</si>
  <si>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</si>
  <si>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48</t>
  </si>
  <si>
    <t>721173401</t>
  </si>
  <si>
    <t>Potrubí kanalizační plastové svodné systém KG DN 100</t>
  </si>
  <si>
    <t>-737235704</t>
  </si>
  <si>
    <t>49</t>
  </si>
  <si>
    <t>721174042</t>
  </si>
  <si>
    <t>Potrubí kanalizační z PP připojovací systém HT DN 40</t>
  </si>
  <si>
    <t>1706380177</t>
  </si>
  <si>
    <t>50</t>
  </si>
  <si>
    <t>721174043</t>
  </si>
  <si>
    <t>Potrubí kanalizační z PP připojovací systém HT DN 50</t>
  </si>
  <si>
    <t>-548840079</t>
  </si>
  <si>
    <t>51</t>
  </si>
  <si>
    <t>721226510</t>
  </si>
  <si>
    <t>Zápachová uzávěrka umyvadlo DN 40</t>
  </si>
  <si>
    <t>1388238202</t>
  </si>
  <si>
    <t>52</t>
  </si>
  <si>
    <t>721226520</t>
  </si>
  <si>
    <t>Zápachová uzávěrka dřez DN 50</t>
  </si>
  <si>
    <t>537871187</t>
  </si>
  <si>
    <t>53</t>
  </si>
  <si>
    <t>721290111</t>
  </si>
  <si>
    <t>Zkouška těsnosti potrubí kanalizace vodou do DN 125</t>
  </si>
  <si>
    <t>106650641</t>
  </si>
  <si>
    <t>3,5+1,1+1</t>
  </si>
  <si>
    <t>54</t>
  </si>
  <si>
    <t>721290191</t>
  </si>
  <si>
    <t>Drobný instalační materiál</t>
  </si>
  <si>
    <t>881061594</t>
  </si>
  <si>
    <t>55</t>
  </si>
  <si>
    <t>721290192</t>
  </si>
  <si>
    <t>Stavební přípomoce</t>
  </si>
  <si>
    <t>1456289733</t>
  </si>
  <si>
    <t>56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</si>
  <si>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</si>
  <si>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</si>
  <si>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</si>
  <si>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</si>
  <si>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</si>
  <si>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57</t>
  </si>
  <si>
    <t>722174001</t>
  </si>
  <si>
    <t>Potrubí vodovodní plastové PPR svar polyfuze PN 16 D 16 x 2,2 mm</t>
  </si>
  <si>
    <t>-1360365416</t>
  </si>
  <si>
    <t>58</t>
  </si>
  <si>
    <t>722181221</t>
  </si>
  <si>
    <t>Ochrana vodovodního potrubí přilepenými tepelně izolačními trubicemi z PE tl do 10 mm DN do 22 mm</t>
  </si>
  <si>
    <t>242431619</t>
  </si>
  <si>
    <t>59</t>
  </si>
  <si>
    <t>722181231</t>
  </si>
  <si>
    <t>Ochrana vodovodního potrubí přilepenými tepelně izolačními trubicemi z PE tl do 15 mm DN do 22 mm</t>
  </si>
  <si>
    <t>-1433644273</t>
  </si>
  <si>
    <t>60</t>
  </si>
  <si>
    <t>722240121</t>
  </si>
  <si>
    <t>Kohout kulový plastový PPR DN 16</t>
  </si>
  <si>
    <t>1391476492</t>
  </si>
  <si>
    <t>61</t>
  </si>
  <si>
    <t>722290215</t>
  </si>
  <si>
    <t>Zkouška těsnosti vodovodního potrubí hrdlového nebo přírubového do DN 100</t>
  </si>
  <si>
    <t>-1314090544</t>
  </si>
  <si>
    <t>62</t>
  </si>
  <si>
    <t>722290234</t>
  </si>
  <si>
    <t>Proplach a dezinfekce vodovodního potrubí do DN 80</t>
  </si>
  <si>
    <t>939429026</t>
  </si>
  <si>
    <t>63</t>
  </si>
  <si>
    <t>722290291</t>
  </si>
  <si>
    <t>227052085</t>
  </si>
  <si>
    <t>64</t>
  </si>
  <si>
    <t>722290292</t>
  </si>
  <si>
    <t>Drobý instalační materiál</t>
  </si>
  <si>
    <t>1867218732</t>
  </si>
  <si>
    <t>65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</si>
  <si>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</si>
  <si>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</si>
  <si>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</si>
  <si>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</si>
  <si>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</si>
  <si>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66</t>
  </si>
  <si>
    <t>725112171</t>
  </si>
  <si>
    <t xml:space="preserve">Kombi klozet </t>
  </si>
  <si>
    <t>-1989549281</t>
  </si>
  <si>
    <t>67</t>
  </si>
  <si>
    <t>725211621</t>
  </si>
  <si>
    <t>Umyvadlo keram</t>
  </si>
  <si>
    <t>1586770171</t>
  </si>
  <si>
    <t>68</t>
  </si>
  <si>
    <t>725311121</t>
  </si>
  <si>
    <t>Drez nerez</t>
  </si>
  <si>
    <t>1428530126</t>
  </si>
  <si>
    <t>69</t>
  </si>
  <si>
    <t>725813112</t>
  </si>
  <si>
    <t xml:space="preserve">rohový uzávěr  DN 15 </t>
  </si>
  <si>
    <t>-368542976</t>
  </si>
  <si>
    <t>70</t>
  </si>
  <si>
    <t>725813113</t>
  </si>
  <si>
    <t>Výtokový ventil T212-DN15</t>
  </si>
  <si>
    <t>739355323</t>
  </si>
  <si>
    <t>71</t>
  </si>
  <si>
    <t>725821325</t>
  </si>
  <si>
    <t>Baterie drezová</t>
  </si>
  <si>
    <t>-823814258</t>
  </si>
  <si>
    <t>72</t>
  </si>
  <si>
    <t>725822612</t>
  </si>
  <si>
    <t>Baterie umyv stoj páka+výpust</t>
  </si>
  <si>
    <t>1935736560</t>
  </si>
  <si>
    <t>73</t>
  </si>
  <si>
    <t>725841311</t>
  </si>
  <si>
    <t>Baterie sprchová nástěnná</t>
  </si>
  <si>
    <t>-1949647607</t>
  </si>
  <si>
    <t>74</t>
  </si>
  <si>
    <t>725860202</t>
  </si>
  <si>
    <t>Sifon dřezový HL100G</t>
  </si>
  <si>
    <t>-1500638657</t>
  </si>
  <si>
    <t>75</t>
  </si>
  <si>
    <t>725860203</t>
  </si>
  <si>
    <t xml:space="preserve">Sifon sprchový  HL 522</t>
  </si>
  <si>
    <t>-1858290183</t>
  </si>
  <si>
    <t>76</t>
  </si>
  <si>
    <t>725860212</t>
  </si>
  <si>
    <t>Sifon umyvadlový HL134.0 pod omítku</t>
  </si>
  <si>
    <t>-1056287864</t>
  </si>
  <si>
    <t>77</t>
  </si>
  <si>
    <t>725901</t>
  </si>
  <si>
    <t>Sporák se sklokeramickou deskou - DODÁVKA+MONTÁŽ</t>
  </si>
  <si>
    <t>-183039462</t>
  </si>
  <si>
    <t>78</t>
  </si>
  <si>
    <t>725902</t>
  </si>
  <si>
    <t>Sprchová vanička - polyban akrylát vč- zástěny 120/140</t>
  </si>
  <si>
    <t>-1916225855</t>
  </si>
  <si>
    <t>79</t>
  </si>
  <si>
    <t>Pol5</t>
  </si>
  <si>
    <t xml:space="preserve">Sifon stěnový -  HL400</t>
  </si>
  <si>
    <t>-2146424976</t>
  </si>
  <si>
    <t>80</t>
  </si>
  <si>
    <t>Pol7</t>
  </si>
  <si>
    <t>topný žebřík 960/450 mm- DODÁVKA+MONTÁŽ (koupelna)</t>
  </si>
  <si>
    <t>-172865140</t>
  </si>
  <si>
    <t>81</t>
  </si>
  <si>
    <t>Pol8</t>
  </si>
  <si>
    <t xml:space="preserve">Zrcadlo s poličkou   DODÁVKA+MONTÁŽ</t>
  </si>
  <si>
    <t>1466472249</t>
  </si>
  <si>
    <t>82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</si>
  <si>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</si>
  <si>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</si>
  <si>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</si>
  <si>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</si>
  <si>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</si>
  <si>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83</t>
  </si>
  <si>
    <t>763111333</t>
  </si>
  <si>
    <t>SDK příčka tl 100 mm profil CW+UW 75 desky 1xH2 12,5 TI 60 mm EI 30 Rw 45 dB</t>
  </si>
  <si>
    <t>-1452548205</t>
  </si>
  <si>
    <t>0,95*2,6-0,8*0,8</t>
  </si>
  <si>
    <t>84</t>
  </si>
  <si>
    <t>763111717</t>
  </si>
  <si>
    <t>SDK příčka základní penetrační nátěr</t>
  </si>
  <si>
    <t>-1742490150</t>
  </si>
  <si>
    <t>0,95*2,6</t>
  </si>
  <si>
    <t>85</t>
  </si>
  <si>
    <t>763111771</t>
  </si>
  <si>
    <t>Příplatek k SDK příčce za rovinnost kvality Q3</t>
  </si>
  <si>
    <t>767072733</t>
  </si>
  <si>
    <t>86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</si>
  <si>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</si>
  <si>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</si>
  <si>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</si>
  <si>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</si>
  <si>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</si>
  <si>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87</t>
  </si>
  <si>
    <t>766660001</t>
  </si>
  <si>
    <t>Montáž dveřních křídel otvíravých 1křídlových š do 0,8 m do ocelové zárubně</t>
  </si>
  <si>
    <t>-1089152215</t>
  </si>
  <si>
    <t>88</t>
  </si>
  <si>
    <t>611601260</t>
  </si>
  <si>
    <t xml:space="preserve">dveře dřevěné vnitřní hladké plné 1křídlové  60x197 cm dekor dub</t>
  </si>
  <si>
    <t>1575298825</t>
  </si>
  <si>
    <t>89</t>
  </si>
  <si>
    <t>611601261</t>
  </si>
  <si>
    <t xml:space="preserve">dveře dřevěné vnitřní hladké 2/3 sklo 1křídlové  80x197 cm dekor dub</t>
  </si>
  <si>
    <t>-1651821917</t>
  </si>
  <si>
    <t>90</t>
  </si>
  <si>
    <t>766660021</t>
  </si>
  <si>
    <t>Montáž dveřních křídel otvíravých 1křídlových š do 0,8 m požárních do ocelové zárubně</t>
  </si>
  <si>
    <t>-229263114</t>
  </si>
  <si>
    <t>91</t>
  </si>
  <si>
    <t>611600501</t>
  </si>
  <si>
    <t>dveře vstupní 80x197 EI 30 , vč. kování, plné s kukátkem</t>
  </si>
  <si>
    <t>662135706</t>
  </si>
  <si>
    <t>92</t>
  </si>
  <si>
    <t>766660722</t>
  </si>
  <si>
    <t>Montáž dveřního kování</t>
  </si>
  <si>
    <t>2123850908</t>
  </si>
  <si>
    <t>93</t>
  </si>
  <si>
    <t>549141001</t>
  </si>
  <si>
    <t>kování dveřní kovové</t>
  </si>
  <si>
    <t>-1234049698</t>
  </si>
  <si>
    <t>94</t>
  </si>
  <si>
    <t>766691939</t>
  </si>
  <si>
    <t>Seřízení oken</t>
  </si>
  <si>
    <t>-475278684</t>
  </si>
  <si>
    <t>95</t>
  </si>
  <si>
    <t>766811110</t>
  </si>
  <si>
    <t xml:space="preserve">Montáž a dodávka kuchyňské linky </t>
  </si>
  <si>
    <t>-173624350</t>
  </si>
  <si>
    <t>96</t>
  </si>
  <si>
    <t>998766102</t>
  </si>
  <si>
    <t>Přesun hmot tonážní pro konstrukce truhlářské v objektech v do 12 m</t>
  </si>
  <si>
    <t>1814035188</t>
  </si>
  <si>
    <t>771</t>
  </si>
  <si>
    <t>Podlahy z dlaždic</t>
  </si>
  <si>
    <t>97</t>
  </si>
  <si>
    <t>771111011</t>
  </si>
  <si>
    <t>Vysátí podkladu před pokládkou dlažby</t>
  </si>
  <si>
    <t>-44809663</t>
  </si>
  <si>
    <t>98</t>
  </si>
  <si>
    <t>771121011</t>
  </si>
  <si>
    <t>Nátěr penetrační na podlahu</t>
  </si>
  <si>
    <t>-904050232</t>
  </si>
  <si>
    <t>771151012</t>
  </si>
  <si>
    <t>Samonivelační stěrka podlah pevnosti 20 MPa tl přes 3 do 5 mm</t>
  </si>
  <si>
    <t>927535438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</si>
  <si>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</si>
  <si>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</si>
  <si>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</si>
  <si>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</si>
  <si>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</si>
  <si>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</si>
  <si>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</si>
  <si>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</si>
  <si>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3,25*1,1 'Přepočtené koeficientem množství</t>
  </si>
  <si>
    <t>102</t>
  </si>
  <si>
    <t>771577111</t>
  </si>
  <si>
    <t>Příplatek k montáži podlah keramických lepených flexibilním lepidlem za plochu do 5 m2</t>
  </si>
  <si>
    <t>187932503</t>
  </si>
  <si>
    <t>103</t>
  </si>
  <si>
    <t>771591112</t>
  </si>
  <si>
    <t>Izolace pod dlažbu nátěrem nebo stěrkou ve dvou vrstvách</t>
  </si>
  <si>
    <t>838639750</t>
  </si>
  <si>
    <t>104</t>
  </si>
  <si>
    <t>771591241</t>
  </si>
  <si>
    <t>Izolace těsnícími pásy vnitřní kout</t>
  </si>
  <si>
    <t>1325789891</t>
  </si>
  <si>
    <t>105</t>
  </si>
  <si>
    <t>771591264</t>
  </si>
  <si>
    <t>Izolace těsnícími pásy mezi podlahou a stěnou</t>
  </si>
  <si>
    <t>-1792585377</t>
  </si>
  <si>
    <t>1,75*2+1,25*2+1,1*2+0,95*2</t>
  </si>
  <si>
    <t>106</t>
  </si>
  <si>
    <t>771592011</t>
  </si>
  <si>
    <t>Čištění vnitřních ploch podlah nebo schodišť po položení dlažby chemickými prostředky</t>
  </si>
  <si>
    <t>-2126231425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</si>
  <si>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</si>
  <si>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</si>
  <si>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</si>
  <si>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</si>
  <si>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</si>
  <si>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</si>
  <si>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</si>
  <si>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</si>
  <si>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</si>
  <si>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</si>
  <si>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</si>
  <si>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</si>
  <si>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</si>
  <si>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</si>
  <si>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</si>
  <si>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</si>
  <si>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</si>
  <si>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</si>
  <si>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</si>
  <si>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</si>
  <si>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</si>
  <si>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-1207210571</t>
  </si>
  <si>
    <t>3,7+20,55+5,3</t>
  </si>
  <si>
    <t>111</t>
  </si>
  <si>
    <t>776121321</t>
  </si>
  <si>
    <t>Neředěná penetrace savého podkladu povlakových podlah</t>
  </si>
  <si>
    <t>1767485952</t>
  </si>
  <si>
    <t>112</t>
  </si>
  <si>
    <t>776141112</t>
  </si>
  <si>
    <t>Vyrovnání podkladu povlakových podlah stěrkou pevnosti 20 MPa tl přes 3 do 5 mm</t>
  </si>
  <si>
    <t>-1880888482</t>
  </si>
  <si>
    <t>113</t>
  </si>
  <si>
    <t>776421111</t>
  </si>
  <si>
    <t>Montáž obvodových lišt lepením</t>
  </si>
  <si>
    <t>533801334</t>
  </si>
  <si>
    <t>5,8*2+5,9*2+0,7-0,8</t>
  </si>
  <si>
    <t>114</t>
  </si>
  <si>
    <t>28411003</t>
  </si>
  <si>
    <t xml:space="preserve">lišta soklová PVC </t>
  </si>
  <si>
    <t>-1949603403</t>
  </si>
  <si>
    <t>23,3*1,02 'Přepočtené koeficientem množství</t>
  </si>
  <si>
    <t>115</t>
  </si>
  <si>
    <t>776221111</t>
  </si>
  <si>
    <t>Lepení pásů z PVC standardním lepidlem</t>
  </si>
  <si>
    <t>463576458</t>
  </si>
  <si>
    <t>116</t>
  </si>
  <si>
    <t>284122551</t>
  </si>
  <si>
    <t>podlahovina PVC</t>
  </si>
  <si>
    <t>929100025</t>
  </si>
  <si>
    <t>29,55*1,04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</si>
  <si>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</si>
  <si>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</si>
  <si>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</si>
  <si>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</si>
  <si>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</si>
  <si>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</si>
  <si>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</si>
  <si>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</si>
  <si>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</si>
  <si>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862062060</t>
  </si>
  <si>
    <t>119</t>
  </si>
  <si>
    <t>781121011</t>
  </si>
  <si>
    <t>Nátěr penetrační na stěnu</t>
  </si>
  <si>
    <t>-89270256</t>
  </si>
  <si>
    <t>120</t>
  </si>
  <si>
    <t>781131112</t>
  </si>
  <si>
    <t>Izolace pod obklad nátěrem nebo stěrkou ve dvou vrstvách</t>
  </si>
  <si>
    <t>1459106794</t>
  </si>
  <si>
    <t>(1,25+1*2)*2+(0,75*2+1,25)*0,3</t>
  </si>
  <si>
    <t>(1,1*2+0,95*2)*0,3</t>
  </si>
  <si>
    <t>121</t>
  </si>
  <si>
    <t>781131264</t>
  </si>
  <si>
    <t>Izolace pod obklad těsnícími pásy mezi podlahou a stěnou</t>
  </si>
  <si>
    <t>-957918146</t>
  </si>
  <si>
    <t>" svislá spára"</t>
  </si>
  <si>
    <t>2*2+0,3*6</t>
  </si>
  <si>
    <t>122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</si>
  <si>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</si>
  <si>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</si>
  <si>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</si>
  <si>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</si>
  <si>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</si>
  <si>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</si>
  <si>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123</t>
  </si>
  <si>
    <t>597610000</t>
  </si>
  <si>
    <t>keramický obklad</t>
  </si>
  <si>
    <t>-1410715031</t>
  </si>
  <si>
    <t>21,34*1,1 'Přepočtené koeficientem množství</t>
  </si>
  <si>
    <t>124</t>
  </si>
  <si>
    <t>781477111</t>
  </si>
  <si>
    <t>Příplatek k montáži obkladů vnitřních keramických hladkých za plochu do 10 m2</t>
  </si>
  <si>
    <t>-1595801323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</si>
  <si>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</si>
  <si>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</si>
  <si>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</si>
  <si>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</si>
  <si>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</si>
  <si>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</si>
  <si>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</si>
  <si>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126</t>
  </si>
  <si>
    <t>781493111</t>
  </si>
  <si>
    <t>Plastové profily rohové lepené standardním lepidlem</t>
  </si>
  <si>
    <t>-502039305</t>
  </si>
  <si>
    <t>6*2</t>
  </si>
  <si>
    <t>4*1</t>
  </si>
  <si>
    <t>127</t>
  </si>
  <si>
    <t>781493511</t>
  </si>
  <si>
    <t>Plastové profily ukončovací lepené standardním lepidlem</t>
  </si>
  <si>
    <t>1533520813</t>
  </si>
  <si>
    <t>0,95*2+1,2*2-0,6</t>
  </si>
  <si>
    <t>1,75*2+1,35*2-0,6</t>
  </si>
  <si>
    <t>128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</si>
  <si>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</si>
  <si>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</si>
  <si>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</si>
  <si>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</si>
  <si>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</si>
  <si>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129</t>
  </si>
  <si>
    <t>783201811</t>
  </si>
  <si>
    <t>Odstranění nátěrů ze zámečnických konstrukcí oškrabáním</t>
  </si>
  <si>
    <t>1439131909</t>
  </si>
  <si>
    <t>" stávající zárubeň"</t>
  </si>
  <si>
    <t>1,1</t>
  </si>
  <si>
    <t>130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</si>
  <si>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</si>
  <si>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</si>
  <si>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</si>
  <si>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</si>
  <si>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</si>
  <si>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131</t>
  </si>
  <si>
    <t>783321100</t>
  </si>
  <si>
    <t>Nátěry syntetické - otopná tělesa, potrubí ÚT</t>
  </si>
  <si>
    <t>129337366</t>
  </si>
  <si>
    <t>784</t>
  </si>
  <si>
    <t>Dokončovací práce - malby</t>
  </si>
  <si>
    <t>132</t>
  </si>
  <si>
    <t>784121001</t>
  </si>
  <si>
    <t>Oškrabání malby v mísnostech v do 3,80 m</t>
  </si>
  <si>
    <t>2021239536</t>
  </si>
  <si>
    <t>133</t>
  </si>
  <si>
    <t>784171111</t>
  </si>
  <si>
    <t>Zakrytí vnitřních ploch stěn v místnostech výšky do 3,80 m</t>
  </si>
  <si>
    <t>1931434798</t>
  </si>
  <si>
    <t>2,1*1,55*2</t>
  </si>
  <si>
    <t>134</t>
  </si>
  <si>
    <t>581248431</t>
  </si>
  <si>
    <t>fólie pro malířské potřeby zakrývací</t>
  </si>
  <si>
    <t>-1418744244</t>
  </si>
  <si>
    <t>6,51*1,05 'Přepočtené koeficientem množství</t>
  </si>
  <si>
    <t>135</t>
  </si>
  <si>
    <t>784181121</t>
  </si>
  <si>
    <t>Hloubková jednonásobná penetrace podkladu v místnostech výšky do 3,80 m</t>
  </si>
  <si>
    <t>-554997256</t>
  </si>
  <si>
    <t>15,62+68,96+32,45</t>
  </si>
  <si>
    <t>136</t>
  </si>
  <si>
    <t>784221121</t>
  </si>
  <si>
    <t xml:space="preserve">Dvojnásobné bílé malby  ze směsí za sucha minimálně otěruvzdorných v místnostech do 3,80 m</t>
  </si>
  <si>
    <t>1865482585</t>
  </si>
  <si>
    <t>117,03</t>
  </si>
  <si>
    <t>786</t>
  </si>
  <si>
    <t>Dokončovací práce - čalounické úpravy</t>
  </si>
  <si>
    <t>137</t>
  </si>
  <si>
    <t>786624111</t>
  </si>
  <si>
    <t>Montáž lamelové žaluzie do oken zdvojených dřevěných otevíravých, sklápěcích a vyklápěcích</t>
  </si>
  <si>
    <t>-1674040309</t>
  </si>
  <si>
    <t>138</t>
  </si>
  <si>
    <t>553462000</t>
  </si>
  <si>
    <t>žaluzie horizontální interiérové</t>
  </si>
  <si>
    <t>58795221</t>
  </si>
  <si>
    <t>139</t>
  </si>
  <si>
    <t>786624119</t>
  </si>
  <si>
    <t>Demontář lamelové žaluzie</t>
  </si>
  <si>
    <t>1519808973</t>
  </si>
  <si>
    <t>Práce a dodávky M</t>
  </si>
  <si>
    <t>21-M</t>
  </si>
  <si>
    <t>Elektromontáže (montáž vč. dodávky)</t>
  </si>
  <si>
    <t>140</t>
  </si>
  <si>
    <t>210 00-01</t>
  </si>
  <si>
    <t>rozvadec RB vcet. jistice a vybavení</t>
  </si>
  <si>
    <t>-1798700207</t>
  </si>
  <si>
    <t>141</t>
  </si>
  <si>
    <t>210 00-03</t>
  </si>
  <si>
    <t>zásuvka TV, SAT, VKV</t>
  </si>
  <si>
    <t>1635137709</t>
  </si>
  <si>
    <t>142</t>
  </si>
  <si>
    <t>210 00-04</t>
  </si>
  <si>
    <t>zvýšení príkonu u PRE z 1x20A na 3x25A /ceníková cena 11000/+ vyřízení</t>
  </si>
  <si>
    <t>-1360633170</t>
  </si>
  <si>
    <t>143</t>
  </si>
  <si>
    <t>210 00-05</t>
  </si>
  <si>
    <t>zkoušky, revize, příprava odběrného místa</t>
  </si>
  <si>
    <t>1310970618</t>
  </si>
  <si>
    <t>144</t>
  </si>
  <si>
    <t>210 00-06</t>
  </si>
  <si>
    <t>domovní telefon</t>
  </si>
  <si>
    <t>1604854325</t>
  </si>
  <si>
    <t>145</t>
  </si>
  <si>
    <t>210800105</t>
  </si>
  <si>
    <t>Kabel CYKY 750 V 3x1,5 mm2 uložený pod omítkou vcetne dodávky kabelu 3Cx1,5</t>
  </si>
  <si>
    <t>1869403716</t>
  </si>
  <si>
    <t>146</t>
  </si>
  <si>
    <t>210800106</t>
  </si>
  <si>
    <t>Kabel CYKY 750 V 3x2,5 mm2 uložený pod omítkou vcetne dodávky kabelu 3Cx2,5</t>
  </si>
  <si>
    <t>-25226130</t>
  </si>
  <si>
    <t>147</t>
  </si>
  <si>
    <t>Pol09</t>
  </si>
  <si>
    <t>Kabel CYKY 5Cx2,5</t>
  </si>
  <si>
    <t>1727694971</t>
  </si>
  <si>
    <t>148</t>
  </si>
  <si>
    <t>Pol10</t>
  </si>
  <si>
    <t>Kabel CYKY 3Ax1,5</t>
  </si>
  <si>
    <t>636081818</t>
  </si>
  <si>
    <t>149</t>
  </si>
  <si>
    <t>Pol11</t>
  </si>
  <si>
    <t>Kabel CYKY 2Ax1,5</t>
  </si>
  <si>
    <t>-854373487</t>
  </si>
  <si>
    <t>150</t>
  </si>
  <si>
    <t>Pol12</t>
  </si>
  <si>
    <t>Kabel CYKY 5Cx6</t>
  </si>
  <si>
    <t>1796532567</t>
  </si>
  <si>
    <t>151</t>
  </si>
  <si>
    <t>Pol13</t>
  </si>
  <si>
    <t>Kabel CY6</t>
  </si>
  <si>
    <t>-916074360</t>
  </si>
  <si>
    <t>152</t>
  </si>
  <si>
    <t>Pol14</t>
  </si>
  <si>
    <t>podlahová lišta LP35 s prísluš</t>
  </si>
  <si>
    <t>-529581785</t>
  </si>
  <si>
    <t>153</t>
  </si>
  <si>
    <t>Pol15</t>
  </si>
  <si>
    <t>koax kabel</t>
  </si>
  <si>
    <t>-751572486</t>
  </si>
  <si>
    <t>154</t>
  </si>
  <si>
    <t>Pol16</t>
  </si>
  <si>
    <t>svorkovnice 5pol</t>
  </si>
  <si>
    <t>-1397657433</t>
  </si>
  <si>
    <t>155</t>
  </si>
  <si>
    <t>Pol17</t>
  </si>
  <si>
    <t>seriový prepínac</t>
  </si>
  <si>
    <t>776970459</t>
  </si>
  <si>
    <t>156</t>
  </si>
  <si>
    <t>Pol18</t>
  </si>
  <si>
    <t>Strídavý prepinac</t>
  </si>
  <si>
    <t>-212252784</t>
  </si>
  <si>
    <t>157</t>
  </si>
  <si>
    <t>Pol19</t>
  </si>
  <si>
    <t>prístrojový nosic pro LP35</t>
  </si>
  <si>
    <t>766373486</t>
  </si>
  <si>
    <t>158</t>
  </si>
  <si>
    <t>Pol20</t>
  </si>
  <si>
    <t>1pol vypinac</t>
  </si>
  <si>
    <t>-264304445</t>
  </si>
  <si>
    <t>159</t>
  </si>
  <si>
    <t>Pol21</t>
  </si>
  <si>
    <t>styk. Ovladac</t>
  </si>
  <si>
    <t>-212763284</t>
  </si>
  <si>
    <t>160</t>
  </si>
  <si>
    <t>Pol22</t>
  </si>
  <si>
    <t>zásuvka dvojnásobná</t>
  </si>
  <si>
    <t>-3492296</t>
  </si>
  <si>
    <t>161</t>
  </si>
  <si>
    <t>Pol23</t>
  </si>
  <si>
    <t>jistic 3B25/3</t>
  </si>
  <si>
    <t>260371539</t>
  </si>
  <si>
    <t>162</t>
  </si>
  <si>
    <t>Pol24</t>
  </si>
  <si>
    <t>LK 80x20R1</t>
  </si>
  <si>
    <t>1686789582</t>
  </si>
  <si>
    <t>163</t>
  </si>
  <si>
    <t>Pol25</t>
  </si>
  <si>
    <t>LK 80x28 2ZK</t>
  </si>
  <si>
    <t>-2062903830</t>
  </si>
  <si>
    <t>164</t>
  </si>
  <si>
    <t>Pol26</t>
  </si>
  <si>
    <t>LK 80x28 2R</t>
  </si>
  <si>
    <t>-1978498943</t>
  </si>
  <si>
    <t>165</t>
  </si>
  <si>
    <t>Pol27</t>
  </si>
  <si>
    <t>vícko VLK80 2R</t>
  </si>
  <si>
    <t>-587648586</t>
  </si>
  <si>
    <t>166</t>
  </si>
  <si>
    <t>Pol28</t>
  </si>
  <si>
    <t>svorkovnice S66</t>
  </si>
  <si>
    <t>-1653104734</t>
  </si>
  <si>
    <t>167</t>
  </si>
  <si>
    <t>Pol29</t>
  </si>
  <si>
    <t>LK 80R/3</t>
  </si>
  <si>
    <t>-1065663617</t>
  </si>
  <si>
    <t>168</t>
  </si>
  <si>
    <t>Pol30</t>
  </si>
  <si>
    <t>KU 1903</t>
  </si>
  <si>
    <t>463828385</t>
  </si>
  <si>
    <t>169</t>
  </si>
  <si>
    <t>Pol31</t>
  </si>
  <si>
    <t>KU 1901</t>
  </si>
  <si>
    <t>780870481</t>
  </si>
  <si>
    <t>170</t>
  </si>
  <si>
    <t>Pol32</t>
  </si>
  <si>
    <t>svítidlo kruhové- difuzér opálové sklo, 1x75 W/E27, IP20, D280-300mm, hloubka cca 100 mm, 4000k</t>
  </si>
  <si>
    <t>-1562699448</t>
  </si>
  <si>
    <t>171</t>
  </si>
  <si>
    <t>Pol32-1</t>
  </si>
  <si>
    <t>svítidlo kruhové- difuzér opálové sklo, 1x75 W/E27, IP44/IP64, D280-300mm, hloubka cca 100 mm, 4000k</t>
  </si>
  <si>
    <t>1916753132</t>
  </si>
  <si>
    <t>172</t>
  </si>
  <si>
    <t>Pol32-2</t>
  </si>
  <si>
    <t xml:space="preserve">nábytkové svítidlo -  1x39W/G5; IP44/IP20, délka 600 mm, hloubka 90 mm, 4000k</t>
  </si>
  <si>
    <t>-910162300</t>
  </si>
  <si>
    <t>173</t>
  </si>
  <si>
    <t>Pol33</t>
  </si>
  <si>
    <t>koupelnové přisazené nástěnné svítidlo - chrom/sklo, 2x40W/E14, IP44/IP64, šířka 300mm, výška 100 mm, 4000k</t>
  </si>
  <si>
    <t>-1194332749</t>
  </si>
  <si>
    <t>174</t>
  </si>
  <si>
    <t>Pol34</t>
  </si>
  <si>
    <t>požární ucpávka - hlavní přívod</t>
  </si>
  <si>
    <t>-389131799</t>
  </si>
  <si>
    <t>175</t>
  </si>
  <si>
    <t>Pol35</t>
  </si>
  <si>
    <t>kontrola a zprovoznení telefonu</t>
  </si>
  <si>
    <t>437419818</t>
  </si>
  <si>
    <t>176</t>
  </si>
  <si>
    <t>Pol36</t>
  </si>
  <si>
    <t>kontrola a zprovoznení TV zásuvek</t>
  </si>
  <si>
    <t>1991981760</t>
  </si>
  <si>
    <t>177</t>
  </si>
  <si>
    <t>Pol37</t>
  </si>
  <si>
    <t>stavební přípomoce - sekání rýh</t>
  </si>
  <si>
    <t>847272595</t>
  </si>
  <si>
    <t>178</t>
  </si>
  <si>
    <t>Pol38</t>
  </si>
  <si>
    <t>stavební přípomoce - zapravení rýh</t>
  </si>
  <si>
    <t>-607050026</t>
  </si>
  <si>
    <t>24-M</t>
  </si>
  <si>
    <t>Montáže vzduchotechnických zařízení</t>
  </si>
  <si>
    <t>179</t>
  </si>
  <si>
    <t>240010212</t>
  </si>
  <si>
    <t>Malý axiální ventilátor s doběhem WC</t>
  </si>
  <si>
    <t>-478800279</t>
  </si>
  <si>
    <t>180</t>
  </si>
  <si>
    <t>240010213</t>
  </si>
  <si>
    <t>Malý axiální ventilátor s doběhem 1x12V - kouplena</t>
  </si>
  <si>
    <t>849475366</t>
  </si>
  <si>
    <t>181</t>
  </si>
  <si>
    <t>240080319</t>
  </si>
  <si>
    <t>Potrubí VZT flexi vč. tepelné izolace</t>
  </si>
  <si>
    <t>712004650</t>
  </si>
  <si>
    <t>182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</si>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</sst>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1098, byt č. 45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17, Žalanského 291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Ing.arch. Lenka David,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GFyUVI1ShcWcx/A5r8iAH8CbowE1Jh8Egouk4NTdWIUB7+QdRN+Tue5FvWlu5Jf78jltQfczTaWIwRKlcmjqaw==" hashValue="0EzPouMrzXwc+tvFLfLKgRoiaSgGuUzFbykK4Pz1mb5hueSHJUndVe+SMrPY6wFuW5tizFNGkn55qwLlrswi/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ROUND((SUM(BE136:BE417)),  2)</f>
        <v>0</v>
      </c>
      <c r="G31" s="38"/>
      <c r="H31" s="38"/>
      <c r="I31" s="149">
        <v>0.20999999999999999</v>
      </c>
      <c r="J31" s="148">
        <f>ROUND(((SUM(BE136:BE417))*I31),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ROUND((SUM(BF136:BF417)),  2)</f>
        <v>0</v>
      </c>
      <c r="G32" s="38"/>
      <c r="H32" s="38"/>
      <c r="I32" s="149">
        <v>0.14999999999999999</v>
      </c>
      <c r="J32" s="148">
        <f>ROUND(((SUM(BF136:BF417))*I32),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ROUND((SUM(BG136:BG417)),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ROUND((SUM(BH136:BH417)),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ROUND((SUM(BI136:BI417)),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1098, byt č. 45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1098,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17, Žalanského 291</v>
      </c>
      <c r="G89" s="40"/>
      <c r="H89" s="40"/>
      <c r="I89" s="32" t="s">
        <v>30</v>
      </c>
      <c r="J89" s="36" t="str">
        <f>E19</f>
        <v xml:space="preserve">Ing.arch. Lenka David,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J211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J213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J214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J259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J266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J277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J292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J297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J311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J344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J352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J367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J372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J373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J413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Žufanova 1098, byt č. 45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Žufanova 1098,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24</v>
      </c>
      <c r="D132" s="40"/>
      <c r="E132" s="40"/>
      <c r="F132" s="27" t="str">
        <f>E13</f>
        <v>Městská část Praha 17, Žalanského 291</v>
      </c>
      <c r="G132" s="40"/>
      <c r="H132" s="40"/>
      <c r="I132" s="32" t="s">
        <v>30</v>
      </c>
      <c r="J132" s="36" t="str">
        <f>E19</f>
        <v xml:space="preserve">Ing.arch. Lenka David,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P137+P213+P372</f>
        <v>0</v>
      </c>
      <c r="Q136" s="104"/>
      <c r="R136" s="193">
        <f>R137+R213+R372</f>
        <v>4.4891651760000002</v>
      </c>
      <c r="S136" s="104"/>
      <c r="T136" s="194">
        <f>T137+T213+T372</f>
        <v>5.7753531000000002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BK137+BK213+BK372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P138+P147+P149+P174+P205+P211</f>
        <v>0</v>
      </c>
      <c r="Q137" s="204"/>
      <c r="R137" s="205">
        <f>R138+R147+R149+R174+R205+R211</f>
        <v>3.3080184999999998</v>
      </c>
      <c r="S137" s="204"/>
      <c r="T137" s="206">
        <f>T138+T147+T149+T174+T205+T211</f>
        <v>5.744815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BK138+BK147+BK149+BK174+BK205+BK211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0.8792146999999999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14.109999999999999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0.83206669999999994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14.109999999999999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6.3499999999999996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0.00050799999999999999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6.3499999999999996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SUM(P150:P173)</f>
        <v>0</v>
      </c>
      <c r="Q149" s="204"/>
      <c r="R149" s="205">
        <f>SUM(R150:R173)</f>
        <v>2.3838277999999997</v>
      </c>
      <c r="S149" s="204"/>
      <c r="T149" s="206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SUM(BK150:BK173)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29.300000000000001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0.087900000000000006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29.300000000000001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29.550000000000001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0.15070500000000001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29.550000000000001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84.579999999999998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0.25374000000000002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84.579999999999998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68.959999999999994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1.0757759999999998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11.359999999999999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55.890000000000001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1.71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5" customFormat="1">
      <c r="A166" s="15"/>
      <c r="B166" s="248"/>
      <c r="C166" s="249"/>
      <c r="D166" s="228" t="s">
        <v>142</v>
      </c>
      <c r="E166" s="250" t="s">
        <v>1</v>
      </c>
      <c r="F166" s="251" t="s">
        <v>181</v>
      </c>
      <c r="G166" s="249"/>
      <c r="H166" s="252">
        <v>68.959999999999994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142</v>
      </c>
      <c r="AU166" s="258" t="s">
        <v>136</v>
      </c>
      <c r="AV166" s="15" t="s">
        <v>135</v>
      </c>
      <c r="AW166" s="15" t="s">
        <v>32</v>
      </c>
      <c r="AX166" s="15" t="s">
        <v>81</v>
      </c>
      <c r="AY166" s="258" t="s">
        <v>128</v>
      </c>
    </row>
    <row r="167" s="2" customFormat="1" ht="21.75" customHeight="1">
      <c r="A167" s="38"/>
      <c r="B167" s="39"/>
      <c r="C167" s="212" t="s">
        <v>194</v>
      </c>
      <c r="D167" s="212" t="s">
        <v>131</v>
      </c>
      <c r="E167" s="213" t="s">
        <v>195</v>
      </c>
      <c r="F167" s="214" t="s">
        <v>196</v>
      </c>
      <c r="G167" s="215" t="s">
        <v>140</v>
      </c>
      <c r="H167" s="216">
        <v>3.25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42</v>
      </c>
      <c r="O167" s="91"/>
      <c r="P167" s="222">
        <f>O167*H167</f>
        <v>0</v>
      </c>
      <c r="Q167" s="222">
        <v>0.049840000000000002</v>
      </c>
      <c r="R167" s="222">
        <f>Q167*H167</f>
        <v>0.16198000000000001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135</v>
      </c>
      <c r="AT167" s="224" t="s">
        <v>131</v>
      </c>
      <c r="AU167" s="224" t="s">
        <v>136</v>
      </c>
      <c r="AY167" s="17" t="s">
        <v>128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136</v>
      </c>
      <c r="BK167" s="225">
        <f>ROUND(I167*H167,2)</f>
        <v>0</v>
      </c>
      <c r="BL167" s="17" t="s">
        <v>135</v>
      </c>
      <c r="BM167" s="224" t="s">
        <v>197</v>
      </c>
    </row>
    <row r="168" s="13" customFormat="1">
      <c r="A168" s="13"/>
      <c r="B168" s="226"/>
      <c r="C168" s="227"/>
      <c r="D168" s="228" t="s">
        <v>142</v>
      </c>
      <c r="E168" s="229" t="s">
        <v>1</v>
      </c>
      <c r="F168" s="230" t="s">
        <v>198</v>
      </c>
      <c r="G168" s="227"/>
      <c r="H168" s="231">
        <v>3.25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142</v>
      </c>
      <c r="AU168" s="237" t="s">
        <v>136</v>
      </c>
      <c r="AV168" s="13" t="s">
        <v>136</v>
      </c>
      <c r="AW168" s="13" t="s">
        <v>32</v>
      </c>
      <c r="AX168" s="13" t="s">
        <v>81</v>
      </c>
      <c r="AY168" s="237" t="s">
        <v>128</v>
      </c>
    </row>
    <row r="169" s="2" customFormat="1" ht="24.15" customHeight="1">
      <c r="A169" s="38"/>
      <c r="B169" s="39"/>
      <c r="C169" s="212" t="s">
        <v>199</v>
      </c>
      <c r="D169" s="212" t="s">
        <v>131</v>
      </c>
      <c r="E169" s="213" t="s">
        <v>200</v>
      </c>
      <c r="F169" s="214" t="s">
        <v>201</v>
      </c>
      <c r="G169" s="215" t="s">
        <v>134</v>
      </c>
      <c r="H169" s="216">
        <v>2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0.016979999999999999</v>
      </c>
      <c r="R169" s="222">
        <f>Q169*H169</f>
        <v>0.033959999999999997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202</v>
      </c>
    </row>
    <row r="170" s="2" customFormat="1" ht="24.15" customHeight="1">
      <c r="A170" s="38"/>
      <c r="B170" s="39"/>
      <c r="C170" s="259" t="s">
        <v>203</v>
      </c>
      <c r="D170" s="259" t="s">
        <v>204</v>
      </c>
      <c r="E170" s="260" t="s">
        <v>205</v>
      </c>
      <c r="F170" s="261" t="s">
        <v>206</v>
      </c>
      <c r="G170" s="262" t="s">
        <v>134</v>
      </c>
      <c r="H170" s="263">
        <v>2</v>
      </c>
      <c r="I170" s="264"/>
      <c r="J170" s="265">
        <f>ROUND(I170*H170,2)</f>
        <v>0</v>
      </c>
      <c r="K170" s="266"/>
      <c r="L170" s="267"/>
      <c r="M170" s="268" t="s">
        <v>1</v>
      </c>
      <c r="N170" s="269" t="s">
        <v>42</v>
      </c>
      <c r="O170" s="91"/>
      <c r="P170" s="222">
        <f>O170*H170</f>
        <v>0</v>
      </c>
      <c r="Q170" s="222">
        <v>0.01201</v>
      </c>
      <c r="R170" s="222">
        <f>Q170*H170</f>
        <v>0.02402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170</v>
      </c>
      <c r="AT170" s="224" t="s">
        <v>204</v>
      </c>
      <c r="AU170" s="224" t="s">
        <v>136</v>
      </c>
      <c r="AY170" s="17" t="s">
        <v>128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136</v>
      </c>
      <c r="BK170" s="225">
        <f>ROUND(I170*H170,2)</f>
        <v>0</v>
      </c>
      <c r="BL170" s="17" t="s">
        <v>135</v>
      </c>
      <c r="BM170" s="224" t="s">
        <v>207</v>
      </c>
    </row>
    <row r="171" s="2" customFormat="1" ht="24.15" customHeight="1">
      <c r="A171" s="38"/>
      <c r="B171" s="39"/>
      <c r="C171" s="212" t="s">
        <v>8</v>
      </c>
      <c r="D171" s="212" t="s">
        <v>131</v>
      </c>
      <c r="E171" s="213" t="s">
        <v>208</v>
      </c>
      <c r="F171" s="214" t="s">
        <v>209</v>
      </c>
      <c r="G171" s="215" t="s">
        <v>134</v>
      </c>
      <c r="H171" s="216">
        <v>1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0.44169999999999998</v>
      </c>
      <c r="R171" s="222">
        <f>Q171*H171</f>
        <v>0.44169999999999998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210</v>
      </c>
    </row>
    <row r="172" s="2" customFormat="1" ht="37.8" customHeight="1">
      <c r="A172" s="38"/>
      <c r="B172" s="39"/>
      <c r="C172" s="259" t="s">
        <v>211</v>
      </c>
      <c r="D172" s="259" t="s">
        <v>204</v>
      </c>
      <c r="E172" s="260" t="s">
        <v>212</v>
      </c>
      <c r="F172" s="261" t="s">
        <v>213</v>
      </c>
      <c r="G172" s="262" t="s">
        <v>134</v>
      </c>
      <c r="H172" s="263">
        <v>1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0.017930000000000001</v>
      </c>
      <c r="R172" s="222">
        <f>Q172*H172</f>
        <v>0.017930000000000001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214</v>
      </c>
    </row>
    <row r="173" s="2" customFormat="1" ht="21.75" customHeight="1">
      <c r="A173" s="38"/>
      <c r="B173" s="39"/>
      <c r="C173" s="212" t="s">
        <v>215</v>
      </c>
      <c r="D173" s="212" t="s">
        <v>131</v>
      </c>
      <c r="E173" s="213" t="s">
        <v>216</v>
      </c>
      <c r="F173" s="214" t="s">
        <v>217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218</v>
      </c>
    </row>
    <row r="174" s="12" customFormat="1" ht="22.8" customHeight="1">
      <c r="A174" s="12"/>
      <c r="B174" s="196"/>
      <c r="C174" s="197"/>
      <c r="D174" s="198" t="s">
        <v>75</v>
      </c>
      <c r="E174" s="210" t="s">
        <v>175</v>
      </c>
      <c r="F174" s="210" t="s">
        <v>219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SUM(P175:P204)</f>
        <v>0</v>
      </c>
      <c r="Q174" s="204"/>
      <c r="R174" s="205">
        <f>SUM(R175:R204)</f>
        <v>0.0055759999999999994</v>
      </c>
      <c r="S174" s="204"/>
      <c r="T174" s="206">
        <f>SUM(T175:T204)</f>
        <v>5.744815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81</v>
      </c>
      <c r="AT174" s="208" t="s">
        <v>75</v>
      </c>
      <c r="AU174" s="208" t="s">
        <v>81</v>
      </c>
      <c r="AY174" s="207" t="s">
        <v>128</v>
      </c>
      <c r="BK174" s="209">
        <f>SUM(BK175:BK204)</f>
        <v>0</v>
      </c>
    </row>
    <row r="175" s="2" customFormat="1" ht="16.5" customHeight="1">
      <c r="A175" s="38"/>
      <c r="B175" s="39"/>
      <c r="C175" s="212" t="s">
        <v>220</v>
      </c>
      <c r="D175" s="212" t="s">
        <v>131</v>
      </c>
      <c r="E175" s="213" t="s">
        <v>221</v>
      </c>
      <c r="F175" s="214" t="s">
        <v>222</v>
      </c>
      <c r="G175" s="215" t="s">
        <v>223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0.01933</v>
      </c>
      <c r="T175" s="223">
        <f>S175*H175</f>
        <v>0.01933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211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211</v>
      </c>
      <c r="BM175" s="224" t="s">
        <v>224</v>
      </c>
    </row>
    <row r="176" s="2" customFormat="1" ht="16.5" customHeight="1">
      <c r="A176" s="38"/>
      <c r="B176" s="39"/>
      <c r="C176" s="212" t="s">
        <v>225</v>
      </c>
      <c r="D176" s="212" t="s">
        <v>131</v>
      </c>
      <c r="E176" s="213" t="s">
        <v>226</v>
      </c>
      <c r="F176" s="214" t="s">
        <v>227</v>
      </c>
      <c r="G176" s="215" t="s">
        <v>223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0.019460000000000002</v>
      </c>
      <c r="T176" s="223">
        <f>S176*H176</f>
        <v>0.019460000000000002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211</v>
      </c>
      <c r="AT176" s="224" t="s">
        <v>131</v>
      </c>
      <c r="AU176" s="224" t="s">
        <v>136</v>
      </c>
      <c r="AY176" s="17" t="s">
        <v>128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136</v>
      </c>
      <c r="BK176" s="225">
        <f>ROUND(I176*H176,2)</f>
        <v>0</v>
      </c>
      <c r="BL176" s="17" t="s">
        <v>211</v>
      </c>
      <c r="BM176" s="224" t="s">
        <v>228</v>
      </c>
    </row>
    <row r="177" s="2" customFormat="1" ht="16.5" customHeight="1">
      <c r="A177" s="38"/>
      <c r="B177" s="39"/>
      <c r="C177" s="212" t="s">
        <v>229</v>
      </c>
      <c r="D177" s="212" t="s">
        <v>131</v>
      </c>
      <c r="E177" s="213" t="s">
        <v>230</v>
      </c>
      <c r="F177" s="214" t="s">
        <v>231</v>
      </c>
      <c r="G177" s="215" t="s">
        <v>223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0.095100000000000004</v>
      </c>
      <c r="T177" s="223">
        <f>S177*H177</f>
        <v>0.095100000000000004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211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211</v>
      </c>
      <c r="BM177" s="224" t="s">
        <v>232</v>
      </c>
    </row>
    <row r="178" s="2" customFormat="1" ht="24.15" customHeight="1">
      <c r="A178" s="38"/>
      <c r="B178" s="39"/>
      <c r="C178" s="212" t="s">
        <v>7</v>
      </c>
      <c r="D178" s="212" t="s">
        <v>131</v>
      </c>
      <c r="E178" s="213" t="s">
        <v>233</v>
      </c>
      <c r="F178" s="214" t="s">
        <v>234</v>
      </c>
      <c r="G178" s="215" t="s">
        <v>223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0.0091999999999999998</v>
      </c>
      <c r="T178" s="223">
        <f>S178*H178</f>
        <v>0.0091999999999999998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211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211</v>
      </c>
      <c r="BM178" s="224" t="s">
        <v>235</v>
      </c>
    </row>
    <row r="179" s="2" customFormat="1" ht="16.5" customHeight="1">
      <c r="A179" s="38"/>
      <c r="B179" s="39"/>
      <c r="C179" s="212" t="s">
        <v>236</v>
      </c>
      <c r="D179" s="212" t="s">
        <v>131</v>
      </c>
      <c r="E179" s="213" t="s">
        <v>237</v>
      </c>
      <c r="F179" s="214" t="s">
        <v>238</v>
      </c>
      <c r="G179" s="215" t="s">
        <v>223</v>
      </c>
      <c r="H179" s="216">
        <v>2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0.00156</v>
      </c>
      <c r="T179" s="223">
        <f>S179*H179</f>
        <v>0.0031199999999999999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211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211</v>
      </c>
      <c r="BM179" s="224" t="s">
        <v>239</v>
      </c>
    </row>
    <row r="180" s="2" customFormat="1" ht="16.5" customHeight="1">
      <c r="A180" s="38"/>
      <c r="B180" s="39"/>
      <c r="C180" s="212" t="s">
        <v>240</v>
      </c>
      <c r="D180" s="212" t="s">
        <v>131</v>
      </c>
      <c r="E180" s="213" t="s">
        <v>241</v>
      </c>
      <c r="F180" s="214" t="s">
        <v>242</v>
      </c>
      <c r="G180" s="215" t="s">
        <v>134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0.0022499999999999998</v>
      </c>
      <c r="T180" s="223">
        <f>S180*H180</f>
        <v>0.0022499999999999998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211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211</v>
      </c>
      <c r="BM180" s="224" t="s">
        <v>243</v>
      </c>
    </row>
    <row r="181" s="2" customFormat="1" ht="16.5" customHeight="1">
      <c r="A181" s="38"/>
      <c r="B181" s="39"/>
      <c r="C181" s="212" t="s">
        <v>244</v>
      </c>
      <c r="D181" s="212" t="s">
        <v>131</v>
      </c>
      <c r="E181" s="213" t="s">
        <v>245</v>
      </c>
      <c r="F181" s="214" t="s">
        <v>246</v>
      </c>
      <c r="G181" s="215" t="s">
        <v>140</v>
      </c>
      <c r="H181" s="216">
        <v>3.8300000000000001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0.039</v>
      </c>
      <c r="T181" s="223">
        <f>S181*H181</f>
        <v>0.14937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211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211</v>
      </c>
      <c r="BM181" s="224" t="s">
        <v>247</v>
      </c>
    </row>
    <row r="182" s="13" customFormat="1">
      <c r="A182" s="13"/>
      <c r="B182" s="226"/>
      <c r="C182" s="227"/>
      <c r="D182" s="228" t="s">
        <v>142</v>
      </c>
      <c r="E182" s="229" t="s">
        <v>1</v>
      </c>
      <c r="F182" s="230" t="s">
        <v>248</v>
      </c>
      <c r="G182" s="227"/>
      <c r="H182" s="231">
        <v>3.8300000000000001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142</v>
      </c>
      <c r="AU182" s="237" t="s">
        <v>136</v>
      </c>
      <c r="AV182" s="13" t="s">
        <v>136</v>
      </c>
      <c r="AW182" s="13" t="s">
        <v>32</v>
      </c>
      <c r="AX182" s="13" t="s">
        <v>81</v>
      </c>
      <c r="AY182" s="237" t="s">
        <v>128</v>
      </c>
    </row>
    <row r="183" s="2" customFormat="1" ht="24.15" customHeight="1">
      <c r="A183" s="38"/>
      <c r="B183" s="39"/>
      <c r="C183" s="212" t="s">
        <v>249</v>
      </c>
      <c r="D183" s="212" t="s">
        <v>131</v>
      </c>
      <c r="E183" s="213" t="s">
        <v>250</v>
      </c>
      <c r="F183" s="214" t="s">
        <v>251</v>
      </c>
      <c r="G183" s="215" t="s">
        <v>134</v>
      </c>
      <c r="H183" s="216">
        <v>4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0.024</v>
      </c>
      <c r="T183" s="223">
        <f>S183*H183</f>
        <v>0.096000000000000002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211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211</v>
      </c>
      <c r="BM183" s="224" t="s">
        <v>252</v>
      </c>
    </row>
    <row r="184" s="2" customFormat="1" ht="24.15" customHeight="1">
      <c r="A184" s="38"/>
      <c r="B184" s="39"/>
      <c r="C184" s="212" t="s">
        <v>253</v>
      </c>
      <c r="D184" s="212" t="s">
        <v>131</v>
      </c>
      <c r="E184" s="213" t="s">
        <v>254</v>
      </c>
      <c r="F184" s="214" t="s">
        <v>255</v>
      </c>
      <c r="G184" s="215" t="s">
        <v>134</v>
      </c>
      <c r="H184" s="216">
        <v>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0.17399999999999999</v>
      </c>
      <c r="T184" s="223">
        <f>S184*H184</f>
        <v>0.17399999999999999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211</v>
      </c>
      <c r="AT184" s="224" t="s">
        <v>131</v>
      </c>
      <c r="AU184" s="224" t="s">
        <v>136</v>
      </c>
      <c r="AY184" s="17" t="s">
        <v>128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136</v>
      </c>
      <c r="BK184" s="225">
        <f>ROUND(I184*H184,2)</f>
        <v>0</v>
      </c>
      <c r="BL184" s="17" t="s">
        <v>211</v>
      </c>
      <c r="BM184" s="224" t="s">
        <v>256</v>
      </c>
    </row>
    <row r="185" s="2" customFormat="1" ht="24.15" customHeight="1">
      <c r="A185" s="38"/>
      <c r="B185" s="39"/>
      <c r="C185" s="212" t="s">
        <v>257</v>
      </c>
      <c r="D185" s="212" t="s">
        <v>131</v>
      </c>
      <c r="E185" s="213" t="s">
        <v>258</v>
      </c>
      <c r="F185" s="214" t="s">
        <v>259</v>
      </c>
      <c r="G185" s="215" t="s">
        <v>140</v>
      </c>
      <c r="H185" s="216">
        <v>32.450000000000003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0.0025000000000000001</v>
      </c>
      <c r="T185" s="223">
        <f>S185*H185</f>
        <v>0.081125000000000003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211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211</v>
      </c>
      <c r="BM185" s="224" t="s">
        <v>260</v>
      </c>
    </row>
    <row r="186" s="13" customFormat="1">
      <c r="A186" s="13"/>
      <c r="B186" s="226"/>
      <c r="C186" s="227"/>
      <c r="D186" s="228" t="s">
        <v>142</v>
      </c>
      <c r="E186" s="229" t="s">
        <v>1</v>
      </c>
      <c r="F186" s="230" t="s">
        <v>261</v>
      </c>
      <c r="G186" s="227"/>
      <c r="H186" s="231">
        <v>32.450000000000003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142</v>
      </c>
      <c r="AU186" s="237" t="s">
        <v>136</v>
      </c>
      <c r="AV186" s="13" t="s">
        <v>136</v>
      </c>
      <c r="AW186" s="13" t="s">
        <v>32</v>
      </c>
      <c r="AX186" s="13" t="s">
        <v>81</v>
      </c>
      <c r="AY186" s="237" t="s">
        <v>128</v>
      </c>
    </row>
    <row r="187" s="2" customFormat="1" ht="21.75" customHeight="1">
      <c r="A187" s="38"/>
      <c r="B187" s="39"/>
      <c r="C187" s="212" t="s">
        <v>262</v>
      </c>
      <c r="D187" s="212" t="s">
        <v>131</v>
      </c>
      <c r="E187" s="213" t="s">
        <v>263</v>
      </c>
      <c r="F187" s="214" t="s">
        <v>264</v>
      </c>
      <c r="G187" s="215" t="s">
        <v>146</v>
      </c>
      <c r="H187" s="216">
        <v>33.549999999999997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211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211</v>
      </c>
      <c r="BM187" s="224" t="s">
        <v>265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266</v>
      </c>
      <c r="G188" s="227"/>
      <c r="H188" s="231">
        <v>5.4199999999999999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76</v>
      </c>
      <c r="AY188" s="237" t="s">
        <v>128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267</v>
      </c>
      <c r="G189" s="227"/>
      <c r="H189" s="231">
        <v>28.129999999999999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76</v>
      </c>
      <c r="AY189" s="237" t="s">
        <v>128</v>
      </c>
    </row>
    <row r="190" s="15" customFormat="1">
      <c r="A190" s="15"/>
      <c r="B190" s="248"/>
      <c r="C190" s="249"/>
      <c r="D190" s="228" t="s">
        <v>142</v>
      </c>
      <c r="E190" s="250" t="s">
        <v>1</v>
      </c>
      <c r="F190" s="251" t="s">
        <v>181</v>
      </c>
      <c r="G190" s="249"/>
      <c r="H190" s="252">
        <v>33.549999999999997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142</v>
      </c>
      <c r="AU190" s="258" t="s">
        <v>136</v>
      </c>
      <c r="AV190" s="15" t="s">
        <v>135</v>
      </c>
      <c r="AW190" s="15" t="s">
        <v>32</v>
      </c>
      <c r="AX190" s="15" t="s">
        <v>81</v>
      </c>
      <c r="AY190" s="258" t="s">
        <v>128</v>
      </c>
    </row>
    <row r="191" s="2" customFormat="1" ht="16.5" customHeight="1">
      <c r="A191" s="38"/>
      <c r="B191" s="39"/>
      <c r="C191" s="212" t="s">
        <v>268</v>
      </c>
      <c r="D191" s="212" t="s">
        <v>131</v>
      </c>
      <c r="E191" s="213" t="s">
        <v>269</v>
      </c>
      <c r="F191" s="214" t="s">
        <v>270</v>
      </c>
      <c r="G191" s="215" t="s">
        <v>140</v>
      </c>
      <c r="H191" s="216">
        <v>32.450000000000003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211</v>
      </c>
      <c r="AT191" s="224" t="s">
        <v>131</v>
      </c>
      <c r="AU191" s="224" t="s">
        <v>136</v>
      </c>
      <c r="AY191" s="17" t="s">
        <v>128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136</v>
      </c>
      <c r="BK191" s="225">
        <f>ROUND(I191*H191,2)</f>
        <v>0</v>
      </c>
      <c r="BL191" s="17" t="s">
        <v>211</v>
      </c>
      <c r="BM191" s="224" t="s">
        <v>271</v>
      </c>
    </row>
    <row r="192" s="2" customFormat="1" ht="33" customHeight="1">
      <c r="A192" s="38"/>
      <c r="B192" s="39"/>
      <c r="C192" s="212" t="s">
        <v>272</v>
      </c>
      <c r="D192" s="212" t="s">
        <v>131</v>
      </c>
      <c r="E192" s="213" t="s">
        <v>273</v>
      </c>
      <c r="F192" s="214" t="s">
        <v>274</v>
      </c>
      <c r="G192" s="215" t="s">
        <v>140</v>
      </c>
      <c r="H192" s="216">
        <v>32.799999999999997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0.00012999999999999999</v>
      </c>
      <c r="R192" s="222">
        <f>Q192*H192</f>
        <v>0.0042639999999999996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135</v>
      </c>
      <c r="AT192" s="224" t="s">
        <v>131</v>
      </c>
      <c r="AU192" s="224" t="s">
        <v>136</v>
      </c>
      <c r="AY192" s="17" t="s">
        <v>128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136</v>
      </c>
      <c r="BK192" s="225">
        <f>ROUND(I192*H192,2)</f>
        <v>0</v>
      </c>
      <c r="BL192" s="17" t="s">
        <v>135</v>
      </c>
      <c r="BM192" s="224" t="s">
        <v>275</v>
      </c>
    </row>
    <row r="193" s="2" customFormat="1" ht="24.15" customHeight="1">
      <c r="A193" s="38"/>
      <c r="B193" s="39"/>
      <c r="C193" s="212" t="s">
        <v>276</v>
      </c>
      <c r="D193" s="212" t="s">
        <v>131</v>
      </c>
      <c r="E193" s="213" t="s">
        <v>277</v>
      </c>
      <c r="F193" s="214" t="s">
        <v>278</v>
      </c>
      <c r="G193" s="215" t="s">
        <v>140</v>
      </c>
      <c r="H193" s="216">
        <v>32.799999999999997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4.0000000000000003E-05</v>
      </c>
      <c r="R193" s="222">
        <f>Q193*H193</f>
        <v>0.001312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135</v>
      </c>
      <c r="AT193" s="224" t="s">
        <v>131</v>
      </c>
      <c r="AU193" s="224" t="s">
        <v>136</v>
      </c>
      <c r="AY193" s="17" t="s">
        <v>128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136</v>
      </c>
      <c r="BK193" s="225">
        <f>ROUND(I193*H193,2)</f>
        <v>0</v>
      </c>
      <c r="BL193" s="17" t="s">
        <v>135</v>
      </c>
      <c r="BM193" s="224" t="s">
        <v>279</v>
      </c>
    </row>
    <row r="194" s="2" customFormat="1" ht="24.15" customHeight="1">
      <c r="A194" s="38"/>
      <c r="B194" s="39"/>
      <c r="C194" s="212" t="s">
        <v>280</v>
      </c>
      <c r="D194" s="212" t="s">
        <v>131</v>
      </c>
      <c r="E194" s="213" t="s">
        <v>281</v>
      </c>
      <c r="F194" s="214" t="s">
        <v>282</v>
      </c>
      <c r="G194" s="215" t="s">
        <v>140</v>
      </c>
      <c r="H194" s="216">
        <v>28.158000000000001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0.14999999999999999</v>
      </c>
      <c r="T194" s="223">
        <f>S194*H194</f>
        <v>4.2237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135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135</v>
      </c>
      <c r="BM194" s="224" t="s">
        <v>283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284</v>
      </c>
      <c r="G195" s="227"/>
      <c r="H195" s="231">
        <v>28.158000000000001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7.8" customHeight="1">
      <c r="A196" s="38"/>
      <c r="B196" s="39"/>
      <c r="C196" s="212" t="s">
        <v>285</v>
      </c>
      <c r="D196" s="212" t="s">
        <v>131</v>
      </c>
      <c r="E196" s="213" t="s">
        <v>286</v>
      </c>
      <c r="F196" s="214" t="s">
        <v>287</v>
      </c>
      <c r="G196" s="215" t="s">
        <v>288</v>
      </c>
      <c r="H196" s="216">
        <v>0.158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2.2000000000000002</v>
      </c>
      <c r="T196" s="223">
        <f>S196*H196</f>
        <v>0.34760000000000002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289</v>
      </c>
    </row>
    <row r="197" s="13" customFormat="1">
      <c r="A197" s="13"/>
      <c r="B197" s="226"/>
      <c r="C197" s="227"/>
      <c r="D197" s="228" t="s">
        <v>142</v>
      </c>
      <c r="E197" s="229" t="s">
        <v>1</v>
      </c>
      <c r="F197" s="230" t="s">
        <v>290</v>
      </c>
      <c r="G197" s="227"/>
      <c r="H197" s="231">
        <v>0.158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142</v>
      </c>
      <c r="AU197" s="237" t="s">
        <v>136</v>
      </c>
      <c r="AV197" s="13" t="s">
        <v>136</v>
      </c>
      <c r="AW197" s="13" t="s">
        <v>32</v>
      </c>
      <c r="AX197" s="13" t="s">
        <v>81</v>
      </c>
      <c r="AY197" s="237" t="s">
        <v>128</v>
      </c>
    </row>
    <row r="198" s="2" customFormat="1" ht="24.15" customHeight="1">
      <c r="A198" s="38"/>
      <c r="B198" s="39"/>
      <c r="C198" s="212" t="s">
        <v>291</v>
      </c>
      <c r="D198" s="212" t="s">
        <v>131</v>
      </c>
      <c r="E198" s="213" t="s">
        <v>292</v>
      </c>
      <c r="F198" s="214" t="s">
        <v>293</v>
      </c>
      <c r="G198" s="215" t="s">
        <v>134</v>
      </c>
      <c r="H198" s="216">
        <v>2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0.088099999999999998</v>
      </c>
      <c r="T198" s="223">
        <f>S198*H198</f>
        <v>0.1762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294</v>
      </c>
    </row>
    <row r="199" s="2" customFormat="1" ht="21.75" customHeight="1">
      <c r="A199" s="38"/>
      <c r="B199" s="39"/>
      <c r="C199" s="212" t="s">
        <v>295</v>
      </c>
      <c r="D199" s="212" t="s">
        <v>131</v>
      </c>
      <c r="E199" s="213" t="s">
        <v>296</v>
      </c>
      <c r="F199" s="214" t="s">
        <v>297</v>
      </c>
      <c r="G199" s="215" t="s">
        <v>140</v>
      </c>
      <c r="H199" s="216">
        <v>4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0.075999999999999998</v>
      </c>
      <c r="T199" s="223">
        <f>S199*H199</f>
        <v>0.30399999999999999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298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299</v>
      </c>
      <c r="G200" s="227"/>
      <c r="H200" s="231">
        <v>4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16.5" customHeight="1">
      <c r="A201" s="38"/>
      <c r="B201" s="39"/>
      <c r="C201" s="212" t="s">
        <v>300</v>
      </c>
      <c r="D201" s="212" t="s">
        <v>131</v>
      </c>
      <c r="E201" s="213" t="s">
        <v>301</v>
      </c>
      <c r="F201" s="214" t="s">
        <v>302</v>
      </c>
      <c r="G201" s="215" t="s">
        <v>303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304</v>
      </c>
    </row>
    <row r="202" s="2" customFormat="1" ht="16.5" customHeight="1">
      <c r="A202" s="38"/>
      <c r="B202" s="39"/>
      <c r="C202" s="212" t="s">
        <v>305</v>
      </c>
      <c r="D202" s="212" t="s">
        <v>131</v>
      </c>
      <c r="E202" s="213" t="s">
        <v>306</v>
      </c>
      <c r="F202" s="214" t="s">
        <v>307</v>
      </c>
      <c r="G202" s="215" t="s">
        <v>303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0.012999999999999999</v>
      </c>
      <c r="T202" s="223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308</v>
      </c>
    </row>
    <row r="203" s="2" customFormat="1" ht="24.15" customHeight="1">
      <c r="A203" s="38"/>
      <c r="B203" s="39"/>
      <c r="C203" s="212" t="s">
        <v>309</v>
      </c>
      <c r="D203" s="212" t="s">
        <v>131</v>
      </c>
      <c r="E203" s="213" t="s">
        <v>310</v>
      </c>
      <c r="F203" s="214" t="s">
        <v>311</v>
      </c>
      <c r="G203" s="215" t="s">
        <v>140</v>
      </c>
      <c r="H203" s="216">
        <v>0.27000000000000002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0.068000000000000005</v>
      </c>
      <c r="T203" s="223">
        <f>S203*H203</f>
        <v>0.018360000000000001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312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313</v>
      </c>
      <c r="G204" s="227"/>
      <c r="H204" s="231">
        <v>0.27000000000000002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12" customFormat="1" ht="22.8" customHeight="1">
      <c r="A205" s="12"/>
      <c r="B205" s="196"/>
      <c r="C205" s="197"/>
      <c r="D205" s="198" t="s">
        <v>75</v>
      </c>
      <c r="E205" s="210" t="s">
        <v>314</v>
      </c>
      <c r="F205" s="210" t="s">
        <v>315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SUM(P206:P210)</f>
        <v>0</v>
      </c>
      <c r="Q205" s="204"/>
      <c r="R205" s="205">
        <f>SUM(R206:R210)</f>
        <v>0</v>
      </c>
      <c r="S205" s="204"/>
      <c r="T205" s="206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81</v>
      </c>
      <c r="AT205" s="208" t="s">
        <v>75</v>
      </c>
      <c r="AU205" s="208" t="s">
        <v>81</v>
      </c>
      <c r="AY205" s="207" t="s">
        <v>128</v>
      </c>
      <c r="BK205" s="209">
        <f>SUM(BK206:BK210)</f>
        <v>0</v>
      </c>
    </row>
    <row r="206" s="2" customFormat="1" ht="24.15" customHeight="1">
      <c r="A206" s="38"/>
      <c r="B206" s="39"/>
      <c r="C206" s="212" t="s">
        <v>316</v>
      </c>
      <c r="D206" s="212" t="s">
        <v>131</v>
      </c>
      <c r="E206" s="213" t="s">
        <v>317</v>
      </c>
      <c r="F206" s="214" t="s">
        <v>318</v>
      </c>
      <c r="G206" s="215" t="s">
        <v>319</v>
      </c>
      <c r="H206" s="216">
        <v>5.7750000000000004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320</v>
      </c>
    </row>
    <row r="207" s="2" customFormat="1" ht="24.15" customHeight="1">
      <c r="A207" s="38"/>
      <c r="B207" s="39"/>
      <c r="C207" s="212" t="s">
        <v>321</v>
      </c>
      <c r="D207" s="212" t="s">
        <v>131</v>
      </c>
      <c r="E207" s="213" t="s">
        <v>322</v>
      </c>
      <c r="F207" s="214" t="s">
        <v>323</v>
      </c>
      <c r="G207" s="215" t="s">
        <v>319</v>
      </c>
      <c r="H207" s="216">
        <v>5.7750000000000004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324</v>
      </c>
    </row>
    <row r="208" s="2" customFormat="1" ht="24.15" customHeight="1">
      <c r="A208" s="38"/>
      <c r="B208" s="39"/>
      <c r="C208" s="212" t="s">
        <v>325</v>
      </c>
      <c r="D208" s="212" t="s">
        <v>131</v>
      </c>
      <c r="E208" s="213" t="s">
        <v>326</v>
      </c>
      <c r="F208" s="214" t="s">
        <v>327</v>
      </c>
      <c r="G208" s="215" t="s">
        <v>319</v>
      </c>
      <c r="H208" s="216">
        <v>57.75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328</v>
      </c>
    </row>
    <row r="209" s="13" customFormat="1">
      <c r="A209" s="13"/>
      <c r="B209" s="226"/>
      <c r="C209" s="227"/>
      <c r="D209" s="228" t="s">
        <v>142</v>
      </c>
      <c r="E209" s="227"/>
      <c r="F209" s="230" t="s">
        <v>329</v>
      </c>
      <c r="G209" s="227"/>
      <c r="H209" s="231">
        <v>57.75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142</v>
      </c>
      <c r="AU209" s="237" t="s">
        <v>136</v>
      </c>
      <c r="AV209" s="13" t="s">
        <v>136</v>
      </c>
      <c r="AW209" s="13" t="s">
        <v>4</v>
      </c>
      <c r="AX209" s="13" t="s">
        <v>81</v>
      </c>
      <c r="AY209" s="237" t="s">
        <v>128</v>
      </c>
    </row>
    <row r="210" s="2" customFormat="1" ht="24.15" customHeight="1">
      <c r="A210" s="38"/>
      <c r="B210" s="39"/>
      <c r="C210" s="212" t="s">
        <v>330</v>
      </c>
      <c r="D210" s="212" t="s">
        <v>131</v>
      </c>
      <c r="E210" s="213" t="s">
        <v>331</v>
      </c>
      <c r="F210" s="214" t="s">
        <v>332</v>
      </c>
      <c r="G210" s="215" t="s">
        <v>319</v>
      </c>
      <c r="H210" s="216">
        <v>5.7750000000000004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333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334</v>
      </c>
      <c r="F211" s="210" t="s">
        <v>315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P212</f>
        <v>0</v>
      </c>
      <c r="Q211" s="204"/>
      <c r="R211" s="205">
        <f>R212</f>
        <v>0</v>
      </c>
      <c r="S211" s="204"/>
      <c r="T211" s="206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128</v>
      </c>
      <c r="BK211" s="209">
        <f>BK212</f>
        <v>0</v>
      </c>
    </row>
    <row r="212" s="2" customFormat="1" ht="24.15" customHeight="1">
      <c r="A212" s="38"/>
      <c r="B212" s="39"/>
      <c r="C212" s="212" t="s">
        <v>335</v>
      </c>
      <c r="D212" s="212" t="s">
        <v>131</v>
      </c>
      <c r="E212" s="213" t="s">
        <v>336</v>
      </c>
      <c r="F212" s="214" t="s">
        <v>337</v>
      </c>
      <c r="G212" s="215" t="s">
        <v>319</v>
      </c>
      <c r="H212" s="216">
        <v>3.3090000000000002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338</v>
      </c>
    </row>
    <row r="213" s="12" customFormat="1" ht="25.92" customHeight="1">
      <c r="A213" s="12"/>
      <c r="B213" s="196"/>
      <c r="C213" s="197"/>
      <c r="D213" s="198" t="s">
        <v>75</v>
      </c>
      <c r="E213" s="199" t="s">
        <v>339</v>
      </c>
      <c r="F213" s="199" t="s">
        <v>340</v>
      </c>
      <c r="G213" s="197"/>
      <c r="H213" s="197"/>
      <c r="I213" s="200"/>
      <c r="J213" s="201">
        <f>BK213</f>
        <v>0</v>
      </c>
      <c r="K213" s="197"/>
      <c r="L213" s="202"/>
      <c r="M213" s="203"/>
      <c r="N213" s="204"/>
      <c r="O213" s="204"/>
      <c r="P213" s="205">
        <f>P214+P220+P231+P241+P259+P266+P277+P292+P297+P311+P344+P352+P367</f>
        <v>0</v>
      </c>
      <c r="Q213" s="204"/>
      <c r="R213" s="205">
        <f>R214+R220+R231+R241+R259+R266+R277+R292+R297+R311+R344+R352+R367</f>
        <v>1.181146676</v>
      </c>
      <c r="S213" s="204"/>
      <c r="T213" s="206">
        <f>T214+T220+T231+T241+T259+T266+T277+T292+T297+T311+T344+T352+T367</f>
        <v>0.030538100000000002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136</v>
      </c>
      <c r="AT213" s="208" t="s">
        <v>75</v>
      </c>
      <c r="AU213" s="208" t="s">
        <v>76</v>
      </c>
      <c r="AY213" s="207" t="s">
        <v>128</v>
      </c>
      <c r="BK213" s="209">
        <f>BK214+BK220+BK231+BK241+BK259+BK266+BK277+BK292+BK297+BK311+BK344+BK352+BK367</f>
        <v>0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341</v>
      </c>
      <c r="F214" s="210" t="s">
        <v>342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SUM(P215:P219)</f>
        <v>0</v>
      </c>
      <c r="Q214" s="204"/>
      <c r="R214" s="205">
        <f>SUM(R215:R219)</f>
        <v>0.0066299999999999996</v>
      </c>
      <c r="S214" s="204"/>
      <c r="T214" s="206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136</v>
      </c>
      <c r="AT214" s="208" t="s">
        <v>75</v>
      </c>
      <c r="AU214" s="208" t="s">
        <v>81</v>
      </c>
      <c r="AY214" s="207" t="s">
        <v>128</v>
      </c>
      <c r="BK214" s="209">
        <f>SUM(BK215:BK219)</f>
        <v>0</v>
      </c>
    </row>
    <row r="215" s="2" customFormat="1" ht="24.15" customHeight="1">
      <c r="A215" s="38"/>
      <c r="B215" s="39"/>
      <c r="C215" s="212" t="s">
        <v>343</v>
      </c>
      <c r="D215" s="212" t="s">
        <v>131</v>
      </c>
      <c r="E215" s="213" t="s">
        <v>344</v>
      </c>
      <c r="F215" s="214" t="s">
        <v>345</v>
      </c>
      <c r="G215" s="215" t="s">
        <v>140</v>
      </c>
      <c r="H215" s="216">
        <v>3.25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211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211</v>
      </c>
      <c r="BM215" s="224" t="s">
        <v>346</v>
      </c>
    </row>
    <row r="216" s="2" customFormat="1" ht="16.5" customHeight="1">
      <c r="A216" s="38"/>
      <c r="B216" s="39"/>
      <c r="C216" s="259" t="s">
        <v>347</v>
      </c>
      <c r="D216" s="259" t="s">
        <v>204</v>
      </c>
      <c r="E216" s="260" t="s">
        <v>348</v>
      </c>
      <c r="F216" s="261" t="s">
        <v>349</v>
      </c>
      <c r="G216" s="262" t="s">
        <v>140</v>
      </c>
      <c r="H216" s="263">
        <v>3.3149999999999999</v>
      </c>
      <c r="I216" s="264"/>
      <c r="J216" s="265">
        <f>ROUND(I216*H216,2)</f>
        <v>0</v>
      </c>
      <c r="K216" s="266"/>
      <c r="L216" s="267"/>
      <c r="M216" s="268" t="s">
        <v>1</v>
      </c>
      <c r="N216" s="269" t="s">
        <v>42</v>
      </c>
      <c r="O216" s="91"/>
      <c r="P216" s="222">
        <f>O216*H216</f>
        <v>0</v>
      </c>
      <c r="Q216" s="222">
        <v>0.002</v>
      </c>
      <c r="R216" s="222">
        <f>Q216*H216</f>
        <v>0.0066299999999999996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280</v>
      </c>
      <c r="AT216" s="224" t="s">
        <v>204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211</v>
      </c>
      <c r="BM216" s="224" t="s">
        <v>350</v>
      </c>
    </row>
    <row r="217" s="13" customFormat="1">
      <c r="A217" s="13"/>
      <c r="B217" s="226"/>
      <c r="C217" s="227"/>
      <c r="D217" s="228" t="s">
        <v>142</v>
      </c>
      <c r="E217" s="227"/>
      <c r="F217" s="230" t="s">
        <v>351</v>
      </c>
      <c r="G217" s="227"/>
      <c r="H217" s="231">
        <v>3.3149999999999999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142</v>
      </c>
      <c r="AU217" s="237" t="s">
        <v>136</v>
      </c>
      <c r="AV217" s="13" t="s">
        <v>136</v>
      </c>
      <c r="AW217" s="13" t="s">
        <v>4</v>
      </c>
      <c r="AX217" s="13" t="s">
        <v>81</v>
      </c>
      <c r="AY217" s="237" t="s">
        <v>128</v>
      </c>
    </row>
    <row r="218" s="2" customFormat="1" ht="16.5" customHeight="1">
      <c r="A218" s="38"/>
      <c r="B218" s="39"/>
      <c r="C218" s="212" t="s">
        <v>352</v>
      </c>
      <c r="D218" s="212" t="s">
        <v>131</v>
      </c>
      <c r="E218" s="213" t="s">
        <v>353</v>
      </c>
      <c r="F218" s="214" t="s">
        <v>354</v>
      </c>
      <c r="G218" s="215" t="s">
        <v>303</v>
      </c>
      <c r="H218" s="216">
        <v>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211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211</v>
      </c>
      <c r="BM218" s="224" t="s">
        <v>355</v>
      </c>
    </row>
    <row r="219" s="2" customFormat="1" ht="24.15" customHeight="1">
      <c r="A219" s="38"/>
      <c r="B219" s="39"/>
      <c r="C219" s="212" t="s">
        <v>356</v>
      </c>
      <c r="D219" s="212" t="s">
        <v>131</v>
      </c>
      <c r="E219" s="213" t="s">
        <v>357</v>
      </c>
      <c r="F219" s="214" t="s">
        <v>358</v>
      </c>
      <c r="G219" s="215" t="s">
        <v>319</v>
      </c>
      <c r="H219" s="216">
        <v>0.0070000000000000001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211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211</v>
      </c>
      <c r="BM219" s="224" t="s">
        <v>359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360</v>
      </c>
      <c r="F220" s="210" t="s">
        <v>361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SUM(P221:P230)</f>
        <v>0</v>
      </c>
      <c r="Q220" s="204"/>
      <c r="R220" s="205">
        <f>SUM(R221:R230)</f>
        <v>0.0034840000000000001</v>
      </c>
      <c r="S220" s="204"/>
      <c r="T220" s="206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136</v>
      </c>
      <c r="AT220" s="208" t="s">
        <v>75</v>
      </c>
      <c r="AU220" s="208" t="s">
        <v>81</v>
      </c>
      <c r="AY220" s="207" t="s">
        <v>128</v>
      </c>
      <c r="BK220" s="209">
        <f>SUM(BK221:BK230)</f>
        <v>0</v>
      </c>
    </row>
    <row r="221" s="2" customFormat="1" ht="21.75" customHeight="1">
      <c r="A221" s="38"/>
      <c r="B221" s="39"/>
      <c r="C221" s="212" t="s">
        <v>362</v>
      </c>
      <c r="D221" s="212" t="s">
        <v>131</v>
      </c>
      <c r="E221" s="213" t="s">
        <v>363</v>
      </c>
      <c r="F221" s="214" t="s">
        <v>364</v>
      </c>
      <c r="G221" s="215" t="s">
        <v>146</v>
      </c>
      <c r="H221" s="216">
        <v>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0.0012600000000000001</v>
      </c>
      <c r="R221" s="222">
        <f>Q221*H221</f>
        <v>0.0012600000000000001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365</v>
      </c>
    </row>
    <row r="222" s="2" customFormat="1" ht="21.75" customHeight="1">
      <c r="A222" s="38"/>
      <c r="B222" s="39"/>
      <c r="C222" s="212" t="s">
        <v>366</v>
      </c>
      <c r="D222" s="212" t="s">
        <v>131</v>
      </c>
      <c r="E222" s="213" t="s">
        <v>367</v>
      </c>
      <c r="F222" s="214" t="s">
        <v>368</v>
      </c>
      <c r="G222" s="215" t="s">
        <v>146</v>
      </c>
      <c r="H222" s="216">
        <v>1.1000000000000001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0.00029</v>
      </c>
      <c r="R222" s="222">
        <f>Q222*H222</f>
        <v>0.000319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211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211</v>
      </c>
      <c r="BM222" s="224" t="s">
        <v>369</v>
      </c>
    </row>
    <row r="223" s="2" customFormat="1" ht="21.75" customHeight="1">
      <c r="A223" s="38"/>
      <c r="B223" s="39"/>
      <c r="C223" s="212" t="s">
        <v>370</v>
      </c>
      <c r="D223" s="212" t="s">
        <v>131</v>
      </c>
      <c r="E223" s="213" t="s">
        <v>371</v>
      </c>
      <c r="F223" s="214" t="s">
        <v>372</v>
      </c>
      <c r="G223" s="215" t="s">
        <v>146</v>
      </c>
      <c r="H223" s="216">
        <v>3.5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0.00035</v>
      </c>
      <c r="R223" s="222">
        <f>Q223*H223</f>
        <v>0.001225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211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211</v>
      </c>
      <c r="BM223" s="224" t="s">
        <v>373</v>
      </c>
    </row>
    <row r="224" s="2" customFormat="1" ht="16.5" customHeight="1">
      <c r="A224" s="38"/>
      <c r="B224" s="39"/>
      <c r="C224" s="212" t="s">
        <v>374</v>
      </c>
      <c r="D224" s="212" t="s">
        <v>131</v>
      </c>
      <c r="E224" s="213" t="s">
        <v>375</v>
      </c>
      <c r="F224" s="214" t="s">
        <v>376</v>
      </c>
      <c r="G224" s="215" t="s">
        <v>134</v>
      </c>
      <c r="H224" s="216">
        <v>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0.00034000000000000002</v>
      </c>
      <c r="R224" s="222">
        <f>Q224*H224</f>
        <v>0.00034000000000000002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211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211</v>
      </c>
      <c r="BM224" s="224" t="s">
        <v>377</v>
      </c>
    </row>
    <row r="225" s="2" customFormat="1" ht="16.5" customHeight="1">
      <c r="A225" s="38"/>
      <c r="B225" s="39"/>
      <c r="C225" s="212" t="s">
        <v>378</v>
      </c>
      <c r="D225" s="212" t="s">
        <v>131</v>
      </c>
      <c r="E225" s="213" t="s">
        <v>379</v>
      </c>
      <c r="F225" s="214" t="s">
        <v>380</v>
      </c>
      <c r="G225" s="215" t="s">
        <v>134</v>
      </c>
      <c r="H225" s="216">
        <v>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0.00034000000000000002</v>
      </c>
      <c r="R225" s="222">
        <f>Q225*H225</f>
        <v>0.00034000000000000002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211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211</v>
      </c>
      <c r="BM225" s="224" t="s">
        <v>381</v>
      </c>
    </row>
    <row r="226" s="2" customFormat="1" ht="21.75" customHeight="1">
      <c r="A226" s="38"/>
      <c r="B226" s="39"/>
      <c r="C226" s="212" t="s">
        <v>382</v>
      </c>
      <c r="D226" s="212" t="s">
        <v>131</v>
      </c>
      <c r="E226" s="213" t="s">
        <v>383</v>
      </c>
      <c r="F226" s="214" t="s">
        <v>384</v>
      </c>
      <c r="G226" s="215" t="s">
        <v>146</v>
      </c>
      <c r="H226" s="216">
        <v>5.5999999999999996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211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211</v>
      </c>
      <c r="BM226" s="224" t="s">
        <v>385</v>
      </c>
    </row>
    <row r="227" s="13" customFormat="1">
      <c r="A227" s="13"/>
      <c r="B227" s="226"/>
      <c r="C227" s="227"/>
      <c r="D227" s="228" t="s">
        <v>142</v>
      </c>
      <c r="E227" s="229" t="s">
        <v>1</v>
      </c>
      <c r="F227" s="230" t="s">
        <v>386</v>
      </c>
      <c r="G227" s="227"/>
      <c r="H227" s="231">
        <v>5.5999999999999996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142</v>
      </c>
      <c r="AU227" s="237" t="s">
        <v>136</v>
      </c>
      <c r="AV227" s="13" t="s">
        <v>136</v>
      </c>
      <c r="AW227" s="13" t="s">
        <v>32</v>
      </c>
      <c r="AX227" s="13" t="s">
        <v>81</v>
      </c>
      <c r="AY227" s="237" t="s">
        <v>128</v>
      </c>
    </row>
    <row r="228" s="2" customFormat="1" ht="16.5" customHeight="1">
      <c r="A228" s="38"/>
      <c r="B228" s="39"/>
      <c r="C228" s="212" t="s">
        <v>387</v>
      </c>
      <c r="D228" s="212" t="s">
        <v>131</v>
      </c>
      <c r="E228" s="213" t="s">
        <v>388</v>
      </c>
      <c r="F228" s="214" t="s">
        <v>389</v>
      </c>
      <c r="G228" s="215" t="s">
        <v>303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211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211</v>
      </c>
      <c r="BM228" s="224" t="s">
        <v>390</v>
      </c>
    </row>
    <row r="229" s="2" customFormat="1" ht="16.5" customHeight="1">
      <c r="A229" s="38"/>
      <c r="B229" s="39"/>
      <c r="C229" s="212" t="s">
        <v>391</v>
      </c>
      <c r="D229" s="212" t="s">
        <v>131</v>
      </c>
      <c r="E229" s="213" t="s">
        <v>392</v>
      </c>
      <c r="F229" s="214" t="s">
        <v>393</v>
      </c>
      <c r="G229" s="215" t="s">
        <v>303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211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211</v>
      </c>
      <c r="BM229" s="224" t="s">
        <v>394</v>
      </c>
    </row>
    <row r="230" s="2" customFormat="1" ht="24.15" customHeight="1">
      <c r="A230" s="38"/>
      <c r="B230" s="39"/>
      <c r="C230" s="212" t="s">
        <v>395</v>
      </c>
      <c r="D230" s="212" t="s">
        <v>131</v>
      </c>
      <c r="E230" s="213" t="s">
        <v>396</v>
      </c>
      <c r="F230" s="214" t="s">
        <v>397</v>
      </c>
      <c r="G230" s="215" t="s">
        <v>319</v>
      </c>
      <c r="H230" s="216">
        <v>0.002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211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211</v>
      </c>
      <c r="BM230" s="224" t="s">
        <v>398</v>
      </c>
    </row>
    <row r="231" s="12" customFormat="1" ht="22.8" customHeight="1">
      <c r="A231" s="12"/>
      <c r="B231" s="196"/>
      <c r="C231" s="197"/>
      <c r="D231" s="198" t="s">
        <v>75</v>
      </c>
      <c r="E231" s="210" t="s">
        <v>399</v>
      </c>
      <c r="F231" s="210" t="s">
        <v>400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SUM(P232:P240)</f>
        <v>0</v>
      </c>
      <c r="Q231" s="204"/>
      <c r="R231" s="205">
        <f>SUM(R232:R240)</f>
        <v>0.0096600000000000002</v>
      </c>
      <c r="S231" s="204"/>
      <c r="T231" s="206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136</v>
      </c>
      <c r="AT231" s="208" t="s">
        <v>75</v>
      </c>
      <c r="AU231" s="208" t="s">
        <v>81</v>
      </c>
      <c r="AY231" s="207" t="s">
        <v>128</v>
      </c>
      <c r="BK231" s="209">
        <f>SUM(BK232:BK240)</f>
        <v>0</v>
      </c>
    </row>
    <row r="232" s="2" customFormat="1" ht="24.15" customHeight="1">
      <c r="A232" s="38"/>
      <c r="B232" s="39"/>
      <c r="C232" s="212" t="s">
        <v>401</v>
      </c>
      <c r="D232" s="212" t="s">
        <v>131</v>
      </c>
      <c r="E232" s="213" t="s">
        <v>402</v>
      </c>
      <c r="F232" s="214" t="s">
        <v>403</v>
      </c>
      <c r="G232" s="215" t="s">
        <v>146</v>
      </c>
      <c r="H232" s="216">
        <v>9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0.00040000000000000002</v>
      </c>
      <c r="R232" s="222">
        <f>Q232*H232</f>
        <v>0.0036000000000000003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211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211</v>
      </c>
      <c r="BM232" s="224" t="s">
        <v>404</v>
      </c>
    </row>
    <row r="233" s="2" customFormat="1" ht="33" customHeight="1">
      <c r="A233" s="38"/>
      <c r="B233" s="39"/>
      <c r="C233" s="212" t="s">
        <v>405</v>
      </c>
      <c r="D233" s="212" t="s">
        <v>131</v>
      </c>
      <c r="E233" s="213" t="s">
        <v>406</v>
      </c>
      <c r="F233" s="214" t="s">
        <v>407</v>
      </c>
      <c r="G233" s="215" t="s">
        <v>146</v>
      </c>
      <c r="H233" s="216">
        <v>4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5.0000000000000002E-05</v>
      </c>
      <c r="R233" s="222">
        <f>Q233*H233</f>
        <v>0.00020000000000000001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211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211</v>
      </c>
      <c r="BM233" s="224" t="s">
        <v>408</v>
      </c>
    </row>
    <row r="234" s="2" customFormat="1" ht="33" customHeight="1">
      <c r="A234" s="38"/>
      <c r="B234" s="39"/>
      <c r="C234" s="212" t="s">
        <v>409</v>
      </c>
      <c r="D234" s="212" t="s">
        <v>131</v>
      </c>
      <c r="E234" s="213" t="s">
        <v>410</v>
      </c>
      <c r="F234" s="214" t="s">
        <v>411</v>
      </c>
      <c r="G234" s="215" t="s">
        <v>146</v>
      </c>
      <c r="H234" s="216">
        <v>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6.9999999999999994E-05</v>
      </c>
      <c r="R234" s="222">
        <f>Q234*H234</f>
        <v>0.00034999999999999994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211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211</v>
      </c>
      <c r="BM234" s="224" t="s">
        <v>412</v>
      </c>
    </row>
    <row r="235" s="2" customFormat="1" ht="16.5" customHeight="1">
      <c r="A235" s="38"/>
      <c r="B235" s="39"/>
      <c r="C235" s="212" t="s">
        <v>413</v>
      </c>
      <c r="D235" s="212" t="s">
        <v>131</v>
      </c>
      <c r="E235" s="213" t="s">
        <v>414</v>
      </c>
      <c r="F235" s="214" t="s">
        <v>415</v>
      </c>
      <c r="G235" s="215" t="s">
        <v>134</v>
      </c>
      <c r="H235" s="216">
        <v>3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0.00059999999999999995</v>
      </c>
      <c r="R235" s="222">
        <f>Q235*H235</f>
        <v>0.0018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211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211</v>
      </c>
      <c r="BM235" s="224" t="s">
        <v>416</v>
      </c>
    </row>
    <row r="236" s="2" customFormat="1" ht="24.15" customHeight="1">
      <c r="A236" s="38"/>
      <c r="B236" s="39"/>
      <c r="C236" s="212" t="s">
        <v>417</v>
      </c>
      <c r="D236" s="212" t="s">
        <v>131</v>
      </c>
      <c r="E236" s="213" t="s">
        <v>418</v>
      </c>
      <c r="F236" s="214" t="s">
        <v>419</v>
      </c>
      <c r="G236" s="215" t="s">
        <v>146</v>
      </c>
      <c r="H236" s="216">
        <v>9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0.00040000000000000002</v>
      </c>
      <c r="R236" s="222">
        <f>Q236*H236</f>
        <v>0.0036000000000000003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211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211</v>
      </c>
      <c r="BM236" s="224" t="s">
        <v>420</v>
      </c>
    </row>
    <row r="237" s="2" customFormat="1" ht="21.75" customHeight="1">
      <c r="A237" s="38"/>
      <c r="B237" s="39"/>
      <c r="C237" s="212" t="s">
        <v>421</v>
      </c>
      <c r="D237" s="212" t="s">
        <v>131</v>
      </c>
      <c r="E237" s="213" t="s">
        <v>422</v>
      </c>
      <c r="F237" s="214" t="s">
        <v>423</v>
      </c>
      <c r="G237" s="215" t="s">
        <v>146</v>
      </c>
      <c r="H237" s="216">
        <v>9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1.0000000000000001E-05</v>
      </c>
      <c r="R237" s="222">
        <f>Q237*H237</f>
        <v>9.0000000000000006E-05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211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211</v>
      </c>
      <c r="BM237" s="224" t="s">
        <v>424</v>
      </c>
    </row>
    <row r="238" s="2" customFormat="1" ht="16.5" customHeight="1">
      <c r="A238" s="38"/>
      <c r="B238" s="39"/>
      <c r="C238" s="212" t="s">
        <v>425</v>
      </c>
      <c r="D238" s="212" t="s">
        <v>131</v>
      </c>
      <c r="E238" s="213" t="s">
        <v>426</v>
      </c>
      <c r="F238" s="214" t="s">
        <v>393</v>
      </c>
      <c r="G238" s="215" t="s">
        <v>303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1.0000000000000001E-05</v>
      </c>
      <c r="R238" s="222">
        <f>Q238*H238</f>
        <v>1.0000000000000001E-05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211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211</v>
      </c>
      <c r="BM238" s="224" t="s">
        <v>427</v>
      </c>
    </row>
    <row r="239" s="2" customFormat="1" ht="16.5" customHeight="1">
      <c r="A239" s="38"/>
      <c r="B239" s="39"/>
      <c r="C239" s="212" t="s">
        <v>428</v>
      </c>
      <c r="D239" s="212" t="s">
        <v>131</v>
      </c>
      <c r="E239" s="213" t="s">
        <v>429</v>
      </c>
      <c r="F239" s="214" t="s">
        <v>430</v>
      </c>
      <c r="G239" s="215" t="s">
        <v>303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1.0000000000000001E-05</v>
      </c>
      <c r="R239" s="222">
        <f>Q239*H239</f>
        <v>1.0000000000000001E-05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211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211</v>
      </c>
      <c r="BM239" s="224" t="s">
        <v>431</v>
      </c>
    </row>
    <row r="240" s="2" customFormat="1" ht="24.15" customHeight="1">
      <c r="A240" s="38"/>
      <c r="B240" s="39"/>
      <c r="C240" s="212" t="s">
        <v>432</v>
      </c>
      <c r="D240" s="212" t="s">
        <v>131</v>
      </c>
      <c r="E240" s="213" t="s">
        <v>433</v>
      </c>
      <c r="F240" s="214" t="s">
        <v>434</v>
      </c>
      <c r="G240" s="215" t="s">
        <v>319</v>
      </c>
      <c r="H240" s="216">
        <v>0.01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211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211</v>
      </c>
      <c r="BM240" s="224" t="s">
        <v>435</v>
      </c>
    </row>
    <row r="241" s="12" customFormat="1" ht="22.8" customHeight="1">
      <c r="A241" s="12"/>
      <c r="B241" s="196"/>
      <c r="C241" s="197"/>
      <c r="D241" s="198" t="s">
        <v>75</v>
      </c>
      <c r="E241" s="210" t="s">
        <v>436</v>
      </c>
      <c r="F241" s="210" t="s">
        <v>437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SUM(P242:P258)</f>
        <v>0</v>
      </c>
      <c r="Q241" s="204"/>
      <c r="R241" s="205">
        <f>SUM(R242:R258)</f>
        <v>0.024070000000000001</v>
      </c>
      <c r="S241" s="204"/>
      <c r="T241" s="206">
        <f>SUM(T242:T258)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136</v>
      </c>
      <c r="AT241" s="208" t="s">
        <v>75</v>
      </c>
      <c r="AU241" s="208" t="s">
        <v>81</v>
      </c>
      <c r="AY241" s="207" t="s">
        <v>128</v>
      </c>
      <c r="BK241" s="209">
        <f>SUM(BK242:BK258)</f>
        <v>0</v>
      </c>
    </row>
    <row r="242" s="2" customFormat="1" ht="16.5" customHeight="1">
      <c r="A242" s="38"/>
      <c r="B242" s="39"/>
      <c r="C242" s="212" t="s">
        <v>438</v>
      </c>
      <c r="D242" s="212" t="s">
        <v>131</v>
      </c>
      <c r="E242" s="213" t="s">
        <v>439</v>
      </c>
      <c r="F242" s="214" t="s">
        <v>440</v>
      </c>
      <c r="G242" s="215" t="s">
        <v>223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0.024070000000000001</v>
      </c>
      <c r="R242" s="222">
        <f>Q242*H242</f>
        <v>0.024070000000000001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211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211</v>
      </c>
      <c r="BM242" s="224" t="s">
        <v>441</v>
      </c>
    </row>
    <row r="243" s="2" customFormat="1" ht="16.5" customHeight="1">
      <c r="A243" s="38"/>
      <c r="B243" s="39"/>
      <c r="C243" s="212" t="s">
        <v>442</v>
      </c>
      <c r="D243" s="212" t="s">
        <v>131</v>
      </c>
      <c r="E243" s="213" t="s">
        <v>443</v>
      </c>
      <c r="F243" s="214" t="s">
        <v>444</v>
      </c>
      <c r="G243" s="215" t="s">
        <v>223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211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211</v>
      </c>
      <c r="BM243" s="224" t="s">
        <v>445</v>
      </c>
    </row>
    <row r="244" s="2" customFormat="1" ht="16.5" customHeight="1">
      <c r="A244" s="38"/>
      <c r="B244" s="39"/>
      <c r="C244" s="212" t="s">
        <v>446</v>
      </c>
      <c r="D244" s="212" t="s">
        <v>131</v>
      </c>
      <c r="E244" s="213" t="s">
        <v>447</v>
      </c>
      <c r="F244" s="214" t="s">
        <v>448</v>
      </c>
      <c r="G244" s="215" t="s">
        <v>223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211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211</v>
      </c>
      <c r="BM244" s="224" t="s">
        <v>449</v>
      </c>
    </row>
    <row r="245" s="2" customFormat="1" ht="16.5" customHeight="1">
      <c r="A245" s="38"/>
      <c r="B245" s="39"/>
      <c r="C245" s="212" t="s">
        <v>450</v>
      </c>
      <c r="D245" s="212" t="s">
        <v>131</v>
      </c>
      <c r="E245" s="213" t="s">
        <v>451</v>
      </c>
      <c r="F245" s="214" t="s">
        <v>452</v>
      </c>
      <c r="G245" s="215" t="s">
        <v>134</v>
      </c>
      <c r="H245" s="216">
        <v>4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211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211</v>
      </c>
      <c r="BM245" s="224" t="s">
        <v>453</v>
      </c>
    </row>
    <row r="246" s="2" customFormat="1" ht="16.5" customHeight="1">
      <c r="A246" s="38"/>
      <c r="B246" s="39"/>
      <c r="C246" s="212" t="s">
        <v>454</v>
      </c>
      <c r="D246" s="212" t="s">
        <v>131</v>
      </c>
      <c r="E246" s="213" t="s">
        <v>455</v>
      </c>
      <c r="F246" s="214" t="s">
        <v>456</v>
      </c>
      <c r="G246" s="215" t="s">
        <v>134</v>
      </c>
      <c r="H246" s="216">
        <v>2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211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211</v>
      </c>
      <c r="BM246" s="224" t="s">
        <v>457</v>
      </c>
    </row>
    <row r="247" s="2" customFormat="1" ht="16.5" customHeight="1">
      <c r="A247" s="38"/>
      <c r="B247" s="39"/>
      <c r="C247" s="212" t="s">
        <v>458</v>
      </c>
      <c r="D247" s="212" t="s">
        <v>131</v>
      </c>
      <c r="E247" s="213" t="s">
        <v>459</v>
      </c>
      <c r="F247" s="214" t="s">
        <v>460</v>
      </c>
      <c r="G247" s="215" t="s">
        <v>223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211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211</v>
      </c>
      <c r="BM247" s="224" t="s">
        <v>461</v>
      </c>
    </row>
    <row r="248" s="2" customFormat="1" ht="16.5" customHeight="1">
      <c r="A248" s="38"/>
      <c r="B248" s="39"/>
      <c r="C248" s="212" t="s">
        <v>462</v>
      </c>
      <c r="D248" s="212" t="s">
        <v>131</v>
      </c>
      <c r="E248" s="213" t="s">
        <v>463</v>
      </c>
      <c r="F248" s="214" t="s">
        <v>464</v>
      </c>
      <c r="G248" s="215" t="s">
        <v>223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211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211</v>
      </c>
      <c r="BM248" s="224" t="s">
        <v>465</v>
      </c>
    </row>
    <row r="249" s="2" customFormat="1" ht="16.5" customHeight="1">
      <c r="A249" s="38"/>
      <c r="B249" s="39"/>
      <c r="C249" s="212" t="s">
        <v>466</v>
      </c>
      <c r="D249" s="212" t="s">
        <v>131</v>
      </c>
      <c r="E249" s="213" t="s">
        <v>467</v>
      </c>
      <c r="F249" s="214" t="s">
        <v>468</v>
      </c>
      <c r="G249" s="215" t="s">
        <v>223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211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211</v>
      </c>
      <c r="BM249" s="224" t="s">
        <v>469</v>
      </c>
    </row>
    <row r="250" s="2" customFormat="1" ht="16.5" customHeight="1">
      <c r="A250" s="38"/>
      <c r="B250" s="39"/>
      <c r="C250" s="212" t="s">
        <v>470</v>
      </c>
      <c r="D250" s="212" t="s">
        <v>131</v>
      </c>
      <c r="E250" s="213" t="s">
        <v>471</v>
      </c>
      <c r="F250" s="214" t="s">
        <v>472</v>
      </c>
      <c r="G250" s="215" t="s">
        <v>134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211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211</v>
      </c>
      <c r="BM250" s="224" t="s">
        <v>473</v>
      </c>
    </row>
    <row r="251" s="2" customFormat="1" ht="16.5" customHeight="1">
      <c r="A251" s="38"/>
      <c r="B251" s="39"/>
      <c r="C251" s="212" t="s">
        <v>474</v>
      </c>
      <c r="D251" s="212" t="s">
        <v>131</v>
      </c>
      <c r="E251" s="213" t="s">
        <v>475</v>
      </c>
      <c r="F251" s="214" t="s">
        <v>476</v>
      </c>
      <c r="G251" s="215" t="s">
        <v>134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211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211</v>
      </c>
      <c r="BM251" s="224" t="s">
        <v>477</v>
      </c>
    </row>
    <row r="252" s="2" customFormat="1" ht="16.5" customHeight="1">
      <c r="A252" s="38"/>
      <c r="B252" s="39"/>
      <c r="C252" s="212" t="s">
        <v>478</v>
      </c>
      <c r="D252" s="212" t="s">
        <v>131</v>
      </c>
      <c r="E252" s="213" t="s">
        <v>479</v>
      </c>
      <c r="F252" s="214" t="s">
        <v>480</v>
      </c>
      <c r="G252" s="215" t="s">
        <v>134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211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211</v>
      </c>
      <c r="BM252" s="224" t="s">
        <v>481</v>
      </c>
    </row>
    <row r="253" s="2" customFormat="1" ht="24.15" customHeight="1">
      <c r="A253" s="38"/>
      <c r="B253" s="39"/>
      <c r="C253" s="212" t="s">
        <v>482</v>
      </c>
      <c r="D253" s="212" t="s">
        <v>131</v>
      </c>
      <c r="E253" s="213" t="s">
        <v>483</v>
      </c>
      <c r="F253" s="214" t="s">
        <v>484</v>
      </c>
      <c r="G253" s="215" t="s">
        <v>134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211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211</v>
      </c>
      <c r="BM253" s="224" t="s">
        <v>485</v>
      </c>
    </row>
    <row r="254" s="2" customFormat="1" ht="21.75" customHeight="1">
      <c r="A254" s="38"/>
      <c r="B254" s="39"/>
      <c r="C254" s="212" t="s">
        <v>486</v>
      </c>
      <c r="D254" s="212" t="s">
        <v>131</v>
      </c>
      <c r="E254" s="213" t="s">
        <v>487</v>
      </c>
      <c r="F254" s="214" t="s">
        <v>488</v>
      </c>
      <c r="G254" s="215" t="s">
        <v>223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211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211</v>
      </c>
      <c r="BM254" s="224" t="s">
        <v>489</v>
      </c>
    </row>
    <row r="255" s="2" customFormat="1" ht="16.5" customHeight="1">
      <c r="A255" s="38"/>
      <c r="B255" s="39"/>
      <c r="C255" s="212" t="s">
        <v>490</v>
      </c>
      <c r="D255" s="212" t="s">
        <v>131</v>
      </c>
      <c r="E255" s="213" t="s">
        <v>491</v>
      </c>
      <c r="F255" s="214" t="s">
        <v>492</v>
      </c>
      <c r="G255" s="215" t="s">
        <v>134</v>
      </c>
      <c r="H255" s="216">
        <v>2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211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211</v>
      </c>
      <c r="BM255" s="224" t="s">
        <v>493</v>
      </c>
    </row>
    <row r="256" s="2" customFormat="1" ht="24.15" customHeight="1">
      <c r="A256" s="38"/>
      <c r="B256" s="39"/>
      <c r="C256" s="212" t="s">
        <v>494</v>
      </c>
      <c r="D256" s="212" t="s">
        <v>131</v>
      </c>
      <c r="E256" s="213" t="s">
        <v>495</v>
      </c>
      <c r="F256" s="214" t="s">
        <v>496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211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211</v>
      </c>
      <c r="BM256" s="224" t="s">
        <v>497</v>
      </c>
    </row>
    <row r="257" s="2" customFormat="1" ht="16.5" customHeight="1">
      <c r="A257" s="38"/>
      <c r="B257" s="39"/>
      <c r="C257" s="212" t="s">
        <v>498</v>
      </c>
      <c r="D257" s="212" t="s">
        <v>131</v>
      </c>
      <c r="E257" s="213" t="s">
        <v>499</v>
      </c>
      <c r="F257" s="214" t="s">
        <v>500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211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211</v>
      </c>
      <c r="BM257" s="224" t="s">
        <v>501</v>
      </c>
    </row>
    <row r="258" s="2" customFormat="1" ht="24.15" customHeight="1">
      <c r="A258" s="38"/>
      <c r="B258" s="39"/>
      <c r="C258" s="212" t="s">
        <v>502</v>
      </c>
      <c r="D258" s="212" t="s">
        <v>131</v>
      </c>
      <c r="E258" s="213" t="s">
        <v>503</v>
      </c>
      <c r="F258" s="214" t="s">
        <v>504</v>
      </c>
      <c r="G258" s="215" t="s">
        <v>319</v>
      </c>
      <c r="H258" s="216">
        <v>0.062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211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211</v>
      </c>
      <c r="BM258" s="224" t="s">
        <v>505</v>
      </c>
    </row>
    <row r="259" s="12" customFormat="1" ht="22.8" customHeight="1">
      <c r="A259" s="12"/>
      <c r="B259" s="196"/>
      <c r="C259" s="197"/>
      <c r="D259" s="198" t="s">
        <v>75</v>
      </c>
      <c r="E259" s="210" t="s">
        <v>506</v>
      </c>
      <c r="F259" s="210" t="s">
        <v>507</v>
      </c>
      <c r="G259" s="197"/>
      <c r="H259" s="197"/>
      <c r="I259" s="200"/>
      <c r="J259" s="211">
        <f>BK259</f>
        <v>0</v>
      </c>
      <c r="K259" s="197"/>
      <c r="L259" s="202"/>
      <c r="M259" s="203"/>
      <c r="N259" s="204"/>
      <c r="O259" s="204"/>
      <c r="P259" s="205">
        <f>SUM(P260:P265)</f>
        <v>0</v>
      </c>
      <c r="Q259" s="204"/>
      <c r="R259" s="205">
        <f>SUM(R260:R265)</f>
        <v>0.047964100000000003</v>
      </c>
      <c r="S259" s="204"/>
      <c r="T259" s="206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7" t="s">
        <v>136</v>
      </c>
      <c r="AT259" s="208" t="s">
        <v>75</v>
      </c>
      <c r="AU259" s="208" t="s">
        <v>81</v>
      </c>
      <c r="AY259" s="207" t="s">
        <v>128</v>
      </c>
      <c r="BK259" s="209">
        <f>SUM(BK260:BK265)</f>
        <v>0</v>
      </c>
    </row>
    <row r="260" s="2" customFormat="1" ht="24.15" customHeight="1">
      <c r="A260" s="38"/>
      <c r="B260" s="39"/>
      <c r="C260" s="212" t="s">
        <v>508</v>
      </c>
      <c r="D260" s="212" t="s">
        <v>131</v>
      </c>
      <c r="E260" s="213" t="s">
        <v>509</v>
      </c>
      <c r="F260" s="214" t="s">
        <v>510</v>
      </c>
      <c r="G260" s="215" t="s">
        <v>140</v>
      </c>
      <c r="H260" s="216">
        <v>1.8300000000000001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0.025669999999999998</v>
      </c>
      <c r="R260" s="222">
        <f>Q260*H260</f>
        <v>0.0469761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211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211</v>
      </c>
      <c r="BM260" s="224" t="s">
        <v>511</v>
      </c>
    </row>
    <row r="261" s="13" customFormat="1">
      <c r="A261" s="13"/>
      <c r="B261" s="226"/>
      <c r="C261" s="227"/>
      <c r="D261" s="228" t="s">
        <v>142</v>
      </c>
      <c r="E261" s="229" t="s">
        <v>1</v>
      </c>
      <c r="F261" s="230" t="s">
        <v>512</v>
      </c>
      <c r="G261" s="227"/>
      <c r="H261" s="231">
        <v>1.8300000000000001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142</v>
      </c>
      <c r="AU261" s="237" t="s">
        <v>136</v>
      </c>
      <c r="AV261" s="13" t="s">
        <v>136</v>
      </c>
      <c r="AW261" s="13" t="s">
        <v>32</v>
      </c>
      <c r="AX261" s="13" t="s">
        <v>81</v>
      </c>
      <c r="AY261" s="237" t="s">
        <v>128</v>
      </c>
    </row>
    <row r="262" s="2" customFormat="1" ht="16.5" customHeight="1">
      <c r="A262" s="38"/>
      <c r="B262" s="39"/>
      <c r="C262" s="212" t="s">
        <v>513</v>
      </c>
      <c r="D262" s="212" t="s">
        <v>131</v>
      </c>
      <c r="E262" s="213" t="s">
        <v>514</v>
      </c>
      <c r="F262" s="214" t="s">
        <v>515</v>
      </c>
      <c r="G262" s="215" t="s">
        <v>140</v>
      </c>
      <c r="H262" s="216">
        <v>2.4700000000000002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0.00020000000000000001</v>
      </c>
      <c r="R262" s="222">
        <f>Q262*H262</f>
        <v>0.00049400000000000008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211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211</v>
      </c>
      <c r="BM262" s="224" t="s">
        <v>516</v>
      </c>
    </row>
    <row r="263" s="13" customFormat="1">
      <c r="A263" s="13"/>
      <c r="B263" s="226"/>
      <c r="C263" s="227"/>
      <c r="D263" s="228" t="s">
        <v>142</v>
      </c>
      <c r="E263" s="229" t="s">
        <v>1</v>
      </c>
      <c r="F263" s="230" t="s">
        <v>517</v>
      </c>
      <c r="G263" s="227"/>
      <c r="H263" s="231">
        <v>2.4700000000000002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142</v>
      </c>
      <c r="AU263" s="237" t="s">
        <v>136</v>
      </c>
      <c r="AV263" s="13" t="s">
        <v>136</v>
      </c>
      <c r="AW263" s="13" t="s">
        <v>32</v>
      </c>
      <c r="AX263" s="13" t="s">
        <v>81</v>
      </c>
      <c r="AY263" s="237" t="s">
        <v>128</v>
      </c>
    </row>
    <row r="264" s="2" customFormat="1" ht="16.5" customHeight="1">
      <c r="A264" s="38"/>
      <c r="B264" s="39"/>
      <c r="C264" s="212" t="s">
        <v>518</v>
      </c>
      <c r="D264" s="212" t="s">
        <v>131</v>
      </c>
      <c r="E264" s="213" t="s">
        <v>519</v>
      </c>
      <c r="F264" s="214" t="s">
        <v>520</v>
      </c>
      <c r="G264" s="215" t="s">
        <v>140</v>
      </c>
      <c r="H264" s="216">
        <v>2.4700000000000002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0.00020000000000000001</v>
      </c>
      <c r="R264" s="222">
        <f>Q264*H264</f>
        <v>0.00049400000000000008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211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211</v>
      </c>
      <c r="BM264" s="224" t="s">
        <v>521</v>
      </c>
    </row>
    <row r="265" s="2" customFormat="1" ht="24.15" customHeight="1">
      <c r="A265" s="38"/>
      <c r="B265" s="39"/>
      <c r="C265" s="212" t="s">
        <v>522</v>
      </c>
      <c r="D265" s="212" t="s">
        <v>131</v>
      </c>
      <c r="E265" s="213" t="s">
        <v>523</v>
      </c>
      <c r="F265" s="214" t="s">
        <v>524</v>
      </c>
      <c r="G265" s="215" t="s">
        <v>319</v>
      </c>
      <c r="H265" s="216">
        <v>0.048000000000000001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211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211</v>
      </c>
      <c r="BM265" s="224" t="s">
        <v>525</v>
      </c>
    </row>
    <row r="266" s="12" customFormat="1" ht="22.8" customHeight="1">
      <c r="A266" s="12"/>
      <c r="B266" s="196"/>
      <c r="C266" s="197"/>
      <c r="D266" s="198" t="s">
        <v>75</v>
      </c>
      <c r="E266" s="210" t="s">
        <v>526</v>
      </c>
      <c r="F266" s="210" t="s">
        <v>527</v>
      </c>
      <c r="G266" s="197"/>
      <c r="H266" s="197"/>
      <c r="I266" s="200"/>
      <c r="J266" s="211">
        <f>BK266</f>
        <v>0</v>
      </c>
      <c r="K266" s="197"/>
      <c r="L266" s="202"/>
      <c r="M266" s="203"/>
      <c r="N266" s="204"/>
      <c r="O266" s="204"/>
      <c r="P266" s="205">
        <f>SUM(P267:P276)</f>
        <v>0</v>
      </c>
      <c r="Q266" s="204"/>
      <c r="R266" s="205">
        <f>SUM(R267:R276)</f>
        <v>0.061499999999999999</v>
      </c>
      <c r="S266" s="204"/>
      <c r="T266" s="206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7" t="s">
        <v>136</v>
      </c>
      <c r="AT266" s="208" t="s">
        <v>75</v>
      </c>
      <c r="AU266" s="208" t="s">
        <v>81</v>
      </c>
      <c r="AY266" s="207" t="s">
        <v>128</v>
      </c>
      <c r="BK266" s="209">
        <f>SUM(BK267:BK276)</f>
        <v>0</v>
      </c>
    </row>
    <row r="267" s="2" customFormat="1" ht="24.15" customHeight="1">
      <c r="A267" s="38"/>
      <c r="B267" s="39"/>
      <c r="C267" s="212" t="s">
        <v>528</v>
      </c>
      <c r="D267" s="212" t="s">
        <v>131</v>
      </c>
      <c r="E267" s="213" t="s">
        <v>529</v>
      </c>
      <c r="F267" s="214" t="s">
        <v>530</v>
      </c>
      <c r="G267" s="215" t="s">
        <v>134</v>
      </c>
      <c r="H267" s="216">
        <v>3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211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211</v>
      </c>
      <c r="BM267" s="224" t="s">
        <v>531</v>
      </c>
    </row>
    <row r="268" s="2" customFormat="1" ht="24.15" customHeight="1">
      <c r="A268" s="38"/>
      <c r="B268" s="39"/>
      <c r="C268" s="259" t="s">
        <v>532</v>
      </c>
      <c r="D268" s="259" t="s">
        <v>204</v>
      </c>
      <c r="E268" s="260" t="s">
        <v>533</v>
      </c>
      <c r="F268" s="261" t="s">
        <v>534</v>
      </c>
      <c r="G268" s="262" t="s">
        <v>134</v>
      </c>
      <c r="H268" s="263">
        <v>2</v>
      </c>
      <c r="I268" s="264"/>
      <c r="J268" s="265">
        <f>ROUND(I268*H268,2)</f>
        <v>0</v>
      </c>
      <c r="K268" s="266"/>
      <c r="L268" s="267"/>
      <c r="M268" s="268" t="s">
        <v>1</v>
      </c>
      <c r="N268" s="269" t="s">
        <v>42</v>
      </c>
      <c r="O268" s="91"/>
      <c r="P268" s="222">
        <f>O268*H268</f>
        <v>0</v>
      </c>
      <c r="Q268" s="222">
        <v>0.0138</v>
      </c>
      <c r="R268" s="222">
        <f>Q268*H268</f>
        <v>0.0276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280</v>
      </c>
      <c r="AT268" s="224" t="s">
        <v>204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211</v>
      </c>
      <c r="BM268" s="224" t="s">
        <v>535</v>
      </c>
    </row>
    <row r="269" s="2" customFormat="1" ht="24.15" customHeight="1">
      <c r="A269" s="38"/>
      <c r="B269" s="39"/>
      <c r="C269" s="259" t="s">
        <v>536</v>
      </c>
      <c r="D269" s="259" t="s">
        <v>204</v>
      </c>
      <c r="E269" s="260" t="s">
        <v>537</v>
      </c>
      <c r="F269" s="261" t="s">
        <v>538</v>
      </c>
      <c r="G269" s="262" t="s">
        <v>134</v>
      </c>
      <c r="H269" s="263">
        <v>1</v>
      </c>
      <c r="I269" s="264"/>
      <c r="J269" s="265">
        <f>ROUND(I269*H269,2)</f>
        <v>0</v>
      </c>
      <c r="K269" s="266"/>
      <c r="L269" s="267"/>
      <c r="M269" s="268" t="s">
        <v>1</v>
      </c>
      <c r="N269" s="269" t="s">
        <v>42</v>
      </c>
      <c r="O269" s="91"/>
      <c r="P269" s="222">
        <f>O269*H269</f>
        <v>0</v>
      </c>
      <c r="Q269" s="222">
        <v>0.0138</v>
      </c>
      <c r="R269" s="222">
        <f>Q269*H269</f>
        <v>0.0138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280</v>
      </c>
      <c r="AT269" s="224" t="s">
        <v>204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211</v>
      </c>
      <c r="BM269" s="224" t="s">
        <v>539</v>
      </c>
    </row>
    <row r="270" s="2" customFormat="1" ht="24.15" customHeight="1">
      <c r="A270" s="38"/>
      <c r="B270" s="39"/>
      <c r="C270" s="212" t="s">
        <v>540</v>
      </c>
      <c r="D270" s="212" t="s">
        <v>131</v>
      </c>
      <c r="E270" s="213" t="s">
        <v>541</v>
      </c>
      <c r="F270" s="214" t="s">
        <v>542</v>
      </c>
      <c r="G270" s="215" t="s">
        <v>134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211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211</v>
      </c>
      <c r="BM270" s="224" t="s">
        <v>543</v>
      </c>
    </row>
    <row r="271" s="2" customFormat="1" ht="24.15" customHeight="1">
      <c r="A271" s="38"/>
      <c r="B271" s="39"/>
      <c r="C271" s="259" t="s">
        <v>544</v>
      </c>
      <c r="D271" s="259" t="s">
        <v>204</v>
      </c>
      <c r="E271" s="260" t="s">
        <v>545</v>
      </c>
      <c r="F271" s="261" t="s">
        <v>546</v>
      </c>
      <c r="G271" s="262" t="s">
        <v>134</v>
      </c>
      <c r="H271" s="263">
        <v>1</v>
      </c>
      <c r="I271" s="264"/>
      <c r="J271" s="265">
        <f>ROUND(I271*H271,2)</f>
        <v>0</v>
      </c>
      <c r="K271" s="266"/>
      <c r="L271" s="267"/>
      <c r="M271" s="268" t="s">
        <v>1</v>
      </c>
      <c r="N271" s="269" t="s">
        <v>42</v>
      </c>
      <c r="O271" s="91"/>
      <c r="P271" s="222">
        <f>O271*H271</f>
        <v>0</v>
      </c>
      <c r="Q271" s="222">
        <v>0.0138</v>
      </c>
      <c r="R271" s="222">
        <f>Q271*H271</f>
        <v>0.0138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280</v>
      </c>
      <c r="AT271" s="224" t="s">
        <v>204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211</v>
      </c>
      <c r="BM271" s="224" t="s">
        <v>547</v>
      </c>
    </row>
    <row r="272" s="2" customFormat="1" ht="16.5" customHeight="1">
      <c r="A272" s="38"/>
      <c r="B272" s="39"/>
      <c r="C272" s="212" t="s">
        <v>548</v>
      </c>
      <c r="D272" s="212" t="s">
        <v>131</v>
      </c>
      <c r="E272" s="213" t="s">
        <v>549</v>
      </c>
      <c r="F272" s="214" t="s">
        <v>550</v>
      </c>
      <c r="G272" s="215" t="s">
        <v>134</v>
      </c>
      <c r="H272" s="216">
        <v>3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211</v>
      </c>
      <c r="AT272" s="224" t="s">
        <v>131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211</v>
      </c>
      <c r="BM272" s="224" t="s">
        <v>551</v>
      </c>
    </row>
    <row r="273" s="2" customFormat="1" ht="16.5" customHeight="1">
      <c r="A273" s="38"/>
      <c r="B273" s="39"/>
      <c r="C273" s="259" t="s">
        <v>552</v>
      </c>
      <c r="D273" s="259" t="s">
        <v>204</v>
      </c>
      <c r="E273" s="260" t="s">
        <v>553</v>
      </c>
      <c r="F273" s="261" t="s">
        <v>554</v>
      </c>
      <c r="G273" s="262" t="s">
        <v>134</v>
      </c>
      <c r="H273" s="263">
        <v>3</v>
      </c>
      <c r="I273" s="264"/>
      <c r="J273" s="265">
        <f>ROUND(I273*H273,2)</f>
        <v>0</v>
      </c>
      <c r="K273" s="266"/>
      <c r="L273" s="267"/>
      <c r="M273" s="268" t="s">
        <v>1</v>
      </c>
      <c r="N273" s="269" t="s">
        <v>42</v>
      </c>
      <c r="O273" s="91"/>
      <c r="P273" s="222">
        <f>O273*H273</f>
        <v>0</v>
      </c>
      <c r="Q273" s="222">
        <v>0.0020999999999999999</v>
      </c>
      <c r="R273" s="222">
        <f>Q273*H273</f>
        <v>0.0063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280</v>
      </c>
      <c r="AT273" s="224" t="s">
        <v>204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211</v>
      </c>
      <c r="BM273" s="224" t="s">
        <v>555</v>
      </c>
    </row>
    <row r="274" s="2" customFormat="1" ht="16.5" customHeight="1">
      <c r="A274" s="38"/>
      <c r="B274" s="39"/>
      <c r="C274" s="212" t="s">
        <v>556</v>
      </c>
      <c r="D274" s="212" t="s">
        <v>131</v>
      </c>
      <c r="E274" s="213" t="s">
        <v>557</v>
      </c>
      <c r="F274" s="214" t="s">
        <v>558</v>
      </c>
      <c r="G274" s="215" t="s">
        <v>303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211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211</v>
      </c>
      <c r="BM274" s="224" t="s">
        <v>559</v>
      </c>
    </row>
    <row r="275" s="2" customFormat="1" ht="16.5" customHeight="1">
      <c r="A275" s="38"/>
      <c r="B275" s="39"/>
      <c r="C275" s="212" t="s">
        <v>560</v>
      </c>
      <c r="D275" s="212" t="s">
        <v>131</v>
      </c>
      <c r="E275" s="213" t="s">
        <v>561</v>
      </c>
      <c r="F275" s="214" t="s">
        <v>562</v>
      </c>
      <c r="G275" s="215" t="s">
        <v>303</v>
      </c>
      <c r="H275" s="216">
        <v>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211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211</v>
      </c>
      <c r="BM275" s="224" t="s">
        <v>563</v>
      </c>
    </row>
    <row r="276" s="2" customFormat="1" ht="24.15" customHeight="1">
      <c r="A276" s="38"/>
      <c r="B276" s="39"/>
      <c r="C276" s="212" t="s">
        <v>564</v>
      </c>
      <c r="D276" s="212" t="s">
        <v>131</v>
      </c>
      <c r="E276" s="213" t="s">
        <v>565</v>
      </c>
      <c r="F276" s="214" t="s">
        <v>566</v>
      </c>
      <c r="G276" s="215" t="s">
        <v>319</v>
      </c>
      <c r="H276" s="216">
        <v>0.062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211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211</v>
      </c>
      <c r="BM276" s="224" t="s">
        <v>567</v>
      </c>
    </row>
    <row r="277" s="12" customFormat="1" ht="22.8" customHeight="1">
      <c r="A277" s="12"/>
      <c r="B277" s="196"/>
      <c r="C277" s="197"/>
      <c r="D277" s="198" t="s">
        <v>75</v>
      </c>
      <c r="E277" s="210" t="s">
        <v>568</v>
      </c>
      <c r="F277" s="210" t="s">
        <v>569</v>
      </c>
      <c r="G277" s="197"/>
      <c r="H277" s="197"/>
      <c r="I277" s="200"/>
      <c r="J277" s="211">
        <f>BK277</f>
        <v>0</v>
      </c>
      <c r="K277" s="197"/>
      <c r="L277" s="202"/>
      <c r="M277" s="203"/>
      <c r="N277" s="204"/>
      <c r="O277" s="204"/>
      <c r="P277" s="205">
        <f>SUM(P278:P291)</f>
        <v>0</v>
      </c>
      <c r="Q277" s="204"/>
      <c r="R277" s="205">
        <f>SUM(R278:R291)</f>
        <v>0.1159645</v>
      </c>
      <c r="S277" s="204"/>
      <c r="T277" s="206">
        <f>SUM(T278:T291)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136</v>
      </c>
      <c r="AT277" s="208" t="s">
        <v>75</v>
      </c>
      <c r="AU277" s="208" t="s">
        <v>81</v>
      </c>
      <c r="AY277" s="207" t="s">
        <v>128</v>
      </c>
      <c r="BK277" s="209">
        <f>SUM(BK278:BK291)</f>
        <v>0</v>
      </c>
    </row>
    <row r="278" s="2" customFormat="1" ht="16.5" customHeight="1">
      <c r="A278" s="38"/>
      <c r="B278" s="39"/>
      <c r="C278" s="212" t="s">
        <v>570</v>
      </c>
      <c r="D278" s="212" t="s">
        <v>131</v>
      </c>
      <c r="E278" s="213" t="s">
        <v>571</v>
      </c>
      <c r="F278" s="214" t="s">
        <v>572</v>
      </c>
      <c r="G278" s="215" t="s">
        <v>140</v>
      </c>
      <c r="H278" s="216">
        <v>3.25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211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211</v>
      </c>
      <c r="BM278" s="224" t="s">
        <v>573</v>
      </c>
    </row>
    <row r="279" s="2" customFormat="1" ht="16.5" customHeight="1">
      <c r="A279" s="38"/>
      <c r="B279" s="39"/>
      <c r="C279" s="212" t="s">
        <v>574</v>
      </c>
      <c r="D279" s="212" t="s">
        <v>131</v>
      </c>
      <c r="E279" s="213" t="s">
        <v>575</v>
      </c>
      <c r="F279" s="214" t="s">
        <v>576</v>
      </c>
      <c r="G279" s="215" t="s">
        <v>140</v>
      </c>
      <c r="H279" s="216">
        <v>3.25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0.00029999999999999997</v>
      </c>
      <c r="R279" s="222">
        <f>Q279*H279</f>
        <v>0.00097499999999999996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211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211</v>
      </c>
      <c r="BM279" s="224" t="s">
        <v>577</v>
      </c>
    </row>
    <row r="280" s="2" customFormat="1" ht="24.15" customHeight="1">
      <c r="A280" s="38"/>
      <c r="B280" s="39"/>
      <c r="C280" s="212" t="s">
        <v>314</v>
      </c>
      <c r="D280" s="212" t="s">
        <v>131</v>
      </c>
      <c r="E280" s="213" t="s">
        <v>578</v>
      </c>
      <c r="F280" s="214" t="s">
        <v>579</v>
      </c>
      <c r="G280" s="215" t="s">
        <v>140</v>
      </c>
      <c r="H280" s="216">
        <v>3.25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0.0075799999999999999</v>
      </c>
      <c r="R280" s="222">
        <f>Q280*H280</f>
        <v>0.024635000000000001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211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211</v>
      </c>
      <c r="BM280" s="224" t="s">
        <v>580</v>
      </c>
    </row>
    <row r="281" s="2" customFormat="1" ht="24.15" customHeight="1">
      <c r="A281" s="38"/>
      <c r="B281" s="39"/>
      <c r="C281" s="212" t="s">
        <v>581</v>
      </c>
      <c r="D281" s="212" t="s">
        <v>131</v>
      </c>
      <c r="E281" s="213" t="s">
        <v>582</v>
      </c>
      <c r="F281" s="214" t="s">
        <v>583</v>
      </c>
      <c r="G281" s="215" t="s">
        <v>140</v>
      </c>
      <c r="H281" s="216">
        <v>3.25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0.00362</v>
      </c>
      <c r="R281" s="222">
        <f>Q281*H281</f>
        <v>0.011764999999999999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211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211</v>
      </c>
      <c r="BM281" s="224" t="s">
        <v>584</v>
      </c>
    </row>
    <row r="282" s="13" customFormat="1">
      <c r="A282" s="13"/>
      <c r="B282" s="226"/>
      <c r="C282" s="227"/>
      <c r="D282" s="228" t="s">
        <v>142</v>
      </c>
      <c r="E282" s="229" t="s">
        <v>1</v>
      </c>
      <c r="F282" s="230" t="s">
        <v>198</v>
      </c>
      <c r="G282" s="227"/>
      <c r="H282" s="231">
        <v>3.25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142</v>
      </c>
      <c r="AU282" s="237" t="s">
        <v>136</v>
      </c>
      <c r="AV282" s="13" t="s">
        <v>136</v>
      </c>
      <c r="AW282" s="13" t="s">
        <v>32</v>
      </c>
      <c r="AX282" s="13" t="s">
        <v>81</v>
      </c>
      <c r="AY282" s="237" t="s">
        <v>128</v>
      </c>
    </row>
    <row r="283" s="2" customFormat="1" ht="16.5" customHeight="1">
      <c r="A283" s="38"/>
      <c r="B283" s="39"/>
      <c r="C283" s="259" t="s">
        <v>585</v>
      </c>
      <c r="D283" s="259" t="s">
        <v>204</v>
      </c>
      <c r="E283" s="260" t="s">
        <v>586</v>
      </c>
      <c r="F283" s="261" t="s">
        <v>587</v>
      </c>
      <c r="G283" s="262" t="s">
        <v>140</v>
      </c>
      <c r="H283" s="263">
        <v>3.5750000000000002</v>
      </c>
      <c r="I283" s="264"/>
      <c r="J283" s="265">
        <f>ROUND(I283*H283,2)</f>
        <v>0</v>
      </c>
      <c r="K283" s="266"/>
      <c r="L283" s="267"/>
      <c r="M283" s="268" t="s">
        <v>1</v>
      </c>
      <c r="N283" s="269" t="s">
        <v>42</v>
      </c>
      <c r="O283" s="91"/>
      <c r="P283" s="222">
        <f>O283*H283</f>
        <v>0</v>
      </c>
      <c r="Q283" s="222">
        <v>0.019199999999999998</v>
      </c>
      <c r="R283" s="222">
        <f>Q283*H283</f>
        <v>0.068639999999999993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280</v>
      </c>
      <c r="AT283" s="224" t="s">
        <v>204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211</v>
      </c>
      <c r="BM283" s="224" t="s">
        <v>588</v>
      </c>
    </row>
    <row r="284" s="13" customFormat="1">
      <c r="A284" s="13"/>
      <c r="B284" s="226"/>
      <c r="C284" s="227"/>
      <c r="D284" s="228" t="s">
        <v>142</v>
      </c>
      <c r="E284" s="227"/>
      <c r="F284" s="230" t="s">
        <v>589</v>
      </c>
      <c r="G284" s="227"/>
      <c r="H284" s="231">
        <v>3.5750000000000002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142</v>
      </c>
      <c r="AU284" s="237" t="s">
        <v>136</v>
      </c>
      <c r="AV284" s="13" t="s">
        <v>136</v>
      </c>
      <c r="AW284" s="13" t="s">
        <v>4</v>
      </c>
      <c r="AX284" s="13" t="s">
        <v>81</v>
      </c>
      <c r="AY284" s="237" t="s">
        <v>128</v>
      </c>
    </row>
    <row r="285" s="2" customFormat="1" ht="24.15" customHeight="1">
      <c r="A285" s="38"/>
      <c r="B285" s="39"/>
      <c r="C285" s="212" t="s">
        <v>590</v>
      </c>
      <c r="D285" s="212" t="s">
        <v>131</v>
      </c>
      <c r="E285" s="213" t="s">
        <v>591</v>
      </c>
      <c r="F285" s="214" t="s">
        <v>592</v>
      </c>
      <c r="G285" s="215" t="s">
        <v>140</v>
      </c>
      <c r="H285" s="216">
        <v>3.25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211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211</v>
      </c>
      <c r="BM285" s="224" t="s">
        <v>593</v>
      </c>
    </row>
    <row r="286" s="2" customFormat="1" ht="24.15" customHeight="1">
      <c r="A286" s="38"/>
      <c r="B286" s="39"/>
      <c r="C286" s="212" t="s">
        <v>594</v>
      </c>
      <c r="D286" s="212" t="s">
        <v>131</v>
      </c>
      <c r="E286" s="213" t="s">
        <v>595</v>
      </c>
      <c r="F286" s="214" t="s">
        <v>596</v>
      </c>
      <c r="G286" s="215" t="s">
        <v>140</v>
      </c>
      <c r="H286" s="216">
        <v>3.25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0.0015</v>
      </c>
      <c r="R286" s="222">
        <f>Q286*H286</f>
        <v>0.004875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211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211</v>
      </c>
      <c r="BM286" s="224" t="s">
        <v>597</v>
      </c>
    </row>
    <row r="287" s="2" customFormat="1" ht="16.5" customHeight="1">
      <c r="A287" s="38"/>
      <c r="B287" s="39"/>
      <c r="C287" s="212" t="s">
        <v>598</v>
      </c>
      <c r="D287" s="212" t="s">
        <v>131</v>
      </c>
      <c r="E287" s="213" t="s">
        <v>599</v>
      </c>
      <c r="F287" s="214" t="s">
        <v>600</v>
      </c>
      <c r="G287" s="215" t="s">
        <v>134</v>
      </c>
      <c r="H287" s="216">
        <v>8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0.00021000000000000001</v>
      </c>
      <c r="R287" s="222">
        <f>Q287*H287</f>
        <v>0.0016800000000000001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211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211</v>
      </c>
      <c r="BM287" s="224" t="s">
        <v>601</v>
      </c>
    </row>
    <row r="288" s="2" customFormat="1" ht="16.5" customHeight="1">
      <c r="A288" s="38"/>
      <c r="B288" s="39"/>
      <c r="C288" s="212" t="s">
        <v>602</v>
      </c>
      <c r="D288" s="212" t="s">
        <v>131</v>
      </c>
      <c r="E288" s="213" t="s">
        <v>603</v>
      </c>
      <c r="F288" s="214" t="s">
        <v>604</v>
      </c>
      <c r="G288" s="215" t="s">
        <v>146</v>
      </c>
      <c r="H288" s="216">
        <v>10.1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0.00032000000000000003</v>
      </c>
      <c r="R288" s="222">
        <f>Q288*H288</f>
        <v>0.0032320000000000001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211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211</v>
      </c>
      <c r="BM288" s="224" t="s">
        <v>605</v>
      </c>
    </row>
    <row r="289" s="13" customFormat="1">
      <c r="A289" s="13"/>
      <c r="B289" s="226"/>
      <c r="C289" s="227"/>
      <c r="D289" s="228" t="s">
        <v>142</v>
      </c>
      <c r="E289" s="229" t="s">
        <v>1</v>
      </c>
      <c r="F289" s="230" t="s">
        <v>606</v>
      </c>
      <c r="G289" s="227"/>
      <c r="H289" s="231">
        <v>10.1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142</v>
      </c>
      <c r="AU289" s="237" t="s">
        <v>136</v>
      </c>
      <c r="AV289" s="13" t="s">
        <v>136</v>
      </c>
      <c r="AW289" s="13" t="s">
        <v>32</v>
      </c>
      <c r="AX289" s="13" t="s">
        <v>81</v>
      </c>
      <c r="AY289" s="237" t="s">
        <v>128</v>
      </c>
    </row>
    <row r="290" s="2" customFormat="1" ht="24.15" customHeight="1">
      <c r="A290" s="38"/>
      <c r="B290" s="39"/>
      <c r="C290" s="212" t="s">
        <v>607</v>
      </c>
      <c r="D290" s="212" t="s">
        <v>131</v>
      </c>
      <c r="E290" s="213" t="s">
        <v>608</v>
      </c>
      <c r="F290" s="214" t="s">
        <v>609</v>
      </c>
      <c r="G290" s="215" t="s">
        <v>140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5.0000000000000002E-05</v>
      </c>
      <c r="R290" s="222">
        <f>Q290*H290</f>
        <v>0.00016250000000000002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211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211</v>
      </c>
      <c r="BM290" s="224" t="s">
        <v>610</v>
      </c>
    </row>
    <row r="291" s="2" customFormat="1" ht="24.15" customHeight="1">
      <c r="A291" s="38"/>
      <c r="B291" s="39"/>
      <c r="C291" s="212" t="s">
        <v>611</v>
      </c>
      <c r="D291" s="212" t="s">
        <v>131</v>
      </c>
      <c r="E291" s="213" t="s">
        <v>612</v>
      </c>
      <c r="F291" s="214" t="s">
        <v>613</v>
      </c>
      <c r="G291" s="215" t="s">
        <v>319</v>
      </c>
      <c r="H291" s="216">
        <v>0.11600000000000001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211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211</v>
      </c>
      <c r="BM291" s="224" t="s">
        <v>614</v>
      </c>
    </row>
    <row r="292" s="12" customFormat="1" ht="22.8" customHeight="1">
      <c r="A292" s="12"/>
      <c r="B292" s="196"/>
      <c r="C292" s="197"/>
      <c r="D292" s="198" t="s">
        <v>75</v>
      </c>
      <c r="E292" s="210" t="s">
        <v>615</v>
      </c>
      <c r="F292" s="210" t="s">
        <v>616</v>
      </c>
      <c r="G292" s="197"/>
      <c r="H292" s="197"/>
      <c r="I292" s="200"/>
      <c r="J292" s="211">
        <f>BK292</f>
        <v>0</v>
      </c>
      <c r="K292" s="197"/>
      <c r="L292" s="202"/>
      <c r="M292" s="203"/>
      <c r="N292" s="204"/>
      <c r="O292" s="204"/>
      <c r="P292" s="205">
        <f>SUM(P293:P296)</f>
        <v>0</v>
      </c>
      <c r="Q292" s="204"/>
      <c r="R292" s="205">
        <f>SUM(R293:R296)</f>
        <v>0.00058</v>
      </c>
      <c r="S292" s="204"/>
      <c r="T292" s="206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7" t="s">
        <v>136</v>
      </c>
      <c r="AT292" s="208" t="s">
        <v>75</v>
      </c>
      <c r="AU292" s="208" t="s">
        <v>81</v>
      </c>
      <c r="AY292" s="207" t="s">
        <v>128</v>
      </c>
      <c r="BK292" s="209">
        <f>SUM(BK293:BK296)</f>
        <v>0</v>
      </c>
    </row>
    <row r="293" s="2" customFormat="1" ht="21.75" customHeight="1">
      <c r="A293" s="38"/>
      <c r="B293" s="39"/>
      <c r="C293" s="212" t="s">
        <v>617</v>
      </c>
      <c r="D293" s="212" t="s">
        <v>131</v>
      </c>
      <c r="E293" s="213" t="s">
        <v>618</v>
      </c>
      <c r="F293" s="214" t="s">
        <v>619</v>
      </c>
      <c r="G293" s="215" t="s">
        <v>146</v>
      </c>
      <c r="H293" s="216">
        <v>2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6.9999999999999994E-05</v>
      </c>
      <c r="R293" s="222">
        <f>Q293*H293</f>
        <v>0.00013999999999999999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211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211</v>
      </c>
      <c r="BM293" s="224" t="s">
        <v>620</v>
      </c>
    </row>
    <row r="294" s="13" customFormat="1">
      <c r="A294" s="13"/>
      <c r="B294" s="226"/>
      <c r="C294" s="227"/>
      <c r="D294" s="228" t="s">
        <v>142</v>
      </c>
      <c r="E294" s="229" t="s">
        <v>1</v>
      </c>
      <c r="F294" s="230" t="s">
        <v>621</v>
      </c>
      <c r="G294" s="227"/>
      <c r="H294" s="231">
        <v>2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142</v>
      </c>
      <c r="AU294" s="237" t="s">
        <v>136</v>
      </c>
      <c r="AV294" s="13" t="s">
        <v>136</v>
      </c>
      <c r="AW294" s="13" t="s">
        <v>32</v>
      </c>
      <c r="AX294" s="13" t="s">
        <v>81</v>
      </c>
      <c r="AY294" s="237" t="s">
        <v>128</v>
      </c>
    </row>
    <row r="295" s="2" customFormat="1" ht="16.5" customHeight="1">
      <c r="A295" s="38"/>
      <c r="B295" s="39"/>
      <c r="C295" s="259" t="s">
        <v>622</v>
      </c>
      <c r="D295" s="259" t="s">
        <v>204</v>
      </c>
      <c r="E295" s="260" t="s">
        <v>623</v>
      </c>
      <c r="F295" s="261" t="s">
        <v>624</v>
      </c>
      <c r="G295" s="262" t="s">
        <v>146</v>
      </c>
      <c r="H295" s="263">
        <v>2.2000000000000002</v>
      </c>
      <c r="I295" s="264"/>
      <c r="J295" s="265">
        <f>ROUND(I295*H295,2)</f>
        <v>0</v>
      </c>
      <c r="K295" s="266"/>
      <c r="L295" s="267"/>
      <c r="M295" s="268" t="s">
        <v>1</v>
      </c>
      <c r="N295" s="269" t="s">
        <v>42</v>
      </c>
      <c r="O295" s="91"/>
      <c r="P295" s="222">
        <f>O295*H295</f>
        <v>0</v>
      </c>
      <c r="Q295" s="222">
        <v>0.00020000000000000001</v>
      </c>
      <c r="R295" s="222">
        <f>Q295*H295</f>
        <v>0.00044000000000000007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280</v>
      </c>
      <c r="AT295" s="224" t="s">
        <v>204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211</v>
      </c>
      <c r="BM295" s="224" t="s">
        <v>625</v>
      </c>
    </row>
    <row r="296" s="13" customFormat="1">
      <c r="A296" s="13"/>
      <c r="B296" s="226"/>
      <c r="C296" s="227"/>
      <c r="D296" s="228" t="s">
        <v>142</v>
      </c>
      <c r="E296" s="227"/>
      <c r="F296" s="230" t="s">
        <v>626</v>
      </c>
      <c r="G296" s="227"/>
      <c r="H296" s="231">
        <v>2.2000000000000002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142</v>
      </c>
      <c r="AU296" s="237" t="s">
        <v>136</v>
      </c>
      <c r="AV296" s="13" t="s">
        <v>136</v>
      </c>
      <c r="AW296" s="13" t="s">
        <v>4</v>
      </c>
      <c r="AX296" s="13" t="s">
        <v>81</v>
      </c>
      <c r="AY296" s="237" t="s">
        <v>128</v>
      </c>
    </row>
    <row r="297" s="12" customFormat="1" ht="22.8" customHeight="1">
      <c r="A297" s="12"/>
      <c r="B297" s="196"/>
      <c r="C297" s="197"/>
      <c r="D297" s="198" t="s">
        <v>75</v>
      </c>
      <c r="E297" s="210" t="s">
        <v>627</v>
      </c>
      <c r="F297" s="210" t="s">
        <v>628</v>
      </c>
      <c r="G297" s="197"/>
      <c r="H297" s="197"/>
      <c r="I297" s="200"/>
      <c r="J297" s="211">
        <f>BK297</f>
        <v>0</v>
      </c>
      <c r="K297" s="197"/>
      <c r="L297" s="202"/>
      <c r="M297" s="203"/>
      <c r="N297" s="204"/>
      <c r="O297" s="204"/>
      <c r="P297" s="205">
        <f>SUM(P298:P310)</f>
        <v>0</v>
      </c>
      <c r="Q297" s="204"/>
      <c r="R297" s="205">
        <f>SUM(R298:R310)</f>
        <v>0.32289944000000004</v>
      </c>
      <c r="S297" s="204"/>
      <c r="T297" s="206">
        <f>SUM(T298:T310)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7" t="s">
        <v>136</v>
      </c>
      <c r="AT297" s="208" t="s">
        <v>75</v>
      </c>
      <c r="AU297" s="208" t="s">
        <v>81</v>
      </c>
      <c r="AY297" s="207" t="s">
        <v>128</v>
      </c>
      <c r="BK297" s="209">
        <f>SUM(BK298:BK310)</f>
        <v>0</v>
      </c>
    </row>
    <row r="298" s="2" customFormat="1" ht="16.5" customHeight="1">
      <c r="A298" s="38"/>
      <c r="B298" s="39"/>
      <c r="C298" s="212" t="s">
        <v>629</v>
      </c>
      <c r="D298" s="212" t="s">
        <v>131</v>
      </c>
      <c r="E298" s="213" t="s">
        <v>630</v>
      </c>
      <c r="F298" s="214" t="s">
        <v>631</v>
      </c>
      <c r="G298" s="215" t="s">
        <v>140</v>
      </c>
      <c r="H298" s="216">
        <v>29.550000000000001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211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211</v>
      </c>
      <c r="BM298" s="224" t="s">
        <v>632</v>
      </c>
    </row>
    <row r="299" s="13" customFormat="1">
      <c r="A299" s="13"/>
      <c r="B299" s="226"/>
      <c r="C299" s="227"/>
      <c r="D299" s="228" t="s">
        <v>142</v>
      </c>
      <c r="E299" s="229" t="s">
        <v>1</v>
      </c>
      <c r="F299" s="230" t="s">
        <v>633</v>
      </c>
      <c r="G299" s="227"/>
      <c r="H299" s="231">
        <v>29.550000000000001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142</v>
      </c>
      <c r="AU299" s="237" t="s">
        <v>136</v>
      </c>
      <c r="AV299" s="13" t="s">
        <v>136</v>
      </c>
      <c r="AW299" s="13" t="s">
        <v>32</v>
      </c>
      <c r="AX299" s="13" t="s">
        <v>81</v>
      </c>
      <c r="AY299" s="237" t="s">
        <v>128</v>
      </c>
    </row>
    <row r="300" s="2" customFormat="1" ht="24.15" customHeight="1">
      <c r="A300" s="38"/>
      <c r="B300" s="39"/>
      <c r="C300" s="212" t="s">
        <v>634</v>
      </c>
      <c r="D300" s="212" t="s">
        <v>131</v>
      </c>
      <c r="E300" s="213" t="s">
        <v>635</v>
      </c>
      <c r="F300" s="214" t="s">
        <v>636</v>
      </c>
      <c r="G300" s="215" t="s">
        <v>140</v>
      </c>
      <c r="H300" s="216">
        <v>29.550000000000001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0.00020000000000000001</v>
      </c>
      <c r="R300" s="222">
        <f>Q300*H300</f>
        <v>0.0059100000000000003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211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211</v>
      </c>
      <c r="BM300" s="224" t="s">
        <v>637</v>
      </c>
    </row>
    <row r="301" s="2" customFormat="1" ht="24.15" customHeight="1">
      <c r="A301" s="38"/>
      <c r="B301" s="39"/>
      <c r="C301" s="212" t="s">
        <v>638</v>
      </c>
      <c r="D301" s="212" t="s">
        <v>131</v>
      </c>
      <c r="E301" s="213" t="s">
        <v>639</v>
      </c>
      <c r="F301" s="214" t="s">
        <v>640</v>
      </c>
      <c r="G301" s="215" t="s">
        <v>140</v>
      </c>
      <c r="H301" s="216">
        <v>29.550000000000001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0.0075799999999999999</v>
      </c>
      <c r="R301" s="222">
        <f>Q301*H301</f>
        <v>0.22398899999999999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211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211</v>
      </c>
      <c r="BM301" s="224" t="s">
        <v>641</v>
      </c>
    </row>
    <row r="302" s="2" customFormat="1" ht="16.5" customHeight="1">
      <c r="A302" s="38"/>
      <c r="B302" s="39"/>
      <c r="C302" s="212" t="s">
        <v>642</v>
      </c>
      <c r="D302" s="212" t="s">
        <v>131</v>
      </c>
      <c r="E302" s="213" t="s">
        <v>643</v>
      </c>
      <c r="F302" s="214" t="s">
        <v>644</v>
      </c>
      <c r="G302" s="215" t="s">
        <v>146</v>
      </c>
      <c r="H302" s="216">
        <v>23.300000000000001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1.0000000000000001E-05</v>
      </c>
      <c r="R302" s="222">
        <f>Q302*H302</f>
        <v>0.00023300000000000003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211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211</v>
      </c>
      <c r="BM302" s="224" t="s">
        <v>645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646</v>
      </c>
      <c r="G303" s="227"/>
      <c r="H303" s="231">
        <v>23.300000000000001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16.5" customHeight="1">
      <c r="A304" s="38"/>
      <c r="B304" s="39"/>
      <c r="C304" s="259" t="s">
        <v>647</v>
      </c>
      <c r="D304" s="259" t="s">
        <v>204</v>
      </c>
      <c r="E304" s="260" t="s">
        <v>648</v>
      </c>
      <c r="F304" s="261" t="s">
        <v>649</v>
      </c>
      <c r="G304" s="262" t="s">
        <v>146</v>
      </c>
      <c r="H304" s="263">
        <v>23.765999999999998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0.00022000000000000001</v>
      </c>
      <c r="R304" s="222">
        <f>Q304*H304</f>
        <v>0.0052285199999999995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280</v>
      </c>
      <c r="AT304" s="224" t="s">
        <v>204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211</v>
      </c>
      <c r="BM304" s="224" t="s">
        <v>650</v>
      </c>
    </row>
    <row r="305" s="13" customFormat="1">
      <c r="A305" s="13"/>
      <c r="B305" s="226"/>
      <c r="C305" s="227"/>
      <c r="D305" s="228" t="s">
        <v>142</v>
      </c>
      <c r="E305" s="227"/>
      <c r="F305" s="230" t="s">
        <v>651</v>
      </c>
      <c r="G305" s="227"/>
      <c r="H305" s="231">
        <v>23.765999999999998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4</v>
      </c>
      <c r="AX305" s="13" t="s">
        <v>81</v>
      </c>
      <c r="AY305" s="237" t="s">
        <v>128</v>
      </c>
    </row>
    <row r="306" s="2" customFormat="1" ht="16.5" customHeight="1">
      <c r="A306" s="38"/>
      <c r="B306" s="39"/>
      <c r="C306" s="212" t="s">
        <v>652</v>
      </c>
      <c r="D306" s="212" t="s">
        <v>131</v>
      </c>
      <c r="E306" s="213" t="s">
        <v>653</v>
      </c>
      <c r="F306" s="214" t="s">
        <v>654</v>
      </c>
      <c r="G306" s="215" t="s">
        <v>140</v>
      </c>
      <c r="H306" s="216">
        <v>29.550000000000001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0.00029999999999999997</v>
      </c>
      <c r="R306" s="222">
        <f>Q306*H306</f>
        <v>0.0088649999999999996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211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211</v>
      </c>
      <c r="BM306" s="224" t="s">
        <v>655</v>
      </c>
    </row>
    <row r="307" s="13" customFormat="1">
      <c r="A307" s="13"/>
      <c r="B307" s="226"/>
      <c r="C307" s="227"/>
      <c r="D307" s="228" t="s">
        <v>142</v>
      </c>
      <c r="E307" s="229" t="s">
        <v>1</v>
      </c>
      <c r="F307" s="230" t="s">
        <v>633</v>
      </c>
      <c r="G307" s="227"/>
      <c r="H307" s="231">
        <v>29.550000000000001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32</v>
      </c>
      <c r="AX307" s="13" t="s">
        <v>81</v>
      </c>
      <c r="AY307" s="237" t="s">
        <v>128</v>
      </c>
    </row>
    <row r="308" s="2" customFormat="1" ht="16.5" customHeight="1">
      <c r="A308" s="38"/>
      <c r="B308" s="39"/>
      <c r="C308" s="259" t="s">
        <v>656</v>
      </c>
      <c r="D308" s="259" t="s">
        <v>204</v>
      </c>
      <c r="E308" s="260" t="s">
        <v>657</v>
      </c>
      <c r="F308" s="261" t="s">
        <v>658</v>
      </c>
      <c r="G308" s="262" t="s">
        <v>140</v>
      </c>
      <c r="H308" s="263">
        <v>30.731999999999999</v>
      </c>
      <c r="I308" s="264"/>
      <c r="J308" s="265">
        <f>ROUND(I308*H308,2)</f>
        <v>0</v>
      </c>
      <c r="K308" s="266"/>
      <c r="L308" s="267"/>
      <c r="M308" s="268" t="s">
        <v>1</v>
      </c>
      <c r="N308" s="269" t="s">
        <v>42</v>
      </c>
      <c r="O308" s="91"/>
      <c r="P308" s="222">
        <f>O308*H308</f>
        <v>0</v>
      </c>
      <c r="Q308" s="222">
        <v>0.0025600000000000002</v>
      </c>
      <c r="R308" s="222">
        <f>Q308*H308</f>
        <v>0.078673920000000008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280</v>
      </c>
      <c r="AT308" s="224" t="s">
        <v>204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211</v>
      </c>
      <c r="BM308" s="224" t="s">
        <v>659</v>
      </c>
    </row>
    <row r="309" s="13" customFormat="1">
      <c r="A309" s="13"/>
      <c r="B309" s="226"/>
      <c r="C309" s="227"/>
      <c r="D309" s="228" t="s">
        <v>142</v>
      </c>
      <c r="E309" s="227"/>
      <c r="F309" s="230" t="s">
        <v>660</v>
      </c>
      <c r="G309" s="227"/>
      <c r="H309" s="231">
        <v>30.731999999999999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4</v>
      </c>
      <c r="AX309" s="13" t="s">
        <v>81</v>
      </c>
      <c r="AY309" s="237" t="s">
        <v>128</v>
      </c>
    </row>
    <row r="310" s="2" customFormat="1" ht="24.15" customHeight="1">
      <c r="A310" s="38"/>
      <c r="B310" s="39"/>
      <c r="C310" s="212" t="s">
        <v>661</v>
      </c>
      <c r="D310" s="212" t="s">
        <v>131</v>
      </c>
      <c r="E310" s="213" t="s">
        <v>662</v>
      </c>
      <c r="F310" s="214" t="s">
        <v>663</v>
      </c>
      <c r="G310" s="215" t="s">
        <v>319</v>
      </c>
      <c r="H310" s="216">
        <v>0.32300000000000001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211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211</v>
      </c>
      <c r="BM310" s="224" t="s">
        <v>664</v>
      </c>
    </row>
    <row r="311" s="12" customFormat="1" ht="22.8" customHeight="1">
      <c r="A311" s="12"/>
      <c r="B311" s="196"/>
      <c r="C311" s="197"/>
      <c r="D311" s="198" t="s">
        <v>75</v>
      </c>
      <c r="E311" s="210" t="s">
        <v>665</v>
      </c>
      <c r="F311" s="210" t="s">
        <v>666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SUM(P312:P343)</f>
        <v>0</v>
      </c>
      <c r="Q311" s="204"/>
      <c r="R311" s="205">
        <f>SUM(R312:R343)</f>
        <v>0.4284017</v>
      </c>
      <c r="S311" s="204"/>
      <c r="T311" s="206">
        <f>SUM(T312:T343)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136</v>
      </c>
      <c r="AT311" s="208" t="s">
        <v>75</v>
      </c>
      <c r="AU311" s="208" t="s">
        <v>81</v>
      </c>
      <c r="AY311" s="207" t="s">
        <v>128</v>
      </c>
      <c r="BK311" s="209">
        <f>SUM(BK312:BK343)</f>
        <v>0</v>
      </c>
    </row>
    <row r="312" s="2" customFormat="1" ht="16.5" customHeight="1">
      <c r="A312" s="38"/>
      <c r="B312" s="39"/>
      <c r="C312" s="212" t="s">
        <v>667</v>
      </c>
      <c r="D312" s="212" t="s">
        <v>131</v>
      </c>
      <c r="E312" s="213" t="s">
        <v>668</v>
      </c>
      <c r="F312" s="214" t="s">
        <v>669</v>
      </c>
      <c r="G312" s="215" t="s">
        <v>140</v>
      </c>
      <c r="H312" s="216">
        <v>21.34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211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211</v>
      </c>
      <c r="BM312" s="224" t="s">
        <v>670</v>
      </c>
    </row>
    <row r="313" s="2" customFormat="1" ht="16.5" customHeight="1">
      <c r="A313" s="38"/>
      <c r="B313" s="39"/>
      <c r="C313" s="212" t="s">
        <v>671</v>
      </c>
      <c r="D313" s="212" t="s">
        <v>131</v>
      </c>
      <c r="E313" s="213" t="s">
        <v>672</v>
      </c>
      <c r="F313" s="214" t="s">
        <v>673</v>
      </c>
      <c r="G313" s="215" t="s">
        <v>140</v>
      </c>
      <c r="H313" s="216">
        <v>21.34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0.00029999999999999997</v>
      </c>
      <c r="R313" s="222">
        <f>Q313*H313</f>
        <v>0.0064019999999999997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211</v>
      </c>
      <c r="AT313" s="224" t="s">
        <v>131</v>
      </c>
      <c r="AU313" s="224" t="s">
        <v>136</v>
      </c>
      <c r="AY313" s="17" t="s">
        <v>128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136</v>
      </c>
      <c r="BK313" s="225">
        <f>ROUND(I313*H313,2)</f>
        <v>0</v>
      </c>
      <c r="BL313" s="17" t="s">
        <v>211</v>
      </c>
      <c r="BM313" s="224" t="s">
        <v>674</v>
      </c>
    </row>
    <row r="314" s="2" customFormat="1" ht="24.15" customHeight="1">
      <c r="A314" s="38"/>
      <c r="B314" s="39"/>
      <c r="C314" s="212" t="s">
        <v>675</v>
      </c>
      <c r="D314" s="212" t="s">
        <v>131</v>
      </c>
      <c r="E314" s="213" t="s">
        <v>676</v>
      </c>
      <c r="F314" s="214" t="s">
        <v>677</v>
      </c>
      <c r="G314" s="215" t="s">
        <v>140</v>
      </c>
      <c r="H314" s="216">
        <v>8.5549999999999997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0.0015</v>
      </c>
      <c r="R314" s="222">
        <f>Q314*H314</f>
        <v>0.0128325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211</v>
      </c>
      <c r="AT314" s="224" t="s">
        <v>131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211</v>
      </c>
      <c r="BM314" s="224" t="s">
        <v>678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679</v>
      </c>
      <c r="G315" s="227"/>
      <c r="H315" s="231">
        <v>7.3250000000000002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3" customFormat="1">
      <c r="A316" s="13"/>
      <c r="B316" s="226"/>
      <c r="C316" s="227"/>
      <c r="D316" s="228" t="s">
        <v>142</v>
      </c>
      <c r="E316" s="229" t="s">
        <v>1</v>
      </c>
      <c r="F316" s="230" t="s">
        <v>680</v>
      </c>
      <c r="G316" s="227"/>
      <c r="H316" s="231">
        <v>1.23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142</v>
      </c>
      <c r="AU316" s="237" t="s">
        <v>136</v>
      </c>
      <c r="AV316" s="13" t="s">
        <v>136</v>
      </c>
      <c r="AW316" s="13" t="s">
        <v>32</v>
      </c>
      <c r="AX316" s="13" t="s">
        <v>76</v>
      </c>
      <c r="AY316" s="237" t="s">
        <v>128</v>
      </c>
    </row>
    <row r="317" s="15" customFormat="1">
      <c r="A317" s="15"/>
      <c r="B317" s="248"/>
      <c r="C317" s="249"/>
      <c r="D317" s="228" t="s">
        <v>142</v>
      </c>
      <c r="E317" s="250" t="s">
        <v>1</v>
      </c>
      <c r="F317" s="251" t="s">
        <v>181</v>
      </c>
      <c r="G317" s="249"/>
      <c r="H317" s="252">
        <v>8.5549999999999997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142</v>
      </c>
      <c r="AU317" s="258" t="s">
        <v>136</v>
      </c>
      <c r="AV317" s="15" t="s">
        <v>135</v>
      </c>
      <c r="AW317" s="15" t="s">
        <v>32</v>
      </c>
      <c r="AX317" s="15" t="s">
        <v>81</v>
      </c>
      <c r="AY317" s="258" t="s">
        <v>128</v>
      </c>
    </row>
    <row r="318" s="2" customFormat="1" ht="24.15" customHeight="1">
      <c r="A318" s="38"/>
      <c r="B318" s="39"/>
      <c r="C318" s="212" t="s">
        <v>681</v>
      </c>
      <c r="D318" s="212" t="s">
        <v>131</v>
      </c>
      <c r="E318" s="213" t="s">
        <v>682</v>
      </c>
      <c r="F318" s="214" t="s">
        <v>683</v>
      </c>
      <c r="G318" s="215" t="s">
        <v>146</v>
      </c>
      <c r="H318" s="216">
        <v>5.7999999999999998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0.00032000000000000003</v>
      </c>
      <c r="R318" s="222">
        <f>Q318*H318</f>
        <v>0.001856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211</v>
      </c>
      <c r="AT318" s="224" t="s">
        <v>131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211</v>
      </c>
      <c r="BM318" s="224" t="s">
        <v>684</v>
      </c>
    </row>
    <row r="319" s="14" customFormat="1">
      <c r="A319" s="14"/>
      <c r="B319" s="238"/>
      <c r="C319" s="239"/>
      <c r="D319" s="228" t="s">
        <v>142</v>
      </c>
      <c r="E319" s="240" t="s">
        <v>1</v>
      </c>
      <c r="F319" s="241" t="s">
        <v>685</v>
      </c>
      <c r="G319" s="239"/>
      <c r="H319" s="240" t="s">
        <v>1</v>
      </c>
      <c r="I319" s="242"/>
      <c r="J319" s="239"/>
      <c r="K319" s="239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142</v>
      </c>
      <c r="AU319" s="247" t="s">
        <v>136</v>
      </c>
      <c r="AV319" s="14" t="s">
        <v>81</v>
      </c>
      <c r="AW319" s="14" t="s">
        <v>32</v>
      </c>
      <c r="AX319" s="14" t="s">
        <v>76</v>
      </c>
      <c r="AY319" s="247" t="s">
        <v>128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686</v>
      </c>
      <c r="G320" s="227"/>
      <c r="H320" s="231">
        <v>5.7999999999999998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81</v>
      </c>
      <c r="AY320" s="237" t="s">
        <v>128</v>
      </c>
    </row>
    <row r="321" s="2" customFormat="1" ht="24.15" customHeight="1">
      <c r="A321" s="38"/>
      <c r="B321" s="39"/>
      <c r="C321" s="212" t="s">
        <v>687</v>
      </c>
      <c r="D321" s="212" t="s">
        <v>131</v>
      </c>
      <c r="E321" s="213" t="s">
        <v>688</v>
      </c>
      <c r="F321" s="214" t="s">
        <v>689</v>
      </c>
      <c r="G321" s="215" t="s">
        <v>140</v>
      </c>
      <c r="H321" s="216">
        <v>21.34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0.0030000000000000001</v>
      </c>
      <c r="R321" s="222">
        <f>Q321*H321</f>
        <v>0.064020000000000007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211</v>
      </c>
      <c r="AT321" s="224" t="s">
        <v>131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211</v>
      </c>
      <c r="BM321" s="224" t="s">
        <v>690</v>
      </c>
    </row>
    <row r="322" s="13" customFormat="1">
      <c r="A322" s="13"/>
      <c r="B322" s="226"/>
      <c r="C322" s="227"/>
      <c r="D322" s="228" t="s">
        <v>142</v>
      </c>
      <c r="E322" s="229" t="s">
        <v>1</v>
      </c>
      <c r="F322" s="230" t="s">
        <v>691</v>
      </c>
      <c r="G322" s="227"/>
      <c r="H322" s="231">
        <v>10.800000000000001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32</v>
      </c>
      <c r="AX322" s="13" t="s">
        <v>76</v>
      </c>
      <c r="AY322" s="237" t="s">
        <v>128</v>
      </c>
    </row>
    <row r="323" s="13" customFormat="1">
      <c r="A323" s="13"/>
      <c r="B323" s="226"/>
      <c r="C323" s="227"/>
      <c r="D323" s="228" t="s">
        <v>142</v>
      </c>
      <c r="E323" s="229" t="s">
        <v>1</v>
      </c>
      <c r="F323" s="230" t="s">
        <v>692</v>
      </c>
      <c r="G323" s="227"/>
      <c r="H323" s="231">
        <v>7.04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32</v>
      </c>
      <c r="AX323" s="13" t="s">
        <v>76</v>
      </c>
      <c r="AY323" s="237" t="s">
        <v>128</v>
      </c>
    </row>
    <row r="324" s="13" customFormat="1">
      <c r="A324" s="13"/>
      <c r="B324" s="226"/>
      <c r="C324" s="227"/>
      <c r="D324" s="228" t="s">
        <v>142</v>
      </c>
      <c r="E324" s="229" t="s">
        <v>1</v>
      </c>
      <c r="F324" s="230" t="s">
        <v>693</v>
      </c>
      <c r="G324" s="227"/>
      <c r="H324" s="231">
        <v>3.5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32</v>
      </c>
      <c r="AX324" s="13" t="s">
        <v>76</v>
      </c>
      <c r="AY324" s="237" t="s">
        <v>128</v>
      </c>
    </row>
    <row r="325" s="15" customFormat="1">
      <c r="A325" s="15"/>
      <c r="B325" s="248"/>
      <c r="C325" s="249"/>
      <c r="D325" s="228" t="s">
        <v>142</v>
      </c>
      <c r="E325" s="250" t="s">
        <v>1</v>
      </c>
      <c r="F325" s="251" t="s">
        <v>181</v>
      </c>
      <c r="G325" s="249"/>
      <c r="H325" s="252">
        <v>21.34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142</v>
      </c>
      <c r="AU325" s="258" t="s">
        <v>136</v>
      </c>
      <c r="AV325" s="15" t="s">
        <v>135</v>
      </c>
      <c r="AW325" s="15" t="s">
        <v>32</v>
      </c>
      <c r="AX325" s="15" t="s">
        <v>81</v>
      </c>
      <c r="AY325" s="258" t="s">
        <v>128</v>
      </c>
    </row>
    <row r="326" s="2" customFormat="1" ht="16.5" customHeight="1">
      <c r="A326" s="38"/>
      <c r="B326" s="39"/>
      <c r="C326" s="259" t="s">
        <v>694</v>
      </c>
      <c r="D326" s="259" t="s">
        <v>204</v>
      </c>
      <c r="E326" s="260" t="s">
        <v>695</v>
      </c>
      <c r="F326" s="261" t="s">
        <v>696</v>
      </c>
      <c r="G326" s="262" t="s">
        <v>140</v>
      </c>
      <c r="H326" s="263">
        <v>23.474</v>
      </c>
      <c r="I326" s="264"/>
      <c r="J326" s="265">
        <f>ROUND(I326*H326,2)</f>
        <v>0</v>
      </c>
      <c r="K326" s="266"/>
      <c r="L326" s="267"/>
      <c r="M326" s="268" t="s">
        <v>1</v>
      </c>
      <c r="N326" s="269" t="s">
        <v>42</v>
      </c>
      <c r="O326" s="91"/>
      <c r="P326" s="222">
        <f>O326*H326</f>
        <v>0</v>
      </c>
      <c r="Q326" s="222">
        <v>0.0118</v>
      </c>
      <c r="R326" s="222">
        <f>Q326*H326</f>
        <v>0.27699319999999999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280</v>
      </c>
      <c r="AT326" s="224" t="s">
        <v>204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211</v>
      </c>
      <c r="BM326" s="224" t="s">
        <v>697</v>
      </c>
    </row>
    <row r="327" s="13" customFormat="1">
      <c r="A327" s="13"/>
      <c r="B327" s="226"/>
      <c r="C327" s="227"/>
      <c r="D327" s="228" t="s">
        <v>142</v>
      </c>
      <c r="E327" s="227"/>
      <c r="F327" s="230" t="s">
        <v>698</v>
      </c>
      <c r="G327" s="227"/>
      <c r="H327" s="231">
        <v>23.474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142</v>
      </c>
      <c r="AU327" s="237" t="s">
        <v>136</v>
      </c>
      <c r="AV327" s="13" t="s">
        <v>136</v>
      </c>
      <c r="AW327" s="13" t="s">
        <v>4</v>
      </c>
      <c r="AX327" s="13" t="s">
        <v>81</v>
      </c>
      <c r="AY327" s="237" t="s">
        <v>128</v>
      </c>
    </row>
    <row r="328" s="2" customFormat="1" ht="24.15" customHeight="1">
      <c r="A328" s="38"/>
      <c r="B328" s="39"/>
      <c r="C328" s="212" t="s">
        <v>699</v>
      </c>
      <c r="D328" s="212" t="s">
        <v>131</v>
      </c>
      <c r="E328" s="213" t="s">
        <v>700</v>
      </c>
      <c r="F328" s="214" t="s">
        <v>701</v>
      </c>
      <c r="G328" s="215" t="s">
        <v>140</v>
      </c>
      <c r="H328" s="216">
        <v>21.34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211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211</v>
      </c>
      <c r="BM328" s="224" t="s">
        <v>702</v>
      </c>
    </row>
    <row r="329" s="2" customFormat="1" ht="24.15" customHeight="1">
      <c r="A329" s="38"/>
      <c r="B329" s="39"/>
      <c r="C329" s="212" t="s">
        <v>703</v>
      </c>
      <c r="D329" s="212" t="s">
        <v>131</v>
      </c>
      <c r="E329" s="213" t="s">
        <v>704</v>
      </c>
      <c r="F329" s="214" t="s">
        <v>705</v>
      </c>
      <c r="G329" s="215" t="s">
        <v>140</v>
      </c>
      <c r="H329" s="216">
        <v>6.9000000000000004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0.0080000000000000002</v>
      </c>
      <c r="R329" s="222">
        <f>Q329*H329</f>
        <v>0.055200000000000006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211</v>
      </c>
      <c r="AT329" s="224" t="s">
        <v>131</v>
      </c>
      <c r="AU329" s="224" t="s">
        <v>136</v>
      </c>
      <c r="AY329" s="17" t="s">
        <v>128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136</v>
      </c>
      <c r="BK329" s="225">
        <f>ROUND(I329*H329,2)</f>
        <v>0</v>
      </c>
      <c r="BL329" s="17" t="s">
        <v>211</v>
      </c>
      <c r="BM329" s="224" t="s">
        <v>706</v>
      </c>
    </row>
    <row r="330" s="14" customFormat="1">
      <c r="A330" s="14"/>
      <c r="B330" s="238"/>
      <c r="C330" s="239"/>
      <c r="D330" s="228" t="s">
        <v>142</v>
      </c>
      <c r="E330" s="240" t="s">
        <v>1</v>
      </c>
      <c r="F330" s="241" t="s">
        <v>707</v>
      </c>
      <c r="G330" s="239"/>
      <c r="H330" s="240" t="s">
        <v>1</v>
      </c>
      <c r="I330" s="242"/>
      <c r="J330" s="239"/>
      <c r="K330" s="239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142</v>
      </c>
      <c r="AU330" s="247" t="s">
        <v>136</v>
      </c>
      <c r="AV330" s="14" t="s">
        <v>81</v>
      </c>
      <c r="AW330" s="14" t="s">
        <v>32</v>
      </c>
      <c r="AX330" s="14" t="s">
        <v>76</v>
      </c>
      <c r="AY330" s="247" t="s">
        <v>128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708</v>
      </c>
      <c r="G331" s="227"/>
      <c r="H331" s="231">
        <v>1.2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709</v>
      </c>
      <c r="G332" s="227"/>
      <c r="H332" s="231">
        <v>5.7000000000000002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5" customFormat="1">
      <c r="A333" s="15"/>
      <c r="B333" s="248"/>
      <c r="C333" s="249"/>
      <c r="D333" s="228" t="s">
        <v>142</v>
      </c>
      <c r="E333" s="250" t="s">
        <v>1</v>
      </c>
      <c r="F333" s="251" t="s">
        <v>181</v>
      </c>
      <c r="G333" s="249"/>
      <c r="H333" s="252">
        <v>6.9000000000000004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142</v>
      </c>
      <c r="AU333" s="258" t="s">
        <v>136</v>
      </c>
      <c r="AV333" s="15" t="s">
        <v>135</v>
      </c>
      <c r="AW333" s="15" t="s">
        <v>32</v>
      </c>
      <c r="AX333" s="15" t="s">
        <v>81</v>
      </c>
      <c r="AY333" s="258" t="s">
        <v>128</v>
      </c>
    </row>
    <row r="334" s="2" customFormat="1" ht="21.75" customHeight="1">
      <c r="A334" s="38"/>
      <c r="B334" s="39"/>
      <c r="C334" s="212" t="s">
        <v>710</v>
      </c>
      <c r="D334" s="212" t="s">
        <v>131</v>
      </c>
      <c r="E334" s="213" t="s">
        <v>711</v>
      </c>
      <c r="F334" s="214" t="s">
        <v>712</v>
      </c>
      <c r="G334" s="215" t="s">
        <v>146</v>
      </c>
      <c r="H334" s="216">
        <v>28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0.00031</v>
      </c>
      <c r="R334" s="222">
        <f>Q334*H334</f>
        <v>0.0086800000000000002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211</v>
      </c>
      <c r="AT334" s="224" t="s">
        <v>131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211</v>
      </c>
      <c r="BM334" s="224" t="s">
        <v>713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714</v>
      </c>
      <c r="G335" s="227"/>
      <c r="H335" s="231">
        <v>12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714</v>
      </c>
      <c r="G336" s="227"/>
      <c r="H336" s="231">
        <v>12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715</v>
      </c>
      <c r="G337" s="227"/>
      <c r="H337" s="231">
        <v>4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5" customFormat="1">
      <c r="A338" s="15"/>
      <c r="B338" s="248"/>
      <c r="C338" s="249"/>
      <c r="D338" s="228" t="s">
        <v>142</v>
      </c>
      <c r="E338" s="250" t="s">
        <v>1</v>
      </c>
      <c r="F338" s="251" t="s">
        <v>181</v>
      </c>
      <c r="G338" s="249"/>
      <c r="H338" s="252">
        <v>28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142</v>
      </c>
      <c r="AU338" s="258" t="s">
        <v>136</v>
      </c>
      <c r="AV338" s="15" t="s">
        <v>135</v>
      </c>
      <c r="AW338" s="15" t="s">
        <v>32</v>
      </c>
      <c r="AX338" s="15" t="s">
        <v>81</v>
      </c>
      <c r="AY338" s="258" t="s">
        <v>128</v>
      </c>
    </row>
    <row r="339" s="2" customFormat="1" ht="24.15" customHeight="1">
      <c r="A339" s="38"/>
      <c r="B339" s="39"/>
      <c r="C339" s="212" t="s">
        <v>716</v>
      </c>
      <c r="D339" s="212" t="s">
        <v>131</v>
      </c>
      <c r="E339" s="213" t="s">
        <v>717</v>
      </c>
      <c r="F339" s="214" t="s">
        <v>718</v>
      </c>
      <c r="G339" s="215" t="s">
        <v>146</v>
      </c>
      <c r="H339" s="216">
        <v>9.3000000000000007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42</v>
      </c>
      <c r="O339" s="91"/>
      <c r="P339" s="222">
        <f>O339*H339</f>
        <v>0</v>
      </c>
      <c r="Q339" s="222">
        <v>0.00025999999999999998</v>
      </c>
      <c r="R339" s="222">
        <f>Q339*H339</f>
        <v>0.002418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211</v>
      </c>
      <c r="AT339" s="224" t="s">
        <v>131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211</v>
      </c>
      <c r="BM339" s="224" t="s">
        <v>719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720</v>
      </c>
      <c r="G340" s="227"/>
      <c r="H340" s="231">
        <v>3.7000000000000002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721</v>
      </c>
      <c r="G341" s="227"/>
      <c r="H341" s="231">
        <v>5.5999999999999996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5" customFormat="1">
      <c r="A342" s="15"/>
      <c r="B342" s="248"/>
      <c r="C342" s="249"/>
      <c r="D342" s="228" t="s">
        <v>142</v>
      </c>
      <c r="E342" s="250" t="s">
        <v>1</v>
      </c>
      <c r="F342" s="251" t="s">
        <v>181</v>
      </c>
      <c r="G342" s="249"/>
      <c r="H342" s="252">
        <v>9.3000000000000007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8" t="s">
        <v>142</v>
      </c>
      <c r="AU342" s="258" t="s">
        <v>136</v>
      </c>
      <c r="AV342" s="15" t="s">
        <v>135</v>
      </c>
      <c r="AW342" s="15" t="s">
        <v>32</v>
      </c>
      <c r="AX342" s="15" t="s">
        <v>81</v>
      </c>
      <c r="AY342" s="258" t="s">
        <v>128</v>
      </c>
    </row>
    <row r="343" s="2" customFormat="1" ht="24.15" customHeight="1">
      <c r="A343" s="38"/>
      <c r="B343" s="39"/>
      <c r="C343" s="212" t="s">
        <v>722</v>
      </c>
      <c r="D343" s="212" t="s">
        <v>131</v>
      </c>
      <c r="E343" s="213" t="s">
        <v>723</v>
      </c>
      <c r="F343" s="214" t="s">
        <v>724</v>
      </c>
      <c r="G343" s="215" t="s">
        <v>319</v>
      </c>
      <c r="H343" s="216">
        <v>0.42799999999999999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211</v>
      </c>
      <c r="AT343" s="224" t="s">
        <v>131</v>
      </c>
      <c r="AU343" s="224" t="s">
        <v>136</v>
      </c>
      <c r="AY343" s="17" t="s">
        <v>128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136</v>
      </c>
      <c r="BK343" s="225">
        <f>ROUND(I343*H343,2)</f>
        <v>0</v>
      </c>
      <c r="BL343" s="17" t="s">
        <v>211</v>
      </c>
      <c r="BM343" s="224" t="s">
        <v>725</v>
      </c>
    </row>
    <row r="344" s="12" customFormat="1" ht="22.8" customHeight="1">
      <c r="A344" s="12"/>
      <c r="B344" s="196"/>
      <c r="C344" s="197"/>
      <c r="D344" s="198" t="s">
        <v>75</v>
      </c>
      <c r="E344" s="210" t="s">
        <v>726</v>
      </c>
      <c r="F344" s="210" t="s">
        <v>727</v>
      </c>
      <c r="G344" s="197"/>
      <c r="H344" s="197"/>
      <c r="I344" s="200"/>
      <c r="J344" s="211">
        <f>BK344</f>
        <v>0</v>
      </c>
      <c r="K344" s="197"/>
      <c r="L344" s="202"/>
      <c r="M344" s="203"/>
      <c r="N344" s="204"/>
      <c r="O344" s="204"/>
      <c r="P344" s="205">
        <f>SUM(P345:P351)</f>
        <v>0</v>
      </c>
      <c r="Q344" s="204"/>
      <c r="R344" s="205">
        <f>SUM(R345:R351)</f>
        <v>0.0097120000000000001</v>
      </c>
      <c r="S344" s="204"/>
      <c r="T344" s="206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7" t="s">
        <v>136</v>
      </c>
      <c r="AT344" s="208" t="s">
        <v>75</v>
      </c>
      <c r="AU344" s="208" t="s">
        <v>81</v>
      </c>
      <c r="AY344" s="207" t="s">
        <v>128</v>
      </c>
      <c r="BK344" s="209">
        <f>SUM(BK345:BK351)</f>
        <v>0</v>
      </c>
    </row>
    <row r="345" s="2" customFormat="1" ht="24.15" customHeight="1">
      <c r="A345" s="38"/>
      <c r="B345" s="39"/>
      <c r="C345" s="212" t="s">
        <v>728</v>
      </c>
      <c r="D345" s="212" t="s">
        <v>131</v>
      </c>
      <c r="E345" s="213" t="s">
        <v>729</v>
      </c>
      <c r="F345" s="214" t="s">
        <v>730</v>
      </c>
      <c r="G345" s="215" t="s">
        <v>140</v>
      </c>
      <c r="H345" s="216">
        <v>1.1000000000000001</v>
      </c>
      <c r="I345" s="217"/>
      <c r="J345" s="218">
        <f>ROUND(I345*H345,2)</f>
        <v>0</v>
      </c>
      <c r="K345" s="219"/>
      <c r="L345" s="44"/>
      <c r="M345" s="220" t="s">
        <v>1</v>
      </c>
      <c r="N345" s="221" t="s">
        <v>42</v>
      </c>
      <c r="O345" s="91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211</v>
      </c>
      <c r="AT345" s="224" t="s">
        <v>131</v>
      </c>
      <c r="AU345" s="224" t="s">
        <v>136</v>
      </c>
      <c r="AY345" s="17" t="s">
        <v>128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136</v>
      </c>
      <c r="BK345" s="225">
        <f>ROUND(I345*H345,2)</f>
        <v>0</v>
      </c>
      <c r="BL345" s="17" t="s">
        <v>211</v>
      </c>
      <c r="BM345" s="224" t="s">
        <v>731</v>
      </c>
    </row>
    <row r="346" s="14" customFormat="1">
      <c r="A346" s="14"/>
      <c r="B346" s="238"/>
      <c r="C346" s="239"/>
      <c r="D346" s="228" t="s">
        <v>142</v>
      </c>
      <c r="E346" s="240" t="s">
        <v>1</v>
      </c>
      <c r="F346" s="241" t="s">
        <v>732</v>
      </c>
      <c r="G346" s="239"/>
      <c r="H346" s="240" t="s">
        <v>1</v>
      </c>
      <c r="I346" s="242"/>
      <c r="J346" s="239"/>
      <c r="K346" s="239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142</v>
      </c>
      <c r="AU346" s="247" t="s">
        <v>136</v>
      </c>
      <c r="AV346" s="14" t="s">
        <v>81</v>
      </c>
      <c r="AW346" s="14" t="s">
        <v>32</v>
      </c>
      <c r="AX346" s="14" t="s">
        <v>76</v>
      </c>
      <c r="AY346" s="247" t="s">
        <v>128</v>
      </c>
    </row>
    <row r="347" s="13" customFormat="1">
      <c r="A347" s="13"/>
      <c r="B347" s="226"/>
      <c r="C347" s="227"/>
      <c r="D347" s="228" t="s">
        <v>142</v>
      </c>
      <c r="E347" s="229" t="s">
        <v>1</v>
      </c>
      <c r="F347" s="230" t="s">
        <v>733</v>
      </c>
      <c r="G347" s="227"/>
      <c r="H347" s="231">
        <v>1.1000000000000001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136</v>
      </c>
      <c r="AV347" s="13" t="s">
        <v>136</v>
      </c>
      <c r="AW347" s="13" t="s">
        <v>32</v>
      </c>
      <c r="AX347" s="13" t="s">
        <v>81</v>
      </c>
      <c r="AY347" s="237" t="s">
        <v>128</v>
      </c>
    </row>
    <row r="348" s="2" customFormat="1" ht="24.15" customHeight="1">
      <c r="A348" s="38"/>
      <c r="B348" s="39"/>
      <c r="C348" s="212" t="s">
        <v>734</v>
      </c>
      <c r="D348" s="212" t="s">
        <v>131</v>
      </c>
      <c r="E348" s="213" t="s">
        <v>735</v>
      </c>
      <c r="F348" s="214" t="s">
        <v>736</v>
      </c>
      <c r="G348" s="215" t="s">
        <v>140</v>
      </c>
      <c r="H348" s="216">
        <v>4.4000000000000004</v>
      </c>
      <c r="I348" s="217"/>
      <c r="J348" s="218">
        <f>ROUND(I348*H348,2)</f>
        <v>0</v>
      </c>
      <c r="K348" s="219"/>
      <c r="L348" s="44"/>
      <c r="M348" s="220" t="s">
        <v>1</v>
      </c>
      <c r="N348" s="221" t="s">
        <v>42</v>
      </c>
      <c r="O348" s="91"/>
      <c r="P348" s="222">
        <f>O348*H348</f>
        <v>0</v>
      </c>
      <c r="Q348" s="222">
        <v>0.00023000000000000001</v>
      </c>
      <c r="R348" s="222">
        <f>Q348*H348</f>
        <v>0.0010120000000000001</v>
      </c>
      <c r="S348" s="222">
        <v>0</v>
      </c>
      <c r="T348" s="22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211</v>
      </c>
      <c r="AT348" s="224" t="s">
        <v>131</v>
      </c>
      <c r="AU348" s="224" t="s">
        <v>136</v>
      </c>
      <c r="AY348" s="17" t="s">
        <v>128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136</v>
      </c>
      <c r="BK348" s="225">
        <f>ROUND(I348*H348,2)</f>
        <v>0</v>
      </c>
      <c r="BL348" s="17" t="s">
        <v>211</v>
      </c>
      <c r="BM348" s="224" t="s">
        <v>737</v>
      </c>
    </row>
    <row r="349" s="14" customFormat="1">
      <c r="A349" s="14"/>
      <c r="B349" s="238"/>
      <c r="C349" s="239"/>
      <c r="D349" s="228" t="s">
        <v>142</v>
      </c>
      <c r="E349" s="240" t="s">
        <v>1</v>
      </c>
      <c r="F349" s="241" t="s">
        <v>738</v>
      </c>
      <c r="G349" s="239"/>
      <c r="H349" s="240" t="s">
        <v>1</v>
      </c>
      <c r="I349" s="242"/>
      <c r="J349" s="239"/>
      <c r="K349" s="239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142</v>
      </c>
      <c r="AU349" s="247" t="s">
        <v>136</v>
      </c>
      <c r="AV349" s="14" t="s">
        <v>81</v>
      </c>
      <c r="AW349" s="14" t="s">
        <v>32</v>
      </c>
      <c r="AX349" s="14" t="s">
        <v>76</v>
      </c>
      <c r="AY349" s="24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739</v>
      </c>
      <c r="G350" s="227"/>
      <c r="H350" s="231">
        <v>4.4000000000000004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81</v>
      </c>
      <c r="AY350" s="237" t="s">
        <v>128</v>
      </c>
    </row>
    <row r="351" s="2" customFormat="1" ht="16.5" customHeight="1">
      <c r="A351" s="38"/>
      <c r="B351" s="39"/>
      <c r="C351" s="212" t="s">
        <v>740</v>
      </c>
      <c r="D351" s="212" t="s">
        <v>131</v>
      </c>
      <c r="E351" s="213" t="s">
        <v>741</v>
      </c>
      <c r="F351" s="214" t="s">
        <v>742</v>
      </c>
      <c r="G351" s="215" t="s">
        <v>140</v>
      </c>
      <c r="H351" s="216">
        <v>15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0.00058</v>
      </c>
      <c r="R351" s="222">
        <f>Q351*H351</f>
        <v>0.0086999999999999994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211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211</v>
      </c>
      <c r="BM351" s="224" t="s">
        <v>743</v>
      </c>
    </row>
    <row r="352" s="12" customFormat="1" ht="22.8" customHeight="1">
      <c r="A352" s="12"/>
      <c r="B352" s="196"/>
      <c r="C352" s="197"/>
      <c r="D352" s="198" t="s">
        <v>75</v>
      </c>
      <c r="E352" s="210" t="s">
        <v>744</v>
      </c>
      <c r="F352" s="210" t="s">
        <v>745</v>
      </c>
      <c r="G352" s="197"/>
      <c r="H352" s="197"/>
      <c r="I352" s="200"/>
      <c r="J352" s="211">
        <f>BK352</f>
        <v>0</v>
      </c>
      <c r="K352" s="197"/>
      <c r="L352" s="202"/>
      <c r="M352" s="203"/>
      <c r="N352" s="204"/>
      <c r="O352" s="204"/>
      <c r="P352" s="205">
        <f>SUM(P353:P366)</f>
        <v>0</v>
      </c>
      <c r="Q352" s="204"/>
      <c r="R352" s="205">
        <f>SUM(R353:R366)</f>
        <v>0.14181793600000001</v>
      </c>
      <c r="S352" s="204"/>
      <c r="T352" s="206">
        <f>SUM(T353:T366)</f>
        <v>0.030538100000000002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7" t="s">
        <v>136</v>
      </c>
      <c r="AT352" s="208" t="s">
        <v>75</v>
      </c>
      <c r="AU352" s="208" t="s">
        <v>81</v>
      </c>
      <c r="AY352" s="207" t="s">
        <v>128</v>
      </c>
      <c r="BK352" s="209">
        <f>SUM(BK353:BK366)</f>
        <v>0</v>
      </c>
    </row>
    <row r="353" s="2" customFormat="1" ht="16.5" customHeight="1">
      <c r="A353" s="38"/>
      <c r="B353" s="39"/>
      <c r="C353" s="212" t="s">
        <v>746</v>
      </c>
      <c r="D353" s="212" t="s">
        <v>131</v>
      </c>
      <c r="E353" s="213" t="s">
        <v>747</v>
      </c>
      <c r="F353" s="214" t="s">
        <v>748</v>
      </c>
      <c r="G353" s="215" t="s">
        <v>140</v>
      </c>
      <c r="H353" s="216">
        <v>98.510000000000005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0.001</v>
      </c>
      <c r="R353" s="222">
        <f>Q353*H353</f>
        <v>0.09851</v>
      </c>
      <c r="S353" s="222">
        <v>0.00031</v>
      </c>
      <c r="T353" s="223">
        <f>S353*H353</f>
        <v>0.030538100000000002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211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211</v>
      </c>
      <c r="BM353" s="224" t="s">
        <v>749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174</v>
      </c>
      <c r="G354" s="227"/>
      <c r="H354" s="231">
        <v>29.550000000000001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191</v>
      </c>
      <c r="G355" s="227"/>
      <c r="H355" s="231">
        <v>11.359999999999999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3" customFormat="1">
      <c r="A356" s="13"/>
      <c r="B356" s="226"/>
      <c r="C356" s="227"/>
      <c r="D356" s="228" t="s">
        <v>142</v>
      </c>
      <c r="E356" s="229" t="s">
        <v>1</v>
      </c>
      <c r="F356" s="230" t="s">
        <v>192</v>
      </c>
      <c r="G356" s="227"/>
      <c r="H356" s="231">
        <v>55.890000000000001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142</v>
      </c>
      <c r="AU356" s="237" t="s">
        <v>136</v>
      </c>
      <c r="AV356" s="13" t="s">
        <v>136</v>
      </c>
      <c r="AW356" s="13" t="s">
        <v>32</v>
      </c>
      <c r="AX356" s="13" t="s">
        <v>76</v>
      </c>
      <c r="AY356" s="237" t="s">
        <v>128</v>
      </c>
    </row>
    <row r="357" s="13" customFormat="1">
      <c r="A357" s="13"/>
      <c r="B357" s="226"/>
      <c r="C357" s="227"/>
      <c r="D357" s="228" t="s">
        <v>142</v>
      </c>
      <c r="E357" s="229" t="s">
        <v>1</v>
      </c>
      <c r="F357" s="230" t="s">
        <v>193</v>
      </c>
      <c r="G357" s="227"/>
      <c r="H357" s="231">
        <v>1.71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142</v>
      </c>
      <c r="AU357" s="237" t="s">
        <v>136</v>
      </c>
      <c r="AV357" s="13" t="s">
        <v>136</v>
      </c>
      <c r="AW357" s="13" t="s">
        <v>32</v>
      </c>
      <c r="AX357" s="13" t="s">
        <v>76</v>
      </c>
      <c r="AY357" s="237" t="s">
        <v>128</v>
      </c>
    </row>
    <row r="358" s="15" customFormat="1">
      <c r="A358" s="15"/>
      <c r="B358" s="248"/>
      <c r="C358" s="249"/>
      <c r="D358" s="228" t="s">
        <v>142</v>
      </c>
      <c r="E358" s="250" t="s">
        <v>1</v>
      </c>
      <c r="F358" s="251" t="s">
        <v>181</v>
      </c>
      <c r="G358" s="249"/>
      <c r="H358" s="252">
        <v>98.510000000000005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142</v>
      </c>
      <c r="AU358" s="258" t="s">
        <v>136</v>
      </c>
      <c r="AV358" s="15" t="s">
        <v>135</v>
      </c>
      <c r="AW358" s="15" t="s">
        <v>32</v>
      </c>
      <c r="AX358" s="15" t="s">
        <v>81</v>
      </c>
      <c r="AY358" s="258" t="s">
        <v>128</v>
      </c>
    </row>
    <row r="359" s="2" customFormat="1" ht="24.15" customHeight="1">
      <c r="A359" s="38"/>
      <c r="B359" s="39"/>
      <c r="C359" s="212" t="s">
        <v>750</v>
      </c>
      <c r="D359" s="212" t="s">
        <v>131</v>
      </c>
      <c r="E359" s="213" t="s">
        <v>751</v>
      </c>
      <c r="F359" s="214" t="s">
        <v>752</v>
      </c>
      <c r="G359" s="215" t="s">
        <v>140</v>
      </c>
      <c r="H359" s="216">
        <v>6.5099999999999998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211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211</v>
      </c>
      <c r="BM359" s="224" t="s">
        <v>753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754</v>
      </c>
      <c r="G360" s="227"/>
      <c r="H360" s="231">
        <v>6.5099999999999998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16.5" customHeight="1">
      <c r="A361" s="38"/>
      <c r="B361" s="39"/>
      <c r="C361" s="259" t="s">
        <v>755</v>
      </c>
      <c r="D361" s="259" t="s">
        <v>204</v>
      </c>
      <c r="E361" s="260" t="s">
        <v>756</v>
      </c>
      <c r="F361" s="261" t="s">
        <v>757</v>
      </c>
      <c r="G361" s="262" t="s">
        <v>140</v>
      </c>
      <c r="H361" s="263">
        <v>6.8360000000000003</v>
      </c>
      <c r="I361" s="264"/>
      <c r="J361" s="265">
        <f>ROUND(I361*H361,2)</f>
        <v>0</v>
      </c>
      <c r="K361" s="266"/>
      <c r="L361" s="267"/>
      <c r="M361" s="268" t="s">
        <v>1</v>
      </c>
      <c r="N361" s="269" t="s">
        <v>42</v>
      </c>
      <c r="O361" s="91"/>
      <c r="P361" s="222">
        <f>O361*H361</f>
        <v>0</v>
      </c>
      <c r="Q361" s="222">
        <v>9.9999999999999995E-07</v>
      </c>
      <c r="R361" s="222">
        <f>Q361*H361</f>
        <v>6.8360000000000003E-06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280</v>
      </c>
      <c r="AT361" s="224" t="s">
        <v>204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211</v>
      </c>
      <c r="BM361" s="224" t="s">
        <v>758</v>
      </c>
    </row>
    <row r="362" s="13" customFormat="1">
      <c r="A362" s="13"/>
      <c r="B362" s="226"/>
      <c r="C362" s="227"/>
      <c r="D362" s="228" t="s">
        <v>142</v>
      </c>
      <c r="E362" s="227"/>
      <c r="F362" s="230" t="s">
        <v>759</v>
      </c>
      <c r="G362" s="227"/>
      <c r="H362" s="231">
        <v>6.8360000000000003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142</v>
      </c>
      <c r="AU362" s="237" t="s">
        <v>136</v>
      </c>
      <c r="AV362" s="13" t="s">
        <v>136</v>
      </c>
      <c r="AW362" s="13" t="s">
        <v>4</v>
      </c>
      <c r="AX362" s="13" t="s">
        <v>81</v>
      </c>
      <c r="AY362" s="237" t="s">
        <v>128</v>
      </c>
    </row>
    <row r="363" s="2" customFormat="1" ht="24.15" customHeight="1">
      <c r="A363" s="38"/>
      <c r="B363" s="39"/>
      <c r="C363" s="212" t="s">
        <v>760</v>
      </c>
      <c r="D363" s="212" t="s">
        <v>131</v>
      </c>
      <c r="E363" s="213" t="s">
        <v>761</v>
      </c>
      <c r="F363" s="214" t="s">
        <v>762</v>
      </c>
      <c r="G363" s="215" t="s">
        <v>140</v>
      </c>
      <c r="H363" s="216">
        <v>117.03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0.00020000000000000001</v>
      </c>
      <c r="R363" s="222">
        <f>Q363*H363</f>
        <v>0.023406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211</v>
      </c>
      <c r="AT363" s="224" t="s">
        <v>131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211</v>
      </c>
      <c r="BM363" s="224" t="s">
        <v>763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764</v>
      </c>
      <c r="G364" s="227"/>
      <c r="H364" s="231">
        <v>117.03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81</v>
      </c>
      <c r="AY364" s="237" t="s">
        <v>128</v>
      </c>
    </row>
    <row r="365" s="2" customFormat="1" ht="33" customHeight="1">
      <c r="A365" s="38"/>
      <c r="B365" s="39"/>
      <c r="C365" s="212" t="s">
        <v>765</v>
      </c>
      <c r="D365" s="212" t="s">
        <v>131</v>
      </c>
      <c r="E365" s="213" t="s">
        <v>766</v>
      </c>
      <c r="F365" s="214" t="s">
        <v>767</v>
      </c>
      <c r="G365" s="215" t="s">
        <v>140</v>
      </c>
      <c r="H365" s="216">
        <v>117.03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0.00017000000000000001</v>
      </c>
      <c r="R365" s="222">
        <f>Q365*H365</f>
        <v>0.019895100000000002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211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211</v>
      </c>
      <c r="BM365" s="224" t="s">
        <v>768</v>
      </c>
    </row>
    <row r="366" s="13" customFormat="1">
      <c r="A366" s="13"/>
      <c r="B366" s="226"/>
      <c r="C366" s="227"/>
      <c r="D366" s="228" t="s">
        <v>142</v>
      </c>
      <c r="E366" s="229" t="s">
        <v>1</v>
      </c>
      <c r="F366" s="230" t="s">
        <v>769</v>
      </c>
      <c r="G366" s="227"/>
      <c r="H366" s="231">
        <v>117.03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142</v>
      </c>
      <c r="AU366" s="237" t="s">
        <v>136</v>
      </c>
      <c r="AV366" s="13" t="s">
        <v>136</v>
      </c>
      <c r="AW366" s="13" t="s">
        <v>32</v>
      </c>
      <c r="AX366" s="13" t="s">
        <v>81</v>
      </c>
      <c r="AY366" s="237" t="s">
        <v>128</v>
      </c>
    </row>
    <row r="367" s="12" customFormat="1" ht="22.8" customHeight="1">
      <c r="A367" s="12"/>
      <c r="B367" s="196"/>
      <c r="C367" s="197"/>
      <c r="D367" s="198" t="s">
        <v>75</v>
      </c>
      <c r="E367" s="210" t="s">
        <v>770</v>
      </c>
      <c r="F367" s="210" t="s">
        <v>771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SUM(P368:P371)</f>
        <v>0</v>
      </c>
      <c r="Q367" s="204"/>
      <c r="R367" s="205">
        <f>SUM(R368:R371)</f>
        <v>0.008463</v>
      </c>
      <c r="S367" s="204"/>
      <c r="T367" s="206">
        <f>SUM(T368:T371)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136</v>
      </c>
      <c r="AT367" s="208" t="s">
        <v>75</v>
      </c>
      <c r="AU367" s="208" t="s">
        <v>81</v>
      </c>
      <c r="AY367" s="207" t="s">
        <v>128</v>
      </c>
      <c r="BK367" s="209">
        <f>SUM(BK368:BK371)</f>
        <v>0</v>
      </c>
    </row>
    <row r="368" s="2" customFormat="1" ht="24.15" customHeight="1">
      <c r="A368" s="38"/>
      <c r="B368" s="39"/>
      <c r="C368" s="212" t="s">
        <v>772</v>
      </c>
      <c r="D368" s="212" t="s">
        <v>131</v>
      </c>
      <c r="E368" s="213" t="s">
        <v>773</v>
      </c>
      <c r="F368" s="214" t="s">
        <v>774</v>
      </c>
      <c r="G368" s="215" t="s">
        <v>140</v>
      </c>
      <c r="H368" s="216">
        <v>6.5099999999999998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211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211</v>
      </c>
      <c r="BM368" s="224" t="s">
        <v>775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754</v>
      </c>
      <c r="G369" s="227"/>
      <c r="H369" s="231">
        <v>6.5099999999999998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81</v>
      </c>
      <c r="AY369" s="237" t="s">
        <v>128</v>
      </c>
    </row>
    <row r="370" s="2" customFormat="1" ht="16.5" customHeight="1">
      <c r="A370" s="38"/>
      <c r="B370" s="39"/>
      <c r="C370" s="259" t="s">
        <v>776</v>
      </c>
      <c r="D370" s="259" t="s">
        <v>204</v>
      </c>
      <c r="E370" s="260" t="s">
        <v>777</v>
      </c>
      <c r="F370" s="261" t="s">
        <v>778</v>
      </c>
      <c r="G370" s="262" t="s">
        <v>140</v>
      </c>
      <c r="H370" s="263">
        <v>6.5099999999999998</v>
      </c>
      <c r="I370" s="264"/>
      <c r="J370" s="265">
        <f>ROUND(I370*H370,2)</f>
        <v>0</v>
      </c>
      <c r="K370" s="266"/>
      <c r="L370" s="267"/>
      <c r="M370" s="268" t="s">
        <v>1</v>
      </c>
      <c r="N370" s="269" t="s">
        <v>42</v>
      </c>
      <c r="O370" s="91"/>
      <c r="P370" s="222">
        <f>O370*H370</f>
        <v>0</v>
      </c>
      <c r="Q370" s="222">
        <v>0.0012999999999999999</v>
      </c>
      <c r="R370" s="222">
        <f>Q370*H370</f>
        <v>0.008463</v>
      </c>
      <c r="S370" s="222">
        <v>0</v>
      </c>
      <c r="T370" s="22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280</v>
      </c>
      <c r="AT370" s="224" t="s">
        <v>204</v>
      </c>
      <c r="AU370" s="224" t="s">
        <v>136</v>
      </c>
      <c r="AY370" s="17" t="s">
        <v>128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136</v>
      </c>
      <c r="BK370" s="225">
        <f>ROUND(I370*H370,2)</f>
        <v>0</v>
      </c>
      <c r="BL370" s="17" t="s">
        <v>211</v>
      </c>
      <c r="BM370" s="224" t="s">
        <v>779</v>
      </c>
    </row>
    <row r="371" s="2" customFormat="1" ht="16.5" customHeight="1">
      <c r="A371" s="38"/>
      <c r="B371" s="39"/>
      <c r="C371" s="212" t="s">
        <v>780</v>
      </c>
      <c r="D371" s="212" t="s">
        <v>131</v>
      </c>
      <c r="E371" s="213" t="s">
        <v>781</v>
      </c>
      <c r="F371" s="214" t="s">
        <v>782</v>
      </c>
      <c r="G371" s="215" t="s">
        <v>140</v>
      </c>
      <c r="H371" s="216">
        <v>6.5099999999999998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211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211</v>
      </c>
      <c r="BM371" s="224" t="s">
        <v>783</v>
      </c>
    </row>
    <row r="372" s="12" customFormat="1" ht="25.92" customHeight="1">
      <c r="A372" s="12"/>
      <c r="B372" s="196"/>
      <c r="C372" s="197"/>
      <c r="D372" s="198" t="s">
        <v>75</v>
      </c>
      <c r="E372" s="199" t="s">
        <v>204</v>
      </c>
      <c r="F372" s="199" t="s">
        <v>784</v>
      </c>
      <c r="G372" s="197"/>
      <c r="H372" s="197"/>
      <c r="I372" s="200"/>
      <c r="J372" s="201">
        <f>BK372</f>
        <v>0</v>
      </c>
      <c r="K372" s="197"/>
      <c r="L372" s="202"/>
      <c r="M372" s="203"/>
      <c r="N372" s="204"/>
      <c r="O372" s="204"/>
      <c r="P372" s="205">
        <f>P373+P413</f>
        <v>0</v>
      </c>
      <c r="Q372" s="204"/>
      <c r="R372" s="205">
        <f>R373+R413</f>
        <v>0</v>
      </c>
      <c r="S372" s="204"/>
      <c r="T372" s="206">
        <f>T373+T413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7" t="s">
        <v>129</v>
      </c>
      <c r="AT372" s="208" t="s">
        <v>75</v>
      </c>
      <c r="AU372" s="208" t="s">
        <v>76</v>
      </c>
      <c r="AY372" s="207" t="s">
        <v>128</v>
      </c>
      <c r="BK372" s="209">
        <f>BK373+BK413</f>
        <v>0</v>
      </c>
    </row>
    <row r="373" s="12" customFormat="1" ht="22.8" customHeight="1">
      <c r="A373" s="12"/>
      <c r="B373" s="196"/>
      <c r="C373" s="197"/>
      <c r="D373" s="198" t="s">
        <v>75</v>
      </c>
      <c r="E373" s="210" t="s">
        <v>785</v>
      </c>
      <c r="F373" s="210" t="s">
        <v>786</v>
      </c>
      <c r="G373" s="197"/>
      <c r="H373" s="197"/>
      <c r="I373" s="200"/>
      <c r="J373" s="211">
        <f>BK373</f>
        <v>0</v>
      </c>
      <c r="K373" s="197"/>
      <c r="L373" s="202"/>
      <c r="M373" s="203"/>
      <c r="N373" s="204"/>
      <c r="O373" s="204"/>
      <c r="P373" s="205">
        <f>SUM(P374:P412)</f>
        <v>0</v>
      </c>
      <c r="Q373" s="204"/>
      <c r="R373" s="205">
        <f>SUM(R374:R412)</f>
        <v>0</v>
      </c>
      <c r="S373" s="204"/>
      <c r="T373" s="206">
        <f>SUM(T374:T412)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7" t="s">
        <v>129</v>
      </c>
      <c r="AT373" s="208" t="s">
        <v>75</v>
      </c>
      <c r="AU373" s="208" t="s">
        <v>81</v>
      </c>
      <c r="AY373" s="207" t="s">
        <v>128</v>
      </c>
      <c r="BK373" s="209">
        <f>SUM(BK374:BK412)</f>
        <v>0</v>
      </c>
    </row>
    <row r="374" s="2" customFormat="1" ht="16.5" customHeight="1">
      <c r="A374" s="38"/>
      <c r="B374" s="39"/>
      <c r="C374" s="212" t="s">
        <v>787</v>
      </c>
      <c r="D374" s="212" t="s">
        <v>131</v>
      </c>
      <c r="E374" s="213" t="s">
        <v>788</v>
      </c>
      <c r="F374" s="214" t="s">
        <v>789</v>
      </c>
      <c r="G374" s="215" t="s">
        <v>303</v>
      </c>
      <c r="H374" s="216">
        <v>1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428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428</v>
      </c>
      <c r="BM374" s="224" t="s">
        <v>790</v>
      </c>
    </row>
    <row r="375" s="2" customFormat="1" ht="16.5" customHeight="1">
      <c r="A375" s="38"/>
      <c r="B375" s="39"/>
      <c r="C375" s="212" t="s">
        <v>791</v>
      </c>
      <c r="D375" s="212" t="s">
        <v>131</v>
      </c>
      <c r="E375" s="213" t="s">
        <v>792</v>
      </c>
      <c r="F375" s="214" t="s">
        <v>793</v>
      </c>
      <c r="G375" s="215" t="s">
        <v>303</v>
      </c>
      <c r="H375" s="216">
        <v>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428</v>
      </c>
      <c r="AT375" s="224" t="s">
        <v>131</v>
      </c>
      <c r="AU375" s="224" t="s">
        <v>136</v>
      </c>
      <c r="AY375" s="17" t="s">
        <v>128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136</v>
      </c>
      <c r="BK375" s="225">
        <f>ROUND(I375*H375,2)</f>
        <v>0</v>
      </c>
      <c r="BL375" s="17" t="s">
        <v>428</v>
      </c>
      <c r="BM375" s="224" t="s">
        <v>794</v>
      </c>
    </row>
    <row r="376" s="2" customFormat="1" ht="24.15" customHeight="1">
      <c r="A376" s="38"/>
      <c r="B376" s="39"/>
      <c r="C376" s="212" t="s">
        <v>795</v>
      </c>
      <c r="D376" s="212" t="s">
        <v>131</v>
      </c>
      <c r="E376" s="213" t="s">
        <v>796</v>
      </c>
      <c r="F376" s="214" t="s">
        <v>797</v>
      </c>
      <c r="G376" s="215" t="s">
        <v>303</v>
      </c>
      <c r="H376" s="216">
        <v>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428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428</v>
      </c>
      <c r="BM376" s="224" t="s">
        <v>798</v>
      </c>
    </row>
    <row r="377" s="2" customFormat="1" ht="16.5" customHeight="1">
      <c r="A377" s="38"/>
      <c r="B377" s="39"/>
      <c r="C377" s="212" t="s">
        <v>799</v>
      </c>
      <c r="D377" s="212" t="s">
        <v>131</v>
      </c>
      <c r="E377" s="213" t="s">
        <v>800</v>
      </c>
      <c r="F377" s="214" t="s">
        <v>801</v>
      </c>
      <c r="G377" s="215" t="s">
        <v>303</v>
      </c>
      <c r="H377" s="216">
        <v>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428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428</v>
      </c>
      <c r="BM377" s="224" t="s">
        <v>802</v>
      </c>
    </row>
    <row r="378" s="2" customFormat="1" ht="16.5" customHeight="1">
      <c r="A378" s="38"/>
      <c r="B378" s="39"/>
      <c r="C378" s="212" t="s">
        <v>803</v>
      </c>
      <c r="D378" s="212" t="s">
        <v>131</v>
      </c>
      <c r="E378" s="213" t="s">
        <v>804</v>
      </c>
      <c r="F378" s="214" t="s">
        <v>805</v>
      </c>
      <c r="G378" s="215" t="s">
        <v>303</v>
      </c>
      <c r="H378" s="216">
        <v>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428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428</v>
      </c>
      <c r="BM378" s="224" t="s">
        <v>806</v>
      </c>
    </row>
    <row r="379" s="2" customFormat="1" ht="24.15" customHeight="1">
      <c r="A379" s="38"/>
      <c r="B379" s="39"/>
      <c r="C379" s="212" t="s">
        <v>807</v>
      </c>
      <c r="D379" s="212" t="s">
        <v>131</v>
      </c>
      <c r="E379" s="213" t="s">
        <v>808</v>
      </c>
      <c r="F379" s="214" t="s">
        <v>809</v>
      </c>
      <c r="G379" s="215" t="s">
        <v>146</v>
      </c>
      <c r="H379" s="216">
        <v>55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428</v>
      </c>
      <c r="AT379" s="224" t="s">
        <v>131</v>
      </c>
      <c r="AU379" s="224" t="s">
        <v>136</v>
      </c>
      <c r="AY379" s="17" t="s">
        <v>128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136</v>
      </c>
      <c r="BK379" s="225">
        <f>ROUND(I379*H379,2)</f>
        <v>0</v>
      </c>
      <c r="BL379" s="17" t="s">
        <v>428</v>
      </c>
      <c r="BM379" s="224" t="s">
        <v>810</v>
      </c>
    </row>
    <row r="380" s="2" customFormat="1" ht="24.15" customHeight="1">
      <c r="A380" s="38"/>
      <c r="B380" s="39"/>
      <c r="C380" s="212" t="s">
        <v>811</v>
      </c>
      <c r="D380" s="212" t="s">
        <v>131</v>
      </c>
      <c r="E380" s="213" t="s">
        <v>812</v>
      </c>
      <c r="F380" s="214" t="s">
        <v>813</v>
      </c>
      <c r="G380" s="215" t="s">
        <v>146</v>
      </c>
      <c r="H380" s="216">
        <v>105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428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428</v>
      </c>
      <c r="BM380" s="224" t="s">
        <v>814</v>
      </c>
    </row>
    <row r="381" s="2" customFormat="1" ht="16.5" customHeight="1">
      <c r="A381" s="38"/>
      <c r="B381" s="39"/>
      <c r="C381" s="212" t="s">
        <v>815</v>
      </c>
      <c r="D381" s="212" t="s">
        <v>131</v>
      </c>
      <c r="E381" s="213" t="s">
        <v>816</v>
      </c>
      <c r="F381" s="214" t="s">
        <v>817</v>
      </c>
      <c r="G381" s="215" t="s">
        <v>146</v>
      </c>
      <c r="H381" s="216">
        <v>15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428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428</v>
      </c>
      <c r="BM381" s="224" t="s">
        <v>818</v>
      </c>
    </row>
    <row r="382" s="2" customFormat="1" ht="16.5" customHeight="1">
      <c r="A382" s="38"/>
      <c r="B382" s="39"/>
      <c r="C382" s="212" t="s">
        <v>819</v>
      </c>
      <c r="D382" s="212" t="s">
        <v>131</v>
      </c>
      <c r="E382" s="213" t="s">
        <v>820</v>
      </c>
      <c r="F382" s="214" t="s">
        <v>821</v>
      </c>
      <c r="G382" s="215" t="s">
        <v>146</v>
      </c>
      <c r="H382" s="216">
        <v>25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428</v>
      </c>
      <c r="AT382" s="224" t="s">
        <v>131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428</v>
      </c>
      <c r="BM382" s="224" t="s">
        <v>822</v>
      </c>
    </row>
    <row r="383" s="2" customFormat="1" ht="16.5" customHeight="1">
      <c r="A383" s="38"/>
      <c r="B383" s="39"/>
      <c r="C383" s="212" t="s">
        <v>823</v>
      </c>
      <c r="D383" s="212" t="s">
        <v>131</v>
      </c>
      <c r="E383" s="213" t="s">
        <v>824</v>
      </c>
      <c r="F383" s="214" t="s">
        <v>825</v>
      </c>
      <c r="G383" s="215" t="s">
        <v>146</v>
      </c>
      <c r="H383" s="216">
        <v>6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428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428</v>
      </c>
      <c r="BM383" s="224" t="s">
        <v>826</v>
      </c>
    </row>
    <row r="384" s="2" customFormat="1" ht="16.5" customHeight="1">
      <c r="A384" s="38"/>
      <c r="B384" s="39"/>
      <c r="C384" s="212" t="s">
        <v>827</v>
      </c>
      <c r="D384" s="212" t="s">
        <v>131</v>
      </c>
      <c r="E384" s="213" t="s">
        <v>828</v>
      </c>
      <c r="F384" s="214" t="s">
        <v>829</v>
      </c>
      <c r="G384" s="215" t="s">
        <v>146</v>
      </c>
      <c r="H384" s="216">
        <v>10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428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428</v>
      </c>
      <c r="BM384" s="224" t="s">
        <v>830</v>
      </c>
    </row>
    <row r="385" s="2" customFormat="1" ht="16.5" customHeight="1">
      <c r="A385" s="38"/>
      <c r="B385" s="39"/>
      <c r="C385" s="212" t="s">
        <v>831</v>
      </c>
      <c r="D385" s="212" t="s">
        <v>131</v>
      </c>
      <c r="E385" s="213" t="s">
        <v>832</v>
      </c>
      <c r="F385" s="214" t="s">
        <v>833</v>
      </c>
      <c r="G385" s="215" t="s">
        <v>146</v>
      </c>
      <c r="H385" s="216">
        <v>10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428</v>
      </c>
      <c r="AT385" s="224" t="s">
        <v>131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428</v>
      </c>
      <c r="BM385" s="224" t="s">
        <v>834</v>
      </c>
    </row>
    <row r="386" s="2" customFormat="1" ht="16.5" customHeight="1">
      <c r="A386" s="38"/>
      <c r="B386" s="39"/>
      <c r="C386" s="212" t="s">
        <v>835</v>
      </c>
      <c r="D386" s="212" t="s">
        <v>131</v>
      </c>
      <c r="E386" s="213" t="s">
        <v>836</v>
      </c>
      <c r="F386" s="214" t="s">
        <v>837</v>
      </c>
      <c r="G386" s="215" t="s">
        <v>146</v>
      </c>
      <c r="H386" s="216">
        <v>30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428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428</v>
      </c>
      <c r="BM386" s="224" t="s">
        <v>838</v>
      </c>
    </row>
    <row r="387" s="2" customFormat="1" ht="16.5" customHeight="1">
      <c r="A387" s="38"/>
      <c r="B387" s="39"/>
      <c r="C387" s="212" t="s">
        <v>839</v>
      </c>
      <c r="D387" s="212" t="s">
        <v>131</v>
      </c>
      <c r="E387" s="213" t="s">
        <v>840</v>
      </c>
      <c r="F387" s="214" t="s">
        <v>841</v>
      </c>
      <c r="G387" s="215" t="s">
        <v>146</v>
      </c>
      <c r="H387" s="216">
        <v>20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428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428</v>
      </c>
      <c r="BM387" s="224" t="s">
        <v>842</v>
      </c>
    </row>
    <row r="388" s="2" customFormat="1" ht="16.5" customHeight="1">
      <c r="A388" s="38"/>
      <c r="B388" s="39"/>
      <c r="C388" s="212" t="s">
        <v>843</v>
      </c>
      <c r="D388" s="212" t="s">
        <v>131</v>
      </c>
      <c r="E388" s="213" t="s">
        <v>844</v>
      </c>
      <c r="F388" s="214" t="s">
        <v>845</v>
      </c>
      <c r="G388" s="215" t="s">
        <v>303</v>
      </c>
      <c r="H388" s="216">
        <v>1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428</v>
      </c>
      <c r="AT388" s="224" t="s">
        <v>131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428</v>
      </c>
      <c r="BM388" s="224" t="s">
        <v>846</v>
      </c>
    </row>
    <row r="389" s="2" customFormat="1" ht="16.5" customHeight="1">
      <c r="A389" s="38"/>
      <c r="B389" s="39"/>
      <c r="C389" s="212" t="s">
        <v>847</v>
      </c>
      <c r="D389" s="212" t="s">
        <v>131</v>
      </c>
      <c r="E389" s="213" t="s">
        <v>848</v>
      </c>
      <c r="F389" s="214" t="s">
        <v>849</v>
      </c>
      <c r="G389" s="215" t="s">
        <v>303</v>
      </c>
      <c r="H389" s="216">
        <v>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428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428</v>
      </c>
      <c r="BM389" s="224" t="s">
        <v>850</v>
      </c>
    </row>
    <row r="390" s="2" customFormat="1" ht="16.5" customHeight="1">
      <c r="A390" s="38"/>
      <c r="B390" s="39"/>
      <c r="C390" s="212" t="s">
        <v>851</v>
      </c>
      <c r="D390" s="212" t="s">
        <v>131</v>
      </c>
      <c r="E390" s="213" t="s">
        <v>852</v>
      </c>
      <c r="F390" s="214" t="s">
        <v>853</v>
      </c>
      <c r="G390" s="215" t="s">
        <v>303</v>
      </c>
      <c r="H390" s="216">
        <v>2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428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428</v>
      </c>
      <c r="BM390" s="224" t="s">
        <v>854</v>
      </c>
    </row>
    <row r="391" s="2" customFormat="1" ht="16.5" customHeight="1">
      <c r="A391" s="38"/>
      <c r="B391" s="39"/>
      <c r="C391" s="212" t="s">
        <v>855</v>
      </c>
      <c r="D391" s="212" t="s">
        <v>131</v>
      </c>
      <c r="E391" s="213" t="s">
        <v>856</v>
      </c>
      <c r="F391" s="214" t="s">
        <v>857</v>
      </c>
      <c r="G391" s="215" t="s">
        <v>303</v>
      </c>
      <c r="H391" s="216">
        <v>9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428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428</v>
      </c>
      <c r="BM391" s="224" t="s">
        <v>858</v>
      </c>
    </row>
    <row r="392" s="2" customFormat="1" ht="16.5" customHeight="1">
      <c r="A392" s="38"/>
      <c r="B392" s="39"/>
      <c r="C392" s="212" t="s">
        <v>859</v>
      </c>
      <c r="D392" s="212" t="s">
        <v>131</v>
      </c>
      <c r="E392" s="213" t="s">
        <v>860</v>
      </c>
      <c r="F392" s="214" t="s">
        <v>861</v>
      </c>
      <c r="G392" s="215" t="s">
        <v>303</v>
      </c>
      <c r="H392" s="216">
        <v>4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428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428</v>
      </c>
      <c r="BM392" s="224" t="s">
        <v>862</v>
      </c>
    </row>
    <row r="393" s="2" customFormat="1" ht="16.5" customHeight="1">
      <c r="A393" s="38"/>
      <c r="B393" s="39"/>
      <c r="C393" s="212" t="s">
        <v>863</v>
      </c>
      <c r="D393" s="212" t="s">
        <v>131</v>
      </c>
      <c r="E393" s="213" t="s">
        <v>864</v>
      </c>
      <c r="F393" s="214" t="s">
        <v>865</v>
      </c>
      <c r="G393" s="215" t="s">
        <v>303</v>
      </c>
      <c r="H393" s="216">
        <v>2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428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428</v>
      </c>
      <c r="BM393" s="224" t="s">
        <v>866</v>
      </c>
    </row>
    <row r="394" s="2" customFormat="1" ht="16.5" customHeight="1">
      <c r="A394" s="38"/>
      <c r="B394" s="39"/>
      <c r="C394" s="212" t="s">
        <v>867</v>
      </c>
      <c r="D394" s="212" t="s">
        <v>131</v>
      </c>
      <c r="E394" s="213" t="s">
        <v>868</v>
      </c>
      <c r="F394" s="214" t="s">
        <v>869</v>
      </c>
      <c r="G394" s="215" t="s">
        <v>303</v>
      </c>
      <c r="H394" s="216">
        <v>12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428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428</v>
      </c>
      <c r="BM394" s="224" t="s">
        <v>870</v>
      </c>
    </row>
    <row r="395" s="2" customFormat="1" ht="16.5" customHeight="1">
      <c r="A395" s="38"/>
      <c r="B395" s="39"/>
      <c r="C395" s="212" t="s">
        <v>871</v>
      </c>
      <c r="D395" s="212" t="s">
        <v>131</v>
      </c>
      <c r="E395" s="213" t="s">
        <v>872</v>
      </c>
      <c r="F395" s="214" t="s">
        <v>873</v>
      </c>
      <c r="G395" s="215" t="s">
        <v>303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428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428</v>
      </c>
      <c r="BM395" s="224" t="s">
        <v>874</v>
      </c>
    </row>
    <row r="396" s="2" customFormat="1" ht="16.5" customHeight="1">
      <c r="A396" s="38"/>
      <c r="B396" s="39"/>
      <c r="C396" s="212" t="s">
        <v>875</v>
      </c>
      <c r="D396" s="212" t="s">
        <v>131</v>
      </c>
      <c r="E396" s="213" t="s">
        <v>876</v>
      </c>
      <c r="F396" s="214" t="s">
        <v>877</v>
      </c>
      <c r="G396" s="215" t="s">
        <v>303</v>
      </c>
      <c r="H396" s="216">
        <v>8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428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428</v>
      </c>
      <c r="BM396" s="224" t="s">
        <v>878</v>
      </c>
    </row>
    <row r="397" s="2" customFormat="1" ht="16.5" customHeight="1">
      <c r="A397" s="38"/>
      <c r="B397" s="39"/>
      <c r="C397" s="212" t="s">
        <v>879</v>
      </c>
      <c r="D397" s="212" t="s">
        <v>131</v>
      </c>
      <c r="E397" s="213" t="s">
        <v>880</v>
      </c>
      <c r="F397" s="214" t="s">
        <v>881</v>
      </c>
      <c r="G397" s="215" t="s">
        <v>303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428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428</v>
      </c>
      <c r="BM397" s="224" t="s">
        <v>882</v>
      </c>
    </row>
    <row r="398" s="2" customFormat="1" ht="16.5" customHeight="1">
      <c r="A398" s="38"/>
      <c r="B398" s="39"/>
      <c r="C398" s="212" t="s">
        <v>883</v>
      </c>
      <c r="D398" s="212" t="s">
        <v>131</v>
      </c>
      <c r="E398" s="213" t="s">
        <v>884</v>
      </c>
      <c r="F398" s="214" t="s">
        <v>885</v>
      </c>
      <c r="G398" s="215" t="s">
        <v>303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428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428</v>
      </c>
      <c r="BM398" s="224" t="s">
        <v>886</v>
      </c>
    </row>
    <row r="399" s="2" customFormat="1" ht="16.5" customHeight="1">
      <c r="A399" s="38"/>
      <c r="B399" s="39"/>
      <c r="C399" s="212" t="s">
        <v>887</v>
      </c>
      <c r="D399" s="212" t="s">
        <v>131</v>
      </c>
      <c r="E399" s="213" t="s">
        <v>888</v>
      </c>
      <c r="F399" s="214" t="s">
        <v>889</v>
      </c>
      <c r="G399" s="215" t="s">
        <v>303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428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428</v>
      </c>
      <c r="BM399" s="224" t="s">
        <v>890</v>
      </c>
    </row>
    <row r="400" s="2" customFormat="1" ht="16.5" customHeight="1">
      <c r="A400" s="38"/>
      <c r="B400" s="39"/>
      <c r="C400" s="212" t="s">
        <v>891</v>
      </c>
      <c r="D400" s="212" t="s">
        <v>131</v>
      </c>
      <c r="E400" s="213" t="s">
        <v>892</v>
      </c>
      <c r="F400" s="214" t="s">
        <v>893</v>
      </c>
      <c r="G400" s="215" t="s">
        <v>303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428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428</v>
      </c>
      <c r="BM400" s="224" t="s">
        <v>894</v>
      </c>
    </row>
    <row r="401" s="2" customFormat="1" ht="16.5" customHeight="1">
      <c r="A401" s="38"/>
      <c r="B401" s="39"/>
      <c r="C401" s="212" t="s">
        <v>895</v>
      </c>
      <c r="D401" s="212" t="s">
        <v>131</v>
      </c>
      <c r="E401" s="213" t="s">
        <v>896</v>
      </c>
      <c r="F401" s="214" t="s">
        <v>897</v>
      </c>
      <c r="G401" s="215" t="s">
        <v>303</v>
      </c>
      <c r="H401" s="216">
        <v>3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428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428</v>
      </c>
      <c r="BM401" s="224" t="s">
        <v>898</v>
      </c>
    </row>
    <row r="402" s="2" customFormat="1" ht="16.5" customHeight="1">
      <c r="A402" s="38"/>
      <c r="B402" s="39"/>
      <c r="C402" s="212" t="s">
        <v>899</v>
      </c>
      <c r="D402" s="212" t="s">
        <v>131</v>
      </c>
      <c r="E402" s="213" t="s">
        <v>900</v>
      </c>
      <c r="F402" s="214" t="s">
        <v>901</v>
      </c>
      <c r="G402" s="215" t="s">
        <v>303</v>
      </c>
      <c r="H402" s="216">
        <v>11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428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428</v>
      </c>
      <c r="BM402" s="224" t="s">
        <v>902</v>
      </c>
    </row>
    <row r="403" s="2" customFormat="1" ht="16.5" customHeight="1">
      <c r="A403" s="38"/>
      <c r="B403" s="39"/>
      <c r="C403" s="212" t="s">
        <v>903</v>
      </c>
      <c r="D403" s="212" t="s">
        <v>131</v>
      </c>
      <c r="E403" s="213" t="s">
        <v>904</v>
      </c>
      <c r="F403" s="214" t="s">
        <v>905</v>
      </c>
      <c r="G403" s="215" t="s">
        <v>303</v>
      </c>
      <c r="H403" s="216">
        <v>14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428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428</v>
      </c>
      <c r="BM403" s="224" t="s">
        <v>906</v>
      </c>
    </row>
    <row r="404" s="2" customFormat="1" ht="33" customHeight="1">
      <c r="A404" s="38"/>
      <c r="B404" s="39"/>
      <c r="C404" s="212" t="s">
        <v>907</v>
      </c>
      <c r="D404" s="212" t="s">
        <v>131</v>
      </c>
      <c r="E404" s="213" t="s">
        <v>908</v>
      </c>
      <c r="F404" s="214" t="s">
        <v>909</v>
      </c>
      <c r="G404" s="215" t="s">
        <v>134</v>
      </c>
      <c r="H404" s="216">
        <v>3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428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428</v>
      </c>
      <c r="BM404" s="224" t="s">
        <v>910</v>
      </c>
    </row>
    <row r="405" s="2" customFormat="1" ht="33" customHeight="1">
      <c r="A405" s="38"/>
      <c r="B405" s="39"/>
      <c r="C405" s="212" t="s">
        <v>911</v>
      </c>
      <c r="D405" s="212" t="s">
        <v>131</v>
      </c>
      <c r="E405" s="213" t="s">
        <v>912</v>
      </c>
      <c r="F405" s="214" t="s">
        <v>913</v>
      </c>
      <c r="G405" s="215" t="s">
        <v>134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428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428</v>
      </c>
      <c r="BM405" s="224" t="s">
        <v>914</v>
      </c>
    </row>
    <row r="406" s="2" customFormat="1" ht="24.15" customHeight="1">
      <c r="A406" s="38"/>
      <c r="B406" s="39"/>
      <c r="C406" s="212" t="s">
        <v>915</v>
      </c>
      <c r="D406" s="212" t="s">
        <v>131</v>
      </c>
      <c r="E406" s="213" t="s">
        <v>916</v>
      </c>
      <c r="F406" s="214" t="s">
        <v>917</v>
      </c>
      <c r="G406" s="215" t="s">
        <v>134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428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428</v>
      </c>
      <c r="BM406" s="224" t="s">
        <v>918</v>
      </c>
    </row>
    <row r="407" s="2" customFormat="1" ht="37.8" customHeight="1">
      <c r="A407" s="38"/>
      <c r="B407" s="39"/>
      <c r="C407" s="212" t="s">
        <v>919</v>
      </c>
      <c r="D407" s="212" t="s">
        <v>131</v>
      </c>
      <c r="E407" s="213" t="s">
        <v>920</v>
      </c>
      <c r="F407" s="214" t="s">
        <v>921</v>
      </c>
      <c r="G407" s="215" t="s">
        <v>134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428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428</v>
      </c>
      <c r="BM407" s="224" t="s">
        <v>922</v>
      </c>
    </row>
    <row r="408" s="2" customFormat="1" ht="16.5" customHeight="1">
      <c r="A408" s="38"/>
      <c r="B408" s="39"/>
      <c r="C408" s="212" t="s">
        <v>923</v>
      </c>
      <c r="D408" s="212" t="s">
        <v>131</v>
      </c>
      <c r="E408" s="213" t="s">
        <v>924</v>
      </c>
      <c r="F408" s="214" t="s">
        <v>925</v>
      </c>
      <c r="G408" s="215" t="s">
        <v>303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428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428</v>
      </c>
      <c r="BM408" s="224" t="s">
        <v>926</v>
      </c>
    </row>
    <row r="409" s="2" customFormat="1" ht="16.5" customHeight="1">
      <c r="A409" s="38"/>
      <c r="B409" s="39"/>
      <c r="C409" s="212" t="s">
        <v>927</v>
      </c>
      <c r="D409" s="212" t="s">
        <v>131</v>
      </c>
      <c r="E409" s="213" t="s">
        <v>928</v>
      </c>
      <c r="F409" s="214" t="s">
        <v>929</v>
      </c>
      <c r="G409" s="215" t="s">
        <v>303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428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428</v>
      </c>
      <c r="BM409" s="224" t="s">
        <v>930</v>
      </c>
    </row>
    <row r="410" s="2" customFormat="1" ht="16.5" customHeight="1">
      <c r="A410" s="38"/>
      <c r="B410" s="39"/>
      <c r="C410" s="212" t="s">
        <v>931</v>
      </c>
      <c r="D410" s="212" t="s">
        <v>131</v>
      </c>
      <c r="E410" s="213" t="s">
        <v>932</v>
      </c>
      <c r="F410" s="214" t="s">
        <v>933</v>
      </c>
      <c r="G410" s="215" t="s">
        <v>303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428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428</v>
      </c>
      <c r="BM410" s="224" t="s">
        <v>934</v>
      </c>
    </row>
    <row r="411" s="2" customFormat="1" ht="16.5" customHeight="1">
      <c r="A411" s="38"/>
      <c r="B411" s="39"/>
      <c r="C411" s="212" t="s">
        <v>935</v>
      </c>
      <c r="D411" s="212" t="s">
        <v>131</v>
      </c>
      <c r="E411" s="213" t="s">
        <v>936</v>
      </c>
      <c r="F411" s="214" t="s">
        <v>937</v>
      </c>
      <c r="G411" s="215" t="s">
        <v>303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428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428</v>
      </c>
      <c r="BM411" s="224" t="s">
        <v>938</v>
      </c>
    </row>
    <row r="412" s="2" customFormat="1" ht="16.5" customHeight="1">
      <c r="A412" s="38"/>
      <c r="B412" s="39"/>
      <c r="C412" s="212" t="s">
        <v>939</v>
      </c>
      <c r="D412" s="212" t="s">
        <v>131</v>
      </c>
      <c r="E412" s="213" t="s">
        <v>940</v>
      </c>
      <c r="F412" s="214" t="s">
        <v>941</v>
      </c>
      <c r="G412" s="215" t="s">
        <v>303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428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428</v>
      </c>
      <c r="BM412" s="224" t="s">
        <v>942</v>
      </c>
    </row>
    <row r="413" s="12" customFormat="1" ht="22.8" customHeight="1">
      <c r="A413" s="12"/>
      <c r="B413" s="196"/>
      <c r="C413" s="197"/>
      <c r="D413" s="198" t="s">
        <v>75</v>
      </c>
      <c r="E413" s="210" t="s">
        <v>943</v>
      </c>
      <c r="F413" s="210" t="s">
        <v>944</v>
      </c>
      <c r="G413" s="197"/>
      <c r="H413" s="197"/>
      <c r="I413" s="200"/>
      <c r="J413" s="211">
        <f>BK413</f>
        <v>0</v>
      </c>
      <c r="K413" s="197"/>
      <c r="L413" s="202"/>
      <c r="M413" s="203"/>
      <c r="N413" s="204"/>
      <c r="O413" s="204"/>
      <c r="P413" s="205">
        <f>SUM(P414:P417)</f>
        <v>0</v>
      </c>
      <c r="Q413" s="204"/>
      <c r="R413" s="205">
        <f>SUM(R414:R417)</f>
        <v>0</v>
      </c>
      <c r="S413" s="204"/>
      <c r="T413" s="206">
        <f>SUM(T414:T417)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7" t="s">
        <v>129</v>
      </c>
      <c r="AT413" s="208" t="s">
        <v>75</v>
      </c>
      <c r="AU413" s="208" t="s">
        <v>81</v>
      </c>
      <c r="AY413" s="207" t="s">
        <v>128</v>
      </c>
      <c r="BK413" s="209">
        <f>SUM(BK414:BK417)</f>
        <v>0</v>
      </c>
    </row>
    <row r="414" s="2" customFormat="1" ht="16.5" customHeight="1">
      <c r="A414" s="38"/>
      <c r="B414" s="39"/>
      <c r="C414" s="212" t="s">
        <v>945</v>
      </c>
      <c r="D414" s="212" t="s">
        <v>131</v>
      </c>
      <c r="E414" s="213" t="s">
        <v>946</v>
      </c>
      <c r="F414" s="214" t="s">
        <v>947</v>
      </c>
      <c r="G414" s="215" t="s">
        <v>134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428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428</v>
      </c>
      <c r="BM414" s="224" t="s">
        <v>948</v>
      </c>
    </row>
    <row r="415" s="2" customFormat="1" ht="21.75" customHeight="1">
      <c r="A415" s="38"/>
      <c r="B415" s="39"/>
      <c r="C415" s="212" t="s">
        <v>949</v>
      </c>
      <c r="D415" s="212" t="s">
        <v>131</v>
      </c>
      <c r="E415" s="213" t="s">
        <v>950</v>
      </c>
      <c r="F415" s="214" t="s">
        <v>951</v>
      </c>
      <c r="G415" s="215" t="s">
        <v>134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428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428</v>
      </c>
      <c r="BM415" s="224" t="s">
        <v>952</v>
      </c>
    </row>
    <row r="416" s="2" customFormat="1" ht="16.5" customHeight="1">
      <c r="A416" s="38"/>
      <c r="B416" s="39"/>
      <c r="C416" s="212" t="s">
        <v>953</v>
      </c>
      <c r="D416" s="212" t="s">
        <v>131</v>
      </c>
      <c r="E416" s="213" t="s">
        <v>954</v>
      </c>
      <c r="F416" s="214" t="s">
        <v>955</v>
      </c>
      <c r="G416" s="215" t="s">
        <v>146</v>
      </c>
      <c r="H416" s="216">
        <v>1.5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428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428</v>
      </c>
      <c r="BM416" s="224" t="s">
        <v>956</v>
      </c>
    </row>
    <row r="417" s="2" customFormat="1" ht="16.5" customHeight="1">
      <c r="A417" s="38"/>
      <c r="B417" s="39"/>
      <c r="C417" s="212" t="s">
        <v>957</v>
      </c>
      <c r="D417" s="212" t="s">
        <v>131</v>
      </c>
      <c r="E417" s="213" t="s">
        <v>958</v>
      </c>
      <c r="F417" s="214" t="s">
        <v>959</v>
      </c>
      <c r="G417" s="215" t="s">
        <v>134</v>
      </c>
      <c r="H417" s="216">
        <v>1</v>
      </c>
      <c r="I417" s="217"/>
      <c r="J417" s="218">
        <f>ROUND(I417*H417,2)</f>
        <v>0</v>
      </c>
      <c r="K417" s="219"/>
      <c r="L417" s="44"/>
      <c r="M417" s="270" t="s">
        <v>1</v>
      </c>
      <c r="N417" s="271" t="s">
        <v>42</v>
      </c>
      <c r="O417" s="272"/>
      <c r="P417" s="273">
        <f>O417*H417</f>
        <v>0</v>
      </c>
      <c r="Q417" s="273">
        <v>0</v>
      </c>
      <c r="R417" s="273">
        <f>Q417*H417</f>
        <v>0</v>
      </c>
      <c r="S417" s="273">
        <v>0</v>
      </c>
      <c r="T417" s="27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428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428</v>
      </c>
      <c r="BM417" s="224" t="s">
        <v>960</v>
      </c>
    </row>
    <row r="418" s="2" customFormat="1" ht="6.96" customHeight="1">
      <c r="A418" s="38"/>
      <c r="B418" s="66"/>
      <c r="C418" s="67"/>
      <c r="D418" s="67"/>
      <c r="E418" s="67"/>
      <c r="F418" s="67"/>
      <c r="G418" s="67"/>
      <c r="H418" s="67"/>
      <c r="I418" s="67"/>
      <c r="J418" s="67"/>
      <c r="K418" s="67"/>
      <c r="L418" s="44"/>
      <c r="M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</sheetData>
  <sheetProtection sheet="1" autoFilter="0" formatColumns="0" formatRows="0" objects="1" scenarios="1" spinCount="100000" saltValue="LfvOF1HGt/Ic19qdJhsbcymErk61CjZL5TQRGBbu0jSrB5HyoM/4+4eB5DuoJ3639pOZW0U60VpWG4tUv4sK4Q==" hashValue="+BPYfxrTtYTfMFqVdDWaTd46P2EG7zojrWIvIDdlVO6D5F7MnFsYaJsP4gKNuirgz8zH8vJbxmcXexvnpdpNpg==" algorithmName="SHA-512" password="CC35"/>
  <autoFilter ref="C135:K417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2023-05-23T13:00:53Z</dcterms:created>
  <dcterms:modified xsi:type="dcterms:W3CDTF">2023-05-23T13:00:54Z</dcterms:modified>
</cp:coreProperties>
</file>