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Documents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byt...'!$C$135:$K$436</definedName>
    <definedName name="_xlnm.Print_Area" localSheetId="1">'Byt - Stavební úpravy byt...'!$C$4:$J$76,'Byt - Stavební úpravy byt...'!$C$82:$J$119,'Byt - Stavební úpravy byt...'!$C$125:$J$436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0"/>
  <c r="BH390"/>
  <c r="BG390"/>
  <c r="BE390"/>
  <c r="T390"/>
  <c r="R390"/>
  <c r="P390"/>
  <c r="BI389"/>
  <c r="BH389"/>
  <c r="BG389"/>
  <c r="BE389"/>
  <c r="T389"/>
  <c r="R389"/>
  <c r="P389"/>
  <c r="BI387"/>
  <c r="BH387"/>
  <c r="BG387"/>
  <c r="BE387"/>
  <c r="T387"/>
  <c r="R387"/>
  <c r="P387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6"/>
  <c r="BH356"/>
  <c r="BG356"/>
  <c r="BE356"/>
  <c r="T356"/>
  <c r="R356"/>
  <c r="P356"/>
  <c r="BI352"/>
  <c r="BH352"/>
  <c r="BG352"/>
  <c r="BE352"/>
  <c r="T352"/>
  <c r="R352"/>
  <c r="P352"/>
  <c r="BI347"/>
  <c r="BH347"/>
  <c r="BG347"/>
  <c r="BE347"/>
  <c r="T347"/>
  <c r="R347"/>
  <c r="P347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4"/>
  <c r="BH334"/>
  <c r="BG334"/>
  <c r="BE334"/>
  <c r="T334"/>
  <c r="R334"/>
  <c r="P334"/>
  <c r="BI331"/>
  <c r="BH331"/>
  <c r="BG331"/>
  <c r="BE331"/>
  <c r="T331"/>
  <c r="R331"/>
  <c r="P331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1"/>
  <c r="BH221"/>
  <c r="BG221"/>
  <c r="BE221"/>
  <c r="T221"/>
  <c r="T220"/>
  <c r="R221"/>
  <c r="R220"/>
  <c r="P221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J430"/>
  <c r="J429"/>
  <c r="BK428"/>
  <c r="BK427"/>
  <c r="J422"/>
  <c r="J420"/>
  <c r="BK419"/>
  <c r="J418"/>
  <c r="BK417"/>
  <c r="J414"/>
  <c r="BK413"/>
  <c r="J412"/>
  <c r="J411"/>
  <c r="J409"/>
  <c r="J407"/>
  <c r="BK405"/>
  <c r="BK404"/>
  <c r="BK400"/>
  <c r="BK399"/>
  <c r="BK398"/>
  <c r="BK394"/>
  <c r="BK389"/>
  <c r="J174"/>
  <c r="BK171"/>
  <c r="BK160"/>
  <c r="BK156"/>
  <c r="BK148"/>
  <c r="J145"/>
  <c r="BK142"/>
  <c r="BK429"/>
  <c r="J427"/>
  <c r="BK426"/>
  <c r="BK425"/>
  <c r="J423"/>
  <c r="BK422"/>
  <c r="BK421"/>
  <c r="BK420"/>
  <c r="BK418"/>
  <c r="J416"/>
  <c r="J415"/>
  <c r="BK414"/>
  <c r="J410"/>
  <c r="BK409"/>
  <c r="J408"/>
  <c r="BK406"/>
  <c r="J403"/>
  <c r="J401"/>
  <c r="BK397"/>
  <c r="BK395"/>
  <c r="J387"/>
  <c r="BK384"/>
  <c r="J382"/>
  <c r="BK380"/>
  <c r="J378"/>
  <c r="BK376"/>
  <c r="BK374"/>
  <c r="BK372"/>
  <c r="BK366"/>
  <c r="J365"/>
  <c r="BK364"/>
  <c r="J361"/>
  <c r="BK356"/>
  <c r="BK352"/>
  <c r="J347"/>
  <c r="BK341"/>
  <c r="BK321"/>
  <c r="J319"/>
  <c r="BK309"/>
  <c r="BK304"/>
  <c r="BK297"/>
  <c r="J294"/>
  <c r="BK289"/>
  <c r="BK288"/>
  <c r="BK283"/>
  <c r="BK281"/>
  <c r="J278"/>
  <c r="J271"/>
  <c r="BK269"/>
  <c r="J266"/>
  <c r="BK263"/>
  <c r="BK261"/>
  <c r="J259"/>
  <c r="BK258"/>
  <c r="J256"/>
  <c r="BK255"/>
  <c r="BK199"/>
  <c r="BK195"/>
  <c r="BK186"/>
  <c r="J181"/>
  <c r="BK180"/>
  <c r="J400"/>
  <c r="J312"/>
  <c r="J292"/>
  <c r="BK262"/>
  <c r="J257"/>
  <c r="J255"/>
  <c r="J253"/>
  <c r="J241"/>
  <c r="BK239"/>
  <c r="BK237"/>
  <c r="BK234"/>
  <c r="BK233"/>
  <c r="J231"/>
  <c r="BK227"/>
  <c r="BK225"/>
  <c r="J224"/>
  <c r="BK221"/>
  <c r="BK219"/>
  <c r="J205"/>
  <c r="J203"/>
  <c r="BK408"/>
  <c r="J397"/>
  <c r="J396"/>
  <c r="J384"/>
  <c r="BK378"/>
  <c r="BK365"/>
  <c r="J364"/>
  <c r="J342"/>
  <c r="J274"/>
  <c r="J273"/>
  <c r="J261"/>
  <c r="BK208"/>
  <c r="J207"/>
  <c r="J199"/>
  <c r="J187"/>
  <c r="J173"/>
  <c r="BK172"/>
  <c r="J374"/>
  <c r="J356"/>
  <c r="BK302"/>
  <c r="J300"/>
  <c r="J299"/>
  <c r="J297"/>
  <c r="J296"/>
  <c r="J295"/>
  <c r="BK287"/>
  <c r="BK285"/>
  <c r="J280"/>
  <c r="BK279"/>
  <c r="BK260"/>
  <c r="BK256"/>
  <c r="J254"/>
  <c r="BK253"/>
  <c r="BK245"/>
  <c r="BK244"/>
  <c r="J233"/>
  <c r="J219"/>
  <c r="J217"/>
  <c r="BK216"/>
  <c r="BK169"/>
  <c r="BK410"/>
  <c r="BK407"/>
  <c r="BK390"/>
  <c r="J389"/>
  <c r="BK387"/>
  <c r="J372"/>
  <c r="BK361"/>
  <c r="BK339"/>
  <c r="BK327"/>
  <c r="BK326"/>
  <c r="J325"/>
  <c r="BK307"/>
  <c r="BK284"/>
  <c r="J283"/>
  <c r="BK282"/>
  <c r="BK276"/>
  <c r="J269"/>
  <c r="J267"/>
  <c r="BK266"/>
  <c r="J252"/>
  <c r="BK249"/>
  <c r="J248"/>
  <c r="BK242"/>
  <c r="J234"/>
  <c r="J230"/>
  <c r="BK228"/>
  <c r="J227"/>
  <c r="J197"/>
  <c r="J182"/>
  <c r="J156"/>
  <c r="J152"/>
  <c r="J413"/>
  <c r="BK334"/>
  <c r="BK323"/>
  <c r="J317"/>
  <c r="BK312"/>
  <c r="BK299"/>
  <c r="BK259"/>
  <c r="J235"/>
  <c r="J209"/>
  <c r="BK203"/>
  <c r="BK201"/>
  <c r="J425"/>
  <c r="J424"/>
  <c r="BK423"/>
  <c r="BK412"/>
  <c r="BK411"/>
  <c r="J406"/>
  <c r="J405"/>
  <c r="J404"/>
  <c r="BK403"/>
  <c r="BK402"/>
  <c r="BK401"/>
  <c r="BK396"/>
  <c r="J395"/>
  <c r="J393"/>
  <c r="J390"/>
  <c r="BK382"/>
  <c r="BK310"/>
  <c r="J290"/>
  <c r="J289"/>
  <c r="J285"/>
  <c r="J284"/>
  <c r="BK265"/>
  <c r="J264"/>
  <c r="J263"/>
  <c r="J247"/>
  <c r="J246"/>
  <c r="J244"/>
  <c r="BK243"/>
  <c r="BK230"/>
  <c r="J228"/>
  <c r="J225"/>
  <c r="BK224"/>
  <c r="J210"/>
  <c r="BK197"/>
  <c r="J195"/>
  <c r="J179"/>
  <c r="J178"/>
  <c r="J177"/>
  <c r="BK174"/>
  <c r="J154"/>
  <c r="BK150"/>
  <c r="BK139"/>
  <c r="J402"/>
  <c r="J398"/>
  <c r="BK393"/>
  <c r="J380"/>
  <c r="J341"/>
  <c r="BK331"/>
  <c r="BK278"/>
  <c r="BK277"/>
  <c r="J251"/>
  <c r="J249"/>
  <c r="BK436"/>
  <c r="J436"/>
  <c r="BK435"/>
  <c r="J435"/>
  <c r="BK434"/>
  <c r="J434"/>
  <c r="BK433"/>
  <c r="J433"/>
  <c r="BK431"/>
  <c r="J431"/>
  <c r="BK430"/>
  <c r="J428"/>
  <c r="J426"/>
  <c r="BK424"/>
  <c r="J421"/>
  <c r="J419"/>
  <c r="J417"/>
  <c r="BK416"/>
  <c r="BK415"/>
  <c r="J399"/>
  <c r="J394"/>
  <c r="J376"/>
  <c r="BK368"/>
  <c r="BK358"/>
  <c r="J326"/>
  <c r="J310"/>
  <c r="J304"/>
  <c r="BK292"/>
  <c r="BK248"/>
  <c r="BK247"/>
  <c r="BK241"/>
  <c r="J239"/>
  <c r="J238"/>
  <c r="J237"/>
  <c r="BK235"/>
  <c r="J232"/>
  <c r="BK231"/>
  <c r="J221"/>
  <c r="BK217"/>
  <c r="J216"/>
  <c r="BK215"/>
  <c r="J215"/>
  <c r="BK210"/>
  <c r="BK209"/>
  <c r="J208"/>
  <c r="BK207"/>
  <c r="BK205"/>
  <c r="J201"/>
  <c r="BK198"/>
  <c r="BK190"/>
  <c r="BK188"/>
  <c r="BK187"/>
  <c r="J186"/>
  <c r="J185"/>
  <c r="J183"/>
  <c r="BK182"/>
  <c r="BK181"/>
  <c r="J180"/>
  <c r="BK179"/>
  <c r="BK177"/>
  <c r="BK175"/>
  <c r="J175"/>
  <c r="BK173"/>
  <c r="BK162"/>
  <c r="J160"/>
  <c r="BK154"/>
  <c r="J148"/>
  <c r="BK145"/>
  <c r="J142"/>
  <c r="BK140"/>
  <c r="J139"/>
  <c i="1" r="AS94"/>
  <c i="2" r="J368"/>
  <c r="J366"/>
  <c r="J358"/>
  <c r="J352"/>
  <c r="BK347"/>
  <c r="BK342"/>
  <c r="J339"/>
  <c r="J334"/>
  <c r="J331"/>
  <c r="J327"/>
  <c r="BK325"/>
  <c r="J323"/>
  <c r="J321"/>
  <c r="BK319"/>
  <c r="BK317"/>
  <c r="J309"/>
  <c r="J307"/>
  <c r="J302"/>
  <c r="BK300"/>
  <c r="BK296"/>
  <c r="BK295"/>
  <c r="BK294"/>
  <c r="BK290"/>
  <c r="J288"/>
  <c r="J287"/>
  <c r="J282"/>
  <c r="J281"/>
  <c r="BK280"/>
  <c r="J279"/>
  <c r="J277"/>
  <c r="J276"/>
  <c r="BK274"/>
  <c r="BK273"/>
  <c r="BK271"/>
  <c r="BK267"/>
  <c r="J265"/>
  <c r="BK264"/>
  <c r="J262"/>
  <c r="J260"/>
  <c r="J258"/>
  <c r="BK257"/>
  <c r="BK254"/>
  <c r="BK252"/>
  <c r="BK251"/>
  <c r="BK246"/>
  <c r="J245"/>
  <c r="J243"/>
  <c r="BK238"/>
  <c r="BK232"/>
  <c r="J198"/>
  <c r="BK185"/>
  <c r="BK183"/>
  <c r="J172"/>
  <c r="J171"/>
  <c r="J169"/>
  <c r="J162"/>
  <c r="J150"/>
  <c r="J140"/>
  <c r="J242"/>
  <c r="J190"/>
  <c r="J188"/>
  <c r="BK178"/>
  <c r="BK152"/>
  <c l="1" r="BK149"/>
  <c r="J149"/>
  <c r="J98"/>
  <c r="P176"/>
  <c r="BK229"/>
  <c r="J229"/>
  <c r="J104"/>
  <c r="BK250"/>
  <c r="J250"/>
  <c r="J106"/>
  <c r="R268"/>
  <c r="P286"/>
  <c r="P306"/>
  <c r="BK367"/>
  <c r="J367"/>
  <c r="J114"/>
  <c r="T138"/>
  <c r="P149"/>
  <c r="R176"/>
  <c r="P214"/>
  <c r="R214"/>
  <c r="BK223"/>
  <c r="J223"/>
  <c r="J103"/>
  <c r="T223"/>
  <c r="R229"/>
  <c r="P240"/>
  <c r="T240"/>
  <c r="T250"/>
  <c r="P268"/>
  <c r="BK275"/>
  <c r="J275"/>
  <c r="J108"/>
  <c r="T275"/>
  <c r="T286"/>
  <c r="P301"/>
  <c r="BK306"/>
  <c r="J306"/>
  <c r="J111"/>
  <c r="T306"/>
  <c r="T324"/>
  <c r="T386"/>
  <c r="R138"/>
  <c r="T176"/>
  <c r="P223"/>
  <c r="T229"/>
  <c r="R250"/>
  <c r="P275"/>
  <c r="R286"/>
  <c r="R306"/>
  <c r="R324"/>
  <c r="R357"/>
  <c r="P367"/>
  <c r="BK386"/>
  <c r="J386"/>
  <c r="J115"/>
  <c r="P386"/>
  <c r="T392"/>
  <c r="BK432"/>
  <c r="J432"/>
  <c r="J118"/>
  <c r="BK176"/>
  <c r="J176"/>
  <c r="J99"/>
  <c r="T214"/>
  <c r="R223"/>
  <c r="BK240"/>
  <c r="J240"/>
  <c r="J105"/>
  <c r="P250"/>
  <c r="T268"/>
  <c r="R275"/>
  <c r="BK301"/>
  <c r="J301"/>
  <c r="J110"/>
  <c r="T301"/>
  <c r="P324"/>
  <c r="P357"/>
  <c r="R367"/>
  <c r="BK392"/>
  <c r="BK391"/>
  <c r="J391"/>
  <c r="J116"/>
  <c r="R392"/>
  <c r="P432"/>
  <c r="P138"/>
  <c r="P137"/>
  <c r="T149"/>
  <c r="BK214"/>
  <c r="J214"/>
  <c r="J100"/>
  <c r="P229"/>
  <c r="R240"/>
  <c r="BK268"/>
  <c r="J268"/>
  <c r="J107"/>
  <c r="BK286"/>
  <c r="J286"/>
  <c r="J109"/>
  <c r="R301"/>
  <c r="BK324"/>
  <c r="J324"/>
  <c r="J112"/>
  <c r="BK357"/>
  <c r="J357"/>
  <c r="J113"/>
  <c r="T357"/>
  <c r="T367"/>
  <c r="R386"/>
  <c r="P392"/>
  <c r="P391"/>
  <c r="T432"/>
  <c r="BK138"/>
  <c r="J138"/>
  <c r="J96"/>
  <c r="R149"/>
  <c r="R432"/>
  <c r="BK147"/>
  <c r="J147"/>
  <c r="J97"/>
  <c r="BK220"/>
  <c r="J220"/>
  <c r="J101"/>
  <c r="BF154"/>
  <c r="BF185"/>
  <c r="F90"/>
  <c r="BF174"/>
  <c r="BF203"/>
  <c r="BF210"/>
  <c r="BF216"/>
  <c r="BF227"/>
  <c r="BF239"/>
  <c r="BF252"/>
  <c r="BF284"/>
  <c r="BF290"/>
  <c r="BF292"/>
  <c r="BF294"/>
  <c r="BF296"/>
  <c r="BF300"/>
  <c r="BF317"/>
  <c r="BF321"/>
  <c r="BF342"/>
  <c r="BF364"/>
  <c r="BF150"/>
  <c r="BF172"/>
  <c r="BF175"/>
  <c r="BF182"/>
  <c r="BF187"/>
  <c r="BF199"/>
  <c r="BF205"/>
  <c r="BF207"/>
  <c r="BF217"/>
  <c r="BF231"/>
  <c r="BF233"/>
  <c r="BF234"/>
  <c r="BF235"/>
  <c r="BF238"/>
  <c r="BF278"/>
  <c r="BF279"/>
  <c r="BF289"/>
  <c r="BF307"/>
  <c r="BF319"/>
  <c r="BF323"/>
  <c r="BF361"/>
  <c r="BF366"/>
  <c r="BF396"/>
  <c r="BF412"/>
  <c r="BF431"/>
  <c r="BF433"/>
  <c r="BF434"/>
  <c r="BF435"/>
  <c r="BF436"/>
  <c r="BF180"/>
  <c r="BF190"/>
  <c r="BF253"/>
  <c r="BF261"/>
  <c r="BF264"/>
  <c r="BF295"/>
  <c r="BF312"/>
  <c r="BF334"/>
  <c r="BF347"/>
  <c r="BF356"/>
  <c r="BF358"/>
  <c r="BF387"/>
  <c r="BF394"/>
  <c r="BF428"/>
  <c r="J87"/>
  <c r="BF186"/>
  <c r="BF201"/>
  <c r="BF221"/>
  <c r="BF242"/>
  <c r="BF251"/>
  <c r="BF255"/>
  <c r="BF259"/>
  <c r="BF266"/>
  <c r="BF274"/>
  <c r="BF282"/>
  <c r="BF299"/>
  <c r="BF304"/>
  <c r="BF376"/>
  <c r="BF397"/>
  <c r="BF420"/>
  <c r="BF427"/>
  <c r="BF195"/>
  <c r="BF198"/>
  <c r="BF215"/>
  <c r="BF224"/>
  <c r="BF225"/>
  <c r="BF232"/>
  <c r="BF237"/>
  <c r="BF244"/>
  <c r="BF247"/>
  <c r="BF256"/>
  <c r="BF260"/>
  <c r="BF287"/>
  <c r="BF302"/>
  <c r="BF326"/>
  <c r="BF339"/>
  <c r="BF374"/>
  <c r="BF399"/>
  <c r="BF140"/>
  <c r="BF142"/>
  <c r="BF145"/>
  <c r="BF148"/>
  <c r="BF173"/>
  <c r="BF178"/>
  <c r="BF188"/>
  <c r="BF208"/>
  <c r="BF245"/>
  <c r="BF246"/>
  <c r="BF285"/>
  <c r="BF297"/>
  <c r="BF352"/>
  <c r="BF365"/>
  <c r="BF380"/>
  <c r="BF408"/>
  <c r="BF411"/>
  <c r="BF171"/>
  <c r="BF241"/>
  <c r="BF248"/>
  <c r="BF249"/>
  <c r="BF257"/>
  <c r="BF269"/>
  <c r="BF271"/>
  <c r="BF273"/>
  <c r="BF276"/>
  <c r="BF281"/>
  <c r="BF288"/>
  <c r="BF310"/>
  <c r="BF325"/>
  <c r="BF331"/>
  <c r="BF401"/>
  <c r="BF160"/>
  <c r="BF177"/>
  <c r="BF179"/>
  <c r="BF181"/>
  <c r="BF197"/>
  <c r="BF219"/>
  <c r="BF230"/>
  <c r="BF243"/>
  <c r="BF265"/>
  <c r="BF280"/>
  <c r="BF327"/>
  <c r="BF368"/>
  <c r="BF393"/>
  <c r="BF409"/>
  <c r="BF139"/>
  <c r="BF209"/>
  <c r="BF228"/>
  <c r="BF258"/>
  <c r="BF263"/>
  <c r="BF267"/>
  <c r="BF389"/>
  <c r="BF413"/>
  <c r="BF417"/>
  <c r="BF421"/>
  <c r="BF156"/>
  <c r="BF169"/>
  <c r="BF183"/>
  <c r="BF254"/>
  <c r="BF262"/>
  <c r="BF277"/>
  <c r="BF283"/>
  <c r="BF309"/>
  <c r="BF341"/>
  <c r="BF372"/>
  <c r="BF378"/>
  <c r="BF382"/>
  <c r="BF384"/>
  <c r="BF390"/>
  <c r="BF395"/>
  <c r="BF398"/>
  <c r="BF400"/>
  <c r="BF405"/>
  <c r="BF414"/>
  <c r="BF415"/>
  <c r="BF422"/>
  <c r="BF426"/>
  <c r="BF429"/>
  <c r="BF430"/>
  <c r="BF152"/>
  <c r="BF162"/>
  <c r="BF402"/>
  <c r="BF403"/>
  <c r="BF404"/>
  <c r="BF406"/>
  <c r="BF407"/>
  <c r="BF410"/>
  <c r="BF416"/>
  <c r="BF418"/>
  <c r="BF419"/>
  <c r="BF423"/>
  <c r="BF424"/>
  <c r="BF425"/>
  <c r="F34"/>
  <c i="1" r="BC95"/>
  <c r="BC94"/>
  <c r="W32"/>
  <c i="2" r="F33"/>
  <c i="1" r="BB95"/>
  <c r="BB94"/>
  <c r="W31"/>
  <c i="2" r="F35"/>
  <c i="1" r="BD95"/>
  <c r="BD94"/>
  <c r="W33"/>
  <c i="2" r="J31"/>
  <c i="1" r="AV95"/>
  <c i="2" r="F31"/>
  <c i="1" r="AZ95"/>
  <c r="AZ94"/>
  <c r="AV94"/>
  <c r="AK29"/>
  <c i="2" l="1" r="R391"/>
  <c r="R222"/>
  <c r="T391"/>
  <c r="P222"/>
  <c r="P136"/>
  <c i="1" r="AU95"/>
  <c i="2" r="R137"/>
  <c r="R136"/>
  <c r="T222"/>
  <c r="T137"/>
  <c r="T136"/>
  <c r="BK137"/>
  <c r="BK222"/>
  <c r="J222"/>
  <c r="J102"/>
  <c r="J392"/>
  <c r="J117"/>
  <c r="F32"/>
  <c i="1" r="BA95"/>
  <c r="BA94"/>
  <c r="W30"/>
  <c r="AY94"/>
  <c r="AX94"/>
  <c r="W29"/>
  <c i="2" r="J32"/>
  <c i="1" r="AW95"/>
  <c r="AT95"/>
  <c r="AU94"/>
  <c i="2" l="1" r="BK136"/>
  <c r="J136"/>
  <c r="J94"/>
  <c r="J137"/>
  <c r="J95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<sst xmlns="http://schemas.openxmlformats.org/spreadsheetml/2006/main">
  <si>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</si>
  <si>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</si>
  <si>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</si>
  <si>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</si>
  <si>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</si>
  <si>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{5e277c76-acb5-4c36-b6eb-3754bf1cfc4c}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</si>
  <si>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</si>
  <si>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</si>
  <si>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</si>
  <si>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</si>
  <si>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</si>
  <si>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</si>
  <si>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</si>
  <si>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</si>
  <si>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</si>
  <si>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</si>
  <si>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</si>
  <si>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1118, byt č. 11</t>
  </si>
  <si>
    <t>KSO:</t>
  </si>
  <si>
    <t>CC-CZ:</t>
  </si>
  <si>
    <t>Místo:</t>
  </si>
  <si>
    <t>Bazovského 1118, Praha 17-Řepy</t>
  </si>
  <si>
    <t>Datum:</t>
  </si>
  <si>
    <t>18. 5. 2023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</si>
  <si>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</si>
  <si>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</si>
  <si>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</si>
  <si>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</si>
  <si>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</si>
  <si>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</si>
  <si>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</si>
  <si>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</si>
  <si>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</si>
  <si>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</si>
  <si>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</si>
  <si>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</si>
  <si>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</si>
  <si>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</si>
  <si>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</si>
  <si>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</si>
  <si>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</si>
  <si>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</si>
  <si>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</si>
  <si>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</si>
  <si>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</si>
  <si>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</si>
  <si>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</si>
  <si>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</si>
  <si>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</si>
  <si>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</si>
  <si>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</si>
  <si>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</si>
  <si>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</si>
  <si>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</si>
  <si>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</si>
  <si>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</si>
  <si>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</si>
  <si>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</si>
  <si>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</si>
  <si>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</si>
  <si>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</si>
  <si>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</si>
  <si>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</si>
  <si>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</si>
  <si>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</si>
  <si>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</si>
  <si>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</si>
  <si>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</si>
  <si>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</si>
  <si>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</si>
  <si>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</si>
  <si>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</si>
  <si>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</si>
  <si>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</si>
  <si>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</si>
  <si>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</si>
  <si>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</si>
  <si>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</si>
  <si>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</si>
  <si>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</si>
  <si>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</si>
  <si>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</si>
  <si>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</si>
  <si>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</si>
  <si>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</si>
  <si>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</si>
  <si>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</si>
  <si>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</si>
  <si>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</si>
  <si>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</si>
  <si>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</si>
  <si>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</si>
  <si>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</si>
  <si>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</si>
  <si>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</si>
  <si>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</si>
  <si>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</si>
  <si>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</si>
  <si>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</si>
  <si>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</si>
  <si>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</si>
  <si>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</si>
  <si>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</si>
  <si>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</si>
  <si>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</si>
  <si>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</si>
  <si>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</si>
  <si>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</si>
  <si>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</si>
  <si>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</si>
  <si>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</si>
  <si>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</si>
  <si>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</si>
  <si>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</si>
  <si>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</si>
  <si>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</si>
  <si>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</si>
  <si>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</si>
  <si>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</si>
  <si>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</si>
  <si>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</si>
  <si>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</si>
  <si>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</si>
  <si>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</si>
  <si>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</si>
  <si>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</si>
  <si>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</si>
  <si>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</si>
  <si>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</si>
  <si>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</si>
  <si>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</si>
  <si>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</si>
  <si>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</si>
  <si>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</si>
  <si>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</si>
  <si>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</si>
  <si>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</si>
  <si>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</si>
  <si>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</si>
  <si>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</si>
  <si>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</si>
  <si>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</si>
  <si>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</si>
  <si>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</si>
  <si>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</si>
  <si>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</si>
  <si>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</si>
  <si>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</si>
  <si>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</si>
  <si>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</si>
  <si>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</si>
  <si>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</si>
  <si>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</si>
  <si>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</si>
  <si>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</si>
  <si>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</si>
  <si>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</si>
  <si>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</si>
  <si>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</si>
  <si>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</si>
  <si>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</si>
  <si>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</si>
  <si>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</si>
  <si>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</si>
  <si>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</si>
  <si>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</si>
  <si>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</si>
  <si>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</si>
  <si>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</si>
  <si>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</si>
  <si>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</si>
  <si>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</si>
  <si>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</si>
  <si>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</si>
  <si>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</si>
  <si>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</si>
  <si>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</si>
  <si>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</si>
  <si>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</si>
  <si>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</si>
  <si>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</si>
  <si>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</si>
  <si>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</si>
  <si>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</si>
  <si>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</si>
  <si>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</si>
  <si>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15,62+102,172</t>
  </si>
  <si>
    <t>11</t>
  </si>
  <si>
    <t>612325412</t>
  </si>
  <si>
    <t>Oprava vnitřní vápenocementové hladké omítky stěn v rozsahu plochy do 30%</t>
  </si>
  <si>
    <t>-739948956</t>
  </si>
  <si>
    <t>(2,6*2+3,56+1,2)*2,6-(0,8*2*3)</t>
  </si>
  <si>
    <t>(2,6*2+4,07*2)*2,6-(0,8*2+1,8*1,5)</t>
  </si>
  <si>
    <t>(3,15+1,5+5,35*2)*2,6-(0,8*2+1,8*1,5)</t>
  </si>
  <si>
    <t>(2,16+2,36+0,6)*2,6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</si>
  <si>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</si>
  <si>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</si>
  <si>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</si>
  <si>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</si>
  <si>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</si>
  <si>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</si>
  <si>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</si>
  <si>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</si>
  <si>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</si>
  <si>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</si>
  <si>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</si>
  <si>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</si>
  <si>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</si>
  <si>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</si>
  <si>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</si>
  <si>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</si>
  <si>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</si>
  <si>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</si>
  <si>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</si>
  <si>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</si>
  <si>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</si>
  <si>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</si>
  <si>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</si>
  <si>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</si>
  <si>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</si>
  <si>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</si>
  <si>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</si>
  <si>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</si>
  <si>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</si>
  <si>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</si>
  <si>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</si>
  <si>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</si>
  <si>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</si>
  <si>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</si>
  <si>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</si>
  <si>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</si>
  <si>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</si>
  <si>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</si>
  <si>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</si>
  <si>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</si>
  <si>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</si>
  <si>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</si>
  <si>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</si>
  <si>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</si>
  <si>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</si>
  <si>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</si>
  <si>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</si>
  <si>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</si>
  <si>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</si>
  <si>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</si>
  <si>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</si>
  <si>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</si>
  <si>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</si>
  <si>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</si>
  <si>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</si>
  <si>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</si>
  <si>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</si>
  <si>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</si>
  <si>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</si>
  <si>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</si>
  <si>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</si>
  <si>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</si>
  <si>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</si>
  <si>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</si>
  <si>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766825812</t>
  </si>
  <si>
    <t>Demontáž skříňky nade dveřmi</t>
  </si>
  <si>
    <t>-607442382</t>
  </si>
  <si>
    <t>28</t>
  </si>
  <si>
    <t>776201811</t>
  </si>
  <si>
    <t>Demontáž lepených povlakových podlah bez podložky ručně</t>
  </si>
  <si>
    <t>2026595413</t>
  </si>
  <si>
    <t>7,4+10,6+16,8+5,1</t>
  </si>
  <si>
    <t>29</t>
  </si>
  <si>
    <t>776401800</t>
  </si>
  <si>
    <t>Odstranění soklíků a lišt pryžových nebo plastových</t>
  </si>
  <si>
    <t>-1747842738</t>
  </si>
  <si>
    <t>2,6*2+3,55*2+0,6-0,8</t>
  </si>
  <si>
    <t>2,6*2+4,07*2-0,8</t>
  </si>
  <si>
    <t>3,15*2+7,7*2+0,6-0,8</t>
  </si>
  <si>
    <t>30</t>
  </si>
  <si>
    <t>776991821</t>
  </si>
  <si>
    <t>Odstranění lepidla ručně z podlah</t>
  </si>
  <si>
    <t>-1242859949</t>
  </si>
  <si>
    <t>39,9</t>
  </si>
  <si>
    <t>31</t>
  </si>
  <si>
    <t>949101111</t>
  </si>
  <si>
    <t>Lešení pomocné pro objekty pozemních staveb s lešeňovou podlahou v do 1,9 m zatížení do 150 kg/m2</t>
  </si>
  <si>
    <t>-1890955934</t>
  </si>
  <si>
    <t>32</t>
  </si>
  <si>
    <t>952901111</t>
  </si>
  <si>
    <t>Vyčištění budov bytové a občanské výstavby při výšce podlaží do 4 m</t>
  </si>
  <si>
    <t>1491500019</t>
  </si>
  <si>
    <t>33</t>
  </si>
  <si>
    <t>962084131</t>
  </si>
  <si>
    <t>Bourání příček deskových umakartových tl do 100 mm vč.stropu</t>
  </si>
  <si>
    <t>631974700</t>
  </si>
  <si>
    <t>(2,3*2+1,75*3+0,98)*2,6+3</t>
  </si>
  <si>
    <t>34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</si>
  <si>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</si>
  <si>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</si>
  <si>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</si>
  <si>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</si>
  <si>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</si>
  <si>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35</t>
  </si>
  <si>
    <t>965081213</t>
  </si>
  <si>
    <t>Bourání podlah z dlaždic keramických nebo xylolitových tl do 10 mm plochy přes 1 m2</t>
  </si>
  <si>
    <t>1688851537</t>
  </si>
  <si>
    <t>36</t>
  </si>
  <si>
    <t>968072455</t>
  </si>
  <si>
    <t>Vybourání kovových dveřních zárubní pl do 2 m2</t>
  </si>
  <si>
    <t>1210790330</t>
  </si>
  <si>
    <t>0,8*2*2+0,6*2*2+0,8*2</t>
  </si>
  <si>
    <t>37</t>
  </si>
  <si>
    <t>766825811</t>
  </si>
  <si>
    <t>Demontáž truhlářských vestavěných skříní jednokřídlových</t>
  </si>
  <si>
    <t>-1525264550</t>
  </si>
  <si>
    <t>38</t>
  </si>
  <si>
    <t>969011120</t>
  </si>
  <si>
    <t>Demontáž potrubí ZTI+VZT+ rozvody elektro</t>
  </si>
  <si>
    <t>soub</t>
  </si>
  <si>
    <t>2101970879</t>
  </si>
  <si>
    <t>39</t>
  </si>
  <si>
    <t>969011121</t>
  </si>
  <si>
    <t>Zaslepení vývodů instalací</t>
  </si>
  <si>
    <t>-924492923</t>
  </si>
  <si>
    <t>40</t>
  </si>
  <si>
    <t>978059541</t>
  </si>
  <si>
    <t>Odsekání a odebrání obkladů stěn z vnitřních obkládaček plochy přes 1 m2</t>
  </si>
  <si>
    <t>2005504713</t>
  </si>
  <si>
    <t>0,6*1,45</t>
  </si>
  <si>
    <t>(1,73*2+1,2*2)*2-0,6*2</t>
  </si>
  <si>
    <t>99</t>
  </si>
  <si>
    <t>Přesun hmot</t>
  </si>
  <si>
    <t>41</t>
  </si>
  <si>
    <t>997013215</t>
  </si>
  <si>
    <t>Vnitrostaveništní doprava suti a vybouraných hmot pro budovy v do 18 m ručně</t>
  </si>
  <si>
    <t>t</t>
  </si>
  <si>
    <t>-944759043</t>
  </si>
  <si>
    <t>42</t>
  </si>
  <si>
    <t>997013501</t>
  </si>
  <si>
    <t>Odvoz suti na skládku a vybouraných hmot nebo meziskládku do 1 km se složením</t>
  </si>
  <si>
    <t>1209795515</t>
  </si>
  <si>
    <t>43</t>
  </si>
  <si>
    <t>997013509</t>
  </si>
  <si>
    <t>Příplatek k odvozu suti a vybouraných hmot na skládku ZKD 1 km přes 1 km</t>
  </si>
  <si>
    <t>215347158</t>
  </si>
  <si>
    <t>7,519*10 'Přepočtené koeficientem množství</t>
  </si>
  <si>
    <t>44</t>
  </si>
  <si>
    <t>997013831</t>
  </si>
  <si>
    <t>Poplatek za uložení stavebního směsného odpadu na skládce (skládkovné)</t>
  </si>
  <si>
    <t>-1971012564</t>
  </si>
  <si>
    <t>998</t>
  </si>
  <si>
    <t>45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</si>
  <si>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</si>
  <si>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</si>
  <si>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</si>
  <si>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</si>
  <si>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</si>
  <si>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</si>
  <si>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</si>
  <si>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46</t>
  </si>
  <si>
    <t>713121111</t>
  </si>
  <si>
    <t>Montáž izolace tepelné podlah volně kladenými rohožemi, pásy, dílci, deskami 1 vrstva</t>
  </si>
  <si>
    <t>-479695708</t>
  </si>
  <si>
    <t>47</t>
  </si>
  <si>
    <t>631414301</t>
  </si>
  <si>
    <t>deska izolační podlahová 15 mm</t>
  </si>
  <si>
    <t>1622649133</t>
  </si>
  <si>
    <t>3,6*1,02 'Přepočtené koeficientem množství</t>
  </si>
  <si>
    <t>48</t>
  </si>
  <si>
    <t>713121129</t>
  </si>
  <si>
    <t>Protipožární ucpávky kolem stoupaček</t>
  </si>
  <si>
    <t>-717802662</t>
  </si>
  <si>
    <t>49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</si>
  <si>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</si>
  <si>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</si>
  <si>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</si>
  <si>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</si>
  <si>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</si>
  <si>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50</t>
  </si>
  <si>
    <t>721173401</t>
  </si>
  <si>
    <t>Potrubí kanalizační plastové svodné systém KG DN 100</t>
  </si>
  <si>
    <t>-664194793</t>
  </si>
  <si>
    <t>51</t>
  </si>
  <si>
    <t>721174042</t>
  </si>
  <si>
    <t>Potrubí kanalizační z PP připojovací systém HT DN 40</t>
  </si>
  <si>
    <t>-780254168</t>
  </si>
  <si>
    <t>52</t>
  </si>
  <si>
    <t>721174043</t>
  </si>
  <si>
    <t>Potrubí kanalizační z PP připojovací systém HT DN 50</t>
  </si>
  <si>
    <t>1476288295</t>
  </si>
  <si>
    <t>53</t>
  </si>
  <si>
    <t>721226510</t>
  </si>
  <si>
    <t>Zápachová uzávěrka umyvadlo DN 40</t>
  </si>
  <si>
    <t>-1760740188</t>
  </si>
  <si>
    <t>54</t>
  </si>
  <si>
    <t>721226520</t>
  </si>
  <si>
    <t>Zápachová uzávěrka dřez DN 50</t>
  </si>
  <si>
    <t>-9954416</t>
  </si>
  <si>
    <t>55</t>
  </si>
  <si>
    <t>721290111</t>
  </si>
  <si>
    <t>Zkouška těsnosti potrubí kanalizace vodou do DN 125</t>
  </si>
  <si>
    <t>697753780</t>
  </si>
  <si>
    <t>3,5+1,1+1</t>
  </si>
  <si>
    <t>56</t>
  </si>
  <si>
    <t>721290191</t>
  </si>
  <si>
    <t>Drobný instalační materiál</t>
  </si>
  <si>
    <t>454834296</t>
  </si>
  <si>
    <t>57</t>
  </si>
  <si>
    <t>721290192</t>
  </si>
  <si>
    <t>Stavební přípomoce</t>
  </si>
  <si>
    <t>1131025449</t>
  </si>
  <si>
    <t>58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</si>
  <si>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</si>
  <si>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</si>
  <si>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</si>
  <si>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</si>
  <si>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</si>
  <si>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59</t>
  </si>
  <si>
    <t>722174001</t>
  </si>
  <si>
    <t>Potrubí vodovodní plastové PPR svar polyfuze PN 16 D 16 x 2,2 mm</t>
  </si>
  <si>
    <t>-630825325</t>
  </si>
  <si>
    <t>60</t>
  </si>
  <si>
    <t>722181221</t>
  </si>
  <si>
    <t>Ochrana vodovodního potrubí přilepenými tepelně izolačními trubicemi z PE tl do 10 mm DN do 22 mm</t>
  </si>
  <si>
    <t>1496700823</t>
  </si>
  <si>
    <t>61</t>
  </si>
  <si>
    <t>722181231</t>
  </si>
  <si>
    <t>Ochrana vodovodního potrubí přilepenými tepelně izolačními trubicemi z PE tl do 15 mm DN do 22 mm</t>
  </si>
  <si>
    <t>-550669057</t>
  </si>
  <si>
    <t>62</t>
  </si>
  <si>
    <t>722240121</t>
  </si>
  <si>
    <t>Kohout kulový plastový PPR DN 16</t>
  </si>
  <si>
    <t>-2016611362</t>
  </si>
  <si>
    <t>63</t>
  </si>
  <si>
    <t>722290215</t>
  </si>
  <si>
    <t>Zkouška těsnosti vodovodního potrubí hrdlového nebo přírubového do DN 100</t>
  </si>
  <si>
    <t>1911151028</t>
  </si>
  <si>
    <t>64</t>
  </si>
  <si>
    <t>722290234</t>
  </si>
  <si>
    <t>Proplach a dezinfekce vodovodního potrubí do DN 80</t>
  </si>
  <si>
    <t>528314932</t>
  </si>
  <si>
    <t>65</t>
  </si>
  <si>
    <t>722290291</t>
  </si>
  <si>
    <t>1647539305</t>
  </si>
  <si>
    <t>66</t>
  </si>
  <si>
    <t>722290292</t>
  </si>
  <si>
    <t>Drobý instalační materiál</t>
  </si>
  <si>
    <t>-1991188292</t>
  </si>
  <si>
    <t>67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</si>
  <si>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</si>
  <si>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</si>
  <si>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</si>
  <si>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</si>
  <si>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</si>
  <si>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68</t>
  </si>
  <si>
    <t>725112171</t>
  </si>
  <si>
    <t xml:space="preserve">Kombi klozet </t>
  </si>
  <si>
    <t>1781760770</t>
  </si>
  <si>
    <t>69</t>
  </si>
  <si>
    <t>725211621</t>
  </si>
  <si>
    <t>Umyvadlo keram</t>
  </si>
  <si>
    <t>557308810</t>
  </si>
  <si>
    <t>70</t>
  </si>
  <si>
    <t>725311121</t>
  </si>
  <si>
    <t>Drez nerez</t>
  </si>
  <si>
    <t>-1833286398</t>
  </si>
  <si>
    <t>71</t>
  </si>
  <si>
    <t>725813112</t>
  </si>
  <si>
    <t xml:space="preserve">rohový uzávěr  DN 15 </t>
  </si>
  <si>
    <t>909771617</t>
  </si>
  <si>
    <t>72</t>
  </si>
  <si>
    <t>725813113</t>
  </si>
  <si>
    <t>Výtokový ventil T212-DN15</t>
  </si>
  <si>
    <t>909138823</t>
  </si>
  <si>
    <t>73</t>
  </si>
  <si>
    <t>725821325</t>
  </si>
  <si>
    <t>Baterie drezová</t>
  </si>
  <si>
    <t>-1470167571</t>
  </si>
  <si>
    <t>74</t>
  </si>
  <si>
    <t>725822612</t>
  </si>
  <si>
    <t>Baterie umyv stoj páka+výpust</t>
  </si>
  <si>
    <t>130062556</t>
  </si>
  <si>
    <t>75</t>
  </si>
  <si>
    <t>725841311</t>
  </si>
  <si>
    <t>Baterie sprchová nástěnná</t>
  </si>
  <si>
    <t>-341654507</t>
  </si>
  <si>
    <t>76</t>
  </si>
  <si>
    <t>725860202</t>
  </si>
  <si>
    <t>Sifon dřezový HL100G</t>
  </si>
  <si>
    <t>-569363639</t>
  </si>
  <si>
    <t>77</t>
  </si>
  <si>
    <t>725860203</t>
  </si>
  <si>
    <t xml:space="preserve">Sifon sprchový  HL 522</t>
  </si>
  <si>
    <t>-227060783</t>
  </si>
  <si>
    <t>78</t>
  </si>
  <si>
    <t>725860212</t>
  </si>
  <si>
    <t>Sifon umyvadlový HL134.0 pod omítku</t>
  </si>
  <si>
    <t>1030810032</t>
  </si>
  <si>
    <t>79</t>
  </si>
  <si>
    <t>725901</t>
  </si>
  <si>
    <t>Sporák se sklokeramickou deskou - DODÁVKA+MONTÁŽ</t>
  </si>
  <si>
    <t>85778263</t>
  </si>
  <si>
    <t>80</t>
  </si>
  <si>
    <t>725902</t>
  </si>
  <si>
    <t>Sprchová vanička - polyban akrylát vč- zástěny 120/140</t>
  </si>
  <si>
    <t>-1010161381</t>
  </si>
  <si>
    <t>81</t>
  </si>
  <si>
    <t>998725102</t>
  </si>
  <si>
    <t>Přesun hmot tonážní pro zařizovací předměty v objektech v do 12 m</t>
  </si>
  <si>
    <t>-521361160</t>
  </si>
  <si>
    <t>82</t>
  </si>
  <si>
    <t>Pol5</t>
  </si>
  <si>
    <t xml:space="preserve">Sifon stěnový -  HL400</t>
  </si>
  <si>
    <t>-765668328</t>
  </si>
  <si>
    <t>83</t>
  </si>
  <si>
    <t>Pol7</t>
  </si>
  <si>
    <t>topný žebřík 960/450 mm- DODÁVKA+MONTÁŽ (koupelna)</t>
  </si>
  <si>
    <t>1502956261</t>
  </si>
  <si>
    <t>84</t>
  </si>
  <si>
    <t>Pol8</t>
  </si>
  <si>
    <t xml:space="preserve">Zrcadlo s poličkou   DODÁVKA+MONTÁŽ</t>
  </si>
  <si>
    <t>1541391059</t>
  </si>
  <si>
    <t>763</t>
  </si>
  <si>
    <t>Konstrukce suché výstavby</t>
  </si>
  <si>
    <t>85</t>
  </si>
  <si>
    <t>763111333</t>
  </si>
  <si>
    <t>SDK příčka tl 100 mm profil CW+UW 75 desky 1xH2 12,5 TI 60 mm EI 30 Rw 45 dB</t>
  </si>
  <si>
    <t>-1452548205</t>
  </si>
  <si>
    <t>0,95*2,6-0,8*0,8</t>
  </si>
  <si>
    <t>86</t>
  </si>
  <si>
    <t>763111717</t>
  </si>
  <si>
    <t>SDK příčka základní penetrační nátěr</t>
  </si>
  <si>
    <t>-1742490150</t>
  </si>
  <si>
    <t>0,95*2,6</t>
  </si>
  <si>
    <t>87</t>
  </si>
  <si>
    <t>763111771</t>
  </si>
  <si>
    <t>Příplatek k SDK příčce za rovinnost kvality Q3</t>
  </si>
  <si>
    <t>767072733</t>
  </si>
  <si>
    <t>88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</si>
  <si>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</si>
  <si>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</si>
  <si>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</si>
  <si>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</si>
  <si>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</si>
  <si>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89</t>
  </si>
  <si>
    <t>766660001</t>
  </si>
  <si>
    <t>Montáž dveřních křídel otvíravých 1křídlových š do 0,8 m do ocelové zárubně</t>
  </si>
  <si>
    <t>-1089152215</t>
  </si>
  <si>
    <t>90</t>
  </si>
  <si>
    <t>611601260</t>
  </si>
  <si>
    <t xml:space="preserve">dveře dřevěné vnitřní hladké plné 1křídlové  60x197 cm dekor dub</t>
  </si>
  <si>
    <t>1575298825</t>
  </si>
  <si>
    <t>91</t>
  </si>
  <si>
    <t>611601261</t>
  </si>
  <si>
    <t xml:space="preserve">dveře dřevěné vnitřní hladké 2/3 sklo 1křídlové  80x197 cm dekor dub</t>
  </si>
  <si>
    <t>-1651821917</t>
  </si>
  <si>
    <t>92</t>
  </si>
  <si>
    <t>766660021</t>
  </si>
  <si>
    <t>Montáž dveřních křídel otvíravých 1křídlových š do 0,8 m požárních do ocelové zárubně</t>
  </si>
  <si>
    <t>-229263114</t>
  </si>
  <si>
    <t>93</t>
  </si>
  <si>
    <t>611600501</t>
  </si>
  <si>
    <t>dveře vstupní 80x197 EI 30 , vč. kování, plné s kukátkem</t>
  </si>
  <si>
    <t>662135706</t>
  </si>
  <si>
    <t>94</t>
  </si>
  <si>
    <t>766660722</t>
  </si>
  <si>
    <t>Montáž dveřního kování</t>
  </si>
  <si>
    <t>2123850908</t>
  </si>
  <si>
    <t>95</t>
  </si>
  <si>
    <t>549141001</t>
  </si>
  <si>
    <t>kování dveřní kovové</t>
  </si>
  <si>
    <t>-1234049698</t>
  </si>
  <si>
    <t>96</t>
  </si>
  <si>
    <t>766691939</t>
  </si>
  <si>
    <t>Seřízení oken</t>
  </si>
  <si>
    <t>-2024615848</t>
  </si>
  <si>
    <t>97</t>
  </si>
  <si>
    <t>766811110</t>
  </si>
  <si>
    <t xml:space="preserve">Montáž a dodávka kuchyňské linky </t>
  </si>
  <si>
    <t>-173624350</t>
  </si>
  <si>
    <t>98</t>
  </si>
  <si>
    <t>998766102</t>
  </si>
  <si>
    <t>Přesun hmot tonážní pro konstrukce truhlářské v objektech v do 12 m</t>
  </si>
  <si>
    <t>1814035188</t>
  </si>
  <si>
    <t>771</t>
  </si>
  <si>
    <t>Podlahy z dlaždic</t>
  </si>
  <si>
    <t>771111011</t>
  </si>
  <si>
    <t>Vysátí podkladu před pokládkou dlažby</t>
  </si>
  <si>
    <t>367430176</t>
  </si>
  <si>
    <t>100</t>
  </si>
  <si>
    <t>771121011</t>
  </si>
  <si>
    <t>Nátěr penetrační na podlahu</t>
  </si>
  <si>
    <t>1728941471</t>
  </si>
  <si>
    <t>101</t>
  </si>
  <si>
    <t>771151012</t>
  </si>
  <si>
    <t>Samonivelační stěrka podlah pevnosti 20 MPa tl přes 3 do 5 mm</t>
  </si>
  <si>
    <t>-1280605794</t>
  </si>
  <si>
    <t>102</t>
  </si>
  <si>
    <t>771574117</t>
  </si>
  <si>
    <t>Montáž podlah keramických režných hladkých lepených flexibilním lepidlem do 35 ks/m2</t>
  </si>
  <si>
    <t>463781819</t>
  </si>
  <si>
    <t>103</t>
  </si>
  <si>
    <t>597614081</t>
  </si>
  <si>
    <t>keramická dlažba</t>
  </si>
  <si>
    <t>-1209913485</t>
  </si>
  <si>
    <t>3,6*1,1 'Přepočtené koeficientem množství</t>
  </si>
  <si>
    <t>104</t>
  </si>
  <si>
    <t>771577151</t>
  </si>
  <si>
    <t>Příplatek k montáži podlah keramických do malty za plochu do 5 m2</t>
  </si>
  <si>
    <t>82674836</t>
  </si>
  <si>
    <t>105</t>
  </si>
  <si>
    <t>771591112</t>
  </si>
  <si>
    <t>Izolace pod dlažbu nátěrem nebo stěrkou ve dvou vrstvách</t>
  </si>
  <si>
    <t>-2057450249</t>
  </si>
  <si>
    <t>106</t>
  </si>
  <si>
    <t>771591241</t>
  </si>
  <si>
    <t>Izolace těsnícími pásy vnitřní kout</t>
  </si>
  <si>
    <t>-43895510</t>
  </si>
  <si>
    <t>107</t>
  </si>
  <si>
    <t>771591264</t>
  </si>
  <si>
    <t>Izolace těsnícími pásy mezi podlahou a stěnou</t>
  </si>
  <si>
    <t>571812258</t>
  </si>
  <si>
    <t>1,75*2+1,25*2+1,1*2+0,95*2</t>
  </si>
  <si>
    <t>108</t>
  </si>
  <si>
    <t>771592011</t>
  </si>
  <si>
    <t>Čištění vnitřních ploch podlah nebo schodišť po položení dlažby chemickými prostředky</t>
  </si>
  <si>
    <t>1222683394</t>
  </si>
  <si>
    <t>109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</si>
  <si>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</si>
  <si>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</si>
  <si>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</si>
  <si>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</si>
  <si>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</si>
  <si>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110</t>
  </si>
  <si>
    <t>775429121</t>
  </si>
  <si>
    <t>Montáž podlahové lišty přechodové připevněné vruty</t>
  </si>
  <si>
    <t>1344921463</t>
  </si>
  <si>
    <t>0,6*2+0,8</t>
  </si>
  <si>
    <t>111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</si>
  <si>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</si>
  <si>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</si>
  <si>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</si>
  <si>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</si>
  <si>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</si>
  <si>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</si>
  <si>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112</t>
  </si>
  <si>
    <t>776111311</t>
  </si>
  <si>
    <t>Vysátí podkladu povlakových podlah</t>
  </si>
  <si>
    <t>1653614619</t>
  </si>
  <si>
    <t>113</t>
  </si>
  <si>
    <t>776121321</t>
  </si>
  <si>
    <t>Neředěná penetrace savého podkladu povlakových podlah</t>
  </si>
  <si>
    <t>843491221</t>
  </si>
  <si>
    <t>114</t>
  </si>
  <si>
    <t>776141112</t>
  </si>
  <si>
    <t>Vyrovnání podkladu povlakových podlah stěrkou pevnosti 20 MPa tl přes 3 do 5 mm</t>
  </si>
  <si>
    <t>-476789030</t>
  </si>
  <si>
    <t>115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</si>
  <si>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</si>
  <si>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</si>
  <si>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</si>
  <si>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</si>
  <si>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</si>
  <si>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</si>
  <si>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116</t>
  </si>
  <si>
    <t>284110081</t>
  </si>
  <si>
    <t xml:space="preserve">lišta speciální soklová </t>
  </si>
  <si>
    <t>344117318</t>
  </si>
  <si>
    <t>43,54*1,04 'Přepočtené koeficientem množství</t>
  </si>
  <si>
    <t>117</t>
  </si>
  <si>
    <t>776521100</t>
  </si>
  <si>
    <t>Lepení pásů povlakových podlah plastových</t>
  </si>
  <si>
    <t>-863558226</t>
  </si>
  <si>
    <t>7+10,5+16,8+4,9</t>
  </si>
  <si>
    <t>118</t>
  </si>
  <si>
    <t>284122551</t>
  </si>
  <si>
    <t>podlahovina PVC</t>
  </si>
  <si>
    <t>929100025</t>
  </si>
  <si>
    <t>38,416*1,04 'Přepočtené koeficientem množství</t>
  </si>
  <si>
    <t>119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</si>
  <si>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</si>
  <si>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</si>
  <si>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</si>
  <si>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</si>
  <si>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</si>
  <si>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120</t>
  </si>
  <si>
    <t>781111011</t>
  </si>
  <si>
    <t>Ometení (oprášení) stěny při přípravě podkladu</t>
  </si>
  <si>
    <t>1755914111</t>
  </si>
  <si>
    <t>121</t>
  </si>
  <si>
    <t>781121011</t>
  </si>
  <si>
    <t>Nátěr penetrační na stěnu</t>
  </si>
  <si>
    <t>-300229917</t>
  </si>
  <si>
    <t>122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</si>
  <si>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</si>
  <si>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</si>
  <si>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</si>
  <si>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</si>
  <si>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</si>
  <si>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123</t>
  </si>
  <si>
    <t>781131264</t>
  </si>
  <si>
    <t>Izolace pod obklad těsnícími pásy mezi podlahou a stěnou</t>
  </si>
  <si>
    <t>-1475703238</t>
  </si>
  <si>
    <t>" svislá spára"</t>
  </si>
  <si>
    <t>2*2+0,3*6</t>
  </si>
  <si>
    <t>124</t>
  </si>
  <si>
    <t>781474115</t>
  </si>
  <si>
    <t>Montáž obkladů vnitřních keramických hladkých do 25 ks/m2 lepených flexibilním lepidlem</t>
  </si>
  <si>
    <t>-1231600687</t>
  </si>
  <si>
    <t>(1,75*2+1,31*2)*2-0,6*2</t>
  </si>
  <si>
    <t>(1,2*2+0,9*2)*2-0,6*2</t>
  </si>
  <si>
    <t>(0,6+2,3+0,6)*1</t>
  </si>
  <si>
    <t>125</t>
  </si>
  <si>
    <t>597610000</t>
  </si>
  <si>
    <t>keramický obklad</t>
  </si>
  <si>
    <t>-1410715031</t>
  </si>
  <si>
    <t>21,74*1,1 'Přepočtené koeficientem množství</t>
  </si>
  <si>
    <t>126</t>
  </si>
  <si>
    <t>781477111</t>
  </si>
  <si>
    <t>Příplatek k montáži obkladů vnitřních keramických hladkých za plochu do 10 m2</t>
  </si>
  <si>
    <t>-1226646755</t>
  </si>
  <si>
    <t>127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</si>
  <si>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</si>
  <si>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</si>
  <si>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</si>
  <si>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</si>
  <si>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</si>
  <si>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</si>
  <si>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128</t>
  </si>
  <si>
    <t>781493111</t>
  </si>
  <si>
    <t>Plastové profily rohové lepené standardním lepidlem</t>
  </si>
  <si>
    <t>-502039305</t>
  </si>
  <si>
    <t>6*2</t>
  </si>
  <si>
    <t>4*1</t>
  </si>
  <si>
    <t>129</t>
  </si>
  <si>
    <t>781493511</t>
  </si>
  <si>
    <t>Plastové profily ukončovací lepené standardním lepidlem</t>
  </si>
  <si>
    <t>1533520813</t>
  </si>
  <si>
    <t>0,9*2+1,2*2-0,6</t>
  </si>
  <si>
    <t>1,75*2+1,31*2-0,6</t>
  </si>
  <si>
    <t>130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</si>
  <si>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</si>
  <si>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</si>
  <si>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</si>
  <si>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</si>
  <si>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</si>
  <si>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131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</si>
  <si>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</si>
  <si>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</si>
  <si>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</si>
  <si>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</si>
  <si>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</si>
  <si>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132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</si>
  <si>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</si>
  <si>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</si>
  <si>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</si>
  <si>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</si>
  <si>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</si>
  <si>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133</t>
  </si>
  <si>
    <t>783315101</t>
  </si>
  <si>
    <t>Mezinátěr jednonásobný syntetický standardní zámečnických konstrukcí</t>
  </si>
  <si>
    <t>-1181583381</t>
  </si>
  <si>
    <t>134</t>
  </si>
  <si>
    <t>783317101</t>
  </si>
  <si>
    <t>Krycí jednonásobný syntetický standardní nátěr zámečnických konstrukcí</t>
  </si>
  <si>
    <t>-1318581461</t>
  </si>
  <si>
    <t>135</t>
  </si>
  <si>
    <t>783321100</t>
  </si>
  <si>
    <t>Nátěry syntetické - otopná tělesa, potrubí ÚT</t>
  </si>
  <si>
    <t>129337366</t>
  </si>
  <si>
    <t>784</t>
  </si>
  <si>
    <t>Dokončovací práce - malby</t>
  </si>
  <si>
    <t>136</t>
  </si>
  <si>
    <t>784111001</t>
  </si>
  <si>
    <t>Oprášení (ometení ) podkladu v místnostech výšky do 3,80 m</t>
  </si>
  <si>
    <t>55485777</t>
  </si>
  <si>
    <t>42,8</t>
  </si>
  <si>
    <t>137</t>
  </si>
  <si>
    <t>784111011</t>
  </si>
  <si>
    <t>Obroušení podkladu omítnutého v místnostech výšky do 3,80 m</t>
  </si>
  <si>
    <t>807485238</t>
  </si>
  <si>
    <t>102,172</t>
  </si>
  <si>
    <t>138</t>
  </si>
  <si>
    <t>784121001</t>
  </si>
  <si>
    <t>Oškrabání malby v mísnostech v do 3,80 m</t>
  </si>
  <si>
    <t>-697976447</t>
  </si>
  <si>
    <t>139</t>
  </si>
  <si>
    <t>784131017</t>
  </si>
  <si>
    <t>Odstranění lepených tapet bez makulatury ze stěn výšky do 3,80 m</t>
  </si>
  <si>
    <t>1941576086</t>
  </si>
  <si>
    <t>140</t>
  </si>
  <si>
    <t>784171111</t>
  </si>
  <si>
    <t>Zakrytí vnitřních ploch stěn v místnostech výšky do 3,80 m</t>
  </si>
  <si>
    <t>1931434798</t>
  </si>
  <si>
    <t>1,8*1,55*2</t>
  </si>
  <si>
    <t>141</t>
  </si>
  <si>
    <t>581248431</t>
  </si>
  <si>
    <t>fólie pro malířské potřeby zakrývací</t>
  </si>
  <si>
    <t>-1418744244</t>
  </si>
  <si>
    <t>5,58*1,05 'Přepočtené koeficientem množství</t>
  </si>
  <si>
    <t>142</t>
  </si>
  <si>
    <t>784181121</t>
  </si>
  <si>
    <t>Hloubková jednonásobná penetrace podkladu v místnostech výšky do 3,80 m</t>
  </si>
  <si>
    <t>-554997256</t>
  </si>
  <si>
    <t>160,592</t>
  </si>
  <si>
    <t>143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</si>
  <si>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</si>
  <si>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</si>
  <si>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</si>
  <si>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</si>
  <si>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</si>
  <si>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144</t>
  </si>
  <si>
    <t>786624111</t>
  </si>
  <si>
    <t>Montáž lamelové žaluzie do oken zdvojených dřevěných otevíravých, sklápěcích a vyklápěcích</t>
  </si>
  <si>
    <t>968979338</t>
  </si>
  <si>
    <t>145</t>
  </si>
  <si>
    <t>553462000</t>
  </si>
  <si>
    <t>žaluzie horizontální interiérové</t>
  </si>
  <si>
    <t>708826218</t>
  </si>
  <si>
    <t>146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</si>
  <si>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</si>
  <si>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</si>
  <si>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</si>
  <si>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</si>
  <si>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</si>
  <si>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</si>
  <si>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147</t>
  </si>
  <si>
    <t>210 00-01</t>
  </si>
  <si>
    <t>rozvadec RB vcet. jistice a vybavení</t>
  </si>
  <si>
    <t>-392178354</t>
  </si>
  <si>
    <t>148</t>
  </si>
  <si>
    <t>210 00-03</t>
  </si>
  <si>
    <t>zásuvka TV, SAT, VKV</t>
  </si>
  <si>
    <t>752043836</t>
  </si>
  <si>
    <t>149</t>
  </si>
  <si>
    <t>210 00-04</t>
  </si>
  <si>
    <t>zvýšení príkonu u PRE z 1x20A na 3x25A /ceníková cena 11000/+ vyřízení</t>
  </si>
  <si>
    <t>-1550185220</t>
  </si>
  <si>
    <t>150</t>
  </si>
  <si>
    <t>210 00-05</t>
  </si>
  <si>
    <t>zkoušky, revize, príprava odberného místa</t>
  </si>
  <si>
    <t>866859076</t>
  </si>
  <si>
    <t>151</t>
  </si>
  <si>
    <t>210 00-06</t>
  </si>
  <si>
    <t>domovní telefon</t>
  </si>
  <si>
    <t>-852044734</t>
  </si>
  <si>
    <t>152</t>
  </si>
  <si>
    <t>210800105</t>
  </si>
  <si>
    <t>Kabel CYKY 750 V 3x1,5 mm2 uložený pod omítkou vcetne dodávky kabelu 3Cx1,5</t>
  </si>
  <si>
    <t>-1963382557</t>
  </si>
  <si>
    <t>153</t>
  </si>
  <si>
    <t>210800106</t>
  </si>
  <si>
    <t>Kabel CYKY 750 V 3x2,5 mm2 uložený pod omítkou vcetne dodávky kabelu 3Cx2,5</t>
  </si>
  <si>
    <t>-885619672</t>
  </si>
  <si>
    <t>154</t>
  </si>
  <si>
    <t>Pol09</t>
  </si>
  <si>
    <t>Kabel CYKY 5Cx2,5</t>
  </si>
  <si>
    <t>-889774866</t>
  </si>
  <si>
    <t>155</t>
  </si>
  <si>
    <t>Pol10</t>
  </si>
  <si>
    <t>Kabel CYKY 3Ax1,5</t>
  </si>
  <si>
    <t>620229546</t>
  </si>
  <si>
    <t>156</t>
  </si>
  <si>
    <t>Pol11</t>
  </si>
  <si>
    <t>Kabel CYKY 2Ax1,5</t>
  </si>
  <si>
    <t>-1880915043</t>
  </si>
  <si>
    <t>157</t>
  </si>
  <si>
    <t>Pol12</t>
  </si>
  <si>
    <t>Kabel CYKY 5Cx6</t>
  </si>
  <si>
    <t>354748223</t>
  </si>
  <si>
    <t>158</t>
  </si>
  <si>
    <t>Pol13</t>
  </si>
  <si>
    <t>Kabel CY6</t>
  </si>
  <si>
    <t>-1135927840</t>
  </si>
  <si>
    <t>159</t>
  </si>
  <si>
    <t>Pol14</t>
  </si>
  <si>
    <t>podlahová lišta LP35 s prísluš</t>
  </si>
  <si>
    <t>27496285</t>
  </si>
  <si>
    <t>160</t>
  </si>
  <si>
    <t>Pol15</t>
  </si>
  <si>
    <t>koax kabel</t>
  </si>
  <si>
    <t>-2047493495</t>
  </si>
  <si>
    <t>161</t>
  </si>
  <si>
    <t>Pol16</t>
  </si>
  <si>
    <t>svorkovnice 5pol</t>
  </si>
  <si>
    <t>-90919326</t>
  </si>
  <si>
    <t>162</t>
  </si>
  <si>
    <t>Pol17</t>
  </si>
  <si>
    <t>seriový prepínac</t>
  </si>
  <si>
    <t>-613113248</t>
  </si>
  <si>
    <t>163</t>
  </si>
  <si>
    <t>Pol18</t>
  </si>
  <si>
    <t>Strídavý prepinac</t>
  </si>
  <si>
    <t>-116248671</t>
  </si>
  <si>
    <t>164</t>
  </si>
  <si>
    <t>Pol19</t>
  </si>
  <si>
    <t>prístrojový nosic pro LP35</t>
  </si>
  <si>
    <t>-1374340514</t>
  </si>
  <si>
    <t>165</t>
  </si>
  <si>
    <t>Pol20</t>
  </si>
  <si>
    <t>1pol vypinac</t>
  </si>
  <si>
    <t>251307629</t>
  </si>
  <si>
    <t>166</t>
  </si>
  <si>
    <t>Pol21</t>
  </si>
  <si>
    <t>styk. Ovladac</t>
  </si>
  <si>
    <t>189875150</t>
  </si>
  <si>
    <t>167</t>
  </si>
  <si>
    <t>Pol22</t>
  </si>
  <si>
    <t>zásuvka dvojnásobná</t>
  </si>
  <si>
    <t>1059700207</t>
  </si>
  <si>
    <t>168</t>
  </si>
  <si>
    <t>Pol23</t>
  </si>
  <si>
    <t>jistic 3B25/3</t>
  </si>
  <si>
    <t>-412310243</t>
  </si>
  <si>
    <t>169</t>
  </si>
  <si>
    <t>Pol24</t>
  </si>
  <si>
    <t>LK 80x20R1</t>
  </si>
  <si>
    <t>-1900679152</t>
  </si>
  <si>
    <t>170</t>
  </si>
  <si>
    <t>Pol25</t>
  </si>
  <si>
    <t>LK 80x28 2ZK</t>
  </si>
  <si>
    <t>-155468941</t>
  </si>
  <si>
    <t>171</t>
  </si>
  <si>
    <t>Pol26</t>
  </si>
  <si>
    <t>LK 80x28 2R</t>
  </si>
  <si>
    <t>-623469363</t>
  </si>
  <si>
    <t>172</t>
  </si>
  <si>
    <t>Pol27</t>
  </si>
  <si>
    <t>vícko VLK80 2R</t>
  </si>
  <si>
    <t>-1768718086</t>
  </si>
  <si>
    <t>173</t>
  </si>
  <si>
    <t>Pol28</t>
  </si>
  <si>
    <t>svorkovnice S66</t>
  </si>
  <si>
    <t>-440564171</t>
  </si>
  <si>
    <t>174</t>
  </si>
  <si>
    <t>Pol29</t>
  </si>
  <si>
    <t>LK 80R/3</t>
  </si>
  <si>
    <t>1129358333</t>
  </si>
  <si>
    <t>175</t>
  </si>
  <si>
    <t>Pol30</t>
  </si>
  <si>
    <t>KU 1903</t>
  </si>
  <si>
    <t>-2101221890</t>
  </si>
  <si>
    <t>176</t>
  </si>
  <si>
    <t>Pol31</t>
  </si>
  <si>
    <t>KU 1901</t>
  </si>
  <si>
    <t>-1402473086</t>
  </si>
  <si>
    <t>177</t>
  </si>
  <si>
    <t>Pol32</t>
  </si>
  <si>
    <t>svítidlo kruhové- difuzér opálové sklo, 1x75 W/E27, IP20, D280-300mm, hloubka cca 100 mm, 4000k</t>
  </si>
  <si>
    <t>-1333004819</t>
  </si>
  <si>
    <t>178</t>
  </si>
  <si>
    <t>Pol32-1</t>
  </si>
  <si>
    <t>svítidlo kruhové- difuzér opálové sklo, 1x75 W/E27, IP44/IP64, D280-300mm, hloubka cca 100 mm, 4000k</t>
  </si>
  <si>
    <t>803814644</t>
  </si>
  <si>
    <t>179</t>
  </si>
  <si>
    <t>Pol32-2</t>
  </si>
  <si>
    <t xml:space="preserve">nábytkové svítidlo -  1x39W/G5; IP44/IP20, délka 600 mm, hloubka 90 mm, 4000k</t>
  </si>
  <si>
    <t>-1713770596</t>
  </si>
  <si>
    <t>180</t>
  </si>
  <si>
    <t>Pol33</t>
  </si>
  <si>
    <t>koupelnové přisazené nástěnné svítidlo - chrom/sklo, 2x40W/E14, IP44/IP64, šířka 300mm, výška 100 mm, 4000k</t>
  </si>
  <si>
    <t>-1844820378</t>
  </si>
  <si>
    <t>181</t>
  </si>
  <si>
    <t>Pol34</t>
  </si>
  <si>
    <t>požární ucpávka - hlavní přívod</t>
  </si>
  <si>
    <t>-713755412</t>
  </si>
  <si>
    <t>182</t>
  </si>
  <si>
    <t>Pol35</t>
  </si>
  <si>
    <t>kontrola a zprovoznení telefonu</t>
  </si>
  <si>
    <t>-1664627932</t>
  </si>
  <si>
    <t>183</t>
  </si>
  <si>
    <t>Pol36</t>
  </si>
  <si>
    <t>kontrola a zprovoznení TV zásuvek</t>
  </si>
  <si>
    <t>1664522157</t>
  </si>
  <si>
    <t>184</t>
  </si>
  <si>
    <t>Pol37</t>
  </si>
  <si>
    <t>stavební přípomoce - sekání rýh</t>
  </si>
  <si>
    <t>-191958482</t>
  </si>
  <si>
    <t>185</t>
  </si>
  <si>
    <t>Pol38</t>
  </si>
  <si>
    <t>stavební přípomoce - zapravení rýh</t>
  </si>
  <si>
    <t>-476948469</t>
  </si>
  <si>
    <t>24-M</t>
  </si>
  <si>
    <t>Montáže vzduchotechnických zařízení</t>
  </si>
  <si>
    <t>186</t>
  </si>
  <si>
    <t>240010212</t>
  </si>
  <si>
    <t>Malý axiální ventilátor s doběhem WC</t>
  </si>
  <si>
    <t>827055625</t>
  </si>
  <si>
    <t>187</t>
  </si>
  <si>
    <t>240010213</t>
  </si>
  <si>
    <t>Malý axiální ventilátor s doběhem 1x12V - kouplena</t>
  </si>
  <si>
    <t>249860714</t>
  </si>
  <si>
    <t>188</t>
  </si>
  <si>
    <t>240080319</t>
  </si>
  <si>
    <t>Potrubí VZT flexi vč. tepelné izolace</t>
  </si>
  <si>
    <t>-825982030</t>
  </si>
  <si>
    <t>189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</si>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</sst>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1118, byt č. 11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 1118,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XRBXMdEWaNXw14xA8XPmZNoqOMAZ6G9Khnl34ufLcZqAkgpgZKisv2Yu6bqzPsED6aut9JmgWAw3LlJ6h33bRQ==" hashValue="7F/lLK8o5bARYtjunV9ZGq2vblbNfnwFB0AOrqaP4RdVk612MS6ahbIJSw9Gx8E76sIGnN0Q8jkGKCnQwA+aR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18. 5. 2023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ROUND((SUM(BE136:BE436)),  2)</f>
        <v>0</v>
      </c>
      <c r="G31" s="38"/>
      <c r="H31" s="38"/>
      <c r="I31" s="149">
        <v>0.20999999999999999</v>
      </c>
      <c r="J31" s="148">
        <f>ROUND(((SUM(BE136:BE436))*I31),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ROUND((SUM(BF136:BF436)),  2)</f>
        <v>0</v>
      </c>
      <c r="G32" s="38"/>
      <c r="H32" s="38"/>
      <c r="I32" s="149">
        <v>0.14999999999999999</v>
      </c>
      <c r="J32" s="148">
        <f>ROUND(((SUM(BF136:BF436))*I32),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ROUND((SUM(BG136:BG436)),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ROUND((SUM(BH136:BH436)),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ROUND((SUM(BI136:BI436)),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1118, byt č. 11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 1118, Praha 17-Řepy</v>
      </c>
      <c r="G87" s="40"/>
      <c r="H87" s="40"/>
      <c r="I87" s="32" t="s">
        <v>22</v>
      </c>
      <c r="J87" s="79" t="str">
        <f>IF(J10="","",J10)</f>
        <v>18. 5. 2023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J214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J222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J268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J301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J324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J357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J367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J386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J391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J392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J432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Bazovského 1118, byt č. 11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Bazovského 1118, Praha 17-Řepy</v>
      </c>
      <c r="G130" s="40"/>
      <c r="H130" s="40"/>
      <c r="I130" s="32" t="s">
        <v>22</v>
      </c>
      <c r="J130" s="79" t="str">
        <f>IF(J10="","",J10)</f>
        <v>18. 5. 2023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P137+P222+P391</f>
        <v>0</v>
      </c>
      <c r="Q136" s="104"/>
      <c r="R136" s="193">
        <f>R137+R222+R391</f>
        <v>5.3143096790000008</v>
      </c>
      <c r="S136" s="104"/>
      <c r="T136" s="194">
        <f>T137+T222+T391</f>
        <v>7.5192036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BK137+BK222+BK391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P138+P147+P149+P176+P214+P220</f>
        <v>0</v>
      </c>
      <c r="Q137" s="204"/>
      <c r="R137" s="205">
        <f>R138+R147+R149+R176+R214+R220</f>
        <v>4.0302877000000006</v>
      </c>
      <c r="S137" s="204"/>
      <c r="T137" s="206">
        <f>T138+T147+T149+T176+T214+T220</f>
        <v>7.4763999999999999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BK138+BK147+BK149+BK176+BK214+BK220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0.8792146999999999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14.109999999999999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0.83206669999999994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14.109999999999999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6.3499999999999996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0.00050799999999999999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6.3499999999999996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3.1043630000000002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117.792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0.35337600000000002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117.792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102.172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1.5938831999999998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21.096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30.384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35.609999999999999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13.311999999999999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102.172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196</v>
      </c>
      <c r="D169" s="212" t="s">
        <v>131</v>
      </c>
      <c r="E169" s="213" t="s">
        <v>197</v>
      </c>
      <c r="F169" s="214" t="s">
        <v>198</v>
      </c>
      <c r="G169" s="215" t="s">
        <v>140</v>
      </c>
      <c r="H169" s="216">
        <v>3.6000000000000001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0.179424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199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3.6000000000000001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200</v>
      </c>
      <c r="D171" s="212" t="s">
        <v>131</v>
      </c>
      <c r="E171" s="213" t="s">
        <v>201</v>
      </c>
      <c r="F171" s="214" t="s">
        <v>202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203</v>
      </c>
    </row>
    <row r="172" s="2" customFormat="1" ht="24.15" customHeight="1">
      <c r="A172" s="38"/>
      <c r="B172" s="39"/>
      <c r="C172" s="259" t="s">
        <v>204</v>
      </c>
      <c r="D172" s="259" t="s">
        <v>205</v>
      </c>
      <c r="E172" s="260" t="s">
        <v>206</v>
      </c>
      <c r="F172" s="261" t="s">
        <v>207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205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208</v>
      </c>
    </row>
    <row r="173" s="2" customFormat="1" ht="24.15" customHeight="1">
      <c r="A173" s="38"/>
      <c r="B173" s="39"/>
      <c r="C173" s="212" t="s">
        <v>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205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205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SUM(P177:P213)</f>
        <v>0</v>
      </c>
      <c r="Q176" s="204"/>
      <c r="R176" s="205">
        <f>SUM(R177:R213)</f>
        <v>0.0073099999999999997</v>
      </c>
      <c r="S176" s="204"/>
      <c r="T176" s="206">
        <f>SUM(T177:T213)</f>
        <v>7.4763999999999999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SUM(BK177:BK213)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4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0.096000000000000002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16.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134</v>
      </c>
      <c r="H187" s="216">
        <v>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0.088099999999999998</v>
      </c>
      <c r="T187" s="223">
        <f>S187*H187</f>
        <v>0.088099999999999998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135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135</v>
      </c>
      <c r="BM187" s="224" t="s">
        <v>261</v>
      </c>
    </row>
    <row r="188" s="2" customFormat="1" ht="24.15" customHeight="1">
      <c r="A188" s="38"/>
      <c r="B188" s="39"/>
      <c r="C188" s="212" t="s">
        <v>262</v>
      </c>
      <c r="D188" s="212" t="s">
        <v>131</v>
      </c>
      <c r="E188" s="213" t="s">
        <v>263</v>
      </c>
      <c r="F188" s="214" t="s">
        <v>264</v>
      </c>
      <c r="G188" s="215" t="s">
        <v>140</v>
      </c>
      <c r="H188" s="216">
        <v>39.899999999999999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0.0025000000000000001</v>
      </c>
      <c r="T188" s="223">
        <f>S188*H188</f>
        <v>0.099750000000000005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212</v>
      </c>
      <c r="AT188" s="224" t="s">
        <v>131</v>
      </c>
      <c r="AU188" s="224" t="s">
        <v>136</v>
      </c>
      <c r="AY188" s="17" t="s">
        <v>128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136</v>
      </c>
      <c r="BK188" s="225">
        <f>ROUND(I188*H188,2)</f>
        <v>0</v>
      </c>
      <c r="BL188" s="17" t="s">
        <v>212</v>
      </c>
      <c r="BM188" s="224" t="s">
        <v>265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266</v>
      </c>
      <c r="G189" s="227"/>
      <c r="H189" s="231">
        <v>39.899999999999999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81</v>
      </c>
      <c r="AY189" s="237" t="s">
        <v>128</v>
      </c>
    </row>
    <row r="190" s="2" customFormat="1" ht="21.75" customHeight="1">
      <c r="A190" s="38"/>
      <c r="B190" s="39"/>
      <c r="C190" s="212" t="s">
        <v>267</v>
      </c>
      <c r="D190" s="212" t="s">
        <v>131</v>
      </c>
      <c r="E190" s="213" t="s">
        <v>268</v>
      </c>
      <c r="F190" s="214" t="s">
        <v>269</v>
      </c>
      <c r="G190" s="215" t="s">
        <v>146</v>
      </c>
      <c r="H190" s="216">
        <v>46.140000000000001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212</v>
      </c>
      <c r="AT190" s="224" t="s">
        <v>131</v>
      </c>
      <c r="AU190" s="224" t="s">
        <v>136</v>
      </c>
      <c r="AY190" s="17" t="s">
        <v>128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136</v>
      </c>
      <c r="BK190" s="225">
        <f>ROUND(I190*H190,2)</f>
        <v>0</v>
      </c>
      <c r="BL190" s="17" t="s">
        <v>212</v>
      </c>
      <c r="BM190" s="224" t="s">
        <v>270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271</v>
      </c>
      <c r="G191" s="227"/>
      <c r="H191" s="231">
        <v>12.1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272</v>
      </c>
      <c r="G192" s="227"/>
      <c r="H192" s="231">
        <v>12.539999999999999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273</v>
      </c>
      <c r="G193" s="227"/>
      <c r="H193" s="231">
        <v>21.5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5" customFormat="1">
      <c r="A194" s="15"/>
      <c r="B194" s="248"/>
      <c r="C194" s="249"/>
      <c r="D194" s="228" t="s">
        <v>142</v>
      </c>
      <c r="E194" s="250" t="s">
        <v>1</v>
      </c>
      <c r="F194" s="251" t="s">
        <v>181</v>
      </c>
      <c r="G194" s="249"/>
      <c r="H194" s="252">
        <v>46.140000000000001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142</v>
      </c>
      <c r="AU194" s="258" t="s">
        <v>136</v>
      </c>
      <c r="AV194" s="15" t="s">
        <v>135</v>
      </c>
      <c r="AW194" s="15" t="s">
        <v>32</v>
      </c>
      <c r="AX194" s="15" t="s">
        <v>81</v>
      </c>
      <c r="AY194" s="258" t="s">
        <v>128</v>
      </c>
    </row>
    <row r="195" s="2" customFormat="1" ht="16.5" customHeight="1">
      <c r="A195" s="38"/>
      <c r="B195" s="39"/>
      <c r="C195" s="212" t="s">
        <v>274</v>
      </c>
      <c r="D195" s="212" t="s">
        <v>131</v>
      </c>
      <c r="E195" s="213" t="s">
        <v>275</v>
      </c>
      <c r="F195" s="214" t="s">
        <v>276</v>
      </c>
      <c r="G195" s="215" t="s">
        <v>140</v>
      </c>
      <c r="H195" s="216">
        <v>39.899999999999999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212</v>
      </c>
      <c r="AT195" s="224" t="s">
        <v>131</v>
      </c>
      <c r="AU195" s="224" t="s">
        <v>136</v>
      </c>
      <c r="AY195" s="17" t="s">
        <v>128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136</v>
      </c>
      <c r="BK195" s="225">
        <f>ROUND(I195*H195,2)</f>
        <v>0</v>
      </c>
      <c r="BL195" s="17" t="s">
        <v>212</v>
      </c>
      <c r="BM195" s="224" t="s">
        <v>277</v>
      </c>
    </row>
    <row r="196" s="13" customFormat="1">
      <c r="A196" s="13"/>
      <c r="B196" s="226"/>
      <c r="C196" s="227"/>
      <c r="D196" s="228" t="s">
        <v>142</v>
      </c>
      <c r="E196" s="229" t="s">
        <v>1</v>
      </c>
      <c r="F196" s="230" t="s">
        <v>278</v>
      </c>
      <c r="G196" s="227"/>
      <c r="H196" s="231">
        <v>39.899999999999999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142</v>
      </c>
      <c r="AU196" s="237" t="s">
        <v>136</v>
      </c>
      <c r="AV196" s="13" t="s">
        <v>136</v>
      </c>
      <c r="AW196" s="13" t="s">
        <v>32</v>
      </c>
      <c r="AX196" s="13" t="s">
        <v>81</v>
      </c>
      <c r="AY196" s="237" t="s">
        <v>128</v>
      </c>
    </row>
    <row r="197" s="2" customFormat="1" ht="33" customHeight="1">
      <c r="A197" s="38"/>
      <c r="B197" s="39"/>
      <c r="C197" s="212" t="s">
        <v>279</v>
      </c>
      <c r="D197" s="212" t="s">
        <v>131</v>
      </c>
      <c r="E197" s="213" t="s">
        <v>280</v>
      </c>
      <c r="F197" s="214" t="s">
        <v>281</v>
      </c>
      <c r="G197" s="215" t="s">
        <v>140</v>
      </c>
      <c r="H197" s="216">
        <v>43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0.00012999999999999999</v>
      </c>
      <c r="R197" s="222">
        <f>Q197*H197</f>
        <v>0.0055899999999999995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282</v>
      </c>
    </row>
    <row r="198" s="2" customFormat="1" ht="24.15" customHeight="1">
      <c r="A198" s="38"/>
      <c r="B198" s="39"/>
      <c r="C198" s="212" t="s">
        <v>283</v>
      </c>
      <c r="D198" s="212" t="s">
        <v>131</v>
      </c>
      <c r="E198" s="213" t="s">
        <v>284</v>
      </c>
      <c r="F198" s="214" t="s">
        <v>285</v>
      </c>
      <c r="G198" s="215" t="s">
        <v>140</v>
      </c>
      <c r="H198" s="216">
        <v>43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4.0000000000000003E-05</v>
      </c>
      <c r="R198" s="222">
        <f>Q198*H198</f>
        <v>0.0017200000000000002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286</v>
      </c>
    </row>
    <row r="199" s="2" customFormat="1" ht="24.15" customHeight="1">
      <c r="A199" s="38"/>
      <c r="B199" s="39"/>
      <c r="C199" s="212" t="s">
        <v>287</v>
      </c>
      <c r="D199" s="212" t="s">
        <v>131</v>
      </c>
      <c r="E199" s="213" t="s">
        <v>288</v>
      </c>
      <c r="F199" s="214" t="s">
        <v>289</v>
      </c>
      <c r="G199" s="215" t="s">
        <v>140</v>
      </c>
      <c r="H199" s="216">
        <v>31.158000000000001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0.14999999999999999</v>
      </c>
      <c r="T199" s="223">
        <f>S199*H199</f>
        <v>4.6737000000000002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290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291</v>
      </c>
      <c r="G200" s="227"/>
      <c r="H200" s="231">
        <v>31.158000000000001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37.8" customHeight="1">
      <c r="A201" s="38"/>
      <c r="B201" s="39"/>
      <c r="C201" s="212" t="s">
        <v>292</v>
      </c>
      <c r="D201" s="212" t="s">
        <v>131</v>
      </c>
      <c r="E201" s="213" t="s">
        <v>293</v>
      </c>
      <c r="F201" s="214" t="s">
        <v>294</v>
      </c>
      <c r="G201" s="215" t="s">
        <v>295</v>
      </c>
      <c r="H201" s="216">
        <v>0.14999999999999999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2.2000000000000002</v>
      </c>
      <c r="T201" s="223">
        <f>S201*H201</f>
        <v>0.33000000000000002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296</v>
      </c>
    </row>
    <row r="202" s="13" customFormat="1">
      <c r="A202" s="13"/>
      <c r="B202" s="226"/>
      <c r="C202" s="227"/>
      <c r="D202" s="228" t="s">
        <v>142</v>
      </c>
      <c r="E202" s="229" t="s">
        <v>1</v>
      </c>
      <c r="F202" s="230" t="s">
        <v>297</v>
      </c>
      <c r="G202" s="227"/>
      <c r="H202" s="231">
        <v>0.14999999999999999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136</v>
      </c>
      <c r="AV202" s="13" t="s">
        <v>136</v>
      </c>
      <c r="AW202" s="13" t="s">
        <v>32</v>
      </c>
      <c r="AX202" s="13" t="s">
        <v>81</v>
      </c>
      <c r="AY202" s="237" t="s">
        <v>128</v>
      </c>
    </row>
    <row r="203" s="2" customFormat="1" ht="24.15" customHeight="1">
      <c r="A203" s="38"/>
      <c r="B203" s="39"/>
      <c r="C203" s="212" t="s">
        <v>298</v>
      </c>
      <c r="D203" s="212" t="s">
        <v>131</v>
      </c>
      <c r="E203" s="213" t="s">
        <v>299</v>
      </c>
      <c r="F203" s="214" t="s">
        <v>300</v>
      </c>
      <c r="G203" s="215" t="s">
        <v>140</v>
      </c>
      <c r="H203" s="216">
        <v>3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0.035000000000000003</v>
      </c>
      <c r="T203" s="223">
        <f>S203*H203</f>
        <v>0.10500000000000001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301</v>
      </c>
    </row>
    <row r="204" s="13" customFormat="1">
      <c r="A204" s="13"/>
      <c r="B204" s="226"/>
      <c r="C204" s="227"/>
      <c r="D204" s="228" t="s">
        <v>142</v>
      </c>
      <c r="E204" s="229" t="s">
        <v>1</v>
      </c>
      <c r="F204" s="230" t="s">
        <v>129</v>
      </c>
      <c r="G204" s="227"/>
      <c r="H204" s="231">
        <v>3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136</v>
      </c>
      <c r="AV204" s="13" t="s">
        <v>136</v>
      </c>
      <c r="AW204" s="13" t="s">
        <v>32</v>
      </c>
      <c r="AX204" s="13" t="s">
        <v>81</v>
      </c>
      <c r="AY204" s="237" t="s">
        <v>128</v>
      </c>
    </row>
    <row r="205" s="2" customFormat="1" ht="21.75" customHeight="1">
      <c r="A205" s="38"/>
      <c r="B205" s="39"/>
      <c r="C205" s="212" t="s">
        <v>302</v>
      </c>
      <c r="D205" s="212" t="s">
        <v>131</v>
      </c>
      <c r="E205" s="213" t="s">
        <v>303</v>
      </c>
      <c r="F205" s="214" t="s">
        <v>304</v>
      </c>
      <c r="G205" s="215" t="s">
        <v>140</v>
      </c>
      <c r="H205" s="216">
        <v>7.2000000000000002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0.075999999999999998</v>
      </c>
      <c r="T205" s="223">
        <f>S205*H205</f>
        <v>0.54720000000000002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305</v>
      </c>
    </row>
    <row r="206" s="13" customFormat="1">
      <c r="A206" s="13"/>
      <c r="B206" s="226"/>
      <c r="C206" s="227"/>
      <c r="D206" s="228" t="s">
        <v>142</v>
      </c>
      <c r="E206" s="229" t="s">
        <v>1</v>
      </c>
      <c r="F206" s="230" t="s">
        <v>306</v>
      </c>
      <c r="G206" s="227"/>
      <c r="H206" s="231">
        <v>7.2000000000000002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142</v>
      </c>
      <c r="AU206" s="237" t="s">
        <v>136</v>
      </c>
      <c r="AV206" s="13" t="s">
        <v>136</v>
      </c>
      <c r="AW206" s="13" t="s">
        <v>32</v>
      </c>
      <c r="AX206" s="13" t="s">
        <v>81</v>
      </c>
      <c r="AY206" s="237" t="s">
        <v>128</v>
      </c>
    </row>
    <row r="207" s="2" customFormat="1" ht="24.15" customHeight="1">
      <c r="A207" s="38"/>
      <c r="B207" s="39"/>
      <c r="C207" s="212" t="s">
        <v>307</v>
      </c>
      <c r="D207" s="212" t="s">
        <v>131</v>
      </c>
      <c r="E207" s="213" t="s">
        <v>308</v>
      </c>
      <c r="F207" s="214" t="s">
        <v>309</v>
      </c>
      <c r="G207" s="215" t="s">
        <v>134</v>
      </c>
      <c r="H207" s="216">
        <v>3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0.088099999999999998</v>
      </c>
      <c r="T207" s="223">
        <f>S207*H207</f>
        <v>0.26429999999999998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310</v>
      </c>
    </row>
    <row r="208" s="2" customFormat="1" ht="16.5" customHeight="1">
      <c r="A208" s="38"/>
      <c r="B208" s="39"/>
      <c r="C208" s="212" t="s">
        <v>311</v>
      </c>
      <c r="D208" s="212" t="s">
        <v>131</v>
      </c>
      <c r="E208" s="213" t="s">
        <v>312</v>
      </c>
      <c r="F208" s="214" t="s">
        <v>313</v>
      </c>
      <c r="G208" s="215" t="s">
        <v>314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315</v>
      </c>
    </row>
    <row r="209" s="2" customFormat="1" ht="16.5" customHeight="1">
      <c r="A209" s="38"/>
      <c r="B209" s="39"/>
      <c r="C209" s="212" t="s">
        <v>316</v>
      </c>
      <c r="D209" s="212" t="s">
        <v>131</v>
      </c>
      <c r="E209" s="213" t="s">
        <v>317</v>
      </c>
      <c r="F209" s="214" t="s">
        <v>318</v>
      </c>
      <c r="G209" s="215" t="s">
        <v>314</v>
      </c>
      <c r="H209" s="216">
        <v>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0.012999999999999999</v>
      </c>
      <c r="T209" s="223">
        <f>S209*H209</f>
        <v>0.012999999999999999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319</v>
      </c>
    </row>
    <row r="210" s="2" customFormat="1" ht="24.15" customHeight="1">
      <c r="A210" s="38"/>
      <c r="B210" s="39"/>
      <c r="C210" s="212" t="s">
        <v>320</v>
      </c>
      <c r="D210" s="212" t="s">
        <v>131</v>
      </c>
      <c r="E210" s="213" t="s">
        <v>321</v>
      </c>
      <c r="F210" s="214" t="s">
        <v>322</v>
      </c>
      <c r="G210" s="215" t="s">
        <v>140</v>
      </c>
      <c r="H210" s="216">
        <v>11.390000000000001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0.068000000000000005</v>
      </c>
      <c r="T210" s="223">
        <f>S210*H210</f>
        <v>0.7745200000000001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323</v>
      </c>
    </row>
    <row r="211" s="13" customFormat="1">
      <c r="A211" s="13"/>
      <c r="B211" s="226"/>
      <c r="C211" s="227"/>
      <c r="D211" s="228" t="s">
        <v>142</v>
      </c>
      <c r="E211" s="229" t="s">
        <v>1</v>
      </c>
      <c r="F211" s="230" t="s">
        <v>324</v>
      </c>
      <c r="G211" s="227"/>
      <c r="H211" s="231">
        <v>0.87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142</v>
      </c>
      <c r="AU211" s="237" t="s">
        <v>136</v>
      </c>
      <c r="AV211" s="13" t="s">
        <v>136</v>
      </c>
      <c r="AW211" s="13" t="s">
        <v>32</v>
      </c>
      <c r="AX211" s="13" t="s">
        <v>76</v>
      </c>
      <c r="AY211" s="237" t="s">
        <v>128</v>
      </c>
    </row>
    <row r="212" s="13" customFormat="1">
      <c r="A212" s="13"/>
      <c r="B212" s="226"/>
      <c r="C212" s="227"/>
      <c r="D212" s="228" t="s">
        <v>142</v>
      </c>
      <c r="E212" s="229" t="s">
        <v>1</v>
      </c>
      <c r="F212" s="230" t="s">
        <v>325</v>
      </c>
      <c r="G212" s="227"/>
      <c r="H212" s="231">
        <v>10.52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142</v>
      </c>
      <c r="AU212" s="237" t="s">
        <v>136</v>
      </c>
      <c r="AV212" s="13" t="s">
        <v>136</v>
      </c>
      <c r="AW212" s="13" t="s">
        <v>32</v>
      </c>
      <c r="AX212" s="13" t="s">
        <v>76</v>
      </c>
      <c r="AY212" s="237" t="s">
        <v>128</v>
      </c>
    </row>
    <row r="213" s="15" customFormat="1">
      <c r="A213" s="15"/>
      <c r="B213" s="248"/>
      <c r="C213" s="249"/>
      <c r="D213" s="228" t="s">
        <v>142</v>
      </c>
      <c r="E213" s="250" t="s">
        <v>1</v>
      </c>
      <c r="F213" s="251" t="s">
        <v>181</v>
      </c>
      <c r="G213" s="249"/>
      <c r="H213" s="252">
        <v>11.390000000000001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142</v>
      </c>
      <c r="AU213" s="258" t="s">
        <v>136</v>
      </c>
      <c r="AV213" s="15" t="s">
        <v>135</v>
      </c>
      <c r="AW213" s="15" t="s">
        <v>32</v>
      </c>
      <c r="AX213" s="15" t="s">
        <v>81</v>
      </c>
      <c r="AY213" s="258" t="s">
        <v>128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326</v>
      </c>
      <c r="F214" s="210" t="s">
        <v>327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SUM(P215:P219)</f>
        <v>0</v>
      </c>
      <c r="Q214" s="204"/>
      <c r="R214" s="205">
        <f>SUM(R215:R219)</f>
        <v>0</v>
      </c>
      <c r="S214" s="204"/>
      <c r="T214" s="206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81</v>
      </c>
      <c r="AT214" s="208" t="s">
        <v>75</v>
      </c>
      <c r="AU214" s="208" t="s">
        <v>81</v>
      </c>
      <c r="AY214" s="207" t="s">
        <v>128</v>
      </c>
      <c r="BK214" s="209">
        <f>SUM(BK215:BK219)</f>
        <v>0</v>
      </c>
    </row>
    <row r="215" s="2" customFormat="1" ht="24.15" customHeight="1">
      <c r="A215" s="38"/>
      <c r="B215" s="39"/>
      <c r="C215" s="212" t="s">
        <v>328</v>
      </c>
      <c r="D215" s="212" t="s">
        <v>131</v>
      </c>
      <c r="E215" s="213" t="s">
        <v>329</v>
      </c>
      <c r="F215" s="214" t="s">
        <v>330</v>
      </c>
      <c r="G215" s="215" t="s">
        <v>331</v>
      </c>
      <c r="H215" s="216">
        <v>7.5190000000000001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135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135</v>
      </c>
      <c r="BM215" s="224" t="s">
        <v>332</v>
      </c>
    </row>
    <row r="216" s="2" customFormat="1" ht="24.15" customHeight="1">
      <c r="A216" s="38"/>
      <c r="B216" s="39"/>
      <c r="C216" s="212" t="s">
        <v>333</v>
      </c>
      <c r="D216" s="212" t="s">
        <v>131</v>
      </c>
      <c r="E216" s="213" t="s">
        <v>334</v>
      </c>
      <c r="F216" s="214" t="s">
        <v>335</v>
      </c>
      <c r="G216" s="215" t="s">
        <v>331</v>
      </c>
      <c r="H216" s="216">
        <v>7.5190000000000001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336</v>
      </c>
    </row>
    <row r="217" s="2" customFormat="1" ht="24.15" customHeight="1">
      <c r="A217" s="38"/>
      <c r="B217" s="39"/>
      <c r="C217" s="212" t="s">
        <v>337</v>
      </c>
      <c r="D217" s="212" t="s">
        <v>131</v>
      </c>
      <c r="E217" s="213" t="s">
        <v>338</v>
      </c>
      <c r="F217" s="214" t="s">
        <v>339</v>
      </c>
      <c r="G217" s="215" t="s">
        <v>331</v>
      </c>
      <c r="H217" s="216">
        <v>75.189999999999998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135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135</v>
      </c>
      <c r="BM217" s="224" t="s">
        <v>340</v>
      </c>
    </row>
    <row r="218" s="13" customFormat="1">
      <c r="A218" s="13"/>
      <c r="B218" s="226"/>
      <c r="C218" s="227"/>
      <c r="D218" s="228" t="s">
        <v>142</v>
      </c>
      <c r="E218" s="227"/>
      <c r="F218" s="230" t="s">
        <v>341</v>
      </c>
      <c r="G218" s="227"/>
      <c r="H218" s="231">
        <v>75.189999999999998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142</v>
      </c>
      <c r="AU218" s="237" t="s">
        <v>136</v>
      </c>
      <c r="AV218" s="13" t="s">
        <v>136</v>
      </c>
      <c r="AW218" s="13" t="s">
        <v>4</v>
      </c>
      <c r="AX218" s="13" t="s">
        <v>81</v>
      </c>
      <c r="AY218" s="237" t="s">
        <v>128</v>
      </c>
    </row>
    <row r="219" s="2" customFormat="1" ht="24.15" customHeight="1">
      <c r="A219" s="38"/>
      <c r="B219" s="39"/>
      <c r="C219" s="212" t="s">
        <v>342</v>
      </c>
      <c r="D219" s="212" t="s">
        <v>131</v>
      </c>
      <c r="E219" s="213" t="s">
        <v>343</v>
      </c>
      <c r="F219" s="214" t="s">
        <v>344</v>
      </c>
      <c r="G219" s="215" t="s">
        <v>331</v>
      </c>
      <c r="H219" s="216">
        <v>7.5190000000000001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135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135</v>
      </c>
      <c r="BM219" s="224" t="s">
        <v>345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346</v>
      </c>
      <c r="F220" s="210" t="s">
        <v>327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P221</f>
        <v>0</v>
      </c>
      <c r="Q220" s="204"/>
      <c r="R220" s="205">
        <f>R221</f>
        <v>0</v>
      </c>
      <c r="S220" s="204"/>
      <c r="T220" s="206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81</v>
      </c>
      <c r="AT220" s="208" t="s">
        <v>75</v>
      </c>
      <c r="AU220" s="208" t="s">
        <v>81</v>
      </c>
      <c r="AY220" s="207" t="s">
        <v>128</v>
      </c>
      <c r="BK220" s="209">
        <f>BK221</f>
        <v>0</v>
      </c>
    </row>
    <row r="221" s="2" customFormat="1" ht="24.15" customHeight="1">
      <c r="A221" s="38"/>
      <c r="B221" s="39"/>
      <c r="C221" s="212" t="s">
        <v>347</v>
      </c>
      <c r="D221" s="212" t="s">
        <v>131</v>
      </c>
      <c r="E221" s="213" t="s">
        <v>348</v>
      </c>
      <c r="F221" s="214" t="s">
        <v>349</v>
      </c>
      <c r="G221" s="215" t="s">
        <v>331</v>
      </c>
      <c r="H221" s="216">
        <v>4.032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350</v>
      </c>
    </row>
    <row r="222" s="12" customFormat="1" ht="25.92" customHeight="1">
      <c r="A222" s="12"/>
      <c r="B222" s="196"/>
      <c r="C222" s="197"/>
      <c r="D222" s="198" t="s">
        <v>75</v>
      </c>
      <c r="E222" s="199" t="s">
        <v>351</v>
      </c>
      <c r="F222" s="199" t="s">
        <v>352</v>
      </c>
      <c r="G222" s="197"/>
      <c r="H222" s="197"/>
      <c r="I222" s="200"/>
      <c r="J222" s="201">
        <f>BK222</f>
        <v>0</v>
      </c>
      <c r="K222" s="197"/>
      <c r="L222" s="202"/>
      <c r="M222" s="203"/>
      <c r="N222" s="204"/>
      <c r="O222" s="204"/>
      <c r="P222" s="205">
        <f>P223+P229+P240+P250+P268+P275+P286+P301+P306+P324+P357+P367+P386</f>
        <v>0</v>
      </c>
      <c r="Q222" s="204"/>
      <c r="R222" s="205">
        <f>R223+R229+R240+R250+R268+R275+R286+R301+R306+R324+R357+R367+R386</f>
        <v>1.2840219790000003</v>
      </c>
      <c r="S222" s="204"/>
      <c r="T222" s="206">
        <f>T223+T229+T240+T250+T268+T275+T286+T301+T306+T324+T357+T367+T386</f>
        <v>0.042803599999999997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136</v>
      </c>
      <c r="AT222" s="208" t="s">
        <v>75</v>
      </c>
      <c r="AU222" s="208" t="s">
        <v>76</v>
      </c>
      <c r="AY222" s="207" t="s">
        <v>128</v>
      </c>
      <c r="BK222" s="209">
        <f>BK223+BK229+BK240+BK250+BK268+BK275+BK286+BK301+BK306+BK324+BK357+BK367+BK386</f>
        <v>0</v>
      </c>
    </row>
    <row r="223" s="12" customFormat="1" ht="22.8" customHeight="1">
      <c r="A223" s="12"/>
      <c r="B223" s="196"/>
      <c r="C223" s="197"/>
      <c r="D223" s="198" t="s">
        <v>75</v>
      </c>
      <c r="E223" s="210" t="s">
        <v>353</v>
      </c>
      <c r="F223" s="210" t="s">
        <v>354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SUM(P224:P228)</f>
        <v>0</v>
      </c>
      <c r="Q223" s="204"/>
      <c r="R223" s="205">
        <f>SUM(R224:R228)</f>
        <v>0.0073440000000000007</v>
      </c>
      <c r="S223" s="204"/>
      <c r="T223" s="206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136</v>
      </c>
      <c r="AT223" s="208" t="s">
        <v>75</v>
      </c>
      <c r="AU223" s="208" t="s">
        <v>81</v>
      </c>
      <c r="AY223" s="207" t="s">
        <v>128</v>
      </c>
      <c r="BK223" s="209">
        <f>SUM(BK224:BK228)</f>
        <v>0</v>
      </c>
    </row>
    <row r="224" s="2" customFormat="1" ht="24.15" customHeight="1">
      <c r="A224" s="38"/>
      <c r="B224" s="39"/>
      <c r="C224" s="212" t="s">
        <v>355</v>
      </c>
      <c r="D224" s="212" t="s">
        <v>131</v>
      </c>
      <c r="E224" s="213" t="s">
        <v>356</v>
      </c>
      <c r="F224" s="214" t="s">
        <v>357</v>
      </c>
      <c r="G224" s="215" t="s">
        <v>140</v>
      </c>
      <c r="H224" s="216">
        <v>3.6000000000000001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212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212</v>
      </c>
      <c r="BM224" s="224" t="s">
        <v>358</v>
      </c>
    </row>
    <row r="225" s="2" customFormat="1" ht="16.5" customHeight="1">
      <c r="A225" s="38"/>
      <c r="B225" s="39"/>
      <c r="C225" s="259" t="s">
        <v>359</v>
      </c>
      <c r="D225" s="259" t="s">
        <v>205</v>
      </c>
      <c r="E225" s="260" t="s">
        <v>360</v>
      </c>
      <c r="F225" s="261" t="s">
        <v>361</v>
      </c>
      <c r="G225" s="262" t="s">
        <v>140</v>
      </c>
      <c r="H225" s="263">
        <v>3.6720000000000002</v>
      </c>
      <c r="I225" s="264"/>
      <c r="J225" s="265">
        <f>ROUND(I225*H225,2)</f>
        <v>0</v>
      </c>
      <c r="K225" s="266"/>
      <c r="L225" s="267"/>
      <c r="M225" s="268" t="s">
        <v>1</v>
      </c>
      <c r="N225" s="269" t="s">
        <v>42</v>
      </c>
      <c r="O225" s="91"/>
      <c r="P225" s="222">
        <f>O225*H225</f>
        <v>0</v>
      </c>
      <c r="Q225" s="222">
        <v>0.002</v>
      </c>
      <c r="R225" s="222">
        <f>Q225*H225</f>
        <v>0.0073440000000000007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283</v>
      </c>
      <c r="AT225" s="224" t="s">
        <v>205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212</v>
      </c>
      <c r="BM225" s="224" t="s">
        <v>362</v>
      </c>
    </row>
    <row r="226" s="13" customFormat="1">
      <c r="A226" s="13"/>
      <c r="B226" s="226"/>
      <c r="C226" s="227"/>
      <c r="D226" s="228" t="s">
        <v>142</v>
      </c>
      <c r="E226" s="227"/>
      <c r="F226" s="230" t="s">
        <v>363</v>
      </c>
      <c r="G226" s="227"/>
      <c r="H226" s="231">
        <v>3.6720000000000002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142</v>
      </c>
      <c r="AU226" s="237" t="s">
        <v>136</v>
      </c>
      <c r="AV226" s="13" t="s">
        <v>136</v>
      </c>
      <c r="AW226" s="13" t="s">
        <v>4</v>
      </c>
      <c r="AX226" s="13" t="s">
        <v>81</v>
      </c>
      <c r="AY226" s="237" t="s">
        <v>128</v>
      </c>
    </row>
    <row r="227" s="2" customFormat="1" ht="16.5" customHeight="1">
      <c r="A227" s="38"/>
      <c r="B227" s="39"/>
      <c r="C227" s="212" t="s">
        <v>364</v>
      </c>
      <c r="D227" s="212" t="s">
        <v>131</v>
      </c>
      <c r="E227" s="213" t="s">
        <v>365</v>
      </c>
      <c r="F227" s="214" t="s">
        <v>366</v>
      </c>
      <c r="G227" s="215" t="s">
        <v>314</v>
      </c>
      <c r="H227" s="216">
        <v>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367</v>
      </c>
    </row>
    <row r="228" s="2" customFormat="1" ht="24.15" customHeight="1">
      <c r="A228" s="38"/>
      <c r="B228" s="39"/>
      <c r="C228" s="212" t="s">
        <v>368</v>
      </c>
      <c r="D228" s="212" t="s">
        <v>131</v>
      </c>
      <c r="E228" s="213" t="s">
        <v>369</v>
      </c>
      <c r="F228" s="214" t="s">
        <v>370</v>
      </c>
      <c r="G228" s="215" t="s">
        <v>331</v>
      </c>
      <c r="H228" s="216">
        <v>0.0070000000000000001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371</v>
      </c>
    </row>
    <row r="229" s="12" customFormat="1" ht="22.8" customHeight="1">
      <c r="A229" s="12"/>
      <c r="B229" s="196"/>
      <c r="C229" s="197"/>
      <c r="D229" s="198" t="s">
        <v>75</v>
      </c>
      <c r="E229" s="210" t="s">
        <v>372</v>
      </c>
      <c r="F229" s="210" t="s">
        <v>373</v>
      </c>
      <c r="G229" s="197"/>
      <c r="H229" s="197"/>
      <c r="I229" s="200"/>
      <c r="J229" s="211">
        <f>BK229</f>
        <v>0</v>
      </c>
      <c r="K229" s="197"/>
      <c r="L229" s="202"/>
      <c r="M229" s="203"/>
      <c r="N229" s="204"/>
      <c r="O229" s="204"/>
      <c r="P229" s="205">
        <f>SUM(P230:P239)</f>
        <v>0</v>
      </c>
      <c r="Q229" s="204"/>
      <c r="R229" s="205">
        <f>SUM(R230:R239)</f>
        <v>0.0034840000000000001</v>
      </c>
      <c r="S229" s="204"/>
      <c r="T229" s="206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136</v>
      </c>
      <c r="AT229" s="208" t="s">
        <v>75</v>
      </c>
      <c r="AU229" s="208" t="s">
        <v>81</v>
      </c>
      <c r="AY229" s="207" t="s">
        <v>128</v>
      </c>
      <c r="BK229" s="209">
        <f>SUM(BK230:BK239)</f>
        <v>0</v>
      </c>
    </row>
    <row r="230" s="2" customFormat="1" ht="21.75" customHeight="1">
      <c r="A230" s="38"/>
      <c r="B230" s="39"/>
      <c r="C230" s="212" t="s">
        <v>374</v>
      </c>
      <c r="D230" s="212" t="s">
        <v>131</v>
      </c>
      <c r="E230" s="213" t="s">
        <v>375</v>
      </c>
      <c r="F230" s="214" t="s">
        <v>376</v>
      </c>
      <c r="G230" s="215" t="s">
        <v>146</v>
      </c>
      <c r="H230" s="216">
        <v>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0.0012600000000000001</v>
      </c>
      <c r="R230" s="222">
        <f>Q230*H230</f>
        <v>0.0012600000000000001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135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135</v>
      </c>
      <c r="BM230" s="224" t="s">
        <v>377</v>
      </c>
    </row>
    <row r="231" s="2" customFormat="1" ht="21.75" customHeight="1">
      <c r="A231" s="38"/>
      <c r="B231" s="39"/>
      <c r="C231" s="212" t="s">
        <v>378</v>
      </c>
      <c r="D231" s="212" t="s">
        <v>131</v>
      </c>
      <c r="E231" s="213" t="s">
        <v>379</v>
      </c>
      <c r="F231" s="214" t="s">
        <v>380</v>
      </c>
      <c r="G231" s="215" t="s">
        <v>146</v>
      </c>
      <c r="H231" s="216">
        <v>1.1000000000000001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0.00029</v>
      </c>
      <c r="R231" s="222">
        <f>Q231*H231</f>
        <v>0.000319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212</v>
      </c>
      <c r="BM231" s="224" t="s">
        <v>381</v>
      </c>
    </row>
    <row r="232" s="2" customFormat="1" ht="21.75" customHeight="1">
      <c r="A232" s="38"/>
      <c r="B232" s="39"/>
      <c r="C232" s="212" t="s">
        <v>382</v>
      </c>
      <c r="D232" s="212" t="s">
        <v>131</v>
      </c>
      <c r="E232" s="213" t="s">
        <v>383</v>
      </c>
      <c r="F232" s="214" t="s">
        <v>384</v>
      </c>
      <c r="G232" s="215" t="s">
        <v>146</v>
      </c>
      <c r="H232" s="216">
        <v>3.5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0.00035</v>
      </c>
      <c r="R232" s="222">
        <f>Q232*H232</f>
        <v>0.001225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385</v>
      </c>
    </row>
    <row r="233" s="2" customFormat="1" ht="16.5" customHeight="1">
      <c r="A233" s="38"/>
      <c r="B233" s="39"/>
      <c r="C233" s="212" t="s">
        <v>386</v>
      </c>
      <c r="D233" s="212" t="s">
        <v>131</v>
      </c>
      <c r="E233" s="213" t="s">
        <v>387</v>
      </c>
      <c r="F233" s="214" t="s">
        <v>388</v>
      </c>
      <c r="G233" s="215" t="s">
        <v>134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0.00034000000000000002</v>
      </c>
      <c r="R233" s="222">
        <f>Q233*H233</f>
        <v>0.00034000000000000002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389</v>
      </c>
    </row>
    <row r="234" s="2" customFormat="1" ht="16.5" customHeight="1">
      <c r="A234" s="38"/>
      <c r="B234" s="39"/>
      <c r="C234" s="212" t="s">
        <v>390</v>
      </c>
      <c r="D234" s="212" t="s">
        <v>131</v>
      </c>
      <c r="E234" s="213" t="s">
        <v>391</v>
      </c>
      <c r="F234" s="214" t="s">
        <v>392</v>
      </c>
      <c r="G234" s="215" t="s">
        <v>134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0.00034000000000000002</v>
      </c>
      <c r="R234" s="222">
        <f>Q234*H234</f>
        <v>0.00034000000000000002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393</v>
      </c>
    </row>
    <row r="235" s="2" customFormat="1" ht="21.75" customHeight="1">
      <c r="A235" s="38"/>
      <c r="B235" s="39"/>
      <c r="C235" s="212" t="s">
        <v>394</v>
      </c>
      <c r="D235" s="212" t="s">
        <v>131</v>
      </c>
      <c r="E235" s="213" t="s">
        <v>395</v>
      </c>
      <c r="F235" s="214" t="s">
        <v>396</v>
      </c>
      <c r="G235" s="215" t="s">
        <v>146</v>
      </c>
      <c r="H235" s="216">
        <v>5.5999999999999996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397</v>
      </c>
    </row>
    <row r="236" s="13" customFormat="1">
      <c r="A236" s="13"/>
      <c r="B236" s="226"/>
      <c r="C236" s="227"/>
      <c r="D236" s="228" t="s">
        <v>142</v>
      </c>
      <c r="E236" s="229" t="s">
        <v>1</v>
      </c>
      <c r="F236" s="230" t="s">
        <v>398</v>
      </c>
      <c r="G236" s="227"/>
      <c r="H236" s="231">
        <v>5.5999999999999996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142</v>
      </c>
      <c r="AU236" s="237" t="s">
        <v>136</v>
      </c>
      <c r="AV236" s="13" t="s">
        <v>136</v>
      </c>
      <c r="AW236" s="13" t="s">
        <v>32</v>
      </c>
      <c r="AX236" s="13" t="s">
        <v>81</v>
      </c>
      <c r="AY236" s="237" t="s">
        <v>128</v>
      </c>
    </row>
    <row r="237" s="2" customFormat="1" ht="16.5" customHeight="1">
      <c r="A237" s="38"/>
      <c r="B237" s="39"/>
      <c r="C237" s="212" t="s">
        <v>399</v>
      </c>
      <c r="D237" s="212" t="s">
        <v>131</v>
      </c>
      <c r="E237" s="213" t="s">
        <v>400</v>
      </c>
      <c r="F237" s="214" t="s">
        <v>401</v>
      </c>
      <c r="G237" s="215" t="s">
        <v>314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402</v>
      </c>
    </row>
    <row r="238" s="2" customFormat="1" ht="16.5" customHeight="1">
      <c r="A238" s="38"/>
      <c r="B238" s="39"/>
      <c r="C238" s="212" t="s">
        <v>403</v>
      </c>
      <c r="D238" s="212" t="s">
        <v>131</v>
      </c>
      <c r="E238" s="213" t="s">
        <v>404</v>
      </c>
      <c r="F238" s="214" t="s">
        <v>405</v>
      </c>
      <c r="G238" s="215" t="s">
        <v>314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406</v>
      </c>
    </row>
    <row r="239" s="2" customFormat="1" ht="24.15" customHeight="1">
      <c r="A239" s="38"/>
      <c r="B239" s="39"/>
      <c r="C239" s="212" t="s">
        <v>407</v>
      </c>
      <c r="D239" s="212" t="s">
        <v>131</v>
      </c>
      <c r="E239" s="213" t="s">
        <v>408</v>
      </c>
      <c r="F239" s="214" t="s">
        <v>409</v>
      </c>
      <c r="G239" s="215" t="s">
        <v>331</v>
      </c>
      <c r="H239" s="216">
        <v>0.002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410</v>
      </c>
    </row>
    <row r="240" s="12" customFormat="1" ht="22.8" customHeight="1">
      <c r="A240" s="12"/>
      <c r="B240" s="196"/>
      <c r="C240" s="197"/>
      <c r="D240" s="198" t="s">
        <v>75</v>
      </c>
      <c r="E240" s="210" t="s">
        <v>411</v>
      </c>
      <c r="F240" s="210" t="s">
        <v>412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SUM(P241:P249)</f>
        <v>0</v>
      </c>
      <c r="Q240" s="204"/>
      <c r="R240" s="205">
        <f>SUM(R241:R249)</f>
        <v>0.0096600000000000002</v>
      </c>
      <c r="S240" s="204"/>
      <c r="T240" s="206">
        <f>SUM(T241:T249)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136</v>
      </c>
      <c r="AT240" s="208" t="s">
        <v>75</v>
      </c>
      <c r="AU240" s="208" t="s">
        <v>81</v>
      </c>
      <c r="AY240" s="207" t="s">
        <v>128</v>
      </c>
      <c r="BK240" s="209">
        <f>SUM(BK241:BK249)</f>
        <v>0</v>
      </c>
    </row>
    <row r="241" s="2" customFormat="1" ht="24.15" customHeight="1">
      <c r="A241" s="38"/>
      <c r="B241" s="39"/>
      <c r="C241" s="212" t="s">
        <v>413</v>
      </c>
      <c r="D241" s="212" t="s">
        <v>131</v>
      </c>
      <c r="E241" s="213" t="s">
        <v>414</v>
      </c>
      <c r="F241" s="214" t="s">
        <v>415</v>
      </c>
      <c r="G241" s="215" t="s">
        <v>146</v>
      </c>
      <c r="H241" s="216">
        <v>9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0.00040000000000000002</v>
      </c>
      <c r="R241" s="222">
        <f>Q241*H241</f>
        <v>0.0036000000000000003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416</v>
      </c>
    </row>
    <row r="242" s="2" customFormat="1" ht="33" customHeight="1">
      <c r="A242" s="38"/>
      <c r="B242" s="39"/>
      <c r="C242" s="212" t="s">
        <v>417</v>
      </c>
      <c r="D242" s="212" t="s">
        <v>131</v>
      </c>
      <c r="E242" s="213" t="s">
        <v>418</v>
      </c>
      <c r="F242" s="214" t="s">
        <v>419</v>
      </c>
      <c r="G242" s="215" t="s">
        <v>146</v>
      </c>
      <c r="H242" s="216">
        <v>4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5.0000000000000002E-05</v>
      </c>
      <c r="R242" s="222">
        <f>Q242*H242</f>
        <v>0.00020000000000000001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420</v>
      </c>
    </row>
    <row r="243" s="2" customFormat="1" ht="33" customHeight="1">
      <c r="A243" s="38"/>
      <c r="B243" s="39"/>
      <c r="C243" s="212" t="s">
        <v>421</v>
      </c>
      <c r="D243" s="212" t="s">
        <v>131</v>
      </c>
      <c r="E243" s="213" t="s">
        <v>422</v>
      </c>
      <c r="F243" s="214" t="s">
        <v>423</v>
      </c>
      <c r="G243" s="215" t="s">
        <v>146</v>
      </c>
      <c r="H243" s="216">
        <v>5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6.9999999999999994E-05</v>
      </c>
      <c r="R243" s="222">
        <f>Q243*H243</f>
        <v>0.00034999999999999994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424</v>
      </c>
    </row>
    <row r="244" s="2" customFormat="1" ht="16.5" customHeight="1">
      <c r="A244" s="38"/>
      <c r="B244" s="39"/>
      <c r="C244" s="212" t="s">
        <v>425</v>
      </c>
      <c r="D244" s="212" t="s">
        <v>131</v>
      </c>
      <c r="E244" s="213" t="s">
        <v>426</v>
      </c>
      <c r="F244" s="214" t="s">
        <v>427</v>
      </c>
      <c r="G244" s="215" t="s">
        <v>134</v>
      </c>
      <c r="H244" s="216">
        <v>3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0.00059999999999999995</v>
      </c>
      <c r="R244" s="222">
        <f>Q244*H244</f>
        <v>0.0018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428</v>
      </c>
    </row>
    <row r="245" s="2" customFormat="1" ht="24.15" customHeight="1">
      <c r="A245" s="38"/>
      <c r="B245" s="39"/>
      <c r="C245" s="212" t="s">
        <v>429</v>
      </c>
      <c r="D245" s="212" t="s">
        <v>131</v>
      </c>
      <c r="E245" s="213" t="s">
        <v>430</v>
      </c>
      <c r="F245" s="214" t="s">
        <v>431</v>
      </c>
      <c r="G245" s="215" t="s">
        <v>146</v>
      </c>
      <c r="H245" s="216">
        <v>9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0.00040000000000000002</v>
      </c>
      <c r="R245" s="222">
        <f>Q245*H245</f>
        <v>0.0036000000000000003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432</v>
      </c>
    </row>
    <row r="246" s="2" customFormat="1" ht="21.75" customHeight="1">
      <c r="A246" s="38"/>
      <c r="B246" s="39"/>
      <c r="C246" s="212" t="s">
        <v>433</v>
      </c>
      <c r="D246" s="212" t="s">
        <v>131</v>
      </c>
      <c r="E246" s="213" t="s">
        <v>434</v>
      </c>
      <c r="F246" s="214" t="s">
        <v>435</v>
      </c>
      <c r="G246" s="215" t="s">
        <v>146</v>
      </c>
      <c r="H246" s="216">
        <v>9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1.0000000000000001E-05</v>
      </c>
      <c r="R246" s="222">
        <f>Q246*H246</f>
        <v>9.0000000000000006E-05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436</v>
      </c>
    </row>
    <row r="247" s="2" customFormat="1" ht="16.5" customHeight="1">
      <c r="A247" s="38"/>
      <c r="B247" s="39"/>
      <c r="C247" s="212" t="s">
        <v>437</v>
      </c>
      <c r="D247" s="212" t="s">
        <v>131</v>
      </c>
      <c r="E247" s="213" t="s">
        <v>438</v>
      </c>
      <c r="F247" s="214" t="s">
        <v>405</v>
      </c>
      <c r="G247" s="215" t="s">
        <v>314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1.0000000000000001E-05</v>
      </c>
      <c r="R247" s="222">
        <f>Q247*H247</f>
        <v>1.0000000000000001E-05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439</v>
      </c>
    </row>
    <row r="248" s="2" customFormat="1" ht="16.5" customHeight="1">
      <c r="A248" s="38"/>
      <c r="B248" s="39"/>
      <c r="C248" s="212" t="s">
        <v>440</v>
      </c>
      <c r="D248" s="212" t="s">
        <v>131</v>
      </c>
      <c r="E248" s="213" t="s">
        <v>441</v>
      </c>
      <c r="F248" s="214" t="s">
        <v>442</v>
      </c>
      <c r="G248" s="215" t="s">
        <v>314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1.0000000000000001E-05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443</v>
      </c>
    </row>
    <row r="249" s="2" customFormat="1" ht="24.15" customHeight="1">
      <c r="A249" s="38"/>
      <c r="B249" s="39"/>
      <c r="C249" s="212" t="s">
        <v>444</v>
      </c>
      <c r="D249" s="212" t="s">
        <v>131</v>
      </c>
      <c r="E249" s="213" t="s">
        <v>445</v>
      </c>
      <c r="F249" s="214" t="s">
        <v>446</v>
      </c>
      <c r="G249" s="215" t="s">
        <v>331</v>
      </c>
      <c r="H249" s="216">
        <v>0.01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447</v>
      </c>
    </row>
    <row r="250" s="12" customFormat="1" ht="22.8" customHeight="1">
      <c r="A250" s="12"/>
      <c r="B250" s="196"/>
      <c r="C250" s="197"/>
      <c r="D250" s="198" t="s">
        <v>75</v>
      </c>
      <c r="E250" s="210" t="s">
        <v>448</v>
      </c>
      <c r="F250" s="210" t="s">
        <v>449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SUM(P251:P267)</f>
        <v>0</v>
      </c>
      <c r="Q250" s="204"/>
      <c r="R250" s="205">
        <f>SUM(R251:R267)</f>
        <v>0.024070000000000001</v>
      </c>
      <c r="S250" s="204"/>
      <c r="T250" s="206">
        <f>SUM(T251:T267)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136</v>
      </c>
      <c r="AT250" s="208" t="s">
        <v>75</v>
      </c>
      <c r="AU250" s="208" t="s">
        <v>81</v>
      </c>
      <c r="AY250" s="207" t="s">
        <v>128</v>
      </c>
      <c r="BK250" s="209">
        <f>SUM(BK251:BK267)</f>
        <v>0</v>
      </c>
    </row>
    <row r="251" s="2" customFormat="1" ht="16.5" customHeight="1">
      <c r="A251" s="38"/>
      <c r="B251" s="39"/>
      <c r="C251" s="212" t="s">
        <v>450</v>
      </c>
      <c r="D251" s="212" t="s">
        <v>131</v>
      </c>
      <c r="E251" s="213" t="s">
        <v>451</v>
      </c>
      <c r="F251" s="214" t="s">
        <v>452</v>
      </c>
      <c r="G251" s="215" t="s">
        <v>224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0.024070000000000001</v>
      </c>
      <c r="R251" s="222">
        <f>Q251*H251</f>
        <v>0.024070000000000001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453</v>
      </c>
    </row>
    <row r="252" s="2" customFormat="1" ht="16.5" customHeight="1">
      <c r="A252" s="38"/>
      <c r="B252" s="39"/>
      <c r="C252" s="212" t="s">
        <v>454</v>
      </c>
      <c r="D252" s="212" t="s">
        <v>131</v>
      </c>
      <c r="E252" s="213" t="s">
        <v>455</v>
      </c>
      <c r="F252" s="214" t="s">
        <v>456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457</v>
      </c>
    </row>
    <row r="253" s="2" customFormat="1" ht="16.5" customHeight="1">
      <c r="A253" s="38"/>
      <c r="B253" s="39"/>
      <c r="C253" s="212" t="s">
        <v>458</v>
      </c>
      <c r="D253" s="212" t="s">
        <v>131</v>
      </c>
      <c r="E253" s="213" t="s">
        <v>459</v>
      </c>
      <c r="F253" s="214" t="s">
        <v>460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461</v>
      </c>
    </row>
    <row r="254" s="2" customFormat="1" ht="16.5" customHeight="1">
      <c r="A254" s="38"/>
      <c r="B254" s="39"/>
      <c r="C254" s="212" t="s">
        <v>462</v>
      </c>
      <c r="D254" s="212" t="s">
        <v>131</v>
      </c>
      <c r="E254" s="213" t="s">
        <v>463</v>
      </c>
      <c r="F254" s="214" t="s">
        <v>464</v>
      </c>
      <c r="G254" s="215" t="s">
        <v>134</v>
      </c>
      <c r="H254" s="216">
        <v>4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465</v>
      </c>
    </row>
    <row r="255" s="2" customFormat="1" ht="16.5" customHeight="1">
      <c r="A255" s="38"/>
      <c r="B255" s="39"/>
      <c r="C255" s="212" t="s">
        <v>466</v>
      </c>
      <c r="D255" s="212" t="s">
        <v>131</v>
      </c>
      <c r="E255" s="213" t="s">
        <v>467</v>
      </c>
      <c r="F255" s="214" t="s">
        <v>468</v>
      </c>
      <c r="G255" s="215" t="s">
        <v>134</v>
      </c>
      <c r="H255" s="216">
        <v>2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469</v>
      </c>
    </row>
    <row r="256" s="2" customFormat="1" ht="16.5" customHeight="1">
      <c r="A256" s="38"/>
      <c r="B256" s="39"/>
      <c r="C256" s="212" t="s">
        <v>470</v>
      </c>
      <c r="D256" s="212" t="s">
        <v>131</v>
      </c>
      <c r="E256" s="213" t="s">
        <v>471</v>
      </c>
      <c r="F256" s="214" t="s">
        <v>472</v>
      </c>
      <c r="G256" s="215" t="s">
        <v>224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473</v>
      </c>
    </row>
    <row r="257" s="2" customFormat="1" ht="16.5" customHeight="1">
      <c r="A257" s="38"/>
      <c r="B257" s="39"/>
      <c r="C257" s="212" t="s">
        <v>474</v>
      </c>
      <c r="D257" s="212" t="s">
        <v>131</v>
      </c>
      <c r="E257" s="213" t="s">
        <v>475</v>
      </c>
      <c r="F257" s="214" t="s">
        <v>476</v>
      </c>
      <c r="G257" s="215" t="s">
        <v>224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477</v>
      </c>
    </row>
    <row r="258" s="2" customFormat="1" ht="16.5" customHeight="1">
      <c r="A258" s="38"/>
      <c r="B258" s="39"/>
      <c r="C258" s="212" t="s">
        <v>478</v>
      </c>
      <c r="D258" s="212" t="s">
        <v>131</v>
      </c>
      <c r="E258" s="213" t="s">
        <v>479</v>
      </c>
      <c r="F258" s="214" t="s">
        <v>480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481</v>
      </c>
    </row>
    <row r="259" s="2" customFormat="1" ht="16.5" customHeight="1">
      <c r="A259" s="38"/>
      <c r="B259" s="39"/>
      <c r="C259" s="212" t="s">
        <v>482</v>
      </c>
      <c r="D259" s="212" t="s">
        <v>131</v>
      </c>
      <c r="E259" s="213" t="s">
        <v>483</v>
      </c>
      <c r="F259" s="214" t="s">
        <v>484</v>
      </c>
      <c r="G259" s="215" t="s">
        <v>134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485</v>
      </c>
    </row>
    <row r="260" s="2" customFormat="1" ht="16.5" customHeight="1">
      <c r="A260" s="38"/>
      <c r="B260" s="39"/>
      <c r="C260" s="212" t="s">
        <v>486</v>
      </c>
      <c r="D260" s="212" t="s">
        <v>131</v>
      </c>
      <c r="E260" s="213" t="s">
        <v>487</v>
      </c>
      <c r="F260" s="214" t="s">
        <v>488</v>
      </c>
      <c r="G260" s="215" t="s">
        <v>134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489</v>
      </c>
    </row>
    <row r="261" s="2" customFormat="1" ht="16.5" customHeight="1">
      <c r="A261" s="38"/>
      <c r="B261" s="39"/>
      <c r="C261" s="212" t="s">
        <v>490</v>
      </c>
      <c r="D261" s="212" t="s">
        <v>131</v>
      </c>
      <c r="E261" s="213" t="s">
        <v>491</v>
      </c>
      <c r="F261" s="214" t="s">
        <v>492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493</v>
      </c>
    </row>
    <row r="262" s="2" customFormat="1" ht="24.15" customHeight="1">
      <c r="A262" s="38"/>
      <c r="B262" s="39"/>
      <c r="C262" s="212" t="s">
        <v>494</v>
      </c>
      <c r="D262" s="212" t="s">
        <v>131</v>
      </c>
      <c r="E262" s="213" t="s">
        <v>495</v>
      </c>
      <c r="F262" s="214" t="s">
        <v>496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497</v>
      </c>
    </row>
    <row r="263" s="2" customFormat="1" ht="21.75" customHeight="1">
      <c r="A263" s="38"/>
      <c r="B263" s="39"/>
      <c r="C263" s="212" t="s">
        <v>498</v>
      </c>
      <c r="D263" s="212" t="s">
        <v>131</v>
      </c>
      <c r="E263" s="213" t="s">
        <v>499</v>
      </c>
      <c r="F263" s="214" t="s">
        <v>500</v>
      </c>
      <c r="G263" s="215" t="s">
        <v>224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501</v>
      </c>
    </row>
    <row r="264" s="2" customFormat="1" ht="24.15" customHeight="1">
      <c r="A264" s="38"/>
      <c r="B264" s="39"/>
      <c r="C264" s="212" t="s">
        <v>502</v>
      </c>
      <c r="D264" s="212" t="s">
        <v>131</v>
      </c>
      <c r="E264" s="213" t="s">
        <v>503</v>
      </c>
      <c r="F264" s="214" t="s">
        <v>504</v>
      </c>
      <c r="G264" s="215" t="s">
        <v>331</v>
      </c>
      <c r="H264" s="216">
        <v>0.065000000000000002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505</v>
      </c>
    </row>
    <row r="265" s="2" customFormat="1" ht="16.5" customHeight="1">
      <c r="A265" s="38"/>
      <c r="B265" s="39"/>
      <c r="C265" s="212" t="s">
        <v>506</v>
      </c>
      <c r="D265" s="212" t="s">
        <v>131</v>
      </c>
      <c r="E265" s="213" t="s">
        <v>507</v>
      </c>
      <c r="F265" s="214" t="s">
        <v>508</v>
      </c>
      <c r="G265" s="215" t="s">
        <v>134</v>
      </c>
      <c r="H265" s="216">
        <v>2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212</v>
      </c>
      <c r="BM265" s="224" t="s">
        <v>509</v>
      </c>
    </row>
    <row r="266" s="2" customFormat="1" ht="24.15" customHeight="1">
      <c r="A266" s="38"/>
      <c r="B266" s="39"/>
      <c r="C266" s="212" t="s">
        <v>510</v>
      </c>
      <c r="D266" s="212" t="s">
        <v>131</v>
      </c>
      <c r="E266" s="213" t="s">
        <v>511</v>
      </c>
      <c r="F266" s="214" t="s">
        <v>512</v>
      </c>
      <c r="G266" s="215" t="s">
        <v>134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513</v>
      </c>
    </row>
    <row r="267" s="2" customFormat="1" ht="16.5" customHeight="1">
      <c r="A267" s="38"/>
      <c r="B267" s="39"/>
      <c r="C267" s="212" t="s">
        <v>514</v>
      </c>
      <c r="D267" s="212" t="s">
        <v>131</v>
      </c>
      <c r="E267" s="213" t="s">
        <v>515</v>
      </c>
      <c r="F267" s="214" t="s">
        <v>516</v>
      </c>
      <c r="G267" s="215" t="s">
        <v>134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212</v>
      </c>
      <c r="BM267" s="224" t="s">
        <v>517</v>
      </c>
    </row>
    <row r="268" s="12" customFormat="1" ht="22.8" customHeight="1">
      <c r="A268" s="12"/>
      <c r="B268" s="196"/>
      <c r="C268" s="197"/>
      <c r="D268" s="198" t="s">
        <v>75</v>
      </c>
      <c r="E268" s="210" t="s">
        <v>518</v>
      </c>
      <c r="F268" s="210" t="s">
        <v>519</v>
      </c>
      <c r="G268" s="197"/>
      <c r="H268" s="197"/>
      <c r="I268" s="200"/>
      <c r="J268" s="211">
        <f>BK268</f>
        <v>0</v>
      </c>
      <c r="K268" s="197"/>
      <c r="L268" s="202"/>
      <c r="M268" s="203"/>
      <c r="N268" s="204"/>
      <c r="O268" s="204"/>
      <c r="P268" s="205">
        <f>SUM(P269:P274)</f>
        <v>0</v>
      </c>
      <c r="Q268" s="204"/>
      <c r="R268" s="205">
        <f>SUM(R269:R274)</f>
        <v>0.047964100000000003</v>
      </c>
      <c r="S268" s="204"/>
      <c r="T268" s="206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7" t="s">
        <v>136</v>
      </c>
      <c r="AT268" s="208" t="s">
        <v>75</v>
      </c>
      <c r="AU268" s="208" t="s">
        <v>81</v>
      </c>
      <c r="AY268" s="207" t="s">
        <v>128</v>
      </c>
      <c r="BK268" s="209">
        <f>SUM(BK269:BK274)</f>
        <v>0</v>
      </c>
    </row>
    <row r="269" s="2" customFormat="1" ht="24.15" customHeight="1">
      <c r="A269" s="38"/>
      <c r="B269" s="39"/>
      <c r="C269" s="212" t="s">
        <v>520</v>
      </c>
      <c r="D269" s="212" t="s">
        <v>131</v>
      </c>
      <c r="E269" s="213" t="s">
        <v>521</v>
      </c>
      <c r="F269" s="214" t="s">
        <v>522</v>
      </c>
      <c r="G269" s="215" t="s">
        <v>140</v>
      </c>
      <c r="H269" s="216">
        <v>1.8300000000000001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0.025669999999999998</v>
      </c>
      <c r="R269" s="222">
        <f>Q269*H269</f>
        <v>0.0469761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523</v>
      </c>
    </row>
    <row r="270" s="13" customFormat="1">
      <c r="A270" s="13"/>
      <c r="B270" s="226"/>
      <c r="C270" s="227"/>
      <c r="D270" s="228" t="s">
        <v>142</v>
      </c>
      <c r="E270" s="229" t="s">
        <v>1</v>
      </c>
      <c r="F270" s="230" t="s">
        <v>524</v>
      </c>
      <c r="G270" s="227"/>
      <c r="H270" s="231">
        <v>1.8300000000000001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142</v>
      </c>
      <c r="AU270" s="237" t="s">
        <v>136</v>
      </c>
      <c r="AV270" s="13" t="s">
        <v>136</v>
      </c>
      <c r="AW270" s="13" t="s">
        <v>32</v>
      </c>
      <c r="AX270" s="13" t="s">
        <v>81</v>
      </c>
      <c r="AY270" s="237" t="s">
        <v>128</v>
      </c>
    </row>
    <row r="271" s="2" customFormat="1" ht="16.5" customHeight="1">
      <c r="A271" s="38"/>
      <c r="B271" s="39"/>
      <c r="C271" s="212" t="s">
        <v>525</v>
      </c>
      <c r="D271" s="212" t="s">
        <v>131</v>
      </c>
      <c r="E271" s="213" t="s">
        <v>526</v>
      </c>
      <c r="F271" s="214" t="s">
        <v>527</v>
      </c>
      <c r="G271" s="215" t="s">
        <v>140</v>
      </c>
      <c r="H271" s="216">
        <v>2.4700000000000002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0.00020000000000000001</v>
      </c>
      <c r="R271" s="222">
        <f>Q271*H271</f>
        <v>0.00049400000000000008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528</v>
      </c>
    </row>
    <row r="272" s="13" customFormat="1">
      <c r="A272" s="13"/>
      <c r="B272" s="226"/>
      <c r="C272" s="227"/>
      <c r="D272" s="228" t="s">
        <v>142</v>
      </c>
      <c r="E272" s="229" t="s">
        <v>1</v>
      </c>
      <c r="F272" s="230" t="s">
        <v>529</v>
      </c>
      <c r="G272" s="227"/>
      <c r="H272" s="231">
        <v>2.4700000000000002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142</v>
      </c>
      <c r="AU272" s="237" t="s">
        <v>136</v>
      </c>
      <c r="AV272" s="13" t="s">
        <v>136</v>
      </c>
      <c r="AW272" s="13" t="s">
        <v>32</v>
      </c>
      <c r="AX272" s="13" t="s">
        <v>81</v>
      </c>
      <c r="AY272" s="237" t="s">
        <v>128</v>
      </c>
    </row>
    <row r="273" s="2" customFormat="1" ht="16.5" customHeight="1">
      <c r="A273" s="38"/>
      <c r="B273" s="39"/>
      <c r="C273" s="212" t="s">
        <v>530</v>
      </c>
      <c r="D273" s="212" t="s">
        <v>131</v>
      </c>
      <c r="E273" s="213" t="s">
        <v>531</v>
      </c>
      <c r="F273" s="214" t="s">
        <v>532</v>
      </c>
      <c r="G273" s="215" t="s">
        <v>140</v>
      </c>
      <c r="H273" s="216">
        <v>2.4700000000000002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0.00020000000000000001</v>
      </c>
      <c r="R273" s="222">
        <f>Q273*H273</f>
        <v>0.00049400000000000008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533</v>
      </c>
    </row>
    <row r="274" s="2" customFormat="1" ht="24.15" customHeight="1">
      <c r="A274" s="38"/>
      <c r="B274" s="39"/>
      <c r="C274" s="212" t="s">
        <v>534</v>
      </c>
      <c r="D274" s="212" t="s">
        <v>131</v>
      </c>
      <c r="E274" s="213" t="s">
        <v>535</v>
      </c>
      <c r="F274" s="214" t="s">
        <v>536</v>
      </c>
      <c r="G274" s="215" t="s">
        <v>331</v>
      </c>
      <c r="H274" s="216">
        <v>0.048000000000000001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212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537</v>
      </c>
    </row>
    <row r="275" s="12" customFormat="1" ht="22.8" customHeight="1">
      <c r="A275" s="12"/>
      <c r="B275" s="196"/>
      <c r="C275" s="197"/>
      <c r="D275" s="198" t="s">
        <v>75</v>
      </c>
      <c r="E275" s="210" t="s">
        <v>538</v>
      </c>
      <c r="F275" s="210" t="s">
        <v>539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SUM(P276:P285)</f>
        <v>0</v>
      </c>
      <c r="Q275" s="204"/>
      <c r="R275" s="205">
        <f>SUM(R276:R285)</f>
        <v>0.07740000000000001</v>
      </c>
      <c r="S275" s="204"/>
      <c r="T275" s="206">
        <f>SUM(T276:T285)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7" t="s">
        <v>136</v>
      </c>
      <c r="AT275" s="208" t="s">
        <v>75</v>
      </c>
      <c r="AU275" s="208" t="s">
        <v>81</v>
      </c>
      <c r="AY275" s="207" t="s">
        <v>128</v>
      </c>
      <c r="BK275" s="209">
        <f>SUM(BK276:BK285)</f>
        <v>0</v>
      </c>
    </row>
    <row r="276" s="2" customFormat="1" ht="24.15" customHeight="1">
      <c r="A276" s="38"/>
      <c r="B276" s="39"/>
      <c r="C276" s="212" t="s">
        <v>540</v>
      </c>
      <c r="D276" s="212" t="s">
        <v>131</v>
      </c>
      <c r="E276" s="213" t="s">
        <v>541</v>
      </c>
      <c r="F276" s="214" t="s">
        <v>542</v>
      </c>
      <c r="G276" s="215" t="s">
        <v>134</v>
      </c>
      <c r="H276" s="216">
        <v>4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543</v>
      </c>
    </row>
    <row r="277" s="2" customFormat="1" ht="24.15" customHeight="1">
      <c r="A277" s="38"/>
      <c r="B277" s="39"/>
      <c r="C277" s="259" t="s">
        <v>544</v>
      </c>
      <c r="D277" s="259" t="s">
        <v>205</v>
      </c>
      <c r="E277" s="260" t="s">
        <v>545</v>
      </c>
      <c r="F277" s="261" t="s">
        <v>546</v>
      </c>
      <c r="G277" s="262" t="s">
        <v>134</v>
      </c>
      <c r="H277" s="263">
        <v>2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0.0138</v>
      </c>
      <c r="R277" s="222">
        <f>Q277*H277</f>
        <v>0.0276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283</v>
      </c>
      <c r="AT277" s="224" t="s">
        <v>205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547</v>
      </c>
    </row>
    <row r="278" s="2" customFormat="1" ht="24.15" customHeight="1">
      <c r="A278" s="38"/>
      <c r="B278" s="39"/>
      <c r="C278" s="259" t="s">
        <v>548</v>
      </c>
      <c r="D278" s="259" t="s">
        <v>205</v>
      </c>
      <c r="E278" s="260" t="s">
        <v>549</v>
      </c>
      <c r="F278" s="261" t="s">
        <v>550</v>
      </c>
      <c r="G278" s="262" t="s">
        <v>134</v>
      </c>
      <c r="H278" s="263">
        <v>2</v>
      </c>
      <c r="I278" s="264"/>
      <c r="J278" s="265">
        <f>ROUND(I278*H278,2)</f>
        <v>0</v>
      </c>
      <c r="K278" s="266"/>
      <c r="L278" s="267"/>
      <c r="M278" s="268" t="s">
        <v>1</v>
      </c>
      <c r="N278" s="269" t="s">
        <v>42</v>
      </c>
      <c r="O278" s="91"/>
      <c r="P278" s="222">
        <f>O278*H278</f>
        <v>0</v>
      </c>
      <c r="Q278" s="222">
        <v>0.0138</v>
      </c>
      <c r="R278" s="222">
        <f>Q278*H278</f>
        <v>0.0276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283</v>
      </c>
      <c r="AT278" s="224" t="s">
        <v>205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551</v>
      </c>
    </row>
    <row r="279" s="2" customFormat="1" ht="24.15" customHeight="1">
      <c r="A279" s="38"/>
      <c r="B279" s="39"/>
      <c r="C279" s="212" t="s">
        <v>552</v>
      </c>
      <c r="D279" s="212" t="s">
        <v>131</v>
      </c>
      <c r="E279" s="213" t="s">
        <v>553</v>
      </c>
      <c r="F279" s="214" t="s">
        <v>554</v>
      </c>
      <c r="G279" s="215" t="s">
        <v>134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555</v>
      </c>
    </row>
    <row r="280" s="2" customFormat="1" ht="24.15" customHeight="1">
      <c r="A280" s="38"/>
      <c r="B280" s="39"/>
      <c r="C280" s="259" t="s">
        <v>556</v>
      </c>
      <c r="D280" s="259" t="s">
        <v>205</v>
      </c>
      <c r="E280" s="260" t="s">
        <v>557</v>
      </c>
      <c r="F280" s="261" t="s">
        <v>558</v>
      </c>
      <c r="G280" s="262" t="s">
        <v>134</v>
      </c>
      <c r="H280" s="263">
        <v>1</v>
      </c>
      <c r="I280" s="264"/>
      <c r="J280" s="265">
        <f>ROUND(I280*H280,2)</f>
        <v>0</v>
      </c>
      <c r="K280" s="266"/>
      <c r="L280" s="267"/>
      <c r="M280" s="268" t="s">
        <v>1</v>
      </c>
      <c r="N280" s="269" t="s">
        <v>42</v>
      </c>
      <c r="O280" s="91"/>
      <c r="P280" s="222">
        <f>O280*H280</f>
        <v>0</v>
      </c>
      <c r="Q280" s="222">
        <v>0.0138</v>
      </c>
      <c r="R280" s="222">
        <f>Q280*H280</f>
        <v>0.0138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283</v>
      </c>
      <c r="AT280" s="224" t="s">
        <v>205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559</v>
      </c>
    </row>
    <row r="281" s="2" customFormat="1" ht="16.5" customHeight="1">
      <c r="A281" s="38"/>
      <c r="B281" s="39"/>
      <c r="C281" s="212" t="s">
        <v>560</v>
      </c>
      <c r="D281" s="212" t="s">
        <v>131</v>
      </c>
      <c r="E281" s="213" t="s">
        <v>561</v>
      </c>
      <c r="F281" s="214" t="s">
        <v>562</v>
      </c>
      <c r="G281" s="215" t="s">
        <v>134</v>
      </c>
      <c r="H281" s="216">
        <v>4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563</v>
      </c>
    </row>
    <row r="282" s="2" customFormat="1" ht="16.5" customHeight="1">
      <c r="A282" s="38"/>
      <c r="B282" s="39"/>
      <c r="C282" s="259" t="s">
        <v>564</v>
      </c>
      <c r="D282" s="259" t="s">
        <v>205</v>
      </c>
      <c r="E282" s="260" t="s">
        <v>565</v>
      </c>
      <c r="F282" s="261" t="s">
        <v>566</v>
      </c>
      <c r="G282" s="262" t="s">
        <v>134</v>
      </c>
      <c r="H282" s="263">
        <v>4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0.0020999999999999999</v>
      </c>
      <c r="R282" s="222">
        <f>Q282*H282</f>
        <v>0.0083999999999999995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283</v>
      </c>
      <c r="AT282" s="224" t="s">
        <v>205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567</v>
      </c>
    </row>
    <row r="283" s="2" customFormat="1" ht="16.5" customHeight="1">
      <c r="A283" s="38"/>
      <c r="B283" s="39"/>
      <c r="C283" s="212" t="s">
        <v>568</v>
      </c>
      <c r="D283" s="212" t="s">
        <v>131</v>
      </c>
      <c r="E283" s="213" t="s">
        <v>569</v>
      </c>
      <c r="F283" s="214" t="s">
        <v>570</v>
      </c>
      <c r="G283" s="215" t="s">
        <v>314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571</v>
      </c>
    </row>
    <row r="284" s="2" customFormat="1" ht="16.5" customHeight="1">
      <c r="A284" s="38"/>
      <c r="B284" s="39"/>
      <c r="C284" s="212" t="s">
        <v>572</v>
      </c>
      <c r="D284" s="212" t="s">
        <v>131</v>
      </c>
      <c r="E284" s="213" t="s">
        <v>573</v>
      </c>
      <c r="F284" s="214" t="s">
        <v>574</v>
      </c>
      <c r="G284" s="215" t="s">
        <v>314</v>
      </c>
      <c r="H284" s="216">
        <v>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575</v>
      </c>
    </row>
    <row r="285" s="2" customFormat="1" ht="24.15" customHeight="1">
      <c r="A285" s="38"/>
      <c r="B285" s="39"/>
      <c r="C285" s="212" t="s">
        <v>576</v>
      </c>
      <c r="D285" s="212" t="s">
        <v>131</v>
      </c>
      <c r="E285" s="213" t="s">
        <v>577</v>
      </c>
      <c r="F285" s="214" t="s">
        <v>578</v>
      </c>
      <c r="G285" s="215" t="s">
        <v>331</v>
      </c>
      <c r="H285" s="216">
        <v>0.076999999999999999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579</v>
      </c>
    </row>
    <row r="286" s="12" customFormat="1" ht="22.8" customHeight="1">
      <c r="A286" s="12"/>
      <c r="B286" s="196"/>
      <c r="C286" s="197"/>
      <c r="D286" s="198" t="s">
        <v>75</v>
      </c>
      <c r="E286" s="210" t="s">
        <v>580</v>
      </c>
      <c r="F286" s="210" t="s">
        <v>581</v>
      </c>
      <c r="G286" s="197"/>
      <c r="H286" s="197"/>
      <c r="I286" s="200"/>
      <c r="J286" s="211">
        <f>BK286</f>
        <v>0</v>
      </c>
      <c r="K286" s="197"/>
      <c r="L286" s="202"/>
      <c r="M286" s="203"/>
      <c r="N286" s="204"/>
      <c r="O286" s="204"/>
      <c r="P286" s="205">
        <f>SUM(P287:P300)</f>
        <v>0</v>
      </c>
      <c r="Q286" s="204"/>
      <c r="R286" s="205">
        <f>SUM(R287:R300)</f>
        <v>0.12792400000000001</v>
      </c>
      <c r="S286" s="204"/>
      <c r="T286" s="206">
        <f>SUM(T287:T300)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7" t="s">
        <v>136</v>
      </c>
      <c r="AT286" s="208" t="s">
        <v>75</v>
      </c>
      <c r="AU286" s="208" t="s">
        <v>81</v>
      </c>
      <c r="AY286" s="207" t="s">
        <v>128</v>
      </c>
      <c r="BK286" s="209">
        <f>SUM(BK287:BK300)</f>
        <v>0</v>
      </c>
    </row>
    <row r="287" s="2" customFormat="1" ht="16.5" customHeight="1">
      <c r="A287" s="38"/>
      <c r="B287" s="39"/>
      <c r="C287" s="212" t="s">
        <v>326</v>
      </c>
      <c r="D287" s="212" t="s">
        <v>131</v>
      </c>
      <c r="E287" s="213" t="s">
        <v>582</v>
      </c>
      <c r="F287" s="214" t="s">
        <v>583</v>
      </c>
      <c r="G287" s="215" t="s">
        <v>140</v>
      </c>
      <c r="H287" s="216">
        <v>3.6000000000000001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584</v>
      </c>
    </row>
    <row r="288" s="2" customFormat="1" ht="16.5" customHeight="1">
      <c r="A288" s="38"/>
      <c r="B288" s="39"/>
      <c r="C288" s="212" t="s">
        <v>585</v>
      </c>
      <c r="D288" s="212" t="s">
        <v>131</v>
      </c>
      <c r="E288" s="213" t="s">
        <v>586</v>
      </c>
      <c r="F288" s="214" t="s">
        <v>587</v>
      </c>
      <c r="G288" s="215" t="s">
        <v>140</v>
      </c>
      <c r="H288" s="216">
        <v>3.6000000000000001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0.00029999999999999997</v>
      </c>
      <c r="R288" s="222">
        <f>Q288*H288</f>
        <v>0.00108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212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212</v>
      </c>
      <c r="BM288" s="224" t="s">
        <v>588</v>
      </c>
    </row>
    <row r="289" s="2" customFormat="1" ht="24.15" customHeight="1">
      <c r="A289" s="38"/>
      <c r="B289" s="39"/>
      <c r="C289" s="212" t="s">
        <v>589</v>
      </c>
      <c r="D289" s="212" t="s">
        <v>131</v>
      </c>
      <c r="E289" s="213" t="s">
        <v>590</v>
      </c>
      <c r="F289" s="214" t="s">
        <v>591</v>
      </c>
      <c r="G289" s="215" t="s">
        <v>140</v>
      </c>
      <c r="H289" s="216">
        <v>3.6000000000000001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0.0075799999999999999</v>
      </c>
      <c r="R289" s="222">
        <f>Q289*H289</f>
        <v>0.027288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592</v>
      </c>
    </row>
    <row r="290" s="2" customFormat="1" ht="24.15" customHeight="1">
      <c r="A290" s="38"/>
      <c r="B290" s="39"/>
      <c r="C290" s="212" t="s">
        <v>593</v>
      </c>
      <c r="D290" s="212" t="s">
        <v>131</v>
      </c>
      <c r="E290" s="213" t="s">
        <v>594</v>
      </c>
      <c r="F290" s="214" t="s">
        <v>595</v>
      </c>
      <c r="G290" s="215" t="s">
        <v>140</v>
      </c>
      <c r="H290" s="216">
        <v>3.6000000000000001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0.00362</v>
      </c>
      <c r="R290" s="222">
        <f>Q290*H290</f>
        <v>0.013032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596</v>
      </c>
    </row>
    <row r="291" s="13" customFormat="1">
      <c r="A291" s="13"/>
      <c r="B291" s="226"/>
      <c r="C291" s="227"/>
      <c r="D291" s="228" t="s">
        <v>142</v>
      </c>
      <c r="E291" s="229" t="s">
        <v>1</v>
      </c>
      <c r="F291" s="230" t="s">
        <v>169</v>
      </c>
      <c r="G291" s="227"/>
      <c r="H291" s="231">
        <v>3.6000000000000001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142</v>
      </c>
      <c r="AU291" s="237" t="s">
        <v>136</v>
      </c>
      <c r="AV291" s="13" t="s">
        <v>136</v>
      </c>
      <c r="AW291" s="13" t="s">
        <v>32</v>
      </c>
      <c r="AX291" s="13" t="s">
        <v>81</v>
      </c>
      <c r="AY291" s="237" t="s">
        <v>128</v>
      </c>
    </row>
    <row r="292" s="2" customFormat="1" ht="16.5" customHeight="1">
      <c r="A292" s="38"/>
      <c r="B292" s="39"/>
      <c r="C292" s="259" t="s">
        <v>597</v>
      </c>
      <c r="D292" s="259" t="s">
        <v>205</v>
      </c>
      <c r="E292" s="260" t="s">
        <v>598</v>
      </c>
      <c r="F292" s="261" t="s">
        <v>599</v>
      </c>
      <c r="G292" s="262" t="s">
        <v>140</v>
      </c>
      <c r="H292" s="263">
        <v>3.96</v>
      </c>
      <c r="I292" s="264"/>
      <c r="J292" s="265">
        <f>ROUND(I292*H292,2)</f>
        <v>0</v>
      </c>
      <c r="K292" s="266"/>
      <c r="L292" s="267"/>
      <c r="M292" s="268" t="s">
        <v>1</v>
      </c>
      <c r="N292" s="269" t="s">
        <v>42</v>
      </c>
      <c r="O292" s="91"/>
      <c r="P292" s="222">
        <f>O292*H292</f>
        <v>0</v>
      </c>
      <c r="Q292" s="222">
        <v>0.019199999999999998</v>
      </c>
      <c r="R292" s="222">
        <f>Q292*H292</f>
        <v>0.076031999999999988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283</v>
      </c>
      <c r="AT292" s="224" t="s">
        <v>205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600</v>
      </c>
    </row>
    <row r="293" s="13" customFormat="1">
      <c r="A293" s="13"/>
      <c r="B293" s="226"/>
      <c r="C293" s="227"/>
      <c r="D293" s="228" t="s">
        <v>142</v>
      </c>
      <c r="E293" s="227"/>
      <c r="F293" s="230" t="s">
        <v>601</v>
      </c>
      <c r="G293" s="227"/>
      <c r="H293" s="231">
        <v>3.96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142</v>
      </c>
      <c r="AU293" s="237" t="s">
        <v>136</v>
      </c>
      <c r="AV293" s="13" t="s">
        <v>136</v>
      </c>
      <c r="AW293" s="13" t="s">
        <v>4</v>
      </c>
      <c r="AX293" s="13" t="s">
        <v>81</v>
      </c>
      <c r="AY293" s="237" t="s">
        <v>128</v>
      </c>
    </row>
    <row r="294" s="2" customFormat="1" ht="24.15" customHeight="1">
      <c r="A294" s="38"/>
      <c r="B294" s="39"/>
      <c r="C294" s="212" t="s">
        <v>602</v>
      </c>
      <c r="D294" s="212" t="s">
        <v>131</v>
      </c>
      <c r="E294" s="213" t="s">
        <v>603</v>
      </c>
      <c r="F294" s="214" t="s">
        <v>604</v>
      </c>
      <c r="G294" s="215" t="s">
        <v>140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605</v>
      </c>
    </row>
    <row r="295" s="2" customFormat="1" ht="24.15" customHeight="1">
      <c r="A295" s="38"/>
      <c r="B295" s="39"/>
      <c r="C295" s="212" t="s">
        <v>606</v>
      </c>
      <c r="D295" s="212" t="s">
        <v>131</v>
      </c>
      <c r="E295" s="213" t="s">
        <v>607</v>
      </c>
      <c r="F295" s="214" t="s">
        <v>608</v>
      </c>
      <c r="G295" s="215" t="s">
        <v>140</v>
      </c>
      <c r="H295" s="216">
        <v>3.6000000000000001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0.0015</v>
      </c>
      <c r="R295" s="222">
        <f>Q295*H295</f>
        <v>0.0054000000000000003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609</v>
      </c>
    </row>
    <row r="296" s="2" customFormat="1" ht="16.5" customHeight="1">
      <c r="A296" s="38"/>
      <c r="B296" s="39"/>
      <c r="C296" s="212" t="s">
        <v>610</v>
      </c>
      <c r="D296" s="212" t="s">
        <v>131</v>
      </c>
      <c r="E296" s="213" t="s">
        <v>611</v>
      </c>
      <c r="F296" s="214" t="s">
        <v>612</v>
      </c>
      <c r="G296" s="215" t="s">
        <v>134</v>
      </c>
      <c r="H296" s="216">
        <v>8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0.00021000000000000001</v>
      </c>
      <c r="R296" s="222">
        <f>Q296*H296</f>
        <v>0.0016800000000000001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613</v>
      </c>
    </row>
    <row r="297" s="2" customFormat="1" ht="16.5" customHeight="1">
      <c r="A297" s="38"/>
      <c r="B297" s="39"/>
      <c r="C297" s="212" t="s">
        <v>614</v>
      </c>
      <c r="D297" s="212" t="s">
        <v>131</v>
      </c>
      <c r="E297" s="213" t="s">
        <v>615</v>
      </c>
      <c r="F297" s="214" t="s">
        <v>616</v>
      </c>
      <c r="G297" s="215" t="s">
        <v>146</v>
      </c>
      <c r="H297" s="216">
        <v>10.1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0.00032000000000000003</v>
      </c>
      <c r="R297" s="222">
        <f>Q297*H297</f>
        <v>0.0032320000000000001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617</v>
      </c>
    </row>
    <row r="298" s="13" customFormat="1">
      <c r="A298" s="13"/>
      <c r="B298" s="226"/>
      <c r="C298" s="227"/>
      <c r="D298" s="228" t="s">
        <v>142</v>
      </c>
      <c r="E298" s="229" t="s">
        <v>1</v>
      </c>
      <c r="F298" s="230" t="s">
        <v>618</v>
      </c>
      <c r="G298" s="227"/>
      <c r="H298" s="231">
        <v>10.1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142</v>
      </c>
      <c r="AU298" s="237" t="s">
        <v>136</v>
      </c>
      <c r="AV298" s="13" t="s">
        <v>136</v>
      </c>
      <c r="AW298" s="13" t="s">
        <v>32</v>
      </c>
      <c r="AX298" s="13" t="s">
        <v>81</v>
      </c>
      <c r="AY298" s="237" t="s">
        <v>128</v>
      </c>
    </row>
    <row r="299" s="2" customFormat="1" ht="24.15" customHeight="1">
      <c r="A299" s="38"/>
      <c r="B299" s="39"/>
      <c r="C299" s="212" t="s">
        <v>619</v>
      </c>
      <c r="D299" s="212" t="s">
        <v>131</v>
      </c>
      <c r="E299" s="213" t="s">
        <v>620</v>
      </c>
      <c r="F299" s="214" t="s">
        <v>621</v>
      </c>
      <c r="G299" s="215" t="s">
        <v>140</v>
      </c>
      <c r="H299" s="216">
        <v>3.6000000000000001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5.0000000000000002E-05</v>
      </c>
      <c r="R299" s="222">
        <f>Q299*H299</f>
        <v>0.00018000000000000001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622</v>
      </c>
    </row>
    <row r="300" s="2" customFormat="1" ht="24.15" customHeight="1">
      <c r="A300" s="38"/>
      <c r="B300" s="39"/>
      <c r="C300" s="212" t="s">
        <v>623</v>
      </c>
      <c r="D300" s="212" t="s">
        <v>131</v>
      </c>
      <c r="E300" s="213" t="s">
        <v>624</v>
      </c>
      <c r="F300" s="214" t="s">
        <v>625</v>
      </c>
      <c r="G300" s="215" t="s">
        <v>331</v>
      </c>
      <c r="H300" s="216">
        <v>0.128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212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212</v>
      </c>
      <c r="BM300" s="224" t="s">
        <v>626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627</v>
      </c>
      <c r="F301" s="210" t="s">
        <v>628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SUM(P302:P305)</f>
        <v>0</v>
      </c>
      <c r="Q301" s="204"/>
      <c r="R301" s="205">
        <f>SUM(R302:R305)</f>
        <v>0.00058</v>
      </c>
      <c r="S301" s="204"/>
      <c r="T301" s="206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136</v>
      </c>
      <c r="AT301" s="208" t="s">
        <v>75</v>
      </c>
      <c r="AU301" s="208" t="s">
        <v>81</v>
      </c>
      <c r="AY301" s="207" t="s">
        <v>128</v>
      </c>
      <c r="BK301" s="209">
        <f>SUM(BK302:BK305)</f>
        <v>0</v>
      </c>
    </row>
    <row r="302" s="2" customFormat="1" ht="21.75" customHeight="1">
      <c r="A302" s="38"/>
      <c r="B302" s="39"/>
      <c r="C302" s="212" t="s">
        <v>629</v>
      </c>
      <c r="D302" s="212" t="s">
        <v>131</v>
      </c>
      <c r="E302" s="213" t="s">
        <v>630</v>
      </c>
      <c r="F302" s="214" t="s">
        <v>631</v>
      </c>
      <c r="G302" s="215" t="s">
        <v>146</v>
      </c>
      <c r="H302" s="216">
        <v>2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6.9999999999999994E-05</v>
      </c>
      <c r="R302" s="222">
        <f>Q302*H302</f>
        <v>0.00013999999999999999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212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212</v>
      </c>
      <c r="BM302" s="224" t="s">
        <v>632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633</v>
      </c>
      <c r="G303" s="227"/>
      <c r="H303" s="231">
        <v>2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16.5" customHeight="1">
      <c r="A304" s="38"/>
      <c r="B304" s="39"/>
      <c r="C304" s="259" t="s">
        <v>634</v>
      </c>
      <c r="D304" s="259" t="s">
        <v>205</v>
      </c>
      <c r="E304" s="260" t="s">
        <v>635</v>
      </c>
      <c r="F304" s="261" t="s">
        <v>636</v>
      </c>
      <c r="G304" s="262" t="s">
        <v>146</v>
      </c>
      <c r="H304" s="263">
        <v>2.2000000000000002</v>
      </c>
      <c r="I304" s="264"/>
      <c r="J304" s="265">
        <f>ROUND(I304*H304,2)</f>
        <v>0</v>
      </c>
      <c r="K304" s="266"/>
      <c r="L304" s="267"/>
      <c r="M304" s="268" t="s">
        <v>1</v>
      </c>
      <c r="N304" s="269" t="s">
        <v>42</v>
      </c>
      <c r="O304" s="91"/>
      <c r="P304" s="222">
        <f>O304*H304</f>
        <v>0</v>
      </c>
      <c r="Q304" s="222">
        <v>0.00020000000000000001</v>
      </c>
      <c r="R304" s="222">
        <f>Q304*H304</f>
        <v>0.00044000000000000007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283</v>
      </c>
      <c r="AT304" s="224" t="s">
        <v>205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637</v>
      </c>
    </row>
    <row r="305" s="13" customFormat="1">
      <c r="A305" s="13"/>
      <c r="B305" s="226"/>
      <c r="C305" s="227"/>
      <c r="D305" s="228" t="s">
        <v>142</v>
      </c>
      <c r="E305" s="227"/>
      <c r="F305" s="230" t="s">
        <v>638</v>
      </c>
      <c r="G305" s="227"/>
      <c r="H305" s="231">
        <v>2.2000000000000002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4</v>
      </c>
      <c r="AX305" s="13" t="s">
        <v>81</v>
      </c>
      <c r="AY305" s="237" t="s">
        <v>128</v>
      </c>
    </row>
    <row r="306" s="12" customFormat="1" ht="22.8" customHeight="1">
      <c r="A306" s="12"/>
      <c r="B306" s="196"/>
      <c r="C306" s="197"/>
      <c r="D306" s="198" t="s">
        <v>75</v>
      </c>
      <c r="E306" s="210" t="s">
        <v>639</v>
      </c>
      <c r="F306" s="210" t="s">
        <v>640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SUM(P307:P323)</f>
        <v>0</v>
      </c>
      <c r="Q306" s="204"/>
      <c r="R306" s="205">
        <f>SUM(R307:R323)</f>
        <v>0.43229508000000005</v>
      </c>
      <c r="S306" s="204"/>
      <c r="T306" s="206">
        <f>SUM(T307:T323)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136</v>
      </c>
      <c r="AT306" s="208" t="s">
        <v>75</v>
      </c>
      <c r="AU306" s="208" t="s">
        <v>81</v>
      </c>
      <c r="AY306" s="207" t="s">
        <v>128</v>
      </c>
      <c r="BK306" s="209">
        <f>SUM(BK307:BK323)</f>
        <v>0</v>
      </c>
    </row>
    <row r="307" s="2" customFormat="1" ht="16.5" customHeight="1">
      <c r="A307" s="38"/>
      <c r="B307" s="39"/>
      <c r="C307" s="212" t="s">
        <v>641</v>
      </c>
      <c r="D307" s="212" t="s">
        <v>131</v>
      </c>
      <c r="E307" s="213" t="s">
        <v>642</v>
      </c>
      <c r="F307" s="214" t="s">
        <v>643</v>
      </c>
      <c r="G307" s="215" t="s">
        <v>140</v>
      </c>
      <c r="H307" s="216">
        <v>39.200000000000003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644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164</v>
      </c>
      <c r="G308" s="227"/>
      <c r="H308" s="231">
        <v>39.200000000000003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81</v>
      </c>
      <c r="AY308" s="237" t="s">
        <v>128</v>
      </c>
    </row>
    <row r="309" s="2" customFormat="1" ht="24.15" customHeight="1">
      <c r="A309" s="38"/>
      <c r="B309" s="39"/>
      <c r="C309" s="212" t="s">
        <v>645</v>
      </c>
      <c r="D309" s="212" t="s">
        <v>131</v>
      </c>
      <c r="E309" s="213" t="s">
        <v>646</v>
      </c>
      <c r="F309" s="214" t="s">
        <v>647</v>
      </c>
      <c r="G309" s="215" t="s">
        <v>140</v>
      </c>
      <c r="H309" s="216">
        <v>39.200000000000003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0.00020000000000000001</v>
      </c>
      <c r="R309" s="222">
        <f>Q309*H309</f>
        <v>0.0078400000000000015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212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212</v>
      </c>
      <c r="BM309" s="224" t="s">
        <v>648</v>
      </c>
    </row>
    <row r="310" s="2" customFormat="1" ht="24.15" customHeight="1">
      <c r="A310" s="38"/>
      <c r="B310" s="39"/>
      <c r="C310" s="212" t="s">
        <v>649</v>
      </c>
      <c r="D310" s="212" t="s">
        <v>131</v>
      </c>
      <c r="E310" s="213" t="s">
        <v>650</v>
      </c>
      <c r="F310" s="214" t="s">
        <v>651</v>
      </c>
      <c r="G310" s="215" t="s">
        <v>140</v>
      </c>
      <c r="H310" s="216">
        <v>39.200000000000003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0.0075799999999999999</v>
      </c>
      <c r="R310" s="222">
        <f>Q310*H310</f>
        <v>0.29713600000000001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212</v>
      </c>
      <c r="AT310" s="224" t="s">
        <v>131</v>
      </c>
      <c r="AU310" s="224" t="s">
        <v>136</v>
      </c>
      <c r="AY310" s="17" t="s">
        <v>128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136</v>
      </c>
      <c r="BK310" s="225">
        <f>ROUND(I310*H310,2)</f>
        <v>0</v>
      </c>
      <c r="BL310" s="17" t="s">
        <v>212</v>
      </c>
      <c r="BM310" s="224" t="s">
        <v>652</v>
      </c>
    </row>
    <row r="311" s="13" customFormat="1">
      <c r="A311" s="13"/>
      <c r="B311" s="226"/>
      <c r="C311" s="227"/>
      <c r="D311" s="228" t="s">
        <v>142</v>
      </c>
      <c r="E311" s="229" t="s">
        <v>1</v>
      </c>
      <c r="F311" s="230" t="s">
        <v>174</v>
      </c>
      <c r="G311" s="227"/>
      <c r="H311" s="231">
        <v>39.200000000000003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32</v>
      </c>
      <c r="AX311" s="13" t="s">
        <v>81</v>
      </c>
      <c r="AY311" s="237" t="s">
        <v>128</v>
      </c>
    </row>
    <row r="312" s="2" customFormat="1" ht="24.15" customHeight="1">
      <c r="A312" s="38"/>
      <c r="B312" s="39"/>
      <c r="C312" s="212" t="s">
        <v>653</v>
      </c>
      <c r="D312" s="212" t="s">
        <v>131</v>
      </c>
      <c r="E312" s="213" t="s">
        <v>654</v>
      </c>
      <c r="F312" s="214" t="s">
        <v>655</v>
      </c>
      <c r="G312" s="215" t="s">
        <v>146</v>
      </c>
      <c r="H312" s="216">
        <v>43.539999999999999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2.0000000000000002E-05</v>
      </c>
      <c r="R312" s="222">
        <f>Q312*H312</f>
        <v>0.00087080000000000002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212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212</v>
      </c>
      <c r="BM312" s="224" t="s">
        <v>656</v>
      </c>
    </row>
    <row r="313" s="13" customFormat="1">
      <c r="A313" s="13"/>
      <c r="B313" s="226"/>
      <c r="C313" s="227"/>
      <c r="D313" s="228" t="s">
        <v>142</v>
      </c>
      <c r="E313" s="229" t="s">
        <v>1</v>
      </c>
      <c r="F313" s="230" t="s">
        <v>657</v>
      </c>
      <c r="G313" s="227"/>
      <c r="H313" s="231">
        <v>8.7200000000000006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32</v>
      </c>
      <c r="AX313" s="13" t="s">
        <v>76</v>
      </c>
      <c r="AY313" s="237" t="s">
        <v>128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658</v>
      </c>
      <c r="G314" s="227"/>
      <c r="H314" s="231">
        <v>12.52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659</v>
      </c>
      <c r="G315" s="227"/>
      <c r="H315" s="231">
        <v>22.300000000000001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5" customFormat="1">
      <c r="A316" s="15"/>
      <c r="B316" s="248"/>
      <c r="C316" s="249"/>
      <c r="D316" s="228" t="s">
        <v>142</v>
      </c>
      <c r="E316" s="250" t="s">
        <v>1</v>
      </c>
      <c r="F316" s="251" t="s">
        <v>181</v>
      </c>
      <c r="G316" s="249"/>
      <c r="H316" s="252">
        <v>43.539999999999999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142</v>
      </c>
      <c r="AU316" s="258" t="s">
        <v>136</v>
      </c>
      <c r="AV316" s="15" t="s">
        <v>135</v>
      </c>
      <c r="AW316" s="15" t="s">
        <v>32</v>
      </c>
      <c r="AX316" s="15" t="s">
        <v>81</v>
      </c>
      <c r="AY316" s="258" t="s">
        <v>128</v>
      </c>
    </row>
    <row r="317" s="2" customFormat="1" ht="16.5" customHeight="1">
      <c r="A317" s="38"/>
      <c r="B317" s="39"/>
      <c r="C317" s="259" t="s">
        <v>660</v>
      </c>
      <c r="D317" s="259" t="s">
        <v>205</v>
      </c>
      <c r="E317" s="260" t="s">
        <v>661</v>
      </c>
      <c r="F317" s="261" t="s">
        <v>662</v>
      </c>
      <c r="G317" s="262" t="s">
        <v>146</v>
      </c>
      <c r="H317" s="263">
        <v>45.281999999999996</v>
      </c>
      <c r="I317" s="264"/>
      <c r="J317" s="265">
        <f>ROUND(I317*H317,2)</f>
        <v>0</v>
      </c>
      <c r="K317" s="266"/>
      <c r="L317" s="267"/>
      <c r="M317" s="268" t="s">
        <v>1</v>
      </c>
      <c r="N317" s="269" t="s">
        <v>42</v>
      </c>
      <c r="O317" s="91"/>
      <c r="P317" s="222">
        <f>O317*H317</f>
        <v>0</v>
      </c>
      <c r="Q317" s="222">
        <v>0.00029999999999999997</v>
      </c>
      <c r="R317" s="222">
        <f>Q317*H317</f>
        <v>0.013584599999999997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283</v>
      </c>
      <c r="AT317" s="224" t="s">
        <v>205</v>
      </c>
      <c r="AU317" s="224" t="s">
        <v>136</v>
      </c>
      <c r="AY317" s="17" t="s">
        <v>128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136</v>
      </c>
      <c r="BK317" s="225">
        <f>ROUND(I317*H317,2)</f>
        <v>0</v>
      </c>
      <c r="BL317" s="17" t="s">
        <v>212</v>
      </c>
      <c r="BM317" s="224" t="s">
        <v>663</v>
      </c>
    </row>
    <row r="318" s="13" customFormat="1">
      <c r="A318" s="13"/>
      <c r="B318" s="226"/>
      <c r="C318" s="227"/>
      <c r="D318" s="228" t="s">
        <v>142</v>
      </c>
      <c r="E318" s="227"/>
      <c r="F318" s="230" t="s">
        <v>664</v>
      </c>
      <c r="G318" s="227"/>
      <c r="H318" s="231">
        <v>45.281999999999996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142</v>
      </c>
      <c r="AU318" s="237" t="s">
        <v>136</v>
      </c>
      <c r="AV318" s="13" t="s">
        <v>136</v>
      </c>
      <c r="AW318" s="13" t="s">
        <v>4</v>
      </c>
      <c r="AX318" s="13" t="s">
        <v>81</v>
      </c>
      <c r="AY318" s="237" t="s">
        <v>128</v>
      </c>
    </row>
    <row r="319" s="2" customFormat="1" ht="16.5" customHeight="1">
      <c r="A319" s="38"/>
      <c r="B319" s="39"/>
      <c r="C319" s="212" t="s">
        <v>665</v>
      </c>
      <c r="D319" s="212" t="s">
        <v>131</v>
      </c>
      <c r="E319" s="213" t="s">
        <v>666</v>
      </c>
      <c r="F319" s="214" t="s">
        <v>667</v>
      </c>
      <c r="G319" s="215" t="s">
        <v>140</v>
      </c>
      <c r="H319" s="216">
        <v>39.200000000000003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0.00027</v>
      </c>
      <c r="R319" s="222">
        <f>Q319*H319</f>
        <v>0.010584000000000001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212</v>
      </c>
      <c r="AT319" s="224" t="s">
        <v>131</v>
      </c>
      <c r="AU319" s="224" t="s">
        <v>136</v>
      </c>
      <c r="AY319" s="17" t="s">
        <v>128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136</v>
      </c>
      <c r="BK319" s="225">
        <f>ROUND(I319*H319,2)</f>
        <v>0</v>
      </c>
      <c r="BL319" s="17" t="s">
        <v>212</v>
      </c>
      <c r="BM319" s="224" t="s">
        <v>668</v>
      </c>
    </row>
    <row r="320" s="13" customFormat="1">
      <c r="A320" s="13"/>
      <c r="B320" s="226"/>
      <c r="C320" s="227"/>
      <c r="D320" s="228" t="s">
        <v>142</v>
      </c>
      <c r="E320" s="229" t="s">
        <v>1</v>
      </c>
      <c r="F320" s="230" t="s">
        <v>669</v>
      </c>
      <c r="G320" s="227"/>
      <c r="H320" s="231">
        <v>39.200000000000003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142</v>
      </c>
      <c r="AU320" s="237" t="s">
        <v>136</v>
      </c>
      <c r="AV320" s="13" t="s">
        <v>136</v>
      </c>
      <c r="AW320" s="13" t="s">
        <v>32</v>
      </c>
      <c r="AX320" s="13" t="s">
        <v>81</v>
      </c>
      <c r="AY320" s="237" t="s">
        <v>128</v>
      </c>
    </row>
    <row r="321" s="2" customFormat="1" ht="16.5" customHeight="1">
      <c r="A321" s="38"/>
      <c r="B321" s="39"/>
      <c r="C321" s="259" t="s">
        <v>670</v>
      </c>
      <c r="D321" s="259" t="s">
        <v>205</v>
      </c>
      <c r="E321" s="260" t="s">
        <v>671</v>
      </c>
      <c r="F321" s="261" t="s">
        <v>672</v>
      </c>
      <c r="G321" s="262" t="s">
        <v>140</v>
      </c>
      <c r="H321" s="263">
        <v>39.953000000000003</v>
      </c>
      <c r="I321" s="264"/>
      <c r="J321" s="265">
        <f>ROUND(I321*H321,2)</f>
        <v>0</v>
      </c>
      <c r="K321" s="266"/>
      <c r="L321" s="267"/>
      <c r="M321" s="268" t="s">
        <v>1</v>
      </c>
      <c r="N321" s="269" t="s">
        <v>42</v>
      </c>
      <c r="O321" s="91"/>
      <c r="P321" s="222">
        <f>O321*H321</f>
        <v>0</v>
      </c>
      <c r="Q321" s="222">
        <v>0.0025600000000000002</v>
      </c>
      <c r="R321" s="222">
        <f>Q321*H321</f>
        <v>0.10227968000000001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283</v>
      </c>
      <c r="AT321" s="224" t="s">
        <v>205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212</v>
      </c>
      <c r="BM321" s="224" t="s">
        <v>673</v>
      </c>
    </row>
    <row r="322" s="13" customFormat="1">
      <c r="A322" s="13"/>
      <c r="B322" s="226"/>
      <c r="C322" s="227"/>
      <c r="D322" s="228" t="s">
        <v>142</v>
      </c>
      <c r="E322" s="227"/>
      <c r="F322" s="230" t="s">
        <v>674</v>
      </c>
      <c r="G322" s="227"/>
      <c r="H322" s="231">
        <v>39.953000000000003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4</v>
      </c>
      <c r="AX322" s="13" t="s">
        <v>81</v>
      </c>
      <c r="AY322" s="237" t="s">
        <v>128</v>
      </c>
    </row>
    <row r="323" s="2" customFormat="1" ht="24.15" customHeight="1">
      <c r="A323" s="38"/>
      <c r="B323" s="39"/>
      <c r="C323" s="212" t="s">
        <v>675</v>
      </c>
      <c r="D323" s="212" t="s">
        <v>131</v>
      </c>
      <c r="E323" s="213" t="s">
        <v>676</v>
      </c>
      <c r="F323" s="214" t="s">
        <v>677</v>
      </c>
      <c r="G323" s="215" t="s">
        <v>331</v>
      </c>
      <c r="H323" s="216">
        <v>0.432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212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212</v>
      </c>
      <c r="BM323" s="224" t="s">
        <v>678</v>
      </c>
    </row>
    <row r="324" s="12" customFormat="1" ht="22.8" customHeight="1">
      <c r="A324" s="12"/>
      <c r="B324" s="196"/>
      <c r="C324" s="197"/>
      <c r="D324" s="198" t="s">
        <v>75</v>
      </c>
      <c r="E324" s="210" t="s">
        <v>679</v>
      </c>
      <c r="F324" s="210" t="s">
        <v>680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SUM(P325:P356)</f>
        <v>0</v>
      </c>
      <c r="Q324" s="204"/>
      <c r="R324" s="205">
        <f>SUM(R325:R356)</f>
        <v>0.43646689999999999</v>
      </c>
      <c r="S324" s="204"/>
      <c r="T324" s="206">
        <f>SUM(T325:T356)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7" t="s">
        <v>136</v>
      </c>
      <c r="AT324" s="208" t="s">
        <v>75</v>
      </c>
      <c r="AU324" s="208" t="s">
        <v>81</v>
      </c>
      <c r="AY324" s="207" t="s">
        <v>128</v>
      </c>
      <c r="BK324" s="209">
        <f>SUM(BK325:BK356)</f>
        <v>0</v>
      </c>
    </row>
    <row r="325" s="2" customFormat="1" ht="16.5" customHeight="1">
      <c r="A325" s="38"/>
      <c r="B325" s="39"/>
      <c r="C325" s="212" t="s">
        <v>681</v>
      </c>
      <c r="D325" s="212" t="s">
        <v>131</v>
      </c>
      <c r="E325" s="213" t="s">
        <v>682</v>
      </c>
      <c r="F325" s="214" t="s">
        <v>683</v>
      </c>
      <c r="G325" s="215" t="s">
        <v>140</v>
      </c>
      <c r="H325" s="216">
        <v>21.742999999999999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212</v>
      </c>
      <c r="AT325" s="224" t="s">
        <v>131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212</v>
      </c>
      <c r="BM325" s="224" t="s">
        <v>684</v>
      </c>
    </row>
    <row r="326" s="2" customFormat="1" ht="16.5" customHeight="1">
      <c r="A326" s="38"/>
      <c r="B326" s="39"/>
      <c r="C326" s="212" t="s">
        <v>685</v>
      </c>
      <c r="D326" s="212" t="s">
        <v>131</v>
      </c>
      <c r="E326" s="213" t="s">
        <v>686</v>
      </c>
      <c r="F326" s="214" t="s">
        <v>687</v>
      </c>
      <c r="G326" s="215" t="s">
        <v>140</v>
      </c>
      <c r="H326" s="216">
        <v>21.739999999999998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0.00029999999999999997</v>
      </c>
      <c r="R326" s="222">
        <f>Q326*H326</f>
        <v>0.0065219999999999992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212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212</v>
      </c>
      <c r="BM326" s="224" t="s">
        <v>688</v>
      </c>
    </row>
    <row r="327" s="2" customFormat="1" ht="24.15" customHeight="1">
      <c r="A327" s="38"/>
      <c r="B327" s="39"/>
      <c r="C327" s="212" t="s">
        <v>689</v>
      </c>
      <c r="D327" s="212" t="s">
        <v>131</v>
      </c>
      <c r="E327" s="213" t="s">
        <v>690</v>
      </c>
      <c r="F327" s="214" t="s">
        <v>691</v>
      </c>
      <c r="G327" s="215" t="s">
        <v>140</v>
      </c>
      <c r="H327" s="216">
        <v>8.5549999999999997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0.0015</v>
      </c>
      <c r="R327" s="222">
        <f>Q327*H327</f>
        <v>0.0128325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212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212</v>
      </c>
      <c r="BM327" s="224" t="s">
        <v>692</v>
      </c>
    </row>
    <row r="328" s="13" customFormat="1">
      <c r="A328" s="13"/>
      <c r="B328" s="226"/>
      <c r="C328" s="227"/>
      <c r="D328" s="228" t="s">
        <v>142</v>
      </c>
      <c r="E328" s="229" t="s">
        <v>1</v>
      </c>
      <c r="F328" s="230" t="s">
        <v>693</v>
      </c>
      <c r="G328" s="227"/>
      <c r="H328" s="231">
        <v>7.3250000000000002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142</v>
      </c>
      <c r="AU328" s="237" t="s">
        <v>136</v>
      </c>
      <c r="AV328" s="13" t="s">
        <v>136</v>
      </c>
      <c r="AW328" s="13" t="s">
        <v>32</v>
      </c>
      <c r="AX328" s="13" t="s">
        <v>76</v>
      </c>
      <c r="AY328" s="237" t="s">
        <v>128</v>
      </c>
    </row>
    <row r="329" s="13" customFormat="1">
      <c r="A329" s="13"/>
      <c r="B329" s="226"/>
      <c r="C329" s="227"/>
      <c r="D329" s="228" t="s">
        <v>142</v>
      </c>
      <c r="E329" s="229" t="s">
        <v>1</v>
      </c>
      <c r="F329" s="230" t="s">
        <v>694</v>
      </c>
      <c r="G329" s="227"/>
      <c r="H329" s="231">
        <v>1.23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142</v>
      </c>
      <c r="AU329" s="237" t="s">
        <v>136</v>
      </c>
      <c r="AV329" s="13" t="s">
        <v>136</v>
      </c>
      <c r="AW329" s="13" t="s">
        <v>32</v>
      </c>
      <c r="AX329" s="13" t="s">
        <v>76</v>
      </c>
      <c r="AY329" s="237" t="s">
        <v>128</v>
      </c>
    </row>
    <row r="330" s="15" customFormat="1">
      <c r="A330" s="15"/>
      <c r="B330" s="248"/>
      <c r="C330" s="249"/>
      <c r="D330" s="228" t="s">
        <v>142</v>
      </c>
      <c r="E330" s="250" t="s">
        <v>1</v>
      </c>
      <c r="F330" s="251" t="s">
        <v>181</v>
      </c>
      <c r="G330" s="249"/>
      <c r="H330" s="252">
        <v>8.5549999999999997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142</v>
      </c>
      <c r="AU330" s="258" t="s">
        <v>136</v>
      </c>
      <c r="AV330" s="15" t="s">
        <v>135</v>
      </c>
      <c r="AW330" s="15" t="s">
        <v>32</v>
      </c>
      <c r="AX330" s="15" t="s">
        <v>81</v>
      </c>
      <c r="AY330" s="258" t="s">
        <v>128</v>
      </c>
    </row>
    <row r="331" s="2" customFormat="1" ht="24.15" customHeight="1">
      <c r="A331" s="38"/>
      <c r="B331" s="39"/>
      <c r="C331" s="212" t="s">
        <v>695</v>
      </c>
      <c r="D331" s="212" t="s">
        <v>131</v>
      </c>
      <c r="E331" s="213" t="s">
        <v>696</v>
      </c>
      <c r="F331" s="214" t="s">
        <v>697</v>
      </c>
      <c r="G331" s="215" t="s">
        <v>146</v>
      </c>
      <c r="H331" s="216">
        <v>5.7999999999999998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0.00032000000000000003</v>
      </c>
      <c r="R331" s="222">
        <f>Q331*H331</f>
        <v>0.001856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212</v>
      </c>
      <c r="AT331" s="224" t="s">
        <v>131</v>
      </c>
      <c r="AU331" s="224" t="s">
        <v>136</v>
      </c>
      <c r="AY331" s="17" t="s">
        <v>128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136</v>
      </c>
      <c r="BK331" s="225">
        <f>ROUND(I331*H331,2)</f>
        <v>0</v>
      </c>
      <c r="BL331" s="17" t="s">
        <v>212</v>
      </c>
      <c r="BM331" s="224" t="s">
        <v>698</v>
      </c>
    </row>
    <row r="332" s="14" customFormat="1">
      <c r="A332" s="14"/>
      <c r="B332" s="238"/>
      <c r="C332" s="239"/>
      <c r="D332" s="228" t="s">
        <v>142</v>
      </c>
      <c r="E332" s="240" t="s">
        <v>1</v>
      </c>
      <c r="F332" s="241" t="s">
        <v>699</v>
      </c>
      <c r="G332" s="239"/>
      <c r="H332" s="240" t="s">
        <v>1</v>
      </c>
      <c r="I332" s="242"/>
      <c r="J332" s="239"/>
      <c r="K332" s="239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142</v>
      </c>
      <c r="AU332" s="247" t="s">
        <v>136</v>
      </c>
      <c r="AV332" s="14" t="s">
        <v>81</v>
      </c>
      <c r="AW332" s="14" t="s">
        <v>32</v>
      </c>
      <c r="AX332" s="14" t="s">
        <v>76</v>
      </c>
      <c r="AY332" s="24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700</v>
      </c>
      <c r="G333" s="227"/>
      <c r="H333" s="231">
        <v>5.7999999999999998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81</v>
      </c>
      <c r="AY333" s="237" t="s">
        <v>128</v>
      </c>
    </row>
    <row r="334" s="2" customFormat="1" ht="24.15" customHeight="1">
      <c r="A334" s="38"/>
      <c r="B334" s="39"/>
      <c r="C334" s="212" t="s">
        <v>701</v>
      </c>
      <c r="D334" s="212" t="s">
        <v>131</v>
      </c>
      <c r="E334" s="213" t="s">
        <v>702</v>
      </c>
      <c r="F334" s="214" t="s">
        <v>703</v>
      </c>
      <c r="G334" s="215" t="s">
        <v>140</v>
      </c>
      <c r="H334" s="216">
        <v>21.739999999999998</v>
      </c>
      <c r="I334" s="217"/>
      <c r="J334" s="218">
        <f>ROUND(I334*H334,2)</f>
        <v>0</v>
      </c>
      <c r="K334" s="219"/>
      <c r="L334" s="44"/>
      <c r="M334" s="220" t="s">
        <v>1</v>
      </c>
      <c r="N334" s="221" t="s">
        <v>42</v>
      </c>
      <c r="O334" s="91"/>
      <c r="P334" s="222">
        <f>O334*H334</f>
        <v>0</v>
      </c>
      <c r="Q334" s="222">
        <v>0.0030000000000000001</v>
      </c>
      <c r="R334" s="222">
        <f>Q334*H334</f>
        <v>0.06522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212</v>
      </c>
      <c r="AT334" s="224" t="s">
        <v>131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212</v>
      </c>
      <c r="BM334" s="224" t="s">
        <v>704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705</v>
      </c>
      <c r="G335" s="227"/>
      <c r="H335" s="231">
        <v>11.039999999999999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706</v>
      </c>
      <c r="G336" s="227"/>
      <c r="H336" s="231">
        <v>7.2000000000000002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3" customFormat="1">
      <c r="A337" s="13"/>
      <c r="B337" s="226"/>
      <c r="C337" s="227"/>
      <c r="D337" s="228" t="s">
        <v>142</v>
      </c>
      <c r="E337" s="229" t="s">
        <v>1</v>
      </c>
      <c r="F337" s="230" t="s">
        <v>707</v>
      </c>
      <c r="G337" s="227"/>
      <c r="H337" s="231">
        <v>3.5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32</v>
      </c>
      <c r="AX337" s="13" t="s">
        <v>76</v>
      </c>
      <c r="AY337" s="237" t="s">
        <v>128</v>
      </c>
    </row>
    <row r="338" s="15" customFormat="1">
      <c r="A338" s="15"/>
      <c r="B338" s="248"/>
      <c r="C338" s="249"/>
      <c r="D338" s="228" t="s">
        <v>142</v>
      </c>
      <c r="E338" s="250" t="s">
        <v>1</v>
      </c>
      <c r="F338" s="251" t="s">
        <v>181</v>
      </c>
      <c r="G338" s="249"/>
      <c r="H338" s="252">
        <v>21.739999999999998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142</v>
      </c>
      <c r="AU338" s="258" t="s">
        <v>136</v>
      </c>
      <c r="AV338" s="15" t="s">
        <v>135</v>
      </c>
      <c r="AW338" s="15" t="s">
        <v>32</v>
      </c>
      <c r="AX338" s="15" t="s">
        <v>81</v>
      </c>
      <c r="AY338" s="258" t="s">
        <v>128</v>
      </c>
    </row>
    <row r="339" s="2" customFormat="1" ht="16.5" customHeight="1">
      <c r="A339" s="38"/>
      <c r="B339" s="39"/>
      <c r="C339" s="259" t="s">
        <v>708</v>
      </c>
      <c r="D339" s="259" t="s">
        <v>205</v>
      </c>
      <c r="E339" s="260" t="s">
        <v>709</v>
      </c>
      <c r="F339" s="261" t="s">
        <v>710</v>
      </c>
      <c r="G339" s="262" t="s">
        <v>140</v>
      </c>
      <c r="H339" s="263">
        <v>23.914000000000001</v>
      </c>
      <c r="I339" s="264"/>
      <c r="J339" s="265">
        <f>ROUND(I339*H339,2)</f>
        <v>0</v>
      </c>
      <c r="K339" s="266"/>
      <c r="L339" s="267"/>
      <c r="M339" s="268" t="s">
        <v>1</v>
      </c>
      <c r="N339" s="269" t="s">
        <v>42</v>
      </c>
      <c r="O339" s="91"/>
      <c r="P339" s="222">
        <f>O339*H339</f>
        <v>0</v>
      </c>
      <c r="Q339" s="222">
        <v>0.0118</v>
      </c>
      <c r="R339" s="222">
        <f>Q339*H339</f>
        <v>0.28218520000000002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283</v>
      </c>
      <c r="AT339" s="224" t="s">
        <v>205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212</v>
      </c>
      <c r="BM339" s="224" t="s">
        <v>711</v>
      </c>
    </row>
    <row r="340" s="13" customFormat="1">
      <c r="A340" s="13"/>
      <c r="B340" s="226"/>
      <c r="C340" s="227"/>
      <c r="D340" s="228" t="s">
        <v>142</v>
      </c>
      <c r="E340" s="227"/>
      <c r="F340" s="230" t="s">
        <v>712</v>
      </c>
      <c r="G340" s="227"/>
      <c r="H340" s="231">
        <v>23.914000000000001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4</v>
      </c>
      <c r="AX340" s="13" t="s">
        <v>81</v>
      </c>
      <c r="AY340" s="237" t="s">
        <v>128</v>
      </c>
    </row>
    <row r="341" s="2" customFormat="1" ht="24.15" customHeight="1">
      <c r="A341" s="38"/>
      <c r="B341" s="39"/>
      <c r="C341" s="212" t="s">
        <v>713</v>
      </c>
      <c r="D341" s="212" t="s">
        <v>131</v>
      </c>
      <c r="E341" s="213" t="s">
        <v>714</v>
      </c>
      <c r="F341" s="214" t="s">
        <v>715</v>
      </c>
      <c r="G341" s="215" t="s">
        <v>140</v>
      </c>
      <c r="H341" s="216">
        <v>21.34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212</v>
      </c>
      <c r="AT341" s="224" t="s">
        <v>131</v>
      </c>
      <c r="AU341" s="224" t="s">
        <v>136</v>
      </c>
      <c r="AY341" s="17" t="s">
        <v>128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136</v>
      </c>
      <c r="BK341" s="225">
        <f>ROUND(I341*H341,2)</f>
        <v>0</v>
      </c>
      <c r="BL341" s="17" t="s">
        <v>212</v>
      </c>
      <c r="BM341" s="224" t="s">
        <v>716</v>
      </c>
    </row>
    <row r="342" s="2" customFormat="1" ht="24.15" customHeight="1">
      <c r="A342" s="38"/>
      <c r="B342" s="39"/>
      <c r="C342" s="212" t="s">
        <v>717</v>
      </c>
      <c r="D342" s="212" t="s">
        <v>131</v>
      </c>
      <c r="E342" s="213" t="s">
        <v>718</v>
      </c>
      <c r="F342" s="214" t="s">
        <v>719</v>
      </c>
      <c r="G342" s="215" t="s">
        <v>140</v>
      </c>
      <c r="H342" s="216">
        <v>7.0999999999999996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0.0080000000000000002</v>
      </c>
      <c r="R342" s="222">
        <f>Q342*H342</f>
        <v>0.056799999999999996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212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212</v>
      </c>
      <c r="BM342" s="224" t="s">
        <v>720</v>
      </c>
    </row>
    <row r="343" s="14" customFormat="1">
      <c r="A343" s="14"/>
      <c r="B343" s="238"/>
      <c r="C343" s="239"/>
      <c r="D343" s="228" t="s">
        <v>142</v>
      </c>
      <c r="E343" s="240" t="s">
        <v>1</v>
      </c>
      <c r="F343" s="241" t="s">
        <v>721</v>
      </c>
      <c r="G343" s="239"/>
      <c r="H343" s="240" t="s">
        <v>1</v>
      </c>
      <c r="I343" s="242"/>
      <c r="J343" s="239"/>
      <c r="K343" s="239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142</v>
      </c>
      <c r="AU343" s="247" t="s">
        <v>136</v>
      </c>
      <c r="AV343" s="14" t="s">
        <v>81</v>
      </c>
      <c r="AW343" s="14" t="s">
        <v>32</v>
      </c>
      <c r="AX343" s="14" t="s">
        <v>76</v>
      </c>
      <c r="AY343" s="247" t="s">
        <v>128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722</v>
      </c>
      <c r="G344" s="227"/>
      <c r="H344" s="231">
        <v>1.2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723</v>
      </c>
      <c r="G345" s="227"/>
      <c r="H345" s="231">
        <v>5.9000000000000004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5" customFormat="1">
      <c r="A346" s="15"/>
      <c r="B346" s="248"/>
      <c r="C346" s="249"/>
      <c r="D346" s="228" t="s">
        <v>142</v>
      </c>
      <c r="E346" s="250" t="s">
        <v>1</v>
      </c>
      <c r="F346" s="251" t="s">
        <v>181</v>
      </c>
      <c r="G346" s="249"/>
      <c r="H346" s="252">
        <v>7.0999999999999996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142</v>
      </c>
      <c r="AU346" s="258" t="s">
        <v>136</v>
      </c>
      <c r="AV346" s="15" t="s">
        <v>135</v>
      </c>
      <c r="AW346" s="15" t="s">
        <v>32</v>
      </c>
      <c r="AX346" s="15" t="s">
        <v>81</v>
      </c>
      <c r="AY346" s="258" t="s">
        <v>128</v>
      </c>
    </row>
    <row r="347" s="2" customFormat="1" ht="21.75" customHeight="1">
      <c r="A347" s="38"/>
      <c r="B347" s="39"/>
      <c r="C347" s="212" t="s">
        <v>724</v>
      </c>
      <c r="D347" s="212" t="s">
        <v>131</v>
      </c>
      <c r="E347" s="213" t="s">
        <v>725</v>
      </c>
      <c r="F347" s="214" t="s">
        <v>726</v>
      </c>
      <c r="G347" s="215" t="s">
        <v>146</v>
      </c>
      <c r="H347" s="216">
        <v>28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0.00031</v>
      </c>
      <c r="R347" s="222">
        <f>Q347*H347</f>
        <v>0.0086800000000000002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212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212</v>
      </c>
      <c r="BM347" s="224" t="s">
        <v>727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728</v>
      </c>
      <c r="G348" s="227"/>
      <c r="H348" s="231">
        <v>12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728</v>
      </c>
      <c r="G349" s="227"/>
      <c r="H349" s="231">
        <v>12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729</v>
      </c>
      <c r="G350" s="227"/>
      <c r="H350" s="231">
        <v>4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76</v>
      </c>
      <c r="AY350" s="237" t="s">
        <v>128</v>
      </c>
    </row>
    <row r="351" s="15" customFormat="1">
      <c r="A351" s="15"/>
      <c r="B351" s="248"/>
      <c r="C351" s="249"/>
      <c r="D351" s="228" t="s">
        <v>142</v>
      </c>
      <c r="E351" s="250" t="s">
        <v>1</v>
      </c>
      <c r="F351" s="251" t="s">
        <v>181</v>
      </c>
      <c r="G351" s="249"/>
      <c r="H351" s="252">
        <v>28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142</v>
      </c>
      <c r="AU351" s="258" t="s">
        <v>136</v>
      </c>
      <c r="AV351" s="15" t="s">
        <v>135</v>
      </c>
      <c r="AW351" s="15" t="s">
        <v>32</v>
      </c>
      <c r="AX351" s="15" t="s">
        <v>81</v>
      </c>
      <c r="AY351" s="258" t="s">
        <v>128</v>
      </c>
    </row>
    <row r="352" s="2" customFormat="1" ht="24.15" customHeight="1">
      <c r="A352" s="38"/>
      <c r="B352" s="39"/>
      <c r="C352" s="212" t="s">
        <v>730</v>
      </c>
      <c r="D352" s="212" t="s">
        <v>131</v>
      </c>
      <c r="E352" s="213" t="s">
        <v>731</v>
      </c>
      <c r="F352" s="214" t="s">
        <v>732</v>
      </c>
      <c r="G352" s="215" t="s">
        <v>146</v>
      </c>
      <c r="H352" s="216">
        <v>9.1199999999999992</v>
      </c>
      <c r="I352" s="217"/>
      <c r="J352" s="218">
        <f>ROUND(I352*H352,2)</f>
        <v>0</v>
      </c>
      <c r="K352" s="219"/>
      <c r="L352" s="44"/>
      <c r="M352" s="220" t="s">
        <v>1</v>
      </c>
      <c r="N352" s="221" t="s">
        <v>42</v>
      </c>
      <c r="O352" s="91"/>
      <c r="P352" s="222">
        <f>O352*H352</f>
        <v>0</v>
      </c>
      <c r="Q352" s="222">
        <v>0.00025999999999999998</v>
      </c>
      <c r="R352" s="222">
        <f>Q352*H352</f>
        <v>0.0023711999999999995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212</v>
      </c>
      <c r="AT352" s="224" t="s">
        <v>131</v>
      </c>
      <c r="AU352" s="224" t="s">
        <v>136</v>
      </c>
      <c r="AY352" s="17" t="s">
        <v>128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136</v>
      </c>
      <c r="BK352" s="225">
        <f>ROUND(I352*H352,2)</f>
        <v>0</v>
      </c>
      <c r="BL352" s="17" t="s">
        <v>212</v>
      </c>
      <c r="BM352" s="224" t="s">
        <v>733</v>
      </c>
    </row>
    <row r="353" s="13" customFormat="1">
      <c r="A353" s="13"/>
      <c r="B353" s="226"/>
      <c r="C353" s="227"/>
      <c r="D353" s="228" t="s">
        <v>142</v>
      </c>
      <c r="E353" s="229" t="s">
        <v>1</v>
      </c>
      <c r="F353" s="230" t="s">
        <v>734</v>
      </c>
      <c r="G353" s="227"/>
      <c r="H353" s="231">
        <v>3.6000000000000001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32</v>
      </c>
      <c r="AX353" s="13" t="s">
        <v>76</v>
      </c>
      <c r="AY353" s="237" t="s">
        <v>128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735</v>
      </c>
      <c r="G354" s="227"/>
      <c r="H354" s="231">
        <v>5.5199999999999996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76</v>
      </c>
      <c r="AY354" s="237" t="s">
        <v>128</v>
      </c>
    </row>
    <row r="355" s="15" customFormat="1">
      <c r="A355" s="15"/>
      <c r="B355" s="248"/>
      <c r="C355" s="249"/>
      <c r="D355" s="228" t="s">
        <v>142</v>
      </c>
      <c r="E355" s="250" t="s">
        <v>1</v>
      </c>
      <c r="F355" s="251" t="s">
        <v>181</v>
      </c>
      <c r="G355" s="249"/>
      <c r="H355" s="252">
        <v>9.1199999999999992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142</v>
      </c>
      <c r="AU355" s="258" t="s">
        <v>136</v>
      </c>
      <c r="AV355" s="15" t="s">
        <v>135</v>
      </c>
      <c r="AW355" s="15" t="s">
        <v>32</v>
      </c>
      <c r="AX355" s="15" t="s">
        <v>81</v>
      </c>
      <c r="AY355" s="258" t="s">
        <v>128</v>
      </c>
    </row>
    <row r="356" s="2" customFormat="1" ht="24.15" customHeight="1">
      <c r="A356" s="38"/>
      <c r="B356" s="39"/>
      <c r="C356" s="212" t="s">
        <v>736</v>
      </c>
      <c r="D356" s="212" t="s">
        <v>131</v>
      </c>
      <c r="E356" s="213" t="s">
        <v>737</v>
      </c>
      <c r="F356" s="214" t="s">
        <v>738</v>
      </c>
      <c r="G356" s="215" t="s">
        <v>331</v>
      </c>
      <c r="H356" s="216">
        <v>0.436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212</v>
      </c>
      <c r="AT356" s="224" t="s">
        <v>131</v>
      </c>
      <c r="AU356" s="224" t="s">
        <v>136</v>
      </c>
      <c r="AY356" s="17" t="s">
        <v>128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136</v>
      </c>
      <c r="BK356" s="225">
        <f>ROUND(I356*H356,2)</f>
        <v>0</v>
      </c>
      <c r="BL356" s="17" t="s">
        <v>212</v>
      </c>
      <c r="BM356" s="224" t="s">
        <v>739</v>
      </c>
    </row>
    <row r="357" s="12" customFormat="1" ht="22.8" customHeight="1">
      <c r="A357" s="12"/>
      <c r="B357" s="196"/>
      <c r="C357" s="197"/>
      <c r="D357" s="198" t="s">
        <v>75</v>
      </c>
      <c r="E357" s="210" t="s">
        <v>740</v>
      </c>
      <c r="F357" s="210" t="s">
        <v>741</v>
      </c>
      <c r="G357" s="197"/>
      <c r="H357" s="197"/>
      <c r="I357" s="200"/>
      <c r="J357" s="211">
        <f>BK357</f>
        <v>0</v>
      </c>
      <c r="K357" s="197"/>
      <c r="L357" s="202"/>
      <c r="M357" s="203"/>
      <c r="N357" s="204"/>
      <c r="O357" s="204"/>
      <c r="P357" s="205">
        <f>SUM(P358:P366)</f>
        <v>0</v>
      </c>
      <c r="Q357" s="204"/>
      <c r="R357" s="205">
        <f>SUM(R358:R366)</f>
        <v>0.010955</v>
      </c>
      <c r="S357" s="204"/>
      <c r="T357" s="206">
        <f>SUM(T358:T366)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7" t="s">
        <v>136</v>
      </c>
      <c r="AT357" s="208" t="s">
        <v>75</v>
      </c>
      <c r="AU357" s="208" t="s">
        <v>81</v>
      </c>
      <c r="AY357" s="207" t="s">
        <v>128</v>
      </c>
      <c r="BK357" s="209">
        <f>SUM(BK358:BK366)</f>
        <v>0</v>
      </c>
    </row>
    <row r="358" s="2" customFormat="1" ht="24.15" customHeight="1">
      <c r="A358" s="38"/>
      <c r="B358" s="39"/>
      <c r="C358" s="212" t="s">
        <v>742</v>
      </c>
      <c r="D358" s="212" t="s">
        <v>131</v>
      </c>
      <c r="E358" s="213" t="s">
        <v>743</v>
      </c>
      <c r="F358" s="214" t="s">
        <v>744</v>
      </c>
      <c r="G358" s="215" t="s">
        <v>140</v>
      </c>
      <c r="H358" s="216">
        <v>2.2000000000000002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42</v>
      </c>
      <c r="O358" s="91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212</v>
      </c>
      <c r="AT358" s="224" t="s">
        <v>131</v>
      </c>
      <c r="AU358" s="224" t="s">
        <v>136</v>
      </c>
      <c r="AY358" s="17" t="s">
        <v>128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136</v>
      </c>
      <c r="BK358" s="225">
        <f>ROUND(I358*H358,2)</f>
        <v>0</v>
      </c>
      <c r="BL358" s="17" t="s">
        <v>212</v>
      </c>
      <c r="BM358" s="224" t="s">
        <v>745</v>
      </c>
    </row>
    <row r="359" s="14" customFormat="1">
      <c r="A359" s="14"/>
      <c r="B359" s="238"/>
      <c r="C359" s="239"/>
      <c r="D359" s="228" t="s">
        <v>142</v>
      </c>
      <c r="E359" s="240" t="s">
        <v>1</v>
      </c>
      <c r="F359" s="241" t="s">
        <v>746</v>
      </c>
      <c r="G359" s="239"/>
      <c r="H359" s="240" t="s">
        <v>1</v>
      </c>
      <c r="I359" s="242"/>
      <c r="J359" s="239"/>
      <c r="K359" s="239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142</v>
      </c>
      <c r="AU359" s="247" t="s">
        <v>136</v>
      </c>
      <c r="AV359" s="14" t="s">
        <v>81</v>
      </c>
      <c r="AW359" s="14" t="s">
        <v>32</v>
      </c>
      <c r="AX359" s="14" t="s">
        <v>76</v>
      </c>
      <c r="AY359" s="247" t="s">
        <v>128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747</v>
      </c>
      <c r="G360" s="227"/>
      <c r="H360" s="231">
        <v>2.2000000000000002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81</v>
      </c>
      <c r="AY360" s="237" t="s">
        <v>128</v>
      </c>
    </row>
    <row r="361" s="2" customFormat="1" ht="24.15" customHeight="1">
      <c r="A361" s="38"/>
      <c r="B361" s="39"/>
      <c r="C361" s="212" t="s">
        <v>748</v>
      </c>
      <c r="D361" s="212" t="s">
        <v>131</v>
      </c>
      <c r="E361" s="213" t="s">
        <v>749</v>
      </c>
      <c r="F361" s="214" t="s">
        <v>750</v>
      </c>
      <c r="G361" s="215" t="s">
        <v>140</v>
      </c>
      <c r="H361" s="216">
        <v>5.5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0.00017000000000000001</v>
      </c>
      <c r="R361" s="222">
        <f>Q361*H361</f>
        <v>0.00093500000000000007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212</v>
      </c>
      <c r="BM361" s="224" t="s">
        <v>751</v>
      </c>
    </row>
    <row r="362" s="14" customFormat="1">
      <c r="A362" s="14"/>
      <c r="B362" s="238"/>
      <c r="C362" s="239"/>
      <c r="D362" s="228" t="s">
        <v>142</v>
      </c>
      <c r="E362" s="240" t="s">
        <v>1</v>
      </c>
      <c r="F362" s="241" t="s">
        <v>752</v>
      </c>
      <c r="G362" s="239"/>
      <c r="H362" s="240" t="s">
        <v>1</v>
      </c>
      <c r="I362" s="242"/>
      <c r="J362" s="239"/>
      <c r="K362" s="239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142</v>
      </c>
      <c r="AU362" s="247" t="s">
        <v>136</v>
      </c>
      <c r="AV362" s="14" t="s">
        <v>81</v>
      </c>
      <c r="AW362" s="14" t="s">
        <v>32</v>
      </c>
      <c r="AX362" s="14" t="s">
        <v>76</v>
      </c>
      <c r="AY362" s="247" t="s">
        <v>128</v>
      </c>
    </row>
    <row r="363" s="13" customFormat="1">
      <c r="A363" s="13"/>
      <c r="B363" s="226"/>
      <c r="C363" s="227"/>
      <c r="D363" s="228" t="s">
        <v>142</v>
      </c>
      <c r="E363" s="229" t="s">
        <v>1</v>
      </c>
      <c r="F363" s="230" t="s">
        <v>753</v>
      </c>
      <c r="G363" s="227"/>
      <c r="H363" s="231">
        <v>5.5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142</v>
      </c>
      <c r="AU363" s="237" t="s">
        <v>136</v>
      </c>
      <c r="AV363" s="13" t="s">
        <v>136</v>
      </c>
      <c r="AW363" s="13" t="s">
        <v>32</v>
      </c>
      <c r="AX363" s="13" t="s">
        <v>81</v>
      </c>
      <c r="AY363" s="237" t="s">
        <v>128</v>
      </c>
    </row>
    <row r="364" s="2" customFormat="1" ht="24.15" customHeight="1">
      <c r="A364" s="38"/>
      <c r="B364" s="39"/>
      <c r="C364" s="212" t="s">
        <v>754</v>
      </c>
      <c r="D364" s="212" t="s">
        <v>131</v>
      </c>
      <c r="E364" s="213" t="s">
        <v>755</v>
      </c>
      <c r="F364" s="214" t="s">
        <v>756</v>
      </c>
      <c r="G364" s="215" t="s">
        <v>140</v>
      </c>
      <c r="H364" s="216">
        <v>5.5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0.00012</v>
      </c>
      <c r="R364" s="222">
        <f>Q364*H364</f>
        <v>0.00066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212</v>
      </c>
      <c r="AT364" s="224" t="s">
        <v>131</v>
      </c>
      <c r="AU364" s="224" t="s">
        <v>136</v>
      </c>
      <c r="AY364" s="17" t="s">
        <v>128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136</v>
      </c>
      <c r="BK364" s="225">
        <f>ROUND(I364*H364,2)</f>
        <v>0</v>
      </c>
      <c r="BL364" s="17" t="s">
        <v>212</v>
      </c>
      <c r="BM364" s="224" t="s">
        <v>757</v>
      </c>
    </row>
    <row r="365" s="2" customFormat="1" ht="24.15" customHeight="1">
      <c r="A365" s="38"/>
      <c r="B365" s="39"/>
      <c r="C365" s="212" t="s">
        <v>758</v>
      </c>
      <c r="D365" s="212" t="s">
        <v>131</v>
      </c>
      <c r="E365" s="213" t="s">
        <v>759</v>
      </c>
      <c r="F365" s="214" t="s">
        <v>760</v>
      </c>
      <c r="G365" s="215" t="s">
        <v>140</v>
      </c>
      <c r="H365" s="216">
        <v>5.5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0.00012</v>
      </c>
      <c r="R365" s="222">
        <f>Q365*H365</f>
        <v>0.00066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761</v>
      </c>
    </row>
    <row r="366" s="2" customFormat="1" ht="16.5" customHeight="1">
      <c r="A366" s="38"/>
      <c r="B366" s="39"/>
      <c r="C366" s="212" t="s">
        <v>762</v>
      </c>
      <c r="D366" s="212" t="s">
        <v>131</v>
      </c>
      <c r="E366" s="213" t="s">
        <v>763</v>
      </c>
      <c r="F366" s="214" t="s">
        <v>764</v>
      </c>
      <c r="G366" s="215" t="s">
        <v>140</v>
      </c>
      <c r="H366" s="216">
        <v>15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0.00058</v>
      </c>
      <c r="R366" s="222">
        <f>Q366*H366</f>
        <v>0.0086999999999999994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212</v>
      </c>
      <c r="AT366" s="224" t="s">
        <v>131</v>
      </c>
      <c r="AU366" s="224" t="s">
        <v>136</v>
      </c>
      <c r="AY366" s="17" t="s">
        <v>128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136</v>
      </c>
      <c r="BK366" s="225">
        <f>ROUND(I366*H366,2)</f>
        <v>0</v>
      </c>
      <c r="BL366" s="17" t="s">
        <v>212</v>
      </c>
      <c r="BM366" s="224" t="s">
        <v>765</v>
      </c>
    </row>
    <row r="367" s="12" customFormat="1" ht="22.8" customHeight="1">
      <c r="A367" s="12"/>
      <c r="B367" s="196"/>
      <c r="C367" s="197"/>
      <c r="D367" s="198" t="s">
        <v>75</v>
      </c>
      <c r="E367" s="210" t="s">
        <v>766</v>
      </c>
      <c r="F367" s="210" t="s">
        <v>767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SUM(P368:P385)</f>
        <v>0</v>
      </c>
      <c r="Q367" s="204"/>
      <c r="R367" s="205">
        <f>SUM(R368:R385)</f>
        <v>0.098624899000000016</v>
      </c>
      <c r="S367" s="204"/>
      <c r="T367" s="206">
        <f>SUM(T368:T385)</f>
        <v>0.042803599999999997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136</v>
      </c>
      <c r="AT367" s="208" t="s">
        <v>75</v>
      </c>
      <c r="AU367" s="208" t="s">
        <v>81</v>
      </c>
      <c r="AY367" s="207" t="s">
        <v>128</v>
      </c>
      <c r="BK367" s="209">
        <f>SUM(BK368:BK385)</f>
        <v>0</v>
      </c>
    </row>
    <row r="368" s="2" customFormat="1" ht="24.15" customHeight="1">
      <c r="A368" s="38"/>
      <c r="B368" s="39"/>
      <c r="C368" s="212" t="s">
        <v>768</v>
      </c>
      <c r="D368" s="212" t="s">
        <v>131</v>
      </c>
      <c r="E368" s="213" t="s">
        <v>769</v>
      </c>
      <c r="F368" s="214" t="s">
        <v>770</v>
      </c>
      <c r="G368" s="215" t="s">
        <v>140</v>
      </c>
      <c r="H368" s="216">
        <v>160.59200000000001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</v>
      </c>
      <c r="R368" s="222">
        <f>Q368*H368</f>
        <v>0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212</v>
      </c>
      <c r="AT368" s="224" t="s">
        <v>131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212</v>
      </c>
      <c r="BM368" s="224" t="s">
        <v>771</v>
      </c>
    </row>
    <row r="369" s="13" customFormat="1">
      <c r="A369" s="13"/>
      <c r="B369" s="226"/>
      <c r="C369" s="227"/>
      <c r="D369" s="228" t="s">
        <v>142</v>
      </c>
      <c r="E369" s="229" t="s">
        <v>1</v>
      </c>
      <c r="F369" s="230" t="s">
        <v>772</v>
      </c>
      <c r="G369" s="227"/>
      <c r="H369" s="231">
        <v>42.799999999999997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142</v>
      </c>
      <c r="AU369" s="237" t="s">
        <v>136</v>
      </c>
      <c r="AV369" s="13" t="s">
        <v>136</v>
      </c>
      <c r="AW369" s="13" t="s">
        <v>32</v>
      </c>
      <c r="AX369" s="13" t="s">
        <v>76</v>
      </c>
      <c r="AY369" s="237" t="s">
        <v>128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186</v>
      </c>
      <c r="G370" s="227"/>
      <c r="H370" s="231">
        <v>117.792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76</v>
      </c>
      <c r="AY370" s="237" t="s">
        <v>128</v>
      </c>
    </row>
    <row r="371" s="15" customFormat="1">
      <c r="A371" s="15"/>
      <c r="B371" s="248"/>
      <c r="C371" s="249"/>
      <c r="D371" s="228" t="s">
        <v>142</v>
      </c>
      <c r="E371" s="250" t="s">
        <v>1</v>
      </c>
      <c r="F371" s="251" t="s">
        <v>181</v>
      </c>
      <c r="G371" s="249"/>
      <c r="H371" s="252">
        <v>160.59200000000001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142</v>
      </c>
      <c r="AU371" s="258" t="s">
        <v>136</v>
      </c>
      <c r="AV371" s="15" t="s">
        <v>135</v>
      </c>
      <c r="AW371" s="15" t="s">
        <v>32</v>
      </c>
      <c r="AX371" s="15" t="s">
        <v>81</v>
      </c>
      <c r="AY371" s="258" t="s">
        <v>128</v>
      </c>
    </row>
    <row r="372" s="2" customFormat="1" ht="24.15" customHeight="1">
      <c r="A372" s="38"/>
      <c r="B372" s="39"/>
      <c r="C372" s="212" t="s">
        <v>773</v>
      </c>
      <c r="D372" s="212" t="s">
        <v>131</v>
      </c>
      <c r="E372" s="213" t="s">
        <v>774</v>
      </c>
      <c r="F372" s="214" t="s">
        <v>775</v>
      </c>
      <c r="G372" s="215" t="s">
        <v>140</v>
      </c>
      <c r="H372" s="216">
        <v>102.172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0.00014999999999999999</v>
      </c>
      <c r="T372" s="223">
        <f>S372*H372</f>
        <v>0.015325799999999999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212</v>
      </c>
      <c r="AT372" s="224" t="s">
        <v>131</v>
      </c>
      <c r="AU372" s="224" t="s">
        <v>136</v>
      </c>
      <c r="AY372" s="17" t="s">
        <v>128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136</v>
      </c>
      <c r="BK372" s="225">
        <f>ROUND(I372*H372,2)</f>
        <v>0</v>
      </c>
      <c r="BL372" s="17" t="s">
        <v>212</v>
      </c>
      <c r="BM372" s="224" t="s">
        <v>776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777</v>
      </c>
      <c r="G373" s="227"/>
      <c r="H373" s="231">
        <v>102.172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81</v>
      </c>
      <c r="AY373" s="237" t="s">
        <v>128</v>
      </c>
    </row>
    <row r="374" s="2" customFormat="1" ht="16.5" customHeight="1">
      <c r="A374" s="38"/>
      <c r="B374" s="39"/>
      <c r="C374" s="212" t="s">
        <v>778</v>
      </c>
      <c r="D374" s="212" t="s">
        <v>131</v>
      </c>
      <c r="E374" s="213" t="s">
        <v>779</v>
      </c>
      <c r="F374" s="214" t="s">
        <v>780</v>
      </c>
      <c r="G374" s="215" t="s">
        <v>140</v>
      </c>
      <c r="H374" s="216">
        <v>39.200000000000003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0.001</v>
      </c>
      <c r="R374" s="222">
        <f>Q374*H374</f>
        <v>0.039200000000000006</v>
      </c>
      <c r="S374" s="222">
        <v>0.00031</v>
      </c>
      <c r="T374" s="223">
        <f>S374*H374</f>
        <v>0.012152000000000001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212</v>
      </c>
      <c r="AT374" s="224" t="s">
        <v>131</v>
      </c>
      <c r="AU374" s="224" t="s">
        <v>136</v>
      </c>
      <c r="AY374" s="17" t="s">
        <v>128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136</v>
      </c>
      <c r="BK374" s="225">
        <f>ROUND(I374*H374,2)</f>
        <v>0</v>
      </c>
      <c r="BL374" s="17" t="s">
        <v>212</v>
      </c>
      <c r="BM374" s="224" t="s">
        <v>781</v>
      </c>
    </row>
    <row r="375" s="13" customFormat="1">
      <c r="A375" s="13"/>
      <c r="B375" s="226"/>
      <c r="C375" s="227"/>
      <c r="D375" s="228" t="s">
        <v>142</v>
      </c>
      <c r="E375" s="229" t="s">
        <v>1</v>
      </c>
      <c r="F375" s="230" t="s">
        <v>164</v>
      </c>
      <c r="G375" s="227"/>
      <c r="H375" s="231">
        <v>39.200000000000003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142</v>
      </c>
      <c r="AU375" s="237" t="s">
        <v>136</v>
      </c>
      <c r="AV375" s="13" t="s">
        <v>136</v>
      </c>
      <c r="AW375" s="13" t="s">
        <v>32</v>
      </c>
      <c r="AX375" s="13" t="s">
        <v>81</v>
      </c>
      <c r="AY375" s="237" t="s">
        <v>128</v>
      </c>
    </row>
    <row r="376" s="2" customFormat="1" ht="24.15" customHeight="1">
      <c r="A376" s="38"/>
      <c r="B376" s="39"/>
      <c r="C376" s="212" t="s">
        <v>782</v>
      </c>
      <c r="D376" s="212" t="s">
        <v>131</v>
      </c>
      <c r="E376" s="213" t="s">
        <v>783</v>
      </c>
      <c r="F376" s="214" t="s">
        <v>784</v>
      </c>
      <c r="G376" s="215" t="s">
        <v>140</v>
      </c>
      <c r="H376" s="216">
        <v>102.172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0.00014999999999999999</v>
      </c>
      <c r="T376" s="223">
        <f>S376*H376</f>
        <v>0.015325799999999999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212</v>
      </c>
      <c r="AT376" s="224" t="s">
        <v>131</v>
      </c>
      <c r="AU376" s="224" t="s">
        <v>136</v>
      </c>
      <c r="AY376" s="17" t="s">
        <v>128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136</v>
      </c>
      <c r="BK376" s="225">
        <f>ROUND(I376*H376,2)</f>
        <v>0</v>
      </c>
      <c r="BL376" s="17" t="s">
        <v>212</v>
      </c>
      <c r="BM376" s="224" t="s">
        <v>785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777</v>
      </c>
      <c r="G377" s="227"/>
      <c r="H377" s="231">
        <v>102.172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81</v>
      </c>
      <c r="AY377" s="237" t="s">
        <v>128</v>
      </c>
    </row>
    <row r="378" s="2" customFormat="1" ht="24.15" customHeight="1">
      <c r="A378" s="38"/>
      <c r="B378" s="39"/>
      <c r="C378" s="212" t="s">
        <v>786</v>
      </c>
      <c r="D378" s="212" t="s">
        <v>131</v>
      </c>
      <c r="E378" s="213" t="s">
        <v>787</v>
      </c>
      <c r="F378" s="214" t="s">
        <v>788</v>
      </c>
      <c r="G378" s="215" t="s">
        <v>140</v>
      </c>
      <c r="H378" s="216">
        <v>5.5800000000000001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212</v>
      </c>
      <c r="AT378" s="224" t="s">
        <v>131</v>
      </c>
      <c r="AU378" s="224" t="s">
        <v>136</v>
      </c>
      <c r="AY378" s="17" t="s">
        <v>128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136</v>
      </c>
      <c r="BK378" s="225">
        <f>ROUND(I378*H378,2)</f>
        <v>0</v>
      </c>
      <c r="BL378" s="17" t="s">
        <v>212</v>
      </c>
      <c r="BM378" s="224" t="s">
        <v>789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790</v>
      </c>
      <c r="G379" s="227"/>
      <c r="H379" s="231">
        <v>5.5800000000000001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81</v>
      </c>
      <c r="AY379" s="237" t="s">
        <v>128</v>
      </c>
    </row>
    <row r="380" s="2" customFormat="1" ht="16.5" customHeight="1">
      <c r="A380" s="38"/>
      <c r="B380" s="39"/>
      <c r="C380" s="259" t="s">
        <v>791</v>
      </c>
      <c r="D380" s="259" t="s">
        <v>205</v>
      </c>
      <c r="E380" s="260" t="s">
        <v>792</v>
      </c>
      <c r="F380" s="261" t="s">
        <v>793</v>
      </c>
      <c r="G380" s="262" t="s">
        <v>140</v>
      </c>
      <c r="H380" s="263">
        <v>5.859</v>
      </c>
      <c r="I380" s="264"/>
      <c r="J380" s="265">
        <f>ROUND(I380*H380,2)</f>
        <v>0</v>
      </c>
      <c r="K380" s="266"/>
      <c r="L380" s="267"/>
      <c r="M380" s="268" t="s">
        <v>1</v>
      </c>
      <c r="N380" s="269" t="s">
        <v>42</v>
      </c>
      <c r="O380" s="91"/>
      <c r="P380" s="222">
        <f>O380*H380</f>
        <v>0</v>
      </c>
      <c r="Q380" s="222">
        <v>9.9999999999999995E-07</v>
      </c>
      <c r="R380" s="222">
        <f>Q380*H380</f>
        <v>5.8589999999999993E-06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283</v>
      </c>
      <c r="AT380" s="224" t="s">
        <v>205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212</v>
      </c>
      <c r="BM380" s="224" t="s">
        <v>794</v>
      </c>
    </row>
    <row r="381" s="13" customFormat="1">
      <c r="A381" s="13"/>
      <c r="B381" s="226"/>
      <c r="C381" s="227"/>
      <c r="D381" s="228" t="s">
        <v>142</v>
      </c>
      <c r="E381" s="227"/>
      <c r="F381" s="230" t="s">
        <v>795</v>
      </c>
      <c r="G381" s="227"/>
      <c r="H381" s="231">
        <v>5.859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4</v>
      </c>
      <c r="AX381" s="13" t="s">
        <v>81</v>
      </c>
      <c r="AY381" s="237" t="s">
        <v>128</v>
      </c>
    </row>
    <row r="382" s="2" customFormat="1" ht="24.15" customHeight="1">
      <c r="A382" s="38"/>
      <c r="B382" s="39"/>
      <c r="C382" s="212" t="s">
        <v>796</v>
      </c>
      <c r="D382" s="212" t="s">
        <v>131</v>
      </c>
      <c r="E382" s="213" t="s">
        <v>797</v>
      </c>
      <c r="F382" s="214" t="s">
        <v>798</v>
      </c>
      <c r="G382" s="215" t="s">
        <v>140</v>
      </c>
      <c r="H382" s="216">
        <v>160.59200000000001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0.00020000000000000001</v>
      </c>
      <c r="R382" s="222">
        <f>Q382*H382</f>
        <v>0.032118400000000005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212</v>
      </c>
      <c r="AT382" s="224" t="s">
        <v>131</v>
      </c>
      <c r="AU382" s="224" t="s">
        <v>136</v>
      </c>
      <c r="AY382" s="17" t="s">
        <v>128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136</v>
      </c>
      <c r="BK382" s="225">
        <f>ROUND(I382*H382,2)</f>
        <v>0</v>
      </c>
      <c r="BL382" s="17" t="s">
        <v>212</v>
      </c>
      <c r="BM382" s="224" t="s">
        <v>799</v>
      </c>
    </row>
    <row r="383" s="13" customFormat="1">
      <c r="A383" s="13"/>
      <c r="B383" s="226"/>
      <c r="C383" s="227"/>
      <c r="D383" s="228" t="s">
        <v>142</v>
      </c>
      <c r="E383" s="229" t="s">
        <v>1</v>
      </c>
      <c r="F383" s="230" t="s">
        <v>800</v>
      </c>
      <c r="G383" s="227"/>
      <c r="H383" s="231">
        <v>160.59200000000001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142</v>
      </c>
      <c r="AU383" s="237" t="s">
        <v>136</v>
      </c>
      <c r="AV383" s="13" t="s">
        <v>136</v>
      </c>
      <c r="AW383" s="13" t="s">
        <v>32</v>
      </c>
      <c r="AX383" s="13" t="s">
        <v>81</v>
      </c>
      <c r="AY383" s="237" t="s">
        <v>128</v>
      </c>
    </row>
    <row r="384" s="2" customFormat="1" ht="33" customHeight="1">
      <c r="A384" s="38"/>
      <c r="B384" s="39"/>
      <c r="C384" s="212" t="s">
        <v>801</v>
      </c>
      <c r="D384" s="212" t="s">
        <v>131</v>
      </c>
      <c r="E384" s="213" t="s">
        <v>802</v>
      </c>
      <c r="F384" s="214" t="s">
        <v>803</v>
      </c>
      <c r="G384" s="215" t="s">
        <v>140</v>
      </c>
      <c r="H384" s="216">
        <v>160.59200000000001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0.00017000000000000001</v>
      </c>
      <c r="R384" s="222">
        <f>Q384*H384</f>
        <v>0.027300640000000004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212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212</v>
      </c>
      <c r="BM384" s="224" t="s">
        <v>804</v>
      </c>
    </row>
    <row r="385" s="13" customFormat="1">
      <c r="A385" s="13"/>
      <c r="B385" s="226"/>
      <c r="C385" s="227"/>
      <c r="D385" s="228" t="s">
        <v>142</v>
      </c>
      <c r="E385" s="229" t="s">
        <v>1</v>
      </c>
      <c r="F385" s="230" t="s">
        <v>800</v>
      </c>
      <c r="G385" s="227"/>
      <c r="H385" s="231">
        <v>160.59200000000001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136</v>
      </c>
      <c r="AV385" s="13" t="s">
        <v>136</v>
      </c>
      <c r="AW385" s="13" t="s">
        <v>32</v>
      </c>
      <c r="AX385" s="13" t="s">
        <v>81</v>
      </c>
      <c r="AY385" s="237" t="s">
        <v>128</v>
      </c>
    </row>
    <row r="386" s="12" customFormat="1" ht="22.8" customHeight="1">
      <c r="A386" s="12"/>
      <c r="B386" s="196"/>
      <c r="C386" s="197"/>
      <c r="D386" s="198" t="s">
        <v>75</v>
      </c>
      <c r="E386" s="210" t="s">
        <v>805</v>
      </c>
      <c r="F386" s="210" t="s">
        <v>806</v>
      </c>
      <c r="G386" s="197"/>
      <c r="H386" s="197"/>
      <c r="I386" s="200"/>
      <c r="J386" s="211">
        <f>BK386</f>
        <v>0</v>
      </c>
      <c r="K386" s="197"/>
      <c r="L386" s="202"/>
      <c r="M386" s="203"/>
      <c r="N386" s="204"/>
      <c r="O386" s="204"/>
      <c r="P386" s="205">
        <f>SUM(P387:P390)</f>
        <v>0</v>
      </c>
      <c r="Q386" s="204"/>
      <c r="R386" s="205">
        <f>SUM(R387:R390)</f>
        <v>0.007254</v>
      </c>
      <c r="S386" s="204"/>
      <c r="T386" s="206">
        <f>SUM(T387:T390)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7" t="s">
        <v>136</v>
      </c>
      <c r="AT386" s="208" t="s">
        <v>75</v>
      </c>
      <c r="AU386" s="208" t="s">
        <v>81</v>
      </c>
      <c r="AY386" s="207" t="s">
        <v>128</v>
      </c>
      <c r="BK386" s="209">
        <f>SUM(BK387:BK390)</f>
        <v>0</v>
      </c>
    </row>
    <row r="387" s="2" customFormat="1" ht="24.15" customHeight="1">
      <c r="A387" s="38"/>
      <c r="B387" s="39"/>
      <c r="C387" s="212" t="s">
        <v>807</v>
      </c>
      <c r="D387" s="212" t="s">
        <v>131</v>
      </c>
      <c r="E387" s="213" t="s">
        <v>808</v>
      </c>
      <c r="F387" s="214" t="s">
        <v>809</v>
      </c>
      <c r="G387" s="215" t="s">
        <v>140</v>
      </c>
      <c r="H387" s="216">
        <v>5.5800000000000001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212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212</v>
      </c>
      <c r="BM387" s="224" t="s">
        <v>810</v>
      </c>
    </row>
    <row r="388" s="13" customFormat="1">
      <c r="A388" s="13"/>
      <c r="B388" s="226"/>
      <c r="C388" s="227"/>
      <c r="D388" s="228" t="s">
        <v>142</v>
      </c>
      <c r="E388" s="229" t="s">
        <v>1</v>
      </c>
      <c r="F388" s="230" t="s">
        <v>790</v>
      </c>
      <c r="G388" s="227"/>
      <c r="H388" s="231">
        <v>5.5800000000000001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142</v>
      </c>
      <c r="AU388" s="237" t="s">
        <v>136</v>
      </c>
      <c r="AV388" s="13" t="s">
        <v>136</v>
      </c>
      <c r="AW388" s="13" t="s">
        <v>32</v>
      </c>
      <c r="AX388" s="13" t="s">
        <v>81</v>
      </c>
      <c r="AY388" s="237" t="s">
        <v>128</v>
      </c>
    </row>
    <row r="389" s="2" customFormat="1" ht="16.5" customHeight="1">
      <c r="A389" s="38"/>
      <c r="B389" s="39"/>
      <c r="C389" s="259" t="s">
        <v>811</v>
      </c>
      <c r="D389" s="259" t="s">
        <v>205</v>
      </c>
      <c r="E389" s="260" t="s">
        <v>812</v>
      </c>
      <c r="F389" s="261" t="s">
        <v>813</v>
      </c>
      <c r="G389" s="262" t="s">
        <v>140</v>
      </c>
      <c r="H389" s="263">
        <v>5.5800000000000001</v>
      </c>
      <c r="I389" s="264"/>
      <c r="J389" s="265">
        <f>ROUND(I389*H389,2)</f>
        <v>0</v>
      </c>
      <c r="K389" s="266"/>
      <c r="L389" s="267"/>
      <c r="M389" s="268" t="s">
        <v>1</v>
      </c>
      <c r="N389" s="269" t="s">
        <v>42</v>
      </c>
      <c r="O389" s="91"/>
      <c r="P389" s="222">
        <f>O389*H389</f>
        <v>0</v>
      </c>
      <c r="Q389" s="222">
        <v>0.0012999999999999999</v>
      </c>
      <c r="R389" s="222">
        <f>Q389*H389</f>
        <v>0.007254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283</v>
      </c>
      <c r="AT389" s="224" t="s">
        <v>205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814</v>
      </c>
    </row>
    <row r="390" s="2" customFormat="1" ht="16.5" customHeight="1">
      <c r="A390" s="38"/>
      <c r="B390" s="39"/>
      <c r="C390" s="212" t="s">
        <v>815</v>
      </c>
      <c r="D390" s="212" t="s">
        <v>131</v>
      </c>
      <c r="E390" s="213" t="s">
        <v>816</v>
      </c>
      <c r="F390" s="214" t="s">
        <v>817</v>
      </c>
      <c r="G390" s="215" t="s">
        <v>140</v>
      </c>
      <c r="H390" s="216">
        <v>5.5800000000000001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212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212</v>
      </c>
      <c r="BM390" s="224" t="s">
        <v>818</v>
      </c>
    </row>
    <row r="391" s="12" customFormat="1" ht="25.92" customHeight="1">
      <c r="A391" s="12"/>
      <c r="B391" s="196"/>
      <c r="C391" s="197"/>
      <c r="D391" s="198" t="s">
        <v>75</v>
      </c>
      <c r="E391" s="199" t="s">
        <v>205</v>
      </c>
      <c r="F391" s="199" t="s">
        <v>819</v>
      </c>
      <c r="G391" s="197"/>
      <c r="H391" s="197"/>
      <c r="I391" s="200"/>
      <c r="J391" s="201">
        <f>BK391</f>
        <v>0</v>
      </c>
      <c r="K391" s="197"/>
      <c r="L391" s="202"/>
      <c r="M391" s="203"/>
      <c r="N391" s="204"/>
      <c r="O391" s="204"/>
      <c r="P391" s="205">
        <f>P392+P432</f>
        <v>0</v>
      </c>
      <c r="Q391" s="204"/>
      <c r="R391" s="205">
        <f>R392+R432</f>
        <v>0</v>
      </c>
      <c r="S391" s="204"/>
      <c r="T391" s="206">
        <f>T392+T432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129</v>
      </c>
      <c r="AT391" s="208" t="s">
        <v>75</v>
      </c>
      <c r="AU391" s="208" t="s">
        <v>76</v>
      </c>
      <c r="AY391" s="207" t="s">
        <v>128</v>
      </c>
      <c r="BK391" s="209">
        <f>BK392+BK432</f>
        <v>0</v>
      </c>
    </row>
    <row r="392" s="12" customFormat="1" ht="22.8" customHeight="1">
      <c r="A392" s="12"/>
      <c r="B392" s="196"/>
      <c r="C392" s="197"/>
      <c r="D392" s="198" t="s">
        <v>75</v>
      </c>
      <c r="E392" s="210" t="s">
        <v>820</v>
      </c>
      <c r="F392" s="210" t="s">
        <v>821</v>
      </c>
      <c r="G392" s="197"/>
      <c r="H392" s="197"/>
      <c r="I392" s="200"/>
      <c r="J392" s="211">
        <f>BK392</f>
        <v>0</v>
      </c>
      <c r="K392" s="197"/>
      <c r="L392" s="202"/>
      <c r="M392" s="203"/>
      <c r="N392" s="204"/>
      <c r="O392" s="204"/>
      <c r="P392" s="205">
        <f>SUM(P393:P431)</f>
        <v>0</v>
      </c>
      <c r="Q392" s="204"/>
      <c r="R392" s="205">
        <f>SUM(R393:R431)</f>
        <v>0</v>
      </c>
      <c r="S392" s="204"/>
      <c r="T392" s="206">
        <f>SUM(T393:T431)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7" t="s">
        <v>129</v>
      </c>
      <c r="AT392" s="208" t="s">
        <v>75</v>
      </c>
      <c r="AU392" s="208" t="s">
        <v>81</v>
      </c>
      <c r="AY392" s="207" t="s">
        <v>128</v>
      </c>
      <c r="BK392" s="209">
        <f>SUM(BK393:BK431)</f>
        <v>0</v>
      </c>
    </row>
    <row r="393" s="2" customFormat="1" ht="16.5" customHeight="1">
      <c r="A393" s="38"/>
      <c r="B393" s="39"/>
      <c r="C393" s="212" t="s">
        <v>822</v>
      </c>
      <c r="D393" s="212" t="s">
        <v>131</v>
      </c>
      <c r="E393" s="213" t="s">
        <v>823</v>
      </c>
      <c r="F393" s="214" t="s">
        <v>824</v>
      </c>
      <c r="G393" s="215" t="s">
        <v>314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433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433</v>
      </c>
      <c r="BM393" s="224" t="s">
        <v>825</v>
      </c>
    </row>
    <row r="394" s="2" customFormat="1" ht="16.5" customHeight="1">
      <c r="A394" s="38"/>
      <c r="B394" s="39"/>
      <c r="C394" s="212" t="s">
        <v>826</v>
      </c>
      <c r="D394" s="212" t="s">
        <v>131</v>
      </c>
      <c r="E394" s="213" t="s">
        <v>827</v>
      </c>
      <c r="F394" s="214" t="s">
        <v>828</v>
      </c>
      <c r="G394" s="215" t="s">
        <v>314</v>
      </c>
      <c r="H394" s="216">
        <v>1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433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433</v>
      </c>
      <c r="BM394" s="224" t="s">
        <v>829</v>
      </c>
    </row>
    <row r="395" s="2" customFormat="1" ht="24.15" customHeight="1">
      <c r="A395" s="38"/>
      <c r="B395" s="39"/>
      <c r="C395" s="212" t="s">
        <v>830</v>
      </c>
      <c r="D395" s="212" t="s">
        <v>131</v>
      </c>
      <c r="E395" s="213" t="s">
        <v>831</v>
      </c>
      <c r="F395" s="214" t="s">
        <v>832</v>
      </c>
      <c r="G395" s="215" t="s">
        <v>314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433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433</v>
      </c>
      <c r="BM395" s="224" t="s">
        <v>833</v>
      </c>
    </row>
    <row r="396" s="2" customFormat="1" ht="16.5" customHeight="1">
      <c r="A396" s="38"/>
      <c r="B396" s="39"/>
      <c r="C396" s="212" t="s">
        <v>834</v>
      </c>
      <c r="D396" s="212" t="s">
        <v>131</v>
      </c>
      <c r="E396" s="213" t="s">
        <v>835</v>
      </c>
      <c r="F396" s="214" t="s">
        <v>836</v>
      </c>
      <c r="G396" s="215" t="s">
        <v>314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433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433</v>
      </c>
      <c r="BM396" s="224" t="s">
        <v>837</v>
      </c>
    </row>
    <row r="397" s="2" customFormat="1" ht="16.5" customHeight="1">
      <c r="A397" s="38"/>
      <c r="B397" s="39"/>
      <c r="C397" s="212" t="s">
        <v>838</v>
      </c>
      <c r="D397" s="212" t="s">
        <v>131</v>
      </c>
      <c r="E397" s="213" t="s">
        <v>839</v>
      </c>
      <c r="F397" s="214" t="s">
        <v>840</v>
      </c>
      <c r="G397" s="215" t="s">
        <v>314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433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433</v>
      </c>
      <c r="BM397" s="224" t="s">
        <v>841</v>
      </c>
    </row>
    <row r="398" s="2" customFormat="1" ht="24.15" customHeight="1">
      <c r="A398" s="38"/>
      <c r="B398" s="39"/>
      <c r="C398" s="212" t="s">
        <v>842</v>
      </c>
      <c r="D398" s="212" t="s">
        <v>131</v>
      </c>
      <c r="E398" s="213" t="s">
        <v>843</v>
      </c>
      <c r="F398" s="214" t="s">
        <v>844</v>
      </c>
      <c r="G398" s="215" t="s">
        <v>146</v>
      </c>
      <c r="H398" s="216">
        <v>55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433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433</v>
      </c>
      <c r="BM398" s="224" t="s">
        <v>845</v>
      </c>
    </row>
    <row r="399" s="2" customFormat="1" ht="24.15" customHeight="1">
      <c r="A399" s="38"/>
      <c r="B399" s="39"/>
      <c r="C399" s="212" t="s">
        <v>846</v>
      </c>
      <c r="D399" s="212" t="s">
        <v>131</v>
      </c>
      <c r="E399" s="213" t="s">
        <v>847</v>
      </c>
      <c r="F399" s="214" t="s">
        <v>848</v>
      </c>
      <c r="G399" s="215" t="s">
        <v>146</v>
      </c>
      <c r="H399" s="216">
        <v>105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433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433</v>
      </c>
      <c r="BM399" s="224" t="s">
        <v>849</v>
      </c>
    </row>
    <row r="400" s="2" customFormat="1" ht="16.5" customHeight="1">
      <c r="A400" s="38"/>
      <c r="B400" s="39"/>
      <c r="C400" s="212" t="s">
        <v>850</v>
      </c>
      <c r="D400" s="212" t="s">
        <v>131</v>
      </c>
      <c r="E400" s="213" t="s">
        <v>851</v>
      </c>
      <c r="F400" s="214" t="s">
        <v>852</v>
      </c>
      <c r="G400" s="215" t="s">
        <v>146</v>
      </c>
      <c r="H400" s="216">
        <v>15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433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433</v>
      </c>
      <c r="BM400" s="224" t="s">
        <v>853</v>
      </c>
    </row>
    <row r="401" s="2" customFormat="1" ht="16.5" customHeight="1">
      <c r="A401" s="38"/>
      <c r="B401" s="39"/>
      <c r="C401" s="212" t="s">
        <v>854</v>
      </c>
      <c r="D401" s="212" t="s">
        <v>131</v>
      </c>
      <c r="E401" s="213" t="s">
        <v>855</v>
      </c>
      <c r="F401" s="214" t="s">
        <v>856</v>
      </c>
      <c r="G401" s="215" t="s">
        <v>146</v>
      </c>
      <c r="H401" s="216">
        <v>25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433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433</v>
      </c>
      <c r="BM401" s="224" t="s">
        <v>857</v>
      </c>
    </row>
    <row r="402" s="2" customFormat="1" ht="16.5" customHeight="1">
      <c r="A402" s="38"/>
      <c r="B402" s="39"/>
      <c r="C402" s="212" t="s">
        <v>858</v>
      </c>
      <c r="D402" s="212" t="s">
        <v>131</v>
      </c>
      <c r="E402" s="213" t="s">
        <v>859</v>
      </c>
      <c r="F402" s="214" t="s">
        <v>860</v>
      </c>
      <c r="G402" s="215" t="s">
        <v>146</v>
      </c>
      <c r="H402" s="216">
        <v>6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433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433</v>
      </c>
      <c r="BM402" s="224" t="s">
        <v>861</v>
      </c>
    </row>
    <row r="403" s="2" customFormat="1" ht="16.5" customHeight="1">
      <c r="A403" s="38"/>
      <c r="B403" s="39"/>
      <c r="C403" s="212" t="s">
        <v>862</v>
      </c>
      <c r="D403" s="212" t="s">
        <v>131</v>
      </c>
      <c r="E403" s="213" t="s">
        <v>863</v>
      </c>
      <c r="F403" s="214" t="s">
        <v>864</v>
      </c>
      <c r="G403" s="215" t="s">
        <v>146</v>
      </c>
      <c r="H403" s="216">
        <v>10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433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433</v>
      </c>
      <c r="BM403" s="224" t="s">
        <v>865</v>
      </c>
    </row>
    <row r="404" s="2" customFormat="1" ht="16.5" customHeight="1">
      <c r="A404" s="38"/>
      <c r="B404" s="39"/>
      <c r="C404" s="212" t="s">
        <v>866</v>
      </c>
      <c r="D404" s="212" t="s">
        <v>131</v>
      </c>
      <c r="E404" s="213" t="s">
        <v>867</v>
      </c>
      <c r="F404" s="214" t="s">
        <v>868</v>
      </c>
      <c r="G404" s="215" t="s">
        <v>146</v>
      </c>
      <c r="H404" s="216">
        <v>10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433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433</v>
      </c>
      <c r="BM404" s="224" t="s">
        <v>869</v>
      </c>
    </row>
    <row r="405" s="2" customFormat="1" ht="16.5" customHeight="1">
      <c r="A405" s="38"/>
      <c r="B405" s="39"/>
      <c r="C405" s="212" t="s">
        <v>870</v>
      </c>
      <c r="D405" s="212" t="s">
        <v>131</v>
      </c>
      <c r="E405" s="213" t="s">
        <v>871</v>
      </c>
      <c r="F405" s="214" t="s">
        <v>872</v>
      </c>
      <c r="G405" s="215" t="s">
        <v>146</v>
      </c>
      <c r="H405" s="216">
        <v>30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433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433</v>
      </c>
      <c r="BM405" s="224" t="s">
        <v>873</v>
      </c>
    </row>
    <row r="406" s="2" customFormat="1" ht="16.5" customHeight="1">
      <c r="A406" s="38"/>
      <c r="B406" s="39"/>
      <c r="C406" s="212" t="s">
        <v>874</v>
      </c>
      <c r="D406" s="212" t="s">
        <v>131</v>
      </c>
      <c r="E406" s="213" t="s">
        <v>875</v>
      </c>
      <c r="F406" s="214" t="s">
        <v>876</v>
      </c>
      <c r="G406" s="215" t="s">
        <v>146</v>
      </c>
      <c r="H406" s="216">
        <v>20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433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433</v>
      </c>
      <c r="BM406" s="224" t="s">
        <v>877</v>
      </c>
    </row>
    <row r="407" s="2" customFormat="1" ht="16.5" customHeight="1">
      <c r="A407" s="38"/>
      <c r="B407" s="39"/>
      <c r="C407" s="212" t="s">
        <v>878</v>
      </c>
      <c r="D407" s="212" t="s">
        <v>131</v>
      </c>
      <c r="E407" s="213" t="s">
        <v>879</v>
      </c>
      <c r="F407" s="214" t="s">
        <v>880</v>
      </c>
      <c r="G407" s="215" t="s">
        <v>314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433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433</v>
      </c>
      <c r="BM407" s="224" t="s">
        <v>881</v>
      </c>
    </row>
    <row r="408" s="2" customFormat="1" ht="16.5" customHeight="1">
      <c r="A408" s="38"/>
      <c r="B408" s="39"/>
      <c r="C408" s="212" t="s">
        <v>882</v>
      </c>
      <c r="D408" s="212" t="s">
        <v>131</v>
      </c>
      <c r="E408" s="213" t="s">
        <v>883</v>
      </c>
      <c r="F408" s="214" t="s">
        <v>884</v>
      </c>
      <c r="G408" s="215" t="s">
        <v>314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433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433</v>
      </c>
      <c r="BM408" s="224" t="s">
        <v>885</v>
      </c>
    </row>
    <row r="409" s="2" customFormat="1" ht="16.5" customHeight="1">
      <c r="A409" s="38"/>
      <c r="B409" s="39"/>
      <c r="C409" s="212" t="s">
        <v>886</v>
      </c>
      <c r="D409" s="212" t="s">
        <v>131</v>
      </c>
      <c r="E409" s="213" t="s">
        <v>887</v>
      </c>
      <c r="F409" s="214" t="s">
        <v>888</v>
      </c>
      <c r="G409" s="215" t="s">
        <v>314</v>
      </c>
      <c r="H409" s="216">
        <v>2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433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433</v>
      </c>
      <c r="BM409" s="224" t="s">
        <v>889</v>
      </c>
    </row>
    <row r="410" s="2" customFormat="1" ht="16.5" customHeight="1">
      <c r="A410" s="38"/>
      <c r="B410" s="39"/>
      <c r="C410" s="212" t="s">
        <v>890</v>
      </c>
      <c r="D410" s="212" t="s">
        <v>131</v>
      </c>
      <c r="E410" s="213" t="s">
        <v>891</v>
      </c>
      <c r="F410" s="214" t="s">
        <v>892</v>
      </c>
      <c r="G410" s="215" t="s">
        <v>314</v>
      </c>
      <c r="H410" s="216">
        <v>9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433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433</v>
      </c>
      <c r="BM410" s="224" t="s">
        <v>893</v>
      </c>
    </row>
    <row r="411" s="2" customFormat="1" ht="16.5" customHeight="1">
      <c r="A411" s="38"/>
      <c r="B411" s="39"/>
      <c r="C411" s="212" t="s">
        <v>894</v>
      </c>
      <c r="D411" s="212" t="s">
        <v>131</v>
      </c>
      <c r="E411" s="213" t="s">
        <v>895</v>
      </c>
      <c r="F411" s="214" t="s">
        <v>896</v>
      </c>
      <c r="G411" s="215" t="s">
        <v>314</v>
      </c>
      <c r="H411" s="216">
        <v>4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433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433</v>
      </c>
      <c r="BM411" s="224" t="s">
        <v>897</v>
      </c>
    </row>
    <row r="412" s="2" customFormat="1" ht="16.5" customHeight="1">
      <c r="A412" s="38"/>
      <c r="B412" s="39"/>
      <c r="C412" s="212" t="s">
        <v>898</v>
      </c>
      <c r="D412" s="212" t="s">
        <v>131</v>
      </c>
      <c r="E412" s="213" t="s">
        <v>899</v>
      </c>
      <c r="F412" s="214" t="s">
        <v>900</v>
      </c>
      <c r="G412" s="215" t="s">
        <v>314</v>
      </c>
      <c r="H412" s="216">
        <v>2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433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433</v>
      </c>
      <c r="BM412" s="224" t="s">
        <v>901</v>
      </c>
    </row>
    <row r="413" s="2" customFormat="1" ht="16.5" customHeight="1">
      <c r="A413" s="38"/>
      <c r="B413" s="39"/>
      <c r="C413" s="212" t="s">
        <v>902</v>
      </c>
      <c r="D413" s="212" t="s">
        <v>131</v>
      </c>
      <c r="E413" s="213" t="s">
        <v>903</v>
      </c>
      <c r="F413" s="214" t="s">
        <v>904</v>
      </c>
      <c r="G413" s="215" t="s">
        <v>314</v>
      </c>
      <c r="H413" s="216">
        <v>12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433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433</v>
      </c>
      <c r="BM413" s="224" t="s">
        <v>905</v>
      </c>
    </row>
    <row r="414" s="2" customFormat="1" ht="16.5" customHeight="1">
      <c r="A414" s="38"/>
      <c r="B414" s="39"/>
      <c r="C414" s="212" t="s">
        <v>906</v>
      </c>
      <c r="D414" s="212" t="s">
        <v>131</v>
      </c>
      <c r="E414" s="213" t="s">
        <v>907</v>
      </c>
      <c r="F414" s="214" t="s">
        <v>908</v>
      </c>
      <c r="G414" s="215" t="s">
        <v>314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433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433</v>
      </c>
      <c r="BM414" s="224" t="s">
        <v>909</v>
      </c>
    </row>
    <row r="415" s="2" customFormat="1" ht="16.5" customHeight="1">
      <c r="A415" s="38"/>
      <c r="B415" s="39"/>
      <c r="C415" s="212" t="s">
        <v>910</v>
      </c>
      <c r="D415" s="212" t="s">
        <v>131</v>
      </c>
      <c r="E415" s="213" t="s">
        <v>911</v>
      </c>
      <c r="F415" s="214" t="s">
        <v>912</v>
      </c>
      <c r="G415" s="215" t="s">
        <v>314</v>
      </c>
      <c r="H415" s="216">
        <v>8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433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433</v>
      </c>
      <c r="BM415" s="224" t="s">
        <v>913</v>
      </c>
    </row>
    <row r="416" s="2" customFormat="1" ht="16.5" customHeight="1">
      <c r="A416" s="38"/>
      <c r="B416" s="39"/>
      <c r="C416" s="212" t="s">
        <v>914</v>
      </c>
      <c r="D416" s="212" t="s">
        <v>131</v>
      </c>
      <c r="E416" s="213" t="s">
        <v>915</v>
      </c>
      <c r="F416" s="214" t="s">
        <v>916</v>
      </c>
      <c r="G416" s="215" t="s">
        <v>314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433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433</v>
      </c>
      <c r="BM416" s="224" t="s">
        <v>917</v>
      </c>
    </row>
    <row r="417" s="2" customFormat="1" ht="16.5" customHeight="1">
      <c r="A417" s="38"/>
      <c r="B417" s="39"/>
      <c r="C417" s="212" t="s">
        <v>918</v>
      </c>
      <c r="D417" s="212" t="s">
        <v>131</v>
      </c>
      <c r="E417" s="213" t="s">
        <v>919</v>
      </c>
      <c r="F417" s="214" t="s">
        <v>920</v>
      </c>
      <c r="G417" s="215" t="s">
        <v>314</v>
      </c>
      <c r="H417" s="216">
        <v>1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433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433</v>
      </c>
      <c r="BM417" s="224" t="s">
        <v>921</v>
      </c>
    </row>
    <row r="418" s="2" customFormat="1" ht="16.5" customHeight="1">
      <c r="A418" s="38"/>
      <c r="B418" s="39"/>
      <c r="C418" s="212" t="s">
        <v>922</v>
      </c>
      <c r="D418" s="212" t="s">
        <v>131</v>
      </c>
      <c r="E418" s="213" t="s">
        <v>923</v>
      </c>
      <c r="F418" s="214" t="s">
        <v>924</v>
      </c>
      <c r="G418" s="215" t="s">
        <v>314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433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433</v>
      </c>
      <c r="BM418" s="224" t="s">
        <v>925</v>
      </c>
    </row>
    <row r="419" s="2" customFormat="1" ht="16.5" customHeight="1">
      <c r="A419" s="38"/>
      <c r="B419" s="39"/>
      <c r="C419" s="212" t="s">
        <v>926</v>
      </c>
      <c r="D419" s="212" t="s">
        <v>131</v>
      </c>
      <c r="E419" s="213" t="s">
        <v>927</v>
      </c>
      <c r="F419" s="214" t="s">
        <v>928</v>
      </c>
      <c r="G419" s="215" t="s">
        <v>314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433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433</v>
      </c>
      <c r="BM419" s="224" t="s">
        <v>929</v>
      </c>
    </row>
    <row r="420" s="2" customFormat="1" ht="16.5" customHeight="1">
      <c r="A420" s="38"/>
      <c r="B420" s="39"/>
      <c r="C420" s="212" t="s">
        <v>930</v>
      </c>
      <c r="D420" s="212" t="s">
        <v>131</v>
      </c>
      <c r="E420" s="213" t="s">
        <v>931</v>
      </c>
      <c r="F420" s="214" t="s">
        <v>932</v>
      </c>
      <c r="G420" s="215" t="s">
        <v>314</v>
      </c>
      <c r="H420" s="216">
        <v>3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433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433</v>
      </c>
      <c r="BM420" s="224" t="s">
        <v>933</v>
      </c>
    </row>
    <row r="421" s="2" customFormat="1" ht="16.5" customHeight="1">
      <c r="A421" s="38"/>
      <c r="B421" s="39"/>
      <c r="C421" s="212" t="s">
        <v>934</v>
      </c>
      <c r="D421" s="212" t="s">
        <v>131</v>
      </c>
      <c r="E421" s="213" t="s">
        <v>935</v>
      </c>
      <c r="F421" s="214" t="s">
        <v>936</v>
      </c>
      <c r="G421" s="215" t="s">
        <v>314</v>
      </c>
      <c r="H421" s="216">
        <v>11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433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433</v>
      </c>
      <c r="BM421" s="224" t="s">
        <v>937</v>
      </c>
    </row>
    <row r="422" s="2" customFormat="1" ht="16.5" customHeight="1">
      <c r="A422" s="38"/>
      <c r="B422" s="39"/>
      <c r="C422" s="212" t="s">
        <v>938</v>
      </c>
      <c r="D422" s="212" t="s">
        <v>131</v>
      </c>
      <c r="E422" s="213" t="s">
        <v>939</v>
      </c>
      <c r="F422" s="214" t="s">
        <v>940</v>
      </c>
      <c r="G422" s="215" t="s">
        <v>314</v>
      </c>
      <c r="H422" s="216">
        <v>14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433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433</v>
      </c>
      <c r="BM422" s="224" t="s">
        <v>941</v>
      </c>
    </row>
    <row r="423" s="2" customFormat="1" ht="33" customHeight="1">
      <c r="A423" s="38"/>
      <c r="B423" s="39"/>
      <c r="C423" s="212" t="s">
        <v>942</v>
      </c>
      <c r="D423" s="212" t="s">
        <v>131</v>
      </c>
      <c r="E423" s="213" t="s">
        <v>943</v>
      </c>
      <c r="F423" s="214" t="s">
        <v>944</v>
      </c>
      <c r="G423" s="215" t="s">
        <v>134</v>
      </c>
      <c r="H423" s="216">
        <v>3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433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433</v>
      </c>
      <c r="BM423" s="224" t="s">
        <v>945</v>
      </c>
    </row>
    <row r="424" s="2" customFormat="1" ht="33" customHeight="1">
      <c r="A424" s="38"/>
      <c r="B424" s="39"/>
      <c r="C424" s="212" t="s">
        <v>946</v>
      </c>
      <c r="D424" s="212" t="s">
        <v>131</v>
      </c>
      <c r="E424" s="213" t="s">
        <v>947</v>
      </c>
      <c r="F424" s="214" t="s">
        <v>948</v>
      </c>
      <c r="G424" s="215" t="s">
        <v>134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433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433</v>
      </c>
      <c r="BM424" s="224" t="s">
        <v>949</v>
      </c>
    </row>
    <row r="425" s="2" customFormat="1" ht="24.15" customHeight="1">
      <c r="A425" s="38"/>
      <c r="B425" s="39"/>
      <c r="C425" s="212" t="s">
        <v>950</v>
      </c>
      <c r="D425" s="212" t="s">
        <v>131</v>
      </c>
      <c r="E425" s="213" t="s">
        <v>951</v>
      </c>
      <c r="F425" s="214" t="s">
        <v>952</v>
      </c>
      <c r="G425" s="215" t="s">
        <v>134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433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433</v>
      </c>
      <c r="BM425" s="224" t="s">
        <v>953</v>
      </c>
    </row>
    <row r="426" s="2" customFormat="1" ht="37.8" customHeight="1">
      <c r="A426" s="38"/>
      <c r="B426" s="39"/>
      <c r="C426" s="212" t="s">
        <v>954</v>
      </c>
      <c r="D426" s="212" t="s">
        <v>131</v>
      </c>
      <c r="E426" s="213" t="s">
        <v>955</v>
      </c>
      <c r="F426" s="214" t="s">
        <v>956</v>
      </c>
      <c r="G426" s="215" t="s">
        <v>134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433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433</v>
      </c>
      <c r="BM426" s="224" t="s">
        <v>957</v>
      </c>
    </row>
    <row r="427" s="2" customFormat="1" ht="16.5" customHeight="1">
      <c r="A427" s="38"/>
      <c r="B427" s="39"/>
      <c r="C427" s="212" t="s">
        <v>958</v>
      </c>
      <c r="D427" s="212" t="s">
        <v>131</v>
      </c>
      <c r="E427" s="213" t="s">
        <v>959</v>
      </c>
      <c r="F427" s="214" t="s">
        <v>960</v>
      </c>
      <c r="G427" s="215" t="s">
        <v>314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433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433</v>
      </c>
      <c r="BM427" s="224" t="s">
        <v>961</v>
      </c>
    </row>
    <row r="428" s="2" customFormat="1" ht="16.5" customHeight="1">
      <c r="A428" s="38"/>
      <c r="B428" s="39"/>
      <c r="C428" s="212" t="s">
        <v>962</v>
      </c>
      <c r="D428" s="212" t="s">
        <v>131</v>
      </c>
      <c r="E428" s="213" t="s">
        <v>963</v>
      </c>
      <c r="F428" s="214" t="s">
        <v>964</v>
      </c>
      <c r="G428" s="215" t="s">
        <v>314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433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433</v>
      </c>
      <c r="BM428" s="224" t="s">
        <v>965</v>
      </c>
    </row>
    <row r="429" s="2" customFormat="1" ht="16.5" customHeight="1">
      <c r="A429" s="38"/>
      <c r="B429" s="39"/>
      <c r="C429" s="212" t="s">
        <v>966</v>
      </c>
      <c r="D429" s="212" t="s">
        <v>131</v>
      </c>
      <c r="E429" s="213" t="s">
        <v>967</v>
      </c>
      <c r="F429" s="214" t="s">
        <v>968</v>
      </c>
      <c r="G429" s="215" t="s">
        <v>314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433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433</v>
      </c>
      <c r="BM429" s="224" t="s">
        <v>969</v>
      </c>
    </row>
    <row r="430" s="2" customFormat="1" ht="16.5" customHeight="1">
      <c r="A430" s="38"/>
      <c r="B430" s="39"/>
      <c r="C430" s="212" t="s">
        <v>970</v>
      </c>
      <c r="D430" s="212" t="s">
        <v>131</v>
      </c>
      <c r="E430" s="213" t="s">
        <v>971</v>
      </c>
      <c r="F430" s="214" t="s">
        <v>972</v>
      </c>
      <c r="G430" s="215" t="s">
        <v>314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433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433</v>
      </c>
      <c r="BM430" s="224" t="s">
        <v>973</v>
      </c>
    </row>
    <row r="431" s="2" customFormat="1" ht="16.5" customHeight="1">
      <c r="A431" s="38"/>
      <c r="B431" s="39"/>
      <c r="C431" s="212" t="s">
        <v>974</v>
      </c>
      <c r="D431" s="212" t="s">
        <v>131</v>
      </c>
      <c r="E431" s="213" t="s">
        <v>975</v>
      </c>
      <c r="F431" s="214" t="s">
        <v>976</v>
      </c>
      <c r="G431" s="215" t="s">
        <v>314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433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433</v>
      </c>
      <c r="BM431" s="224" t="s">
        <v>977</v>
      </c>
    </row>
    <row r="432" s="12" customFormat="1" ht="22.8" customHeight="1">
      <c r="A432" s="12"/>
      <c r="B432" s="196"/>
      <c r="C432" s="197"/>
      <c r="D432" s="198" t="s">
        <v>75</v>
      </c>
      <c r="E432" s="210" t="s">
        <v>978</v>
      </c>
      <c r="F432" s="210" t="s">
        <v>979</v>
      </c>
      <c r="G432" s="197"/>
      <c r="H432" s="197"/>
      <c r="I432" s="200"/>
      <c r="J432" s="211">
        <f>BK432</f>
        <v>0</v>
      </c>
      <c r="K432" s="197"/>
      <c r="L432" s="202"/>
      <c r="M432" s="203"/>
      <c r="N432" s="204"/>
      <c r="O432" s="204"/>
      <c r="P432" s="205">
        <f>SUM(P433:P436)</f>
        <v>0</v>
      </c>
      <c r="Q432" s="204"/>
      <c r="R432" s="205">
        <f>SUM(R433:R436)</f>
        <v>0</v>
      </c>
      <c r="S432" s="204"/>
      <c r="T432" s="206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7" t="s">
        <v>129</v>
      </c>
      <c r="AT432" s="208" t="s">
        <v>75</v>
      </c>
      <c r="AU432" s="208" t="s">
        <v>81</v>
      </c>
      <c r="AY432" s="207" t="s">
        <v>128</v>
      </c>
      <c r="BK432" s="209">
        <f>SUM(BK433:BK436)</f>
        <v>0</v>
      </c>
    </row>
    <row r="433" s="2" customFormat="1" ht="16.5" customHeight="1">
      <c r="A433" s="38"/>
      <c r="B433" s="39"/>
      <c r="C433" s="212" t="s">
        <v>980</v>
      </c>
      <c r="D433" s="212" t="s">
        <v>131</v>
      </c>
      <c r="E433" s="213" t="s">
        <v>981</v>
      </c>
      <c r="F433" s="214" t="s">
        <v>982</v>
      </c>
      <c r="G433" s="215" t="s">
        <v>134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433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433</v>
      </c>
      <c r="BM433" s="224" t="s">
        <v>983</v>
      </c>
    </row>
    <row r="434" s="2" customFormat="1" ht="21.75" customHeight="1">
      <c r="A434" s="38"/>
      <c r="B434" s="39"/>
      <c r="C434" s="212" t="s">
        <v>984</v>
      </c>
      <c r="D434" s="212" t="s">
        <v>131</v>
      </c>
      <c r="E434" s="213" t="s">
        <v>985</v>
      </c>
      <c r="F434" s="214" t="s">
        <v>986</v>
      </c>
      <c r="G434" s="215" t="s">
        <v>134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433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433</v>
      </c>
      <c r="BM434" s="224" t="s">
        <v>987</v>
      </c>
    </row>
    <row r="435" s="2" customFormat="1" ht="16.5" customHeight="1">
      <c r="A435" s="38"/>
      <c r="B435" s="39"/>
      <c r="C435" s="212" t="s">
        <v>988</v>
      </c>
      <c r="D435" s="212" t="s">
        <v>131</v>
      </c>
      <c r="E435" s="213" t="s">
        <v>989</v>
      </c>
      <c r="F435" s="214" t="s">
        <v>990</v>
      </c>
      <c r="G435" s="215" t="s">
        <v>146</v>
      </c>
      <c r="H435" s="216">
        <v>1.5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433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433</v>
      </c>
      <c r="BM435" s="224" t="s">
        <v>991</v>
      </c>
    </row>
    <row r="436" s="2" customFormat="1" ht="16.5" customHeight="1">
      <c r="A436" s="38"/>
      <c r="B436" s="39"/>
      <c r="C436" s="212" t="s">
        <v>992</v>
      </c>
      <c r="D436" s="212" t="s">
        <v>131</v>
      </c>
      <c r="E436" s="213" t="s">
        <v>993</v>
      </c>
      <c r="F436" s="214" t="s">
        <v>994</v>
      </c>
      <c r="G436" s="215" t="s">
        <v>134</v>
      </c>
      <c r="H436" s="216">
        <v>1</v>
      </c>
      <c r="I436" s="217"/>
      <c r="J436" s="218">
        <f>ROUND(I436*H436,2)</f>
        <v>0</v>
      </c>
      <c r="K436" s="219"/>
      <c r="L436" s="44"/>
      <c r="M436" s="270" t="s">
        <v>1</v>
      </c>
      <c r="N436" s="271" t="s">
        <v>42</v>
      </c>
      <c r="O436" s="272"/>
      <c r="P436" s="273">
        <f>O436*H436</f>
        <v>0</v>
      </c>
      <c r="Q436" s="273">
        <v>0</v>
      </c>
      <c r="R436" s="273">
        <f>Q436*H436</f>
        <v>0</v>
      </c>
      <c r="S436" s="273">
        <v>0</v>
      </c>
      <c r="T436" s="27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433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433</v>
      </c>
      <c r="BM436" s="224" t="s">
        <v>995</v>
      </c>
    </row>
    <row r="437" s="2" customFormat="1" ht="6.96" customHeight="1">
      <c r="A437" s="38"/>
      <c r="B437" s="66"/>
      <c r="C437" s="67"/>
      <c r="D437" s="67"/>
      <c r="E437" s="67"/>
      <c r="F437" s="67"/>
      <c r="G437" s="67"/>
      <c r="H437" s="67"/>
      <c r="I437" s="67"/>
      <c r="J437" s="67"/>
      <c r="K437" s="67"/>
      <c r="L437" s="44"/>
      <c r="M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</row>
  </sheetData>
  <sheetProtection sheet="1" autoFilter="0" formatColumns="0" formatRows="0" objects="1" scenarios="1" spinCount="100000" saltValue="UzHzteChQFcNe+0ZwsODGigNK8CcEbUHGo1+Ngep2MoWr0re0w3YdgvRImViw4/MnE+EJ1LNU3Ixg+5ovmbf9A==" hashValue="bF88cmNLWFEPd1qctu96l4Jk7SLNtFhYqmO8Xy59IWK7jdhfKUOzmAPC5tPMdQzg+fG1lKtOfM9AamdXFRAsAA==" algorithmName="SHA-512" password="CC35"/>
  <autoFilter ref="C135:K436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2023-05-23T14:27:43Z</dcterms:created>
  <dcterms:modified xsi:type="dcterms:W3CDTF">2023-05-23T14:27:44Z</dcterms:modified>
</cp:coreProperties>
</file>