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byt...'!$C$135:$K$436</definedName>
    <definedName name="_xlnm.Print_Area" localSheetId="1">'Byt - Stavební úpravy byt...'!$C$4:$J$76,'Byt - Stavební úpravy byt...'!$C$82:$J$119,'Byt - Stavební úpravy byt...'!$C$125:$J$436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<sst xmlns="http://schemas.openxmlformats.org/spreadsheetml/2006/main" count="3850" uniqueCount="993">
  <si>
    <t>Export Komplet</t>
  </si>
  <si>
    <t/>
  </si>
  <si>
    <t>2.0</t>
  </si>
  <si>
    <t>ZAMOK</t>
  </si>
  <si>
    <t>False</t>
  </si>
  <si>
    <t>{80945391-3f03-4ecc-b211-63a2192d9d10}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</si>
  <si>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</si>
  <si>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</si>
  <si>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</si>
  <si>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</si>
  <si>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</si>
  <si>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</si>
  <si>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</si>
  <si>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</si>
  <si>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</si>
  <si>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</si>
  <si>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</si>
  <si>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Galandova 1240, byt č. 25</t>
  </si>
  <si>
    <t>KSO:</t>
  </si>
  <si>
    <t>CC-CZ:</t>
  </si>
  <si>
    <t>Místo:</t>
  </si>
  <si>
    <t>Galandova 1240,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</si>
  <si>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</si>
  <si>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</si>
  <si>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</si>
  <si>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</si>
  <si>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</si>
  <si>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</si>
  <si>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</si>
  <si>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</si>
  <si>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</si>
  <si>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</si>
  <si>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</si>
  <si>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</si>
  <si>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</si>
  <si>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</si>
  <si>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</si>
  <si>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</si>
  <si>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</si>
  <si>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</si>
  <si>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</si>
  <si>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</si>
  <si>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</si>
  <si>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</si>
  <si>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</si>
  <si>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</si>
  <si>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</si>
  <si>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</si>
  <si>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</si>
  <si>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</si>
  <si>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</si>
  <si>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</si>
  <si>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</si>
  <si>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</si>
  <si>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</si>
  <si>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</si>
  <si>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</si>
  <si>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</si>
  <si>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</si>
  <si>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</si>
  <si>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</si>
  <si>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</si>
  <si>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</si>
  <si>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</si>
  <si>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</si>
  <si>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</si>
  <si>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</si>
  <si>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</si>
  <si>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</si>
  <si>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</si>
  <si>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</si>
  <si>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</si>
  <si>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</si>
  <si>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</si>
  <si>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</si>
  <si>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</si>
  <si>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</si>
  <si>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</si>
  <si>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</si>
  <si>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</si>
  <si>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</si>
  <si>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</si>
  <si>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</si>
  <si>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</si>
  <si>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</si>
  <si>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</si>
  <si>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</si>
  <si>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</si>
  <si>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</si>
  <si>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</si>
  <si>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</si>
  <si>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</si>
  <si>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</si>
  <si>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</si>
  <si>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</si>
  <si>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</si>
  <si>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</si>
  <si>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</si>
  <si>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</si>
  <si>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</si>
  <si>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</si>
  <si>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</si>
  <si>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</si>
  <si>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</si>
  <si>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</si>
  <si>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</si>
  <si>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</si>
  <si>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</si>
  <si>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</si>
  <si>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</si>
  <si>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</si>
  <si>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</si>
  <si>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</si>
  <si>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</si>
  <si>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</si>
  <si>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</si>
  <si>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</si>
  <si>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</si>
  <si>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</si>
  <si>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</si>
  <si>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</si>
  <si>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</si>
  <si>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</si>
  <si>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</si>
  <si>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</si>
  <si>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</si>
  <si>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</si>
  <si>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</si>
  <si>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</si>
  <si>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</si>
  <si>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</si>
  <si>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</si>
  <si>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</si>
  <si>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</si>
  <si>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</si>
  <si>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</si>
  <si>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</si>
  <si>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</si>
  <si>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</si>
  <si>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</si>
  <si>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</si>
  <si>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</si>
  <si>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</si>
  <si>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</si>
  <si>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</si>
  <si>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</si>
  <si>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</si>
  <si>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</si>
  <si>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</si>
  <si>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</si>
  <si>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</si>
  <si>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</si>
  <si>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</si>
  <si>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</si>
  <si>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</si>
  <si>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</si>
  <si>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</si>
  <si>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</si>
  <si>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</si>
  <si>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</si>
  <si>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</si>
  <si>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</si>
  <si>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</si>
  <si>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</si>
  <si>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</si>
  <si>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</si>
  <si>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</si>
  <si>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</si>
  <si>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</si>
  <si>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</si>
  <si>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</si>
  <si>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</si>
  <si>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</si>
  <si>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</si>
  <si>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</si>
  <si>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</si>
  <si>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</si>
  <si>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</si>
  <si>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</si>
  <si>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</si>
  <si>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</si>
  <si>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</si>
  <si>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</si>
  <si>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</si>
  <si>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</si>
  <si>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</si>
  <si>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</si>
  <si>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</si>
  <si>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</si>
  <si>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</si>
  <si>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</si>
  <si>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</si>
  <si>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</si>
  <si>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</si>
  <si>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</si>
  <si>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</si>
  <si>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</si>
  <si>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</si>
  <si>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</si>
  <si>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</si>
  <si>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</si>
  <si>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</si>
  <si>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</si>
  <si>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</si>
  <si>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</si>
  <si>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</si>
  <si>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</si>
  <si>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</si>
  <si>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</si>
  <si>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</si>
  <si>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</si>
  <si>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</si>
  <si>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</si>
  <si>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</si>
  <si>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</si>
  <si>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</si>
  <si>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</si>
  <si>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</si>
  <si>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</si>
  <si>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</si>
  <si>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</si>
  <si>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</si>
  <si>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</si>
  <si>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</si>
  <si>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</si>
  <si>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</si>
  <si>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</si>
  <si>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</si>
  <si>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</si>
  <si>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</si>
  <si>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</si>
  <si>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</si>
  <si>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</si>
  <si>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</si>
  <si>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</si>
  <si>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</si>
  <si>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</si>
  <si>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</si>
  <si>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</si>
  <si>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</si>
  <si>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</si>
  <si>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</si>
  <si>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</si>
  <si>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</si>
  <si>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</si>
  <si>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</si>
  <si>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</si>
  <si>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</si>
  <si>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</si>
  <si>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</si>
  <si>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</si>
  <si>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</si>
  <si>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</si>
  <si>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</si>
  <si>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</si>
  <si>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</si>
  <si>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</si>
  <si>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</si>
  <si>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</si>
  <si>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</si>
  <si>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</si>
  <si>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</si>
  <si>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43-3,1</t>
  </si>
  <si>
    <t>28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</si>
  <si>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</si>
  <si>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</si>
  <si>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</si>
  <si>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</si>
  <si>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</si>
  <si>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</si>
  <si>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29</t>
  </si>
  <si>
    <t>776991821</t>
  </si>
  <si>
    <t>Odstranění lepidla ručně z podlah</t>
  </si>
  <si>
    <t>-1242859949</t>
  </si>
  <si>
    <t>39,9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</si>
  <si>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</si>
  <si>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</si>
  <si>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</si>
  <si>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</si>
  <si>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</si>
  <si>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</si>
  <si>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</si>
  <si>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</si>
  <si>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</si>
  <si>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</si>
  <si>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</si>
  <si>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</si>
  <si>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</si>
  <si>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</si>
  <si>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</si>
  <si>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</si>
  <si>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</si>
  <si>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</si>
  <si>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</si>
  <si>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</si>
  <si>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965081213</t>
  </si>
  <si>
    <t>Bourání podlah z dlaždic keramických nebo xylolitových tl do 10 mm plochy přes 1 m2</t>
  </si>
  <si>
    <t>628706879</t>
  </si>
  <si>
    <t>35</t>
  </si>
  <si>
    <t>968072455</t>
  </si>
  <si>
    <t>Vybourání kovových dveřních zárubní pl do 2 m2</t>
  </si>
  <si>
    <t>1210790330</t>
  </si>
  <si>
    <t>0,8*2*2+0,6*2*2+0,8*2</t>
  </si>
  <si>
    <t>36</t>
  </si>
  <si>
    <t>766825811</t>
  </si>
  <si>
    <t>Demontáž truhlářských vestavěných skříní jednokřídlových</t>
  </si>
  <si>
    <t>-1525264550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</si>
  <si>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</si>
  <si>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</si>
  <si>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</si>
  <si>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</si>
  <si>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</si>
  <si>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</si>
  <si>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</si>
  <si>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</si>
  <si>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</si>
  <si>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39</t>
  </si>
  <si>
    <t>978059541</t>
  </si>
  <si>
    <t>Odsekání a odebrání obkladů stěn z vnitřních obkládaček plochy přes 1 m2</t>
  </si>
  <si>
    <t>-1455760682</t>
  </si>
  <si>
    <t>1,35*0,12</t>
  </si>
  <si>
    <t>1,65*2,15</t>
  </si>
  <si>
    <t>40</t>
  </si>
  <si>
    <t>713110851</t>
  </si>
  <si>
    <t>Odstranění tepelné izolace stropů lepené z polystyrenu suchého tl do 100 mm</t>
  </si>
  <si>
    <t>-2016827630</t>
  </si>
  <si>
    <t>18,1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</si>
  <si>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</si>
  <si>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</si>
  <si>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</si>
  <si>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</si>
  <si>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</si>
  <si>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</si>
  <si>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</si>
  <si>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</si>
  <si>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</si>
  <si>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</si>
  <si>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</si>
  <si>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</si>
  <si>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</si>
  <si>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</si>
  <si>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</si>
  <si>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7,028*10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</si>
  <si>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</si>
  <si>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</si>
  <si>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</si>
  <si>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</si>
  <si>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</si>
  <si>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</si>
  <si>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</si>
  <si>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</si>
  <si>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</si>
  <si>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</si>
  <si>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</si>
  <si>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</si>
  <si>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</si>
  <si>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46</t>
  </si>
  <si>
    <t>713121111</t>
  </si>
  <si>
    <t>Montáž izolace tepelné podlah volně kladenými rohožemi, pásy, dílci, deskami 1 vrstva</t>
  </si>
  <si>
    <t>-479695708</t>
  </si>
  <si>
    <t>47</t>
  </si>
  <si>
    <t>631414301</t>
  </si>
  <si>
    <t>deska izolační podlahová 15 mm</t>
  </si>
  <si>
    <t>1622649133</t>
  </si>
  <si>
    <t>3,25*1,02 'Přepočtené koeficientem množství</t>
  </si>
  <si>
    <t>48</t>
  </si>
  <si>
    <t>713121129</t>
  </si>
  <si>
    <t>Protipožární ucpávky kolem stoupaček</t>
  </si>
  <si>
    <t>-717802662</t>
  </si>
  <si>
    <t>49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</si>
  <si>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</si>
  <si>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</si>
  <si>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</si>
  <si>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</si>
  <si>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</si>
  <si>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50</t>
  </si>
  <si>
    <t>721173401</t>
  </si>
  <si>
    <t>Potrubí kanalizační plastové svodné systém KG DN 100</t>
  </si>
  <si>
    <t>-664194793</t>
  </si>
  <si>
    <t>51</t>
  </si>
  <si>
    <t>721174042</t>
  </si>
  <si>
    <t>Potrubí kanalizační z PP připojovací systém HT DN 40</t>
  </si>
  <si>
    <t>-780254168</t>
  </si>
  <si>
    <t>52</t>
  </si>
  <si>
    <t>721174043</t>
  </si>
  <si>
    <t>Potrubí kanalizační z PP připojovací systém HT DN 50</t>
  </si>
  <si>
    <t>1476288295</t>
  </si>
  <si>
    <t>53</t>
  </si>
  <si>
    <t>721226510</t>
  </si>
  <si>
    <t>Zápachová uzávěrka umyvadlo DN 40</t>
  </si>
  <si>
    <t>-1760740188</t>
  </si>
  <si>
    <t>54</t>
  </si>
  <si>
    <t>721226520</t>
  </si>
  <si>
    <t>Zápachová uzávěrka dřez DN 50</t>
  </si>
  <si>
    <t>-9954416</t>
  </si>
  <si>
    <t>55</t>
  </si>
  <si>
    <t>721290111</t>
  </si>
  <si>
    <t>Zkouška těsnosti potrubí kanalizace vodou do DN 125</t>
  </si>
  <si>
    <t>697753780</t>
  </si>
  <si>
    <t>3,5+1,1+1</t>
  </si>
  <si>
    <t>56</t>
  </si>
  <si>
    <t>721290191</t>
  </si>
  <si>
    <t>Drobný instalační materiál</t>
  </si>
  <si>
    <t>454834296</t>
  </si>
  <si>
    <t>57</t>
  </si>
  <si>
    <t>721290192</t>
  </si>
  <si>
    <t>Stavební přípomoce</t>
  </si>
  <si>
    <t>1131025449</t>
  </si>
  <si>
    <t>58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</si>
  <si>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</si>
  <si>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</si>
  <si>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</si>
  <si>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</si>
  <si>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</si>
  <si>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59</t>
  </si>
  <si>
    <t>722174001</t>
  </si>
  <si>
    <t>Potrubí vodovodní plastové PPR svar polyfuze PN 16 D 16 x 2,2 mm</t>
  </si>
  <si>
    <t>-630825325</t>
  </si>
  <si>
    <t>60</t>
  </si>
  <si>
    <t>722181221</t>
  </si>
  <si>
    <t>Ochrana vodovodního potrubí přilepenými tepelně izolačními trubicemi z PE tl do 10 mm DN do 22 mm</t>
  </si>
  <si>
    <t>1496700823</t>
  </si>
  <si>
    <t>61</t>
  </si>
  <si>
    <t>722181231</t>
  </si>
  <si>
    <t>Ochrana vodovodního potrubí přilepenými tepelně izolačními trubicemi z PE tl do 15 mm DN do 22 mm</t>
  </si>
  <si>
    <t>-550669057</t>
  </si>
  <si>
    <t>62</t>
  </si>
  <si>
    <t>722240121</t>
  </si>
  <si>
    <t>Kohout kulový plastový PPR DN 16</t>
  </si>
  <si>
    <t>-2016611362</t>
  </si>
  <si>
    <t>63</t>
  </si>
  <si>
    <t>722290215</t>
  </si>
  <si>
    <t>Zkouška těsnosti vodovodního potrubí hrdlového nebo přírubového do DN 100</t>
  </si>
  <si>
    <t>1911151028</t>
  </si>
  <si>
    <t>64</t>
  </si>
  <si>
    <t>722290234</t>
  </si>
  <si>
    <t>Proplach a dezinfekce vodovodního potrubí do DN 80</t>
  </si>
  <si>
    <t>528314932</t>
  </si>
  <si>
    <t>65</t>
  </si>
  <si>
    <t>722290291</t>
  </si>
  <si>
    <t>1647539305</t>
  </si>
  <si>
    <t>66</t>
  </si>
  <si>
    <t>722290292</t>
  </si>
  <si>
    <t>Drobý instalační materiál</t>
  </si>
  <si>
    <t>-1991188292</t>
  </si>
  <si>
    <t>67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</si>
  <si>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</si>
  <si>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</si>
  <si>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</si>
  <si>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</si>
  <si>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</si>
  <si>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68</t>
  </si>
  <si>
    <t>725112171</t>
  </si>
  <si>
    <t xml:space="preserve">Kombi klozet </t>
  </si>
  <si>
    <t>1781760770</t>
  </si>
  <si>
    <t>69</t>
  </si>
  <si>
    <t>725211621</t>
  </si>
  <si>
    <t>Umyvadlo keram</t>
  </si>
  <si>
    <t>557308810</t>
  </si>
  <si>
    <t>70</t>
  </si>
  <si>
    <t>725311121</t>
  </si>
  <si>
    <t>Drez nerez</t>
  </si>
  <si>
    <t>-1833286398</t>
  </si>
  <si>
    <t>71</t>
  </si>
  <si>
    <t>725813112</t>
  </si>
  <si>
    <t xml:space="preserve">rohový uzávěr  DN 15 </t>
  </si>
  <si>
    <t>909771617</t>
  </si>
  <si>
    <t>72</t>
  </si>
  <si>
    <t>725813113</t>
  </si>
  <si>
    <t>Výtokový ventil T212-DN15</t>
  </si>
  <si>
    <t>909138823</t>
  </si>
  <si>
    <t>73</t>
  </si>
  <si>
    <t>725821325</t>
  </si>
  <si>
    <t>Baterie drezová</t>
  </si>
  <si>
    <t>-1470167571</t>
  </si>
  <si>
    <t>74</t>
  </si>
  <si>
    <t>725822612</t>
  </si>
  <si>
    <t>Baterie umyv stoj páka+výpust</t>
  </si>
  <si>
    <t>130062556</t>
  </si>
  <si>
    <t>75</t>
  </si>
  <si>
    <t>725841311</t>
  </si>
  <si>
    <t>Baterie sprchová nástěnná</t>
  </si>
  <si>
    <t>-341654507</t>
  </si>
  <si>
    <t>76</t>
  </si>
  <si>
    <t>725860202</t>
  </si>
  <si>
    <t>Sifon dřezový HL100G</t>
  </si>
  <si>
    <t>-569363639</t>
  </si>
  <si>
    <t>77</t>
  </si>
  <si>
    <t>725860203</t>
  </si>
  <si>
    <t>Sifon sprchový  HL 522</t>
  </si>
  <si>
    <t>-227060783</t>
  </si>
  <si>
    <t>78</t>
  </si>
  <si>
    <t>725860212</t>
  </si>
  <si>
    <t>Sifon umyvadlový HL134.0 pod omítku</t>
  </si>
  <si>
    <t>1030810032</t>
  </si>
  <si>
    <t>79</t>
  </si>
  <si>
    <t>725901</t>
  </si>
  <si>
    <t>Sporák se sklokeramickou deskou - DODÁVKA+MONTÁŽ</t>
  </si>
  <si>
    <t>85778263</t>
  </si>
  <si>
    <t>80</t>
  </si>
  <si>
    <t>725902</t>
  </si>
  <si>
    <t>Sprchová vanička - polyban akrylát vč- zástěny 120/140</t>
  </si>
  <si>
    <t>-1010161381</t>
  </si>
  <si>
    <t>81</t>
  </si>
  <si>
    <t>998725102</t>
  </si>
  <si>
    <t>Přesun hmot tonážní pro zařizovací předměty v objektech v do 12 m</t>
  </si>
  <si>
    <t>-521361160</t>
  </si>
  <si>
    <t>82</t>
  </si>
  <si>
    <t>Pol5</t>
  </si>
  <si>
    <t>Sifon stěnový -  HL400</t>
  </si>
  <si>
    <t>-765668328</t>
  </si>
  <si>
    <t>83</t>
  </si>
  <si>
    <t>Pol7</t>
  </si>
  <si>
    <t>topný žebřík 960/450 mm- DODÁVKA+MONTÁŽ (koupelna)</t>
  </si>
  <si>
    <t>1502956261</t>
  </si>
  <si>
    <t>84</t>
  </si>
  <si>
    <t>Pol8</t>
  </si>
  <si>
    <t>Zrcadlo s poličkou   DODÁVKA+MONTÁŽ</t>
  </si>
  <si>
    <t>1541391059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</si>
  <si>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</si>
  <si>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</si>
  <si>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</si>
  <si>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</si>
  <si>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</si>
  <si>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-1452548205</t>
  </si>
  <si>
    <t>0,95*2,6-0,8*0,8</t>
  </si>
  <si>
    <t>86</t>
  </si>
  <si>
    <t>763111717</t>
  </si>
  <si>
    <t>SDK příčka základní penetrační nátěr</t>
  </si>
  <si>
    <t>-1742490150</t>
  </si>
  <si>
    <t>0,95*2,6</t>
  </si>
  <si>
    <t>87</t>
  </si>
  <si>
    <t>763111771</t>
  </si>
  <si>
    <t>Příplatek k SDK příčce za rovinnost kvality Q3</t>
  </si>
  <si>
    <t>767072733</t>
  </si>
  <si>
    <t>88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</si>
  <si>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</si>
  <si>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</si>
  <si>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</si>
  <si>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</si>
  <si>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</si>
  <si>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</si>
  <si>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</si>
  <si>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</si>
  <si>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-1089152215</t>
  </si>
  <si>
    <t>90</t>
  </si>
  <si>
    <t>611601260</t>
  </si>
  <si>
    <t>dveře dřevěné vnitřní hladké plné 1křídlové  60x197 cm dekor dub</t>
  </si>
  <si>
    <t>1575298825</t>
  </si>
  <si>
    <t>91</t>
  </si>
  <si>
    <t>611601261</t>
  </si>
  <si>
    <t>dveře dřevěné vnitřní hladké 2/3 sklo 1křídlové  80x197 cm dekor dub</t>
  </si>
  <si>
    <t>-1651821917</t>
  </si>
  <si>
    <t>92</t>
  </si>
  <si>
    <t>766660021</t>
  </si>
  <si>
    <t>Montáž dveřních křídel otvíravých 1křídlových š do 0,8 m požárních do ocelové zárubně</t>
  </si>
  <si>
    <t>-229263114</t>
  </si>
  <si>
    <t>93</t>
  </si>
  <si>
    <t>611600501</t>
  </si>
  <si>
    <t>dveře vstupní 80x197 EI 30 , vč. kování, plné s kukátkem</t>
  </si>
  <si>
    <t>662135706</t>
  </si>
  <si>
    <t>94</t>
  </si>
  <si>
    <t>766660722</t>
  </si>
  <si>
    <t>Montáž dveřního kování</t>
  </si>
  <si>
    <t>2123850908</t>
  </si>
  <si>
    <t>95</t>
  </si>
  <si>
    <t>549141001</t>
  </si>
  <si>
    <t>kování dveřní kovové</t>
  </si>
  <si>
    <t>-1234049698</t>
  </si>
  <si>
    <t>96</t>
  </si>
  <si>
    <t>766691939</t>
  </si>
  <si>
    <t>Seřízení oken</t>
  </si>
  <si>
    <t>-2024615848</t>
  </si>
  <si>
    <t>97</t>
  </si>
  <si>
    <t>766811110</t>
  </si>
  <si>
    <t xml:space="preserve">Montáž a dodávka kuchyňské linky </t>
  </si>
  <si>
    <t>-173624350</t>
  </si>
  <si>
    <t>98</t>
  </si>
  <si>
    <t>998766102</t>
  </si>
  <si>
    <t>Přesun hmot tonážní pro konstrukce truhlářské v objektech v do 12 m</t>
  </si>
  <si>
    <t>1814035188</t>
  </si>
  <si>
    <t>771</t>
  </si>
  <si>
    <t>Podlahy z dlaždic</t>
  </si>
  <si>
    <t>771111011</t>
  </si>
  <si>
    <t>Vysátí podkladu před pokládkou dlažby</t>
  </si>
  <si>
    <t>367430176</t>
  </si>
  <si>
    <t>100</t>
  </si>
  <si>
    <t>771121011</t>
  </si>
  <si>
    <t>Nátěr penetrační na podlahu</t>
  </si>
  <si>
    <t>1728941471</t>
  </si>
  <si>
    <t>101</t>
  </si>
  <si>
    <t>771151012</t>
  </si>
  <si>
    <t>Samonivelační stěrka podlah pevnosti 20 MPa tl přes 3 do 5 mm</t>
  </si>
  <si>
    <t>-1280605794</t>
  </si>
  <si>
    <t>102</t>
  </si>
  <si>
    <t>771574117</t>
  </si>
  <si>
    <t>Montáž podlah keramických režných hladkých lepených flexibilním lepidlem do 35 ks/m2</t>
  </si>
  <si>
    <t>463781819</t>
  </si>
  <si>
    <t>103</t>
  </si>
  <si>
    <t>597614081</t>
  </si>
  <si>
    <t>keramická dlažba</t>
  </si>
  <si>
    <t>-1209913485</t>
  </si>
  <si>
    <t>3,25*1,1 'Přepočtené koeficientem množství</t>
  </si>
  <si>
    <t>104</t>
  </si>
  <si>
    <t>771577151</t>
  </si>
  <si>
    <t>Příplatek k montáži podlah keramických do malty za plochu do 5 m2</t>
  </si>
  <si>
    <t>82674836</t>
  </si>
  <si>
    <t>105</t>
  </si>
  <si>
    <t>771591112</t>
  </si>
  <si>
    <t>Izolace pod dlažbu nátěrem nebo stěrkou ve dvou vrstvách</t>
  </si>
  <si>
    <t>-2057450249</t>
  </si>
  <si>
    <t>106</t>
  </si>
  <si>
    <t>771591241</t>
  </si>
  <si>
    <t>Izolace těsnícími pásy vnitřní kout</t>
  </si>
  <si>
    <t>-43895510</t>
  </si>
  <si>
    <t>107</t>
  </si>
  <si>
    <t>771591264</t>
  </si>
  <si>
    <t>Izolace těsnícími pásy mezi podlahou a stěnou</t>
  </si>
  <si>
    <t>571812258</t>
  </si>
  <si>
    <t>1,75*2+1,25*2+1,1*2+0,95*2</t>
  </si>
  <si>
    <t>108</t>
  </si>
  <si>
    <t>771592011</t>
  </si>
  <si>
    <t>Čištění vnitřních ploch podlah nebo schodišť po položení dlažby chemickými prostředky</t>
  </si>
  <si>
    <t>1222683394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</si>
  <si>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</si>
  <si>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</si>
  <si>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</si>
  <si>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</si>
  <si>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</si>
  <si>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</si>
  <si>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</si>
  <si>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</si>
  <si>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</si>
  <si>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</si>
  <si>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</si>
  <si>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</si>
  <si>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</si>
  <si>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</si>
  <si>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</si>
  <si>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</si>
  <si>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</si>
  <si>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</si>
  <si>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</si>
  <si>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</si>
  <si>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</si>
  <si>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</si>
  <si>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6,6+10+18,1+4,9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</si>
  <si>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</si>
  <si>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</si>
  <si>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</si>
  <si>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</si>
  <si>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</si>
  <si>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</si>
  <si>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</si>
  <si>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</si>
  <si>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115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</si>
  <si>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</si>
  <si>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</si>
  <si>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</si>
  <si>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</si>
  <si>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</si>
  <si>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</si>
  <si>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116</t>
  </si>
  <si>
    <t>284110081</t>
  </si>
  <si>
    <t xml:space="preserve">lišta speciální soklová </t>
  </si>
  <si>
    <t>344117318</t>
  </si>
  <si>
    <t>43,54*1,04 'Přepočtené koeficientem množství</t>
  </si>
  <si>
    <t>117</t>
  </si>
  <si>
    <t>776521100</t>
  </si>
  <si>
    <t>Lepení pásů povlakových podlah plastových</t>
  </si>
  <si>
    <t>-863558226</t>
  </si>
  <si>
    <t>118</t>
  </si>
  <si>
    <t>284122551</t>
  </si>
  <si>
    <t>podlahovina PVC</t>
  </si>
  <si>
    <t>929100025</t>
  </si>
  <si>
    <t>38,808*1,04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</si>
  <si>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</si>
  <si>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</si>
  <si>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</si>
  <si>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</si>
  <si>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</si>
  <si>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</si>
  <si>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</si>
  <si>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</si>
  <si>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</si>
  <si>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</si>
  <si>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</si>
  <si>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</si>
  <si>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</si>
  <si>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</si>
  <si>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</si>
  <si>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</si>
  <si>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</si>
  <si>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</si>
  <si>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</si>
  <si>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</si>
  <si>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123</t>
  </si>
  <si>
    <t>781131264</t>
  </si>
  <si>
    <t>Izolace pod obklad těsnícími pásy mezi podlahou a stěnou</t>
  </si>
  <si>
    <t>-1475703238</t>
  </si>
  <si>
    <t>" svislá spára"</t>
  </si>
  <si>
    <t>2*2+0,3*6</t>
  </si>
  <si>
    <t>124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</si>
  <si>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</si>
  <si>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</si>
  <si>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</si>
  <si>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</si>
  <si>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</si>
  <si>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</si>
  <si>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125</t>
  </si>
  <si>
    <t>597610000</t>
  </si>
  <si>
    <t>keramický obklad</t>
  </si>
  <si>
    <t>-1410715031</t>
  </si>
  <si>
    <t>21,17*1,1 'Přepočtené koeficientem množství</t>
  </si>
  <si>
    <t>126</t>
  </si>
  <si>
    <t>781477111</t>
  </si>
  <si>
    <t>Příplatek k montáži obkladů vnitřních keramických hladkých za plochu do 10 m2</t>
  </si>
  <si>
    <t>-1226646755</t>
  </si>
  <si>
    <t>127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</si>
  <si>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</si>
  <si>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</si>
  <si>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</si>
  <si>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</si>
  <si>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</si>
  <si>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</si>
  <si>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128</t>
  </si>
  <si>
    <t>781493111</t>
  </si>
  <si>
    <t>Plastové profily rohové lepené standardním lepidlem</t>
  </si>
  <si>
    <t>-502039305</t>
  </si>
  <si>
    <t>6*2</t>
  </si>
  <si>
    <t>4*1</t>
  </si>
  <si>
    <t>129</t>
  </si>
  <si>
    <t>781493511</t>
  </si>
  <si>
    <t>Plastové profily ukončovací lepené standardním lepidlem</t>
  </si>
  <si>
    <t>1533520813</t>
  </si>
  <si>
    <t>0,9*2+1,2*2-0,6</t>
  </si>
  <si>
    <t>1,75*2+1,31*2-0,6</t>
  </si>
  <si>
    <t>130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</si>
  <si>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</si>
  <si>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</si>
  <si>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</si>
  <si>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</si>
  <si>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</si>
  <si>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131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</si>
  <si>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</si>
  <si>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</si>
  <si>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</si>
  <si>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</si>
  <si>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</si>
  <si>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132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</si>
  <si>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</si>
  <si>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</si>
  <si>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</si>
  <si>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</si>
  <si>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</si>
  <si>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133</t>
  </si>
  <si>
    <t>783315101</t>
  </si>
  <si>
    <t>Mezinátěr jednonásobný syntetický standardní zámečnických konstrukcí</t>
  </si>
  <si>
    <t>-1181583381</t>
  </si>
  <si>
    <t>134</t>
  </si>
  <si>
    <t>783317101</t>
  </si>
  <si>
    <t>Krycí jednonásobný syntetický standardní nátěr zámečnických konstrukcí</t>
  </si>
  <si>
    <t>-1318581461</t>
  </si>
  <si>
    <t>135</t>
  </si>
  <si>
    <t>783321100</t>
  </si>
  <si>
    <t>Nátěry syntetické - otopná tělesa, potrubí ÚT</t>
  </si>
  <si>
    <t>129337366</t>
  </si>
  <si>
    <t>784</t>
  </si>
  <si>
    <t>Dokončovací práce - malby</t>
  </si>
  <si>
    <t>136</t>
  </si>
  <si>
    <t>784111001</t>
  </si>
  <si>
    <t>Oprášení (ometení ) podkladu v místnostech výšky do 3,80 m</t>
  </si>
  <si>
    <t>55485777</t>
  </si>
  <si>
    <t>42,85</t>
  </si>
  <si>
    <t>15,336+101,132</t>
  </si>
  <si>
    <t>137</t>
  </si>
  <si>
    <t>784121001</t>
  </si>
  <si>
    <t>Oškrabání malby v mísnostech v do 3,80 m</t>
  </si>
  <si>
    <t>-697976447</t>
  </si>
  <si>
    <t>101,132</t>
  </si>
  <si>
    <t>138</t>
  </si>
  <si>
    <t>784171111</t>
  </si>
  <si>
    <t>Zakrytí vnitřních ploch stěn v místnostech výšky do 3,80 m</t>
  </si>
  <si>
    <t>1931434798</t>
  </si>
  <si>
    <t>1,5*1,55+2,1*1,55</t>
  </si>
  <si>
    <t>139</t>
  </si>
  <si>
    <t>581248431</t>
  </si>
  <si>
    <t>fólie pro malířské potřeby zakrývací</t>
  </si>
  <si>
    <t>-1418744244</t>
  </si>
  <si>
    <t>5,58*1,05 'Přepočtené koeficientem množství</t>
  </si>
  <si>
    <t>140</t>
  </si>
  <si>
    <t>784181121</t>
  </si>
  <si>
    <t>Hloubková jednonásobná penetrace podkladu v místnostech výšky do 3,80 m</t>
  </si>
  <si>
    <t>-554997256</t>
  </si>
  <si>
    <t>101,132+15,336+42,85</t>
  </si>
  <si>
    <t>141</t>
  </si>
  <si>
    <t>784221121</t>
  </si>
  <si>
    <t>Dvojnásobné bílé malby  ze směsí za sucha minimálně otěruvzdorných v místnostech do 3,80 m</t>
  </si>
  <si>
    <t>1865482585</t>
  </si>
  <si>
    <t>159,318</t>
  </si>
  <si>
    <t>786</t>
  </si>
  <si>
    <t>Dokončovací práce - čalounické úpravy</t>
  </si>
  <si>
    <t>142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</si>
  <si>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</si>
  <si>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</si>
  <si>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</si>
  <si>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</si>
  <si>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</si>
  <si>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143</t>
  </si>
  <si>
    <t>553462000</t>
  </si>
  <si>
    <t>žaluzie horizontální interiérové</t>
  </si>
  <si>
    <t>708826218</t>
  </si>
  <si>
    <t>144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</si>
  <si>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</si>
  <si>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</si>
  <si>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</si>
  <si>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</si>
  <si>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</si>
  <si>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</si>
  <si>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145</t>
  </si>
  <si>
    <t>210 00-01</t>
  </si>
  <si>
    <t>rozvadec RB vcet. jistice a vybavení</t>
  </si>
  <si>
    <t>-392178354</t>
  </si>
  <si>
    <t>146</t>
  </si>
  <si>
    <t>210 00-03</t>
  </si>
  <si>
    <t>zásuvka TV, SAT, VKV</t>
  </si>
  <si>
    <t>752043836</t>
  </si>
  <si>
    <t>147</t>
  </si>
  <si>
    <t>210 00-04</t>
  </si>
  <si>
    <t>zvýšení príkonu u PRE z 1x20A na 3x25A /ceníková cena 11000/+ vyřízení</t>
  </si>
  <si>
    <t>-1550185220</t>
  </si>
  <si>
    <t>148</t>
  </si>
  <si>
    <t>210 00-05</t>
  </si>
  <si>
    <t>zkoušky, revize, príprava odberného místa</t>
  </si>
  <si>
    <t>866859076</t>
  </si>
  <si>
    <t>149</t>
  </si>
  <si>
    <t>210 00-06</t>
  </si>
  <si>
    <t>domovní telefon</t>
  </si>
  <si>
    <t>-852044734</t>
  </si>
  <si>
    <t>150</t>
  </si>
  <si>
    <t>210800105</t>
  </si>
  <si>
    <t>Kabel CYKY 750 V 3x1,5 mm2 uložený pod omítkou vcetne dodávky kabelu 3Cx1,5</t>
  </si>
  <si>
    <t>-1963382557</t>
  </si>
  <si>
    <t>151</t>
  </si>
  <si>
    <t>210800106</t>
  </si>
  <si>
    <t>Kabel CYKY 750 V 3x2,5 mm2 uložený pod omítkou vcetne dodávky kabelu 3Cx2,5</t>
  </si>
  <si>
    <t>-885619672</t>
  </si>
  <si>
    <t>152</t>
  </si>
  <si>
    <t>Pol09</t>
  </si>
  <si>
    <t>Kabel CYKY 5Cx2,5</t>
  </si>
  <si>
    <t>-889774866</t>
  </si>
  <si>
    <t>153</t>
  </si>
  <si>
    <t>Pol10</t>
  </si>
  <si>
    <t>Kabel CYKY 3Ax1,5</t>
  </si>
  <si>
    <t>620229546</t>
  </si>
  <si>
    <t>154</t>
  </si>
  <si>
    <t>Pol11</t>
  </si>
  <si>
    <t>Kabel CYKY 2Ax1,5</t>
  </si>
  <si>
    <t>-1880915043</t>
  </si>
  <si>
    <t>155</t>
  </si>
  <si>
    <t>Pol12</t>
  </si>
  <si>
    <t>Kabel CYKY 5Cx6</t>
  </si>
  <si>
    <t>354748223</t>
  </si>
  <si>
    <t>156</t>
  </si>
  <si>
    <t>Pol13</t>
  </si>
  <si>
    <t>Kabel CY6</t>
  </si>
  <si>
    <t>-1135927840</t>
  </si>
  <si>
    <t>157</t>
  </si>
  <si>
    <t>Pol14</t>
  </si>
  <si>
    <t>podlahová lišta LP35 s prísluš</t>
  </si>
  <si>
    <t>27496285</t>
  </si>
  <si>
    <t>158</t>
  </si>
  <si>
    <t>Pol15</t>
  </si>
  <si>
    <t>koax kabel</t>
  </si>
  <si>
    <t>-2047493495</t>
  </si>
  <si>
    <t>159</t>
  </si>
  <si>
    <t>Pol16</t>
  </si>
  <si>
    <t>svorkovnice 5pol</t>
  </si>
  <si>
    <t>-90919326</t>
  </si>
  <si>
    <t>160</t>
  </si>
  <si>
    <t>Pol17</t>
  </si>
  <si>
    <t>seriový prepínac</t>
  </si>
  <si>
    <t>-613113248</t>
  </si>
  <si>
    <t>161</t>
  </si>
  <si>
    <t>Pol18</t>
  </si>
  <si>
    <t>Strídavý prepinac</t>
  </si>
  <si>
    <t>-116248671</t>
  </si>
  <si>
    <t>162</t>
  </si>
  <si>
    <t>Pol19</t>
  </si>
  <si>
    <t>prístrojový nosic pro LP35</t>
  </si>
  <si>
    <t>-1374340514</t>
  </si>
  <si>
    <t>163</t>
  </si>
  <si>
    <t>Pol20</t>
  </si>
  <si>
    <t>1pol vypinac</t>
  </si>
  <si>
    <t>251307629</t>
  </si>
  <si>
    <t>164</t>
  </si>
  <si>
    <t>Pol21</t>
  </si>
  <si>
    <t>styk. Ovladac</t>
  </si>
  <si>
    <t>189875150</t>
  </si>
  <si>
    <t>165</t>
  </si>
  <si>
    <t>Pol22</t>
  </si>
  <si>
    <t>zásuvka dvojnásobná</t>
  </si>
  <si>
    <t>1059700207</t>
  </si>
  <si>
    <t>166</t>
  </si>
  <si>
    <t>Pol23</t>
  </si>
  <si>
    <t>jistic 3B25/3</t>
  </si>
  <si>
    <t>-412310243</t>
  </si>
  <si>
    <t>167</t>
  </si>
  <si>
    <t>Pol24</t>
  </si>
  <si>
    <t>LK 80x20R1</t>
  </si>
  <si>
    <t>-1900679152</t>
  </si>
  <si>
    <t>168</t>
  </si>
  <si>
    <t>Pol25</t>
  </si>
  <si>
    <t>LK 80x28 2ZK</t>
  </si>
  <si>
    <t>-155468941</t>
  </si>
  <si>
    <t>169</t>
  </si>
  <si>
    <t>Pol26</t>
  </si>
  <si>
    <t>LK 80x28 2R</t>
  </si>
  <si>
    <t>-623469363</t>
  </si>
  <si>
    <t>170</t>
  </si>
  <si>
    <t>Pol27</t>
  </si>
  <si>
    <t>vícko VLK80 2R</t>
  </si>
  <si>
    <t>-1768718086</t>
  </si>
  <si>
    <t>171</t>
  </si>
  <si>
    <t>Pol28</t>
  </si>
  <si>
    <t>svorkovnice S66</t>
  </si>
  <si>
    <t>-440564171</t>
  </si>
  <si>
    <t>172</t>
  </si>
  <si>
    <t>Pol29</t>
  </si>
  <si>
    <t>LK 80R/3</t>
  </si>
  <si>
    <t>1129358333</t>
  </si>
  <si>
    <t>173</t>
  </si>
  <si>
    <t>Pol30</t>
  </si>
  <si>
    <t>KU 1903</t>
  </si>
  <si>
    <t>-2101221890</t>
  </si>
  <si>
    <t>174</t>
  </si>
  <si>
    <t>Pol31</t>
  </si>
  <si>
    <t>KU 1901</t>
  </si>
  <si>
    <t>-1402473086</t>
  </si>
  <si>
    <t>175</t>
  </si>
  <si>
    <t>Pol32</t>
  </si>
  <si>
    <t>svítidlo kruhové- difuzér opálové sklo, 1x75 W/E27, IP20, D280-300mm, hloubka cca 100 mm, 4000k</t>
  </si>
  <si>
    <t>-1333004819</t>
  </si>
  <si>
    <t>176</t>
  </si>
  <si>
    <t>Pol32-1</t>
  </si>
  <si>
    <t>svítidlo kruhové- difuzér opálové sklo, 1x75 W/E27, IP44/IP64, D280-300mm, hloubka cca 100 mm, 4000k</t>
  </si>
  <si>
    <t>803814644</t>
  </si>
  <si>
    <t>177</t>
  </si>
  <si>
    <t>Pol32-2</t>
  </si>
  <si>
    <t>nábytkové svítidlo -  1x39W/G5; IP44/IP20, délka 600 mm, hloubka 90 mm, 4000k</t>
  </si>
  <si>
    <t>-1713770596</t>
  </si>
  <si>
    <t>178</t>
  </si>
  <si>
    <t>Pol33</t>
  </si>
  <si>
    <t>koupelnové přisazené nástěnné svítidlo - chrom/sklo, 2x40W/E14, IP44/IP64, šířka 300mm, výška 100 mm, 4000k</t>
  </si>
  <si>
    <t>-1844820378</t>
  </si>
  <si>
    <t>179</t>
  </si>
  <si>
    <t>Pol34</t>
  </si>
  <si>
    <t>požární ucpávka - hlavní přívod</t>
  </si>
  <si>
    <t>-713755412</t>
  </si>
  <si>
    <t>180</t>
  </si>
  <si>
    <t>Pol35</t>
  </si>
  <si>
    <t>kontrola a zprovoznení telefonu</t>
  </si>
  <si>
    <t>-1664627932</t>
  </si>
  <si>
    <t>181</t>
  </si>
  <si>
    <t>Pol36</t>
  </si>
  <si>
    <t>kontrola a zprovoznení TV zásuvek</t>
  </si>
  <si>
    <t>1664522157</t>
  </si>
  <si>
    <t>182</t>
  </si>
  <si>
    <t>Pol37</t>
  </si>
  <si>
    <t>stavební přípomoce - sekání rýh</t>
  </si>
  <si>
    <t>-191958482</t>
  </si>
  <si>
    <t>183</t>
  </si>
  <si>
    <t>Pol38</t>
  </si>
  <si>
    <t>stavební přípomoce - zapravení rýh</t>
  </si>
  <si>
    <t>-476948469</t>
  </si>
  <si>
    <t>24-M</t>
  </si>
  <si>
    <t>Montáže vzduchotechnických zařízení</t>
  </si>
  <si>
    <t>184</t>
  </si>
  <si>
    <t>240010212</t>
  </si>
  <si>
    <t>Malý axiální ventilátor s doběhem WC</t>
  </si>
  <si>
    <t>827055625</t>
  </si>
  <si>
    <t>185</t>
  </si>
  <si>
    <t>240010213</t>
  </si>
  <si>
    <t>Malý axiální ventilátor s doběhem 1x12V - kouplena</t>
  </si>
  <si>
    <t>249860714</t>
  </si>
  <si>
    <t>186</t>
  </si>
  <si>
    <t>240080319</t>
  </si>
  <si>
    <t>Potrubí VZT flexi vč. tepelné izolace</t>
  </si>
  <si>
    <t>-825982030</t>
  </si>
  <si>
    <t>187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</si>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</sst>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Galandova 1240, byt č. 25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Galandova 1240,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ROUND((SUM(BE136:BE436)),2)</f>
        <v>0</v>
      </c>
      <c r="G31" s="38"/>
      <c r="H31" s="38"/>
      <c r="I31" s="149">
        <v>0.21</v>
      </c>
      <c r="J31" s="148">
        <f>ROUND(((SUM(BE136:BE436))*I31),2)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ROUND((SUM(BF136:BF436)),2)</f>
        <v>0</v>
      </c>
      <c r="G32" s="38"/>
      <c r="H32" s="38"/>
      <c r="I32" s="149">
        <v>0.15</v>
      </c>
      <c r="J32" s="148">
        <f>ROUND(((SUM(BF136:BF436))*I32),2)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ROUND((SUM(BG136:BG436)),2)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ROUND((SUM(BH136:BH436)),2)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ROUND((SUM(BI136:BI436)),2)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Galandova 1240, byt č. 25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Galandova 1240,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J324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J357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J384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J391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J392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J432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Galandova 1240, byt č. 25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Galandova 1240,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P137+P222+P391</f>
        <v>0</v>
      </c>
      <c r="Q136" s="104"/>
      <c r="R136" s="193">
        <f>R137+R222+R391</f>
        <v>5.343027199</v>
      </c>
      <c r="S136" s="104"/>
      <c r="T136" s="194">
        <f>T137+T222+T391</f>
        <v>7.028436920000001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BK137+BK222+BK391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P138+P147+P149+P176+P214+P220</f>
        <v>0</v>
      </c>
      <c r="Q137" s="204"/>
      <c r="R137" s="205">
        <f>R138+R147+R149+R176+R214+R220</f>
        <v>3.97579078</v>
      </c>
      <c r="S137" s="204"/>
      <c r="T137" s="206">
        <f>T138+T147+T149+T176+T214+T220</f>
        <v>6.98481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BK138+BK147+BK149+BK176+BK214+BK220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0.8669425399999999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13.902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0.8198009399999999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13.902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0.0005016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3.0621382400000003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15.336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0.07499304000000001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15.336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116.467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0.349401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116.467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101.132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1.5776592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20.056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30.47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101.132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3.25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0.16198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3.25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SUM(P177:P213)</f>
        <v>0</v>
      </c>
      <c r="Q176" s="204"/>
      <c r="R176" s="205">
        <f>SUM(R177:R213)</f>
        <v>0.00731</v>
      </c>
      <c r="S176" s="204"/>
      <c r="T176" s="206">
        <f>SUM(T177:T213)</f>
        <v>6.98481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SUM(BK177:BK213)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39.9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0.09975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39.9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46.14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181</v>
      </c>
      <c r="G193" s="249"/>
      <c r="H193" s="252">
        <v>46.14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270</v>
      </c>
      <c r="D194" s="212" t="s">
        <v>131</v>
      </c>
      <c r="E194" s="213" t="s">
        <v>271</v>
      </c>
      <c r="F194" s="214" t="s">
        <v>272</v>
      </c>
      <c r="G194" s="215" t="s">
        <v>140</v>
      </c>
      <c r="H194" s="216">
        <v>39.9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212</v>
      </c>
      <c r="BM194" s="224" t="s">
        <v>273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274</v>
      </c>
      <c r="G195" s="227"/>
      <c r="H195" s="231">
        <v>39.9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3" customHeight="1">
      <c r="A196" s="38"/>
      <c r="B196" s="39"/>
      <c r="C196" s="212" t="s">
        <v>275</v>
      </c>
      <c r="D196" s="212" t="s">
        <v>131</v>
      </c>
      <c r="E196" s="213" t="s">
        <v>276</v>
      </c>
      <c r="F196" s="214" t="s">
        <v>277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0.00013</v>
      </c>
      <c r="R196" s="222">
        <f>Q196*H196</f>
        <v>0.0055899999999999995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278</v>
      </c>
    </row>
    <row r="197" spans="1:65" s="2" customFormat="1" ht="24.15" customHeight="1">
      <c r="A197" s="38"/>
      <c r="B197" s="39"/>
      <c r="C197" s="212" t="s">
        <v>279</v>
      </c>
      <c r="D197" s="212" t="s">
        <v>131</v>
      </c>
      <c r="E197" s="213" t="s">
        <v>280</v>
      </c>
      <c r="F197" s="214" t="s">
        <v>281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0.0017200000000000002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282</v>
      </c>
    </row>
    <row r="198" spans="1:65" s="2" customFormat="1" ht="24.15" customHeight="1">
      <c r="A198" s="38"/>
      <c r="B198" s="39"/>
      <c r="C198" s="212" t="s">
        <v>283</v>
      </c>
      <c r="D198" s="212" t="s">
        <v>131</v>
      </c>
      <c r="E198" s="213" t="s">
        <v>284</v>
      </c>
      <c r="F198" s="214" t="s">
        <v>285</v>
      </c>
      <c r="G198" s="215" t="s">
        <v>140</v>
      </c>
      <c r="H198" s="216">
        <v>31.158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286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287</v>
      </c>
      <c r="G199" s="227"/>
      <c r="H199" s="231">
        <v>31.158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288</v>
      </c>
      <c r="D200" s="212" t="s">
        <v>131</v>
      </c>
      <c r="E200" s="213" t="s">
        <v>289</v>
      </c>
      <c r="F200" s="214" t="s">
        <v>290</v>
      </c>
      <c r="G200" s="215" t="s">
        <v>291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292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293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4.15" customHeight="1">
      <c r="A202" s="38"/>
      <c r="B202" s="39"/>
      <c r="C202" s="212" t="s">
        <v>294</v>
      </c>
      <c r="D202" s="212" t="s">
        <v>131</v>
      </c>
      <c r="E202" s="213" t="s">
        <v>295</v>
      </c>
      <c r="F202" s="214" t="s">
        <v>296</v>
      </c>
      <c r="G202" s="215" t="s">
        <v>140</v>
      </c>
      <c r="H202" s="216">
        <v>3.1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0.035</v>
      </c>
      <c r="T202" s="223">
        <f>S202*H202</f>
        <v>0.10850000000000001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297</v>
      </c>
    </row>
    <row r="203" spans="1:65" s="2" customFormat="1" ht="21.75" customHeight="1">
      <c r="A203" s="38"/>
      <c r="B203" s="39"/>
      <c r="C203" s="212" t="s">
        <v>298</v>
      </c>
      <c r="D203" s="212" t="s">
        <v>131</v>
      </c>
      <c r="E203" s="213" t="s">
        <v>299</v>
      </c>
      <c r="F203" s="214" t="s">
        <v>300</v>
      </c>
      <c r="G203" s="215" t="s">
        <v>140</v>
      </c>
      <c r="H203" s="216">
        <v>7.2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0.5472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301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302</v>
      </c>
      <c r="G204" s="227"/>
      <c r="H204" s="231">
        <v>7.2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24.15" customHeight="1">
      <c r="A205" s="38"/>
      <c r="B205" s="39"/>
      <c r="C205" s="212" t="s">
        <v>303</v>
      </c>
      <c r="D205" s="212" t="s">
        <v>131</v>
      </c>
      <c r="E205" s="213" t="s">
        <v>304</v>
      </c>
      <c r="F205" s="214" t="s">
        <v>305</v>
      </c>
      <c r="G205" s="215" t="s">
        <v>134</v>
      </c>
      <c r="H205" s="216">
        <v>4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0.0881</v>
      </c>
      <c r="T205" s="223">
        <f>S205*H205</f>
        <v>0.3524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306</v>
      </c>
    </row>
    <row r="206" spans="1:65" s="2" customFormat="1" ht="16.5" customHeight="1">
      <c r="A206" s="38"/>
      <c r="B206" s="39"/>
      <c r="C206" s="212" t="s">
        <v>307</v>
      </c>
      <c r="D206" s="212" t="s">
        <v>131</v>
      </c>
      <c r="E206" s="213" t="s">
        <v>308</v>
      </c>
      <c r="F206" s="214" t="s">
        <v>309</v>
      </c>
      <c r="G206" s="215" t="s">
        <v>310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311</v>
      </c>
    </row>
    <row r="207" spans="1:65" s="2" customFormat="1" ht="16.5" customHeight="1">
      <c r="A207" s="38"/>
      <c r="B207" s="39"/>
      <c r="C207" s="212" t="s">
        <v>312</v>
      </c>
      <c r="D207" s="212" t="s">
        <v>131</v>
      </c>
      <c r="E207" s="213" t="s">
        <v>313</v>
      </c>
      <c r="F207" s="214" t="s">
        <v>314</v>
      </c>
      <c r="G207" s="215" t="s">
        <v>310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315</v>
      </c>
    </row>
    <row r="208" spans="1:65" s="2" customFormat="1" ht="24.15" customHeight="1">
      <c r="A208" s="38"/>
      <c r="B208" s="39"/>
      <c r="C208" s="212" t="s">
        <v>316</v>
      </c>
      <c r="D208" s="212" t="s">
        <v>131</v>
      </c>
      <c r="E208" s="213" t="s">
        <v>317</v>
      </c>
      <c r="F208" s="214" t="s">
        <v>318</v>
      </c>
      <c r="G208" s="215" t="s">
        <v>140</v>
      </c>
      <c r="H208" s="216">
        <v>3.71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0.068</v>
      </c>
      <c r="T208" s="223">
        <f>S208*H208</f>
        <v>0.25228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319</v>
      </c>
    </row>
    <row r="209" spans="1:51" s="13" customFormat="1" ht="12">
      <c r="A209" s="13"/>
      <c r="B209" s="226"/>
      <c r="C209" s="227"/>
      <c r="D209" s="228" t="s">
        <v>142</v>
      </c>
      <c r="E209" s="229" t="s">
        <v>1</v>
      </c>
      <c r="F209" s="230" t="s">
        <v>320</v>
      </c>
      <c r="G209" s="227"/>
      <c r="H209" s="231">
        <v>0.162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32</v>
      </c>
      <c r="AX209" s="13" t="s">
        <v>76</v>
      </c>
      <c r="AY209" s="237" t="s">
        <v>128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321</v>
      </c>
      <c r="G210" s="227"/>
      <c r="H210" s="231">
        <v>3.548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76</v>
      </c>
      <c r="AY210" s="237" t="s">
        <v>128</v>
      </c>
    </row>
    <row r="211" spans="1:51" s="15" customFormat="1" ht="12">
      <c r="A211" s="15"/>
      <c r="B211" s="248"/>
      <c r="C211" s="249"/>
      <c r="D211" s="228" t="s">
        <v>142</v>
      </c>
      <c r="E211" s="250" t="s">
        <v>1</v>
      </c>
      <c r="F211" s="251" t="s">
        <v>181</v>
      </c>
      <c r="G211" s="249"/>
      <c r="H211" s="252">
        <v>3.71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8" t="s">
        <v>142</v>
      </c>
      <c r="AU211" s="258" t="s">
        <v>136</v>
      </c>
      <c r="AV211" s="15" t="s">
        <v>135</v>
      </c>
      <c r="AW211" s="15" t="s">
        <v>32</v>
      </c>
      <c r="AX211" s="15" t="s">
        <v>81</v>
      </c>
      <c r="AY211" s="258" t="s">
        <v>128</v>
      </c>
    </row>
    <row r="212" spans="1:65" s="2" customFormat="1" ht="24.15" customHeight="1">
      <c r="A212" s="38"/>
      <c r="B212" s="39"/>
      <c r="C212" s="212" t="s">
        <v>322</v>
      </c>
      <c r="D212" s="212" t="s">
        <v>131</v>
      </c>
      <c r="E212" s="213" t="s">
        <v>323</v>
      </c>
      <c r="F212" s="214" t="s">
        <v>324</v>
      </c>
      <c r="G212" s="215" t="s">
        <v>140</v>
      </c>
      <c r="H212" s="216">
        <v>18.1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0.0015</v>
      </c>
      <c r="T212" s="223">
        <f>S212*H212</f>
        <v>0.027150000000000004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325</v>
      </c>
    </row>
    <row r="213" spans="1:51" s="13" customFormat="1" ht="12">
      <c r="A213" s="13"/>
      <c r="B213" s="226"/>
      <c r="C213" s="227"/>
      <c r="D213" s="228" t="s">
        <v>142</v>
      </c>
      <c r="E213" s="229" t="s">
        <v>1</v>
      </c>
      <c r="F213" s="230" t="s">
        <v>326</v>
      </c>
      <c r="G213" s="227"/>
      <c r="H213" s="231">
        <v>18.1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32</v>
      </c>
      <c r="AX213" s="13" t="s">
        <v>81</v>
      </c>
      <c r="AY213" s="237" t="s">
        <v>128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327</v>
      </c>
      <c r="F214" s="210" t="s">
        <v>328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81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329</v>
      </c>
      <c r="D215" s="212" t="s">
        <v>131</v>
      </c>
      <c r="E215" s="213" t="s">
        <v>330</v>
      </c>
      <c r="F215" s="214" t="s">
        <v>331</v>
      </c>
      <c r="G215" s="215" t="s">
        <v>332</v>
      </c>
      <c r="H215" s="216">
        <v>7.028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333</v>
      </c>
    </row>
    <row r="216" spans="1:65" s="2" customFormat="1" ht="24.15" customHeight="1">
      <c r="A216" s="38"/>
      <c r="B216" s="39"/>
      <c r="C216" s="212" t="s">
        <v>334</v>
      </c>
      <c r="D216" s="212" t="s">
        <v>131</v>
      </c>
      <c r="E216" s="213" t="s">
        <v>335</v>
      </c>
      <c r="F216" s="214" t="s">
        <v>336</v>
      </c>
      <c r="G216" s="215" t="s">
        <v>332</v>
      </c>
      <c r="H216" s="216">
        <v>7.028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337</v>
      </c>
    </row>
    <row r="217" spans="1:65" s="2" customFormat="1" ht="24.15" customHeight="1">
      <c r="A217" s="38"/>
      <c r="B217" s="39"/>
      <c r="C217" s="212" t="s">
        <v>338</v>
      </c>
      <c r="D217" s="212" t="s">
        <v>131</v>
      </c>
      <c r="E217" s="213" t="s">
        <v>339</v>
      </c>
      <c r="F217" s="214" t="s">
        <v>340</v>
      </c>
      <c r="G217" s="215" t="s">
        <v>332</v>
      </c>
      <c r="H217" s="216">
        <v>70.28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341</v>
      </c>
    </row>
    <row r="218" spans="1:51" s="13" customFormat="1" ht="12">
      <c r="A218" s="13"/>
      <c r="B218" s="226"/>
      <c r="C218" s="227"/>
      <c r="D218" s="228" t="s">
        <v>142</v>
      </c>
      <c r="E218" s="227"/>
      <c r="F218" s="230" t="s">
        <v>342</v>
      </c>
      <c r="G218" s="227"/>
      <c r="H218" s="231">
        <v>70.28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142</v>
      </c>
      <c r="AU218" s="237" t="s">
        <v>136</v>
      </c>
      <c r="AV218" s="13" t="s">
        <v>136</v>
      </c>
      <c r="AW218" s="13" t="s">
        <v>4</v>
      </c>
      <c r="AX218" s="13" t="s">
        <v>81</v>
      </c>
      <c r="AY218" s="237" t="s">
        <v>128</v>
      </c>
    </row>
    <row r="219" spans="1:65" s="2" customFormat="1" ht="24.15" customHeight="1">
      <c r="A219" s="38"/>
      <c r="B219" s="39"/>
      <c r="C219" s="212" t="s">
        <v>343</v>
      </c>
      <c r="D219" s="212" t="s">
        <v>131</v>
      </c>
      <c r="E219" s="213" t="s">
        <v>344</v>
      </c>
      <c r="F219" s="214" t="s">
        <v>345</v>
      </c>
      <c r="G219" s="215" t="s">
        <v>332</v>
      </c>
      <c r="H219" s="216">
        <v>7.028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346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347</v>
      </c>
      <c r="F220" s="210" t="s">
        <v>328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P221</f>
        <v>0</v>
      </c>
      <c r="Q220" s="204"/>
      <c r="R220" s="205">
        <f>R221</f>
        <v>0</v>
      </c>
      <c r="S220" s="204"/>
      <c r="T220" s="206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81</v>
      </c>
      <c r="AT220" s="208" t="s">
        <v>75</v>
      </c>
      <c r="AU220" s="208" t="s">
        <v>81</v>
      </c>
      <c r="AY220" s="207" t="s">
        <v>128</v>
      </c>
      <c r="BK220" s="209">
        <f>BK221</f>
        <v>0</v>
      </c>
    </row>
    <row r="221" spans="1:65" s="2" customFormat="1" ht="24.15" customHeight="1">
      <c r="A221" s="38"/>
      <c r="B221" s="39"/>
      <c r="C221" s="212" t="s">
        <v>348</v>
      </c>
      <c r="D221" s="212" t="s">
        <v>131</v>
      </c>
      <c r="E221" s="213" t="s">
        <v>349</v>
      </c>
      <c r="F221" s="214" t="s">
        <v>350</v>
      </c>
      <c r="G221" s="215" t="s">
        <v>332</v>
      </c>
      <c r="H221" s="216">
        <v>3.977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351</v>
      </c>
    </row>
    <row r="222" spans="1:63" s="12" customFormat="1" ht="25.9" customHeight="1">
      <c r="A222" s="12"/>
      <c r="B222" s="196"/>
      <c r="C222" s="197"/>
      <c r="D222" s="198" t="s">
        <v>75</v>
      </c>
      <c r="E222" s="199" t="s">
        <v>352</v>
      </c>
      <c r="F222" s="199" t="s">
        <v>353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P223+P229+P240+P250+P268+P275+P286+P301+P306+P324+P357+P367+P384</f>
        <v>0</v>
      </c>
      <c r="Q222" s="204"/>
      <c r="R222" s="205">
        <f>R223+R229+R240+R250+R268+R275+R286+R301+R306+R324+R357+R367+R384</f>
        <v>1.3672364190000001</v>
      </c>
      <c r="S222" s="204"/>
      <c r="T222" s="206">
        <f>T223+T229+T240+T250+T268+T275+T286+T301+T306+T324+T357+T367+T384</f>
        <v>0.04362692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76</v>
      </c>
      <c r="AY222" s="207" t="s">
        <v>128</v>
      </c>
      <c r="BK222" s="209">
        <f>BK223+BK229+BK240+BK250+BK268+BK275+BK286+BK301+BK306+BK324+BK357+BK367+BK384</f>
        <v>0</v>
      </c>
    </row>
    <row r="223" spans="1:63" s="12" customFormat="1" ht="22.8" customHeight="1">
      <c r="A223" s="12"/>
      <c r="B223" s="196"/>
      <c r="C223" s="197"/>
      <c r="D223" s="198" t="s">
        <v>75</v>
      </c>
      <c r="E223" s="210" t="s">
        <v>354</v>
      </c>
      <c r="F223" s="210" t="s">
        <v>355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SUM(P224:P228)</f>
        <v>0</v>
      </c>
      <c r="Q223" s="204"/>
      <c r="R223" s="205">
        <f>SUM(R224:R228)</f>
        <v>0.00663</v>
      </c>
      <c r="S223" s="204"/>
      <c r="T223" s="206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81</v>
      </c>
      <c r="AY223" s="207" t="s">
        <v>128</v>
      </c>
      <c r="BK223" s="209">
        <f>SUM(BK224:BK228)</f>
        <v>0</v>
      </c>
    </row>
    <row r="224" spans="1:65" s="2" customFormat="1" ht="24.15" customHeight="1">
      <c r="A224" s="38"/>
      <c r="B224" s="39"/>
      <c r="C224" s="212" t="s">
        <v>356</v>
      </c>
      <c r="D224" s="212" t="s">
        <v>131</v>
      </c>
      <c r="E224" s="213" t="s">
        <v>357</v>
      </c>
      <c r="F224" s="214" t="s">
        <v>358</v>
      </c>
      <c r="G224" s="215" t="s">
        <v>140</v>
      </c>
      <c r="H224" s="216">
        <v>3.25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359</v>
      </c>
    </row>
    <row r="225" spans="1:65" s="2" customFormat="1" ht="16.5" customHeight="1">
      <c r="A225" s="38"/>
      <c r="B225" s="39"/>
      <c r="C225" s="259" t="s">
        <v>360</v>
      </c>
      <c r="D225" s="259" t="s">
        <v>205</v>
      </c>
      <c r="E225" s="260" t="s">
        <v>361</v>
      </c>
      <c r="F225" s="261" t="s">
        <v>362</v>
      </c>
      <c r="G225" s="262" t="s">
        <v>140</v>
      </c>
      <c r="H225" s="263">
        <v>3.315</v>
      </c>
      <c r="I225" s="264"/>
      <c r="J225" s="265">
        <f>ROUND(I225*H225,2)</f>
        <v>0</v>
      </c>
      <c r="K225" s="266"/>
      <c r="L225" s="267"/>
      <c r="M225" s="268" t="s">
        <v>1</v>
      </c>
      <c r="N225" s="269" t="s">
        <v>42</v>
      </c>
      <c r="O225" s="91"/>
      <c r="P225" s="222">
        <f>O225*H225</f>
        <v>0</v>
      </c>
      <c r="Q225" s="222">
        <v>0.002</v>
      </c>
      <c r="R225" s="222">
        <f>Q225*H225</f>
        <v>0.00663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283</v>
      </c>
      <c r="AT225" s="224" t="s">
        <v>205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363</v>
      </c>
    </row>
    <row r="226" spans="1:51" s="13" customFormat="1" ht="12">
      <c r="A226" s="13"/>
      <c r="B226" s="226"/>
      <c r="C226" s="227"/>
      <c r="D226" s="228" t="s">
        <v>142</v>
      </c>
      <c r="E226" s="227"/>
      <c r="F226" s="230" t="s">
        <v>364</v>
      </c>
      <c r="G226" s="227"/>
      <c r="H226" s="231">
        <v>3.315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4</v>
      </c>
      <c r="AX226" s="13" t="s">
        <v>81</v>
      </c>
      <c r="AY226" s="237" t="s">
        <v>128</v>
      </c>
    </row>
    <row r="227" spans="1:65" s="2" customFormat="1" ht="16.5" customHeight="1">
      <c r="A227" s="38"/>
      <c r="B227" s="39"/>
      <c r="C227" s="212" t="s">
        <v>365</v>
      </c>
      <c r="D227" s="212" t="s">
        <v>131</v>
      </c>
      <c r="E227" s="213" t="s">
        <v>366</v>
      </c>
      <c r="F227" s="214" t="s">
        <v>367</v>
      </c>
      <c r="G227" s="215" t="s">
        <v>310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368</v>
      </c>
    </row>
    <row r="228" spans="1:65" s="2" customFormat="1" ht="24.15" customHeight="1">
      <c r="A228" s="38"/>
      <c r="B228" s="39"/>
      <c r="C228" s="212" t="s">
        <v>369</v>
      </c>
      <c r="D228" s="212" t="s">
        <v>131</v>
      </c>
      <c r="E228" s="213" t="s">
        <v>370</v>
      </c>
      <c r="F228" s="214" t="s">
        <v>371</v>
      </c>
      <c r="G228" s="215" t="s">
        <v>332</v>
      </c>
      <c r="H228" s="216">
        <v>0.007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372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373</v>
      </c>
      <c r="F229" s="210" t="s">
        <v>374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SUM(P230:P239)</f>
        <v>0</v>
      </c>
      <c r="Q229" s="204"/>
      <c r="R229" s="205">
        <f>SUM(R230:R239)</f>
        <v>0.003484</v>
      </c>
      <c r="S229" s="204"/>
      <c r="T229" s="206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136</v>
      </c>
      <c r="AT229" s="208" t="s">
        <v>75</v>
      </c>
      <c r="AU229" s="208" t="s">
        <v>81</v>
      </c>
      <c r="AY229" s="207" t="s">
        <v>128</v>
      </c>
      <c r="BK229" s="209">
        <f>SUM(BK230:BK239)</f>
        <v>0</v>
      </c>
    </row>
    <row r="230" spans="1:65" s="2" customFormat="1" ht="21.75" customHeight="1">
      <c r="A230" s="38"/>
      <c r="B230" s="39"/>
      <c r="C230" s="212" t="s">
        <v>375</v>
      </c>
      <c r="D230" s="212" t="s">
        <v>131</v>
      </c>
      <c r="E230" s="213" t="s">
        <v>376</v>
      </c>
      <c r="F230" s="214" t="s">
        <v>377</v>
      </c>
      <c r="G230" s="215" t="s">
        <v>146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0.00126</v>
      </c>
      <c r="R230" s="222">
        <f>Q230*H230</f>
        <v>0.00126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135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135</v>
      </c>
      <c r="BM230" s="224" t="s">
        <v>378</v>
      </c>
    </row>
    <row r="231" spans="1:65" s="2" customFormat="1" ht="21.75" customHeight="1">
      <c r="A231" s="38"/>
      <c r="B231" s="39"/>
      <c r="C231" s="212" t="s">
        <v>379</v>
      </c>
      <c r="D231" s="212" t="s">
        <v>131</v>
      </c>
      <c r="E231" s="213" t="s">
        <v>380</v>
      </c>
      <c r="F231" s="214" t="s">
        <v>381</v>
      </c>
      <c r="G231" s="215" t="s">
        <v>146</v>
      </c>
      <c r="H231" s="216">
        <v>1.1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0.00029</v>
      </c>
      <c r="R231" s="222">
        <f>Q231*H231</f>
        <v>0.000319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382</v>
      </c>
    </row>
    <row r="232" spans="1:65" s="2" customFormat="1" ht="21.75" customHeight="1">
      <c r="A232" s="38"/>
      <c r="B232" s="39"/>
      <c r="C232" s="212" t="s">
        <v>383</v>
      </c>
      <c r="D232" s="212" t="s">
        <v>131</v>
      </c>
      <c r="E232" s="213" t="s">
        <v>384</v>
      </c>
      <c r="F232" s="214" t="s">
        <v>385</v>
      </c>
      <c r="G232" s="215" t="s">
        <v>146</v>
      </c>
      <c r="H232" s="216">
        <v>3.5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0.00035</v>
      </c>
      <c r="R232" s="222">
        <f>Q232*H232</f>
        <v>0.001225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386</v>
      </c>
    </row>
    <row r="233" spans="1:65" s="2" customFormat="1" ht="16.5" customHeight="1">
      <c r="A233" s="38"/>
      <c r="B233" s="39"/>
      <c r="C233" s="212" t="s">
        <v>387</v>
      </c>
      <c r="D233" s="212" t="s">
        <v>131</v>
      </c>
      <c r="E233" s="213" t="s">
        <v>388</v>
      </c>
      <c r="F233" s="214" t="s">
        <v>389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390</v>
      </c>
    </row>
    <row r="234" spans="1:65" s="2" customFormat="1" ht="16.5" customHeight="1">
      <c r="A234" s="38"/>
      <c r="B234" s="39"/>
      <c r="C234" s="212" t="s">
        <v>391</v>
      </c>
      <c r="D234" s="212" t="s">
        <v>131</v>
      </c>
      <c r="E234" s="213" t="s">
        <v>392</v>
      </c>
      <c r="F234" s="214" t="s">
        <v>393</v>
      </c>
      <c r="G234" s="215" t="s">
        <v>134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394</v>
      </c>
    </row>
    <row r="235" spans="1:65" s="2" customFormat="1" ht="21.75" customHeight="1">
      <c r="A235" s="38"/>
      <c r="B235" s="39"/>
      <c r="C235" s="212" t="s">
        <v>395</v>
      </c>
      <c r="D235" s="212" t="s">
        <v>131</v>
      </c>
      <c r="E235" s="213" t="s">
        <v>396</v>
      </c>
      <c r="F235" s="214" t="s">
        <v>397</v>
      </c>
      <c r="G235" s="215" t="s">
        <v>146</v>
      </c>
      <c r="H235" s="216">
        <v>5.6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398</v>
      </c>
    </row>
    <row r="236" spans="1:51" s="13" customFormat="1" ht="12">
      <c r="A236" s="13"/>
      <c r="B236" s="226"/>
      <c r="C236" s="227"/>
      <c r="D236" s="228" t="s">
        <v>142</v>
      </c>
      <c r="E236" s="229" t="s">
        <v>1</v>
      </c>
      <c r="F236" s="230" t="s">
        <v>399</v>
      </c>
      <c r="G236" s="227"/>
      <c r="H236" s="231">
        <v>5.6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142</v>
      </c>
      <c r="AU236" s="237" t="s">
        <v>136</v>
      </c>
      <c r="AV236" s="13" t="s">
        <v>136</v>
      </c>
      <c r="AW236" s="13" t="s">
        <v>32</v>
      </c>
      <c r="AX236" s="13" t="s">
        <v>81</v>
      </c>
      <c r="AY236" s="237" t="s">
        <v>128</v>
      </c>
    </row>
    <row r="237" spans="1:65" s="2" customFormat="1" ht="16.5" customHeight="1">
      <c r="A237" s="38"/>
      <c r="B237" s="39"/>
      <c r="C237" s="212" t="s">
        <v>400</v>
      </c>
      <c r="D237" s="212" t="s">
        <v>131</v>
      </c>
      <c r="E237" s="213" t="s">
        <v>401</v>
      </c>
      <c r="F237" s="214" t="s">
        <v>402</v>
      </c>
      <c r="G237" s="215" t="s">
        <v>310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403</v>
      </c>
    </row>
    <row r="238" spans="1:65" s="2" customFormat="1" ht="16.5" customHeight="1">
      <c r="A238" s="38"/>
      <c r="B238" s="39"/>
      <c r="C238" s="212" t="s">
        <v>404</v>
      </c>
      <c r="D238" s="212" t="s">
        <v>131</v>
      </c>
      <c r="E238" s="213" t="s">
        <v>405</v>
      </c>
      <c r="F238" s="214" t="s">
        <v>406</v>
      </c>
      <c r="G238" s="215" t="s">
        <v>310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407</v>
      </c>
    </row>
    <row r="239" spans="1:65" s="2" customFormat="1" ht="24.15" customHeight="1">
      <c r="A239" s="38"/>
      <c r="B239" s="39"/>
      <c r="C239" s="212" t="s">
        <v>408</v>
      </c>
      <c r="D239" s="212" t="s">
        <v>131</v>
      </c>
      <c r="E239" s="213" t="s">
        <v>409</v>
      </c>
      <c r="F239" s="214" t="s">
        <v>410</v>
      </c>
      <c r="G239" s="215" t="s">
        <v>332</v>
      </c>
      <c r="H239" s="216">
        <v>0.002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411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412</v>
      </c>
      <c r="F240" s="210" t="s">
        <v>413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SUM(P241:P249)</f>
        <v>0</v>
      </c>
      <c r="Q240" s="204"/>
      <c r="R240" s="205">
        <f>SUM(R241:R249)</f>
        <v>0.00966</v>
      </c>
      <c r="S240" s="204"/>
      <c r="T240" s="206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136</v>
      </c>
      <c r="AT240" s="208" t="s">
        <v>75</v>
      </c>
      <c r="AU240" s="208" t="s">
        <v>81</v>
      </c>
      <c r="AY240" s="207" t="s">
        <v>128</v>
      </c>
      <c r="BK240" s="209">
        <f>SUM(BK241:BK249)</f>
        <v>0</v>
      </c>
    </row>
    <row r="241" spans="1:65" s="2" customFormat="1" ht="24.15" customHeight="1">
      <c r="A241" s="38"/>
      <c r="B241" s="39"/>
      <c r="C241" s="212" t="s">
        <v>414</v>
      </c>
      <c r="D241" s="212" t="s">
        <v>131</v>
      </c>
      <c r="E241" s="213" t="s">
        <v>415</v>
      </c>
      <c r="F241" s="214" t="s">
        <v>416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</v>
      </c>
      <c r="R241" s="222">
        <f>Q241*H241</f>
        <v>0.0036000000000000003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417</v>
      </c>
    </row>
    <row r="242" spans="1:65" s="2" customFormat="1" ht="33" customHeight="1">
      <c r="A242" s="38"/>
      <c r="B242" s="39"/>
      <c r="C242" s="212" t="s">
        <v>418</v>
      </c>
      <c r="D242" s="212" t="s">
        <v>131</v>
      </c>
      <c r="E242" s="213" t="s">
        <v>419</v>
      </c>
      <c r="F242" s="214" t="s">
        <v>420</v>
      </c>
      <c r="G242" s="215" t="s">
        <v>146</v>
      </c>
      <c r="H242" s="216">
        <v>4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5E-05</v>
      </c>
      <c r="R242" s="222">
        <f>Q242*H242</f>
        <v>0.0002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421</v>
      </c>
    </row>
    <row r="243" spans="1:65" s="2" customFormat="1" ht="33" customHeight="1">
      <c r="A243" s="38"/>
      <c r="B243" s="39"/>
      <c r="C243" s="212" t="s">
        <v>422</v>
      </c>
      <c r="D243" s="212" t="s">
        <v>131</v>
      </c>
      <c r="E243" s="213" t="s">
        <v>423</v>
      </c>
      <c r="F243" s="214" t="s">
        <v>424</v>
      </c>
      <c r="G243" s="215" t="s">
        <v>146</v>
      </c>
      <c r="H243" s="216">
        <v>5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7E-05</v>
      </c>
      <c r="R243" s="222">
        <f>Q243*H243</f>
        <v>0.00034999999999999994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425</v>
      </c>
    </row>
    <row r="244" spans="1:65" s="2" customFormat="1" ht="16.5" customHeight="1">
      <c r="A244" s="38"/>
      <c r="B244" s="39"/>
      <c r="C244" s="212" t="s">
        <v>426</v>
      </c>
      <c r="D244" s="212" t="s">
        <v>131</v>
      </c>
      <c r="E244" s="213" t="s">
        <v>427</v>
      </c>
      <c r="F244" s="214" t="s">
        <v>428</v>
      </c>
      <c r="G244" s="215" t="s">
        <v>134</v>
      </c>
      <c r="H244" s="216">
        <v>3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0.0006</v>
      </c>
      <c r="R244" s="222">
        <f>Q244*H244</f>
        <v>0.0018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429</v>
      </c>
    </row>
    <row r="245" spans="1:65" s="2" customFormat="1" ht="24.15" customHeight="1">
      <c r="A245" s="38"/>
      <c r="B245" s="39"/>
      <c r="C245" s="212" t="s">
        <v>430</v>
      </c>
      <c r="D245" s="212" t="s">
        <v>131</v>
      </c>
      <c r="E245" s="213" t="s">
        <v>431</v>
      </c>
      <c r="F245" s="214" t="s">
        <v>432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433</v>
      </c>
    </row>
    <row r="246" spans="1:65" s="2" customFormat="1" ht="21.75" customHeight="1">
      <c r="A246" s="38"/>
      <c r="B246" s="39"/>
      <c r="C246" s="212" t="s">
        <v>434</v>
      </c>
      <c r="D246" s="212" t="s">
        <v>131</v>
      </c>
      <c r="E246" s="213" t="s">
        <v>435</v>
      </c>
      <c r="F246" s="214" t="s">
        <v>436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9E-05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437</v>
      </c>
    </row>
    <row r="247" spans="1:65" s="2" customFormat="1" ht="16.5" customHeight="1">
      <c r="A247" s="38"/>
      <c r="B247" s="39"/>
      <c r="C247" s="212" t="s">
        <v>438</v>
      </c>
      <c r="D247" s="212" t="s">
        <v>131</v>
      </c>
      <c r="E247" s="213" t="s">
        <v>439</v>
      </c>
      <c r="F247" s="214" t="s">
        <v>406</v>
      </c>
      <c r="G247" s="215" t="s">
        <v>310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440</v>
      </c>
    </row>
    <row r="248" spans="1:65" s="2" customFormat="1" ht="16.5" customHeight="1">
      <c r="A248" s="38"/>
      <c r="B248" s="39"/>
      <c r="C248" s="212" t="s">
        <v>441</v>
      </c>
      <c r="D248" s="212" t="s">
        <v>131</v>
      </c>
      <c r="E248" s="213" t="s">
        <v>442</v>
      </c>
      <c r="F248" s="214" t="s">
        <v>443</v>
      </c>
      <c r="G248" s="215" t="s">
        <v>310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444</v>
      </c>
    </row>
    <row r="249" spans="1:65" s="2" customFormat="1" ht="24.15" customHeight="1">
      <c r="A249" s="38"/>
      <c r="B249" s="39"/>
      <c r="C249" s="212" t="s">
        <v>445</v>
      </c>
      <c r="D249" s="212" t="s">
        <v>131</v>
      </c>
      <c r="E249" s="213" t="s">
        <v>446</v>
      </c>
      <c r="F249" s="214" t="s">
        <v>447</v>
      </c>
      <c r="G249" s="215" t="s">
        <v>332</v>
      </c>
      <c r="H249" s="216">
        <v>0.01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448</v>
      </c>
    </row>
    <row r="250" spans="1:63" s="12" customFormat="1" ht="22.8" customHeight="1">
      <c r="A250" s="12"/>
      <c r="B250" s="196"/>
      <c r="C250" s="197"/>
      <c r="D250" s="198" t="s">
        <v>75</v>
      </c>
      <c r="E250" s="210" t="s">
        <v>449</v>
      </c>
      <c r="F250" s="210" t="s">
        <v>450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SUM(P251:P267)</f>
        <v>0</v>
      </c>
      <c r="Q250" s="204"/>
      <c r="R250" s="205">
        <f>SUM(R251:R267)</f>
        <v>0.02407</v>
      </c>
      <c r="S250" s="204"/>
      <c r="T250" s="206">
        <f>SUM(T251:T267)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136</v>
      </c>
      <c r="AT250" s="208" t="s">
        <v>75</v>
      </c>
      <c r="AU250" s="208" t="s">
        <v>81</v>
      </c>
      <c r="AY250" s="207" t="s">
        <v>128</v>
      </c>
      <c r="BK250" s="209">
        <f>SUM(BK251:BK267)</f>
        <v>0</v>
      </c>
    </row>
    <row r="251" spans="1:65" s="2" customFormat="1" ht="16.5" customHeight="1">
      <c r="A251" s="38"/>
      <c r="B251" s="39"/>
      <c r="C251" s="212" t="s">
        <v>451</v>
      </c>
      <c r="D251" s="212" t="s">
        <v>131</v>
      </c>
      <c r="E251" s="213" t="s">
        <v>452</v>
      </c>
      <c r="F251" s="214" t="s">
        <v>453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0.02407</v>
      </c>
      <c r="R251" s="222">
        <f>Q251*H251</f>
        <v>0.02407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454</v>
      </c>
    </row>
    <row r="252" spans="1:65" s="2" customFormat="1" ht="16.5" customHeight="1">
      <c r="A252" s="38"/>
      <c r="B252" s="39"/>
      <c r="C252" s="212" t="s">
        <v>455</v>
      </c>
      <c r="D252" s="212" t="s">
        <v>131</v>
      </c>
      <c r="E252" s="213" t="s">
        <v>456</v>
      </c>
      <c r="F252" s="214" t="s">
        <v>457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458</v>
      </c>
    </row>
    <row r="253" spans="1:65" s="2" customFormat="1" ht="16.5" customHeight="1">
      <c r="A253" s="38"/>
      <c r="B253" s="39"/>
      <c r="C253" s="212" t="s">
        <v>459</v>
      </c>
      <c r="D253" s="212" t="s">
        <v>131</v>
      </c>
      <c r="E253" s="213" t="s">
        <v>460</v>
      </c>
      <c r="F253" s="214" t="s">
        <v>461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462</v>
      </c>
    </row>
    <row r="254" spans="1:65" s="2" customFormat="1" ht="16.5" customHeight="1">
      <c r="A254" s="38"/>
      <c r="B254" s="39"/>
      <c r="C254" s="212" t="s">
        <v>463</v>
      </c>
      <c r="D254" s="212" t="s">
        <v>131</v>
      </c>
      <c r="E254" s="213" t="s">
        <v>464</v>
      </c>
      <c r="F254" s="214" t="s">
        <v>465</v>
      </c>
      <c r="G254" s="215" t="s">
        <v>134</v>
      </c>
      <c r="H254" s="216">
        <v>4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466</v>
      </c>
    </row>
    <row r="255" spans="1:65" s="2" customFormat="1" ht="16.5" customHeight="1">
      <c r="A255" s="38"/>
      <c r="B255" s="39"/>
      <c r="C255" s="212" t="s">
        <v>467</v>
      </c>
      <c r="D255" s="212" t="s">
        <v>131</v>
      </c>
      <c r="E255" s="213" t="s">
        <v>468</v>
      </c>
      <c r="F255" s="214" t="s">
        <v>469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470</v>
      </c>
    </row>
    <row r="256" spans="1:65" s="2" customFormat="1" ht="16.5" customHeight="1">
      <c r="A256" s="38"/>
      <c r="B256" s="39"/>
      <c r="C256" s="212" t="s">
        <v>471</v>
      </c>
      <c r="D256" s="212" t="s">
        <v>131</v>
      </c>
      <c r="E256" s="213" t="s">
        <v>472</v>
      </c>
      <c r="F256" s="214" t="s">
        <v>473</v>
      </c>
      <c r="G256" s="215" t="s">
        <v>224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474</v>
      </c>
    </row>
    <row r="257" spans="1:65" s="2" customFormat="1" ht="16.5" customHeight="1">
      <c r="A257" s="38"/>
      <c r="B257" s="39"/>
      <c r="C257" s="212" t="s">
        <v>475</v>
      </c>
      <c r="D257" s="212" t="s">
        <v>131</v>
      </c>
      <c r="E257" s="213" t="s">
        <v>476</v>
      </c>
      <c r="F257" s="214" t="s">
        <v>477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478</v>
      </c>
    </row>
    <row r="258" spans="1:65" s="2" customFormat="1" ht="16.5" customHeight="1">
      <c r="A258" s="38"/>
      <c r="B258" s="39"/>
      <c r="C258" s="212" t="s">
        <v>479</v>
      </c>
      <c r="D258" s="212" t="s">
        <v>131</v>
      </c>
      <c r="E258" s="213" t="s">
        <v>480</v>
      </c>
      <c r="F258" s="214" t="s">
        <v>481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482</v>
      </c>
    </row>
    <row r="259" spans="1:65" s="2" customFormat="1" ht="16.5" customHeight="1">
      <c r="A259" s="38"/>
      <c r="B259" s="39"/>
      <c r="C259" s="212" t="s">
        <v>483</v>
      </c>
      <c r="D259" s="212" t="s">
        <v>131</v>
      </c>
      <c r="E259" s="213" t="s">
        <v>484</v>
      </c>
      <c r="F259" s="214" t="s">
        <v>485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486</v>
      </c>
    </row>
    <row r="260" spans="1:65" s="2" customFormat="1" ht="16.5" customHeight="1">
      <c r="A260" s="38"/>
      <c r="B260" s="39"/>
      <c r="C260" s="212" t="s">
        <v>487</v>
      </c>
      <c r="D260" s="212" t="s">
        <v>131</v>
      </c>
      <c r="E260" s="213" t="s">
        <v>488</v>
      </c>
      <c r="F260" s="214" t="s">
        <v>489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490</v>
      </c>
    </row>
    <row r="261" spans="1:65" s="2" customFormat="1" ht="16.5" customHeight="1">
      <c r="A261" s="38"/>
      <c r="B261" s="39"/>
      <c r="C261" s="212" t="s">
        <v>491</v>
      </c>
      <c r="D261" s="212" t="s">
        <v>131</v>
      </c>
      <c r="E261" s="213" t="s">
        <v>492</v>
      </c>
      <c r="F261" s="214" t="s">
        <v>493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494</v>
      </c>
    </row>
    <row r="262" spans="1:65" s="2" customFormat="1" ht="24.15" customHeight="1">
      <c r="A262" s="38"/>
      <c r="B262" s="39"/>
      <c r="C262" s="212" t="s">
        <v>495</v>
      </c>
      <c r="D262" s="212" t="s">
        <v>131</v>
      </c>
      <c r="E262" s="213" t="s">
        <v>496</v>
      </c>
      <c r="F262" s="214" t="s">
        <v>497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498</v>
      </c>
    </row>
    <row r="263" spans="1:65" s="2" customFormat="1" ht="21.75" customHeight="1">
      <c r="A263" s="38"/>
      <c r="B263" s="39"/>
      <c r="C263" s="212" t="s">
        <v>499</v>
      </c>
      <c r="D263" s="212" t="s">
        <v>131</v>
      </c>
      <c r="E263" s="213" t="s">
        <v>500</v>
      </c>
      <c r="F263" s="214" t="s">
        <v>501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502</v>
      </c>
    </row>
    <row r="264" spans="1:65" s="2" customFormat="1" ht="24.15" customHeight="1">
      <c r="A264" s="38"/>
      <c r="B264" s="39"/>
      <c r="C264" s="212" t="s">
        <v>503</v>
      </c>
      <c r="D264" s="212" t="s">
        <v>131</v>
      </c>
      <c r="E264" s="213" t="s">
        <v>504</v>
      </c>
      <c r="F264" s="214" t="s">
        <v>505</v>
      </c>
      <c r="G264" s="215" t="s">
        <v>332</v>
      </c>
      <c r="H264" s="216">
        <v>0.065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506</v>
      </c>
    </row>
    <row r="265" spans="1:65" s="2" customFormat="1" ht="16.5" customHeight="1">
      <c r="A265" s="38"/>
      <c r="B265" s="39"/>
      <c r="C265" s="212" t="s">
        <v>507</v>
      </c>
      <c r="D265" s="212" t="s">
        <v>131</v>
      </c>
      <c r="E265" s="213" t="s">
        <v>508</v>
      </c>
      <c r="F265" s="214" t="s">
        <v>509</v>
      </c>
      <c r="G265" s="215" t="s">
        <v>134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510</v>
      </c>
    </row>
    <row r="266" spans="1:65" s="2" customFormat="1" ht="24.15" customHeight="1">
      <c r="A266" s="38"/>
      <c r="B266" s="39"/>
      <c r="C266" s="212" t="s">
        <v>511</v>
      </c>
      <c r="D266" s="212" t="s">
        <v>131</v>
      </c>
      <c r="E266" s="213" t="s">
        <v>512</v>
      </c>
      <c r="F266" s="214" t="s">
        <v>513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514</v>
      </c>
    </row>
    <row r="267" spans="1:65" s="2" customFormat="1" ht="16.5" customHeight="1">
      <c r="A267" s="38"/>
      <c r="B267" s="39"/>
      <c r="C267" s="212" t="s">
        <v>515</v>
      </c>
      <c r="D267" s="212" t="s">
        <v>131</v>
      </c>
      <c r="E267" s="213" t="s">
        <v>516</v>
      </c>
      <c r="F267" s="214" t="s">
        <v>517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518</v>
      </c>
    </row>
    <row r="268" spans="1:63" s="12" customFormat="1" ht="22.8" customHeight="1">
      <c r="A268" s="12"/>
      <c r="B268" s="196"/>
      <c r="C268" s="197"/>
      <c r="D268" s="198" t="s">
        <v>75</v>
      </c>
      <c r="E268" s="210" t="s">
        <v>519</v>
      </c>
      <c r="F268" s="210" t="s">
        <v>520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SUM(P269:P274)</f>
        <v>0</v>
      </c>
      <c r="Q268" s="204"/>
      <c r="R268" s="205">
        <f>SUM(R269:R274)</f>
        <v>0.0479641</v>
      </c>
      <c r="S268" s="204"/>
      <c r="T268" s="206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136</v>
      </c>
      <c r="AT268" s="208" t="s">
        <v>75</v>
      </c>
      <c r="AU268" s="208" t="s">
        <v>81</v>
      </c>
      <c r="AY268" s="207" t="s">
        <v>128</v>
      </c>
      <c r="BK268" s="209">
        <f>SUM(BK269:BK274)</f>
        <v>0</v>
      </c>
    </row>
    <row r="269" spans="1:65" s="2" customFormat="1" ht="24.15" customHeight="1">
      <c r="A269" s="38"/>
      <c r="B269" s="39"/>
      <c r="C269" s="212" t="s">
        <v>521</v>
      </c>
      <c r="D269" s="212" t="s">
        <v>131</v>
      </c>
      <c r="E269" s="213" t="s">
        <v>522</v>
      </c>
      <c r="F269" s="214" t="s">
        <v>523</v>
      </c>
      <c r="G269" s="215" t="s">
        <v>140</v>
      </c>
      <c r="H269" s="216">
        <v>1.83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0.02567</v>
      </c>
      <c r="R269" s="222">
        <f>Q269*H269</f>
        <v>0.0469761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524</v>
      </c>
    </row>
    <row r="270" spans="1:51" s="13" customFormat="1" ht="12">
      <c r="A270" s="13"/>
      <c r="B270" s="226"/>
      <c r="C270" s="227"/>
      <c r="D270" s="228" t="s">
        <v>142</v>
      </c>
      <c r="E270" s="229" t="s">
        <v>1</v>
      </c>
      <c r="F270" s="230" t="s">
        <v>525</v>
      </c>
      <c r="G270" s="227"/>
      <c r="H270" s="231">
        <v>1.83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142</v>
      </c>
      <c r="AU270" s="237" t="s">
        <v>136</v>
      </c>
      <c r="AV270" s="13" t="s">
        <v>136</v>
      </c>
      <c r="AW270" s="13" t="s">
        <v>32</v>
      </c>
      <c r="AX270" s="13" t="s">
        <v>81</v>
      </c>
      <c r="AY270" s="237" t="s">
        <v>128</v>
      </c>
    </row>
    <row r="271" spans="1:65" s="2" customFormat="1" ht="16.5" customHeight="1">
      <c r="A271" s="38"/>
      <c r="B271" s="39"/>
      <c r="C271" s="212" t="s">
        <v>526</v>
      </c>
      <c r="D271" s="212" t="s">
        <v>131</v>
      </c>
      <c r="E271" s="213" t="s">
        <v>527</v>
      </c>
      <c r="F271" s="214" t="s">
        <v>528</v>
      </c>
      <c r="G271" s="215" t="s">
        <v>140</v>
      </c>
      <c r="H271" s="216">
        <v>2.47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0.0002</v>
      </c>
      <c r="R271" s="222">
        <f>Q271*H271</f>
        <v>0.0004940000000000001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529</v>
      </c>
    </row>
    <row r="272" spans="1:51" s="13" customFormat="1" ht="12">
      <c r="A272" s="13"/>
      <c r="B272" s="226"/>
      <c r="C272" s="227"/>
      <c r="D272" s="228" t="s">
        <v>142</v>
      </c>
      <c r="E272" s="229" t="s">
        <v>1</v>
      </c>
      <c r="F272" s="230" t="s">
        <v>530</v>
      </c>
      <c r="G272" s="227"/>
      <c r="H272" s="231">
        <v>2.47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142</v>
      </c>
      <c r="AU272" s="237" t="s">
        <v>136</v>
      </c>
      <c r="AV272" s="13" t="s">
        <v>136</v>
      </c>
      <c r="AW272" s="13" t="s">
        <v>32</v>
      </c>
      <c r="AX272" s="13" t="s">
        <v>81</v>
      </c>
      <c r="AY272" s="237" t="s">
        <v>128</v>
      </c>
    </row>
    <row r="273" spans="1:65" s="2" customFormat="1" ht="16.5" customHeight="1">
      <c r="A273" s="38"/>
      <c r="B273" s="39"/>
      <c r="C273" s="212" t="s">
        <v>531</v>
      </c>
      <c r="D273" s="212" t="s">
        <v>131</v>
      </c>
      <c r="E273" s="213" t="s">
        <v>532</v>
      </c>
      <c r="F273" s="214" t="s">
        <v>533</v>
      </c>
      <c r="G273" s="215" t="s">
        <v>140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534</v>
      </c>
    </row>
    <row r="274" spans="1:65" s="2" customFormat="1" ht="24.15" customHeight="1">
      <c r="A274" s="38"/>
      <c r="B274" s="39"/>
      <c r="C274" s="212" t="s">
        <v>535</v>
      </c>
      <c r="D274" s="212" t="s">
        <v>131</v>
      </c>
      <c r="E274" s="213" t="s">
        <v>536</v>
      </c>
      <c r="F274" s="214" t="s">
        <v>537</v>
      </c>
      <c r="G274" s="215" t="s">
        <v>332</v>
      </c>
      <c r="H274" s="216">
        <v>0.048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538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539</v>
      </c>
      <c r="F275" s="210" t="s">
        <v>540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SUM(P276:P285)</f>
        <v>0</v>
      </c>
      <c r="Q275" s="204"/>
      <c r="R275" s="205">
        <f>SUM(R276:R285)</f>
        <v>0.07740000000000001</v>
      </c>
      <c r="S275" s="204"/>
      <c r="T275" s="206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136</v>
      </c>
      <c r="AT275" s="208" t="s">
        <v>75</v>
      </c>
      <c r="AU275" s="208" t="s">
        <v>81</v>
      </c>
      <c r="AY275" s="207" t="s">
        <v>128</v>
      </c>
      <c r="BK275" s="209">
        <f>SUM(BK276:BK285)</f>
        <v>0</v>
      </c>
    </row>
    <row r="276" spans="1:65" s="2" customFormat="1" ht="24.15" customHeight="1">
      <c r="A276" s="38"/>
      <c r="B276" s="39"/>
      <c r="C276" s="212" t="s">
        <v>541</v>
      </c>
      <c r="D276" s="212" t="s">
        <v>131</v>
      </c>
      <c r="E276" s="213" t="s">
        <v>542</v>
      </c>
      <c r="F276" s="214" t="s">
        <v>543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544</v>
      </c>
    </row>
    <row r="277" spans="1:65" s="2" customFormat="1" ht="24.15" customHeight="1">
      <c r="A277" s="38"/>
      <c r="B277" s="39"/>
      <c r="C277" s="259" t="s">
        <v>545</v>
      </c>
      <c r="D277" s="259" t="s">
        <v>205</v>
      </c>
      <c r="E277" s="260" t="s">
        <v>546</v>
      </c>
      <c r="F277" s="261" t="s">
        <v>547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283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548</v>
      </c>
    </row>
    <row r="278" spans="1:65" s="2" customFormat="1" ht="24.15" customHeight="1">
      <c r="A278" s="38"/>
      <c r="B278" s="39"/>
      <c r="C278" s="259" t="s">
        <v>549</v>
      </c>
      <c r="D278" s="259" t="s">
        <v>205</v>
      </c>
      <c r="E278" s="260" t="s">
        <v>550</v>
      </c>
      <c r="F278" s="261" t="s">
        <v>551</v>
      </c>
      <c r="G278" s="262" t="s">
        <v>134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283</v>
      </c>
      <c r="AT278" s="224" t="s">
        <v>205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552</v>
      </c>
    </row>
    <row r="279" spans="1:65" s="2" customFormat="1" ht="24.15" customHeight="1">
      <c r="A279" s="38"/>
      <c r="B279" s="39"/>
      <c r="C279" s="212" t="s">
        <v>553</v>
      </c>
      <c r="D279" s="212" t="s">
        <v>131</v>
      </c>
      <c r="E279" s="213" t="s">
        <v>554</v>
      </c>
      <c r="F279" s="214" t="s">
        <v>555</v>
      </c>
      <c r="G279" s="215" t="s">
        <v>134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556</v>
      </c>
    </row>
    <row r="280" spans="1:65" s="2" customFormat="1" ht="24.15" customHeight="1">
      <c r="A280" s="38"/>
      <c r="B280" s="39"/>
      <c r="C280" s="259" t="s">
        <v>557</v>
      </c>
      <c r="D280" s="259" t="s">
        <v>205</v>
      </c>
      <c r="E280" s="260" t="s">
        <v>558</v>
      </c>
      <c r="F280" s="261" t="s">
        <v>559</v>
      </c>
      <c r="G280" s="262" t="s">
        <v>134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283</v>
      </c>
      <c r="AT280" s="224" t="s">
        <v>205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560</v>
      </c>
    </row>
    <row r="281" spans="1:65" s="2" customFormat="1" ht="16.5" customHeight="1">
      <c r="A281" s="38"/>
      <c r="B281" s="39"/>
      <c r="C281" s="212" t="s">
        <v>561</v>
      </c>
      <c r="D281" s="212" t="s">
        <v>131</v>
      </c>
      <c r="E281" s="213" t="s">
        <v>562</v>
      </c>
      <c r="F281" s="214" t="s">
        <v>563</v>
      </c>
      <c r="G281" s="215" t="s">
        <v>134</v>
      </c>
      <c r="H281" s="216">
        <v>4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564</v>
      </c>
    </row>
    <row r="282" spans="1:65" s="2" customFormat="1" ht="16.5" customHeight="1">
      <c r="A282" s="38"/>
      <c r="B282" s="39"/>
      <c r="C282" s="259" t="s">
        <v>565</v>
      </c>
      <c r="D282" s="259" t="s">
        <v>205</v>
      </c>
      <c r="E282" s="260" t="s">
        <v>566</v>
      </c>
      <c r="F282" s="261" t="s">
        <v>567</v>
      </c>
      <c r="G282" s="262" t="s">
        <v>134</v>
      </c>
      <c r="H282" s="263">
        <v>4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0.0021</v>
      </c>
      <c r="R282" s="222">
        <f>Q282*H282</f>
        <v>0.0084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283</v>
      </c>
      <c r="AT282" s="224" t="s">
        <v>205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568</v>
      </c>
    </row>
    <row r="283" spans="1:65" s="2" customFormat="1" ht="16.5" customHeight="1">
      <c r="A283" s="38"/>
      <c r="B283" s="39"/>
      <c r="C283" s="212" t="s">
        <v>569</v>
      </c>
      <c r="D283" s="212" t="s">
        <v>131</v>
      </c>
      <c r="E283" s="213" t="s">
        <v>570</v>
      </c>
      <c r="F283" s="214" t="s">
        <v>571</v>
      </c>
      <c r="G283" s="215" t="s">
        <v>310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572</v>
      </c>
    </row>
    <row r="284" spans="1:65" s="2" customFormat="1" ht="16.5" customHeight="1">
      <c r="A284" s="38"/>
      <c r="B284" s="39"/>
      <c r="C284" s="212" t="s">
        <v>573</v>
      </c>
      <c r="D284" s="212" t="s">
        <v>131</v>
      </c>
      <c r="E284" s="213" t="s">
        <v>574</v>
      </c>
      <c r="F284" s="214" t="s">
        <v>575</v>
      </c>
      <c r="G284" s="215" t="s">
        <v>310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576</v>
      </c>
    </row>
    <row r="285" spans="1:65" s="2" customFormat="1" ht="24.15" customHeight="1">
      <c r="A285" s="38"/>
      <c r="B285" s="39"/>
      <c r="C285" s="212" t="s">
        <v>577</v>
      </c>
      <c r="D285" s="212" t="s">
        <v>131</v>
      </c>
      <c r="E285" s="213" t="s">
        <v>578</v>
      </c>
      <c r="F285" s="214" t="s">
        <v>579</v>
      </c>
      <c r="G285" s="215" t="s">
        <v>332</v>
      </c>
      <c r="H285" s="216">
        <v>0.077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580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581</v>
      </c>
      <c r="F286" s="210" t="s">
        <v>582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SUM(P287:P300)</f>
        <v>0</v>
      </c>
      <c r="Q286" s="204"/>
      <c r="R286" s="205">
        <f>SUM(R287:R300)</f>
        <v>0.115982</v>
      </c>
      <c r="S286" s="204"/>
      <c r="T286" s="206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136</v>
      </c>
      <c r="AT286" s="208" t="s">
        <v>75</v>
      </c>
      <c r="AU286" s="208" t="s">
        <v>81</v>
      </c>
      <c r="AY286" s="207" t="s">
        <v>128</v>
      </c>
      <c r="BK286" s="209">
        <f>SUM(BK287:BK300)</f>
        <v>0</v>
      </c>
    </row>
    <row r="287" spans="1:65" s="2" customFormat="1" ht="16.5" customHeight="1">
      <c r="A287" s="38"/>
      <c r="B287" s="39"/>
      <c r="C287" s="212" t="s">
        <v>327</v>
      </c>
      <c r="D287" s="212" t="s">
        <v>131</v>
      </c>
      <c r="E287" s="213" t="s">
        <v>583</v>
      </c>
      <c r="F287" s="214" t="s">
        <v>584</v>
      </c>
      <c r="G287" s="215" t="s">
        <v>140</v>
      </c>
      <c r="H287" s="216">
        <v>3.25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585</v>
      </c>
    </row>
    <row r="288" spans="1:65" s="2" customFormat="1" ht="16.5" customHeight="1">
      <c r="A288" s="38"/>
      <c r="B288" s="39"/>
      <c r="C288" s="212" t="s">
        <v>586</v>
      </c>
      <c r="D288" s="212" t="s">
        <v>131</v>
      </c>
      <c r="E288" s="213" t="s">
        <v>587</v>
      </c>
      <c r="F288" s="214" t="s">
        <v>588</v>
      </c>
      <c r="G288" s="215" t="s">
        <v>140</v>
      </c>
      <c r="H288" s="216">
        <v>3.25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</v>
      </c>
      <c r="R288" s="222">
        <f>Q288*H288</f>
        <v>0.000975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589</v>
      </c>
    </row>
    <row r="289" spans="1:65" s="2" customFormat="1" ht="24.15" customHeight="1">
      <c r="A289" s="38"/>
      <c r="B289" s="39"/>
      <c r="C289" s="212" t="s">
        <v>590</v>
      </c>
      <c r="D289" s="212" t="s">
        <v>131</v>
      </c>
      <c r="E289" s="213" t="s">
        <v>591</v>
      </c>
      <c r="F289" s="214" t="s">
        <v>592</v>
      </c>
      <c r="G289" s="215" t="s">
        <v>140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0.00758</v>
      </c>
      <c r="R289" s="222">
        <f>Q289*H289</f>
        <v>0.024635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593</v>
      </c>
    </row>
    <row r="290" spans="1:65" s="2" customFormat="1" ht="24.15" customHeight="1">
      <c r="A290" s="38"/>
      <c r="B290" s="39"/>
      <c r="C290" s="212" t="s">
        <v>594</v>
      </c>
      <c r="D290" s="212" t="s">
        <v>131</v>
      </c>
      <c r="E290" s="213" t="s">
        <v>595</v>
      </c>
      <c r="F290" s="214" t="s">
        <v>596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0.00362</v>
      </c>
      <c r="R290" s="222">
        <f>Q290*H290</f>
        <v>0.011765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597</v>
      </c>
    </row>
    <row r="291" spans="1:51" s="13" customFormat="1" ht="12">
      <c r="A291" s="13"/>
      <c r="B291" s="226"/>
      <c r="C291" s="227"/>
      <c r="D291" s="228" t="s">
        <v>142</v>
      </c>
      <c r="E291" s="229" t="s">
        <v>1</v>
      </c>
      <c r="F291" s="230" t="s">
        <v>169</v>
      </c>
      <c r="G291" s="227"/>
      <c r="H291" s="231">
        <v>3.25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142</v>
      </c>
      <c r="AU291" s="237" t="s">
        <v>136</v>
      </c>
      <c r="AV291" s="13" t="s">
        <v>136</v>
      </c>
      <c r="AW291" s="13" t="s">
        <v>32</v>
      </c>
      <c r="AX291" s="13" t="s">
        <v>81</v>
      </c>
      <c r="AY291" s="237" t="s">
        <v>128</v>
      </c>
    </row>
    <row r="292" spans="1:65" s="2" customFormat="1" ht="16.5" customHeight="1">
      <c r="A292" s="38"/>
      <c r="B292" s="39"/>
      <c r="C292" s="259" t="s">
        <v>598</v>
      </c>
      <c r="D292" s="259" t="s">
        <v>205</v>
      </c>
      <c r="E292" s="260" t="s">
        <v>599</v>
      </c>
      <c r="F292" s="261" t="s">
        <v>600</v>
      </c>
      <c r="G292" s="262" t="s">
        <v>140</v>
      </c>
      <c r="H292" s="263">
        <v>3.575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0.0192</v>
      </c>
      <c r="R292" s="222">
        <f>Q292*H292</f>
        <v>0.06863999999999999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283</v>
      </c>
      <c r="AT292" s="224" t="s">
        <v>205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601</v>
      </c>
    </row>
    <row r="293" spans="1:51" s="13" customFormat="1" ht="12">
      <c r="A293" s="13"/>
      <c r="B293" s="226"/>
      <c r="C293" s="227"/>
      <c r="D293" s="228" t="s">
        <v>142</v>
      </c>
      <c r="E293" s="227"/>
      <c r="F293" s="230" t="s">
        <v>602</v>
      </c>
      <c r="G293" s="227"/>
      <c r="H293" s="231">
        <v>3.575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4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603</v>
      </c>
      <c r="D294" s="212" t="s">
        <v>131</v>
      </c>
      <c r="E294" s="213" t="s">
        <v>604</v>
      </c>
      <c r="F294" s="214" t="s">
        <v>605</v>
      </c>
      <c r="G294" s="215" t="s">
        <v>140</v>
      </c>
      <c r="H294" s="216">
        <v>3.25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606</v>
      </c>
    </row>
    <row r="295" spans="1:65" s="2" customFormat="1" ht="24.15" customHeight="1">
      <c r="A295" s="38"/>
      <c r="B295" s="39"/>
      <c r="C295" s="212" t="s">
        <v>607</v>
      </c>
      <c r="D295" s="212" t="s">
        <v>131</v>
      </c>
      <c r="E295" s="213" t="s">
        <v>608</v>
      </c>
      <c r="F295" s="214" t="s">
        <v>609</v>
      </c>
      <c r="G295" s="215" t="s">
        <v>140</v>
      </c>
      <c r="H295" s="216">
        <v>3.25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0.0015</v>
      </c>
      <c r="R295" s="222">
        <f>Q295*H295</f>
        <v>0.004875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610</v>
      </c>
    </row>
    <row r="296" spans="1:65" s="2" customFormat="1" ht="16.5" customHeight="1">
      <c r="A296" s="38"/>
      <c r="B296" s="39"/>
      <c r="C296" s="212" t="s">
        <v>611</v>
      </c>
      <c r="D296" s="212" t="s">
        <v>131</v>
      </c>
      <c r="E296" s="213" t="s">
        <v>612</v>
      </c>
      <c r="F296" s="214" t="s">
        <v>613</v>
      </c>
      <c r="G296" s="215" t="s">
        <v>134</v>
      </c>
      <c r="H296" s="216">
        <v>8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0.00021</v>
      </c>
      <c r="R296" s="222">
        <f>Q296*H296</f>
        <v>0.00168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614</v>
      </c>
    </row>
    <row r="297" spans="1:65" s="2" customFormat="1" ht="16.5" customHeight="1">
      <c r="A297" s="38"/>
      <c r="B297" s="39"/>
      <c r="C297" s="212" t="s">
        <v>615</v>
      </c>
      <c r="D297" s="212" t="s">
        <v>131</v>
      </c>
      <c r="E297" s="213" t="s">
        <v>616</v>
      </c>
      <c r="F297" s="214" t="s">
        <v>617</v>
      </c>
      <c r="G297" s="215" t="s">
        <v>146</v>
      </c>
      <c r="H297" s="216">
        <v>10.1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0.00032</v>
      </c>
      <c r="R297" s="222">
        <f>Q297*H297</f>
        <v>0.003232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618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619</v>
      </c>
      <c r="G298" s="227"/>
      <c r="H298" s="231">
        <v>10.1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620</v>
      </c>
      <c r="D299" s="212" t="s">
        <v>131</v>
      </c>
      <c r="E299" s="213" t="s">
        <v>621</v>
      </c>
      <c r="F299" s="214" t="s">
        <v>622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5E-05</v>
      </c>
      <c r="R299" s="222">
        <f>Q299*H299</f>
        <v>0.00018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623</v>
      </c>
    </row>
    <row r="300" spans="1:65" s="2" customFormat="1" ht="24.15" customHeight="1">
      <c r="A300" s="38"/>
      <c r="B300" s="39"/>
      <c r="C300" s="212" t="s">
        <v>624</v>
      </c>
      <c r="D300" s="212" t="s">
        <v>131</v>
      </c>
      <c r="E300" s="213" t="s">
        <v>625</v>
      </c>
      <c r="F300" s="214" t="s">
        <v>626</v>
      </c>
      <c r="G300" s="215" t="s">
        <v>332</v>
      </c>
      <c r="H300" s="216">
        <v>0.116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627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628</v>
      </c>
      <c r="F301" s="210" t="s">
        <v>629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SUM(P302:P305)</f>
        <v>0</v>
      </c>
      <c r="Q301" s="204"/>
      <c r="R301" s="205">
        <f>SUM(R302:R305)</f>
        <v>0.00058</v>
      </c>
      <c r="S301" s="204"/>
      <c r="T301" s="206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SUM(BK302:BK305)</f>
        <v>0</v>
      </c>
    </row>
    <row r="302" spans="1:65" s="2" customFormat="1" ht="21.75" customHeight="1">
      <c r="A302" s="38"/>
      <c r="B302" s="39"/>
      <c r="C302" s="212" t="s">
        <v>630</v>
      </c>
      <c r="D302" s="212" t="s">
        <v>131</v>
      </c>
      <c r="E302" s="213" t="s">
        <v>631</v>
      </c>
      <c r="F302" s="214" t="s">
        <v>632</v>
      </c>
      <c r="G302" s="215" t="s">
        <v>146</v>
      </c>
      <c r="H302" s="216">
        <v>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7E-05</v>
      </c>
      <c r="R302" s="222">
        <f>Q302*H302</f>
        <v>0.00014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633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634</v>
      </c>
      <c r="G303" s="227"/>
      <c r="H303" s="231">
        <v>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635</v>
      </c>
      <c r="D304" s="259" t="s">
        <v>205</v>
      </c>
      <c r="E304" s="260" t="s">
        <v>636</v>
      </c>
      <c r="F304" s="261" t="s">
        <v>637</v>
      </c>
      <c r="G304" s="262" t="s">
        <v>146</v>
      </c>
      <c r="H304" s="263">
        <v>2.2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</v>
      </c>
      <c r="R304" s="222">
        <f>Q304*H304</f>
        <v>0.00044000000000000007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283</v>
      </c>
      <c r="AT304" s="224" t="s">
        <v>205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638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639</v>
      </c>
      <c r="G305" s="227"/>
      <c r="H305" s="231">
        <v>2.2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640</v>
      </c>
      <c r="F306" s="210" t="s">
        <v>641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SUM(P307:P323)</f>
        <v>0</v>
      </c>
      <c r="Q306" s="204"/>
      <c r="R306" s="205">
        <f>SUM(R307:R323)</f>
        <v>0.43655700000000003</v>
      </c>
      <c r="S306" s="204"/>
      <c r="T306" s="206">
        <f>SUM(T307:T323)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136</v>
      </c>
      <c r="AT306" s="208" t="s">
        <v>75</v>
      </c>
      <c r="AU306" s="208" t="s">
        <v>81</v>
      </c>
      <c r="AY306" s="207" t="s">
        <v>128</v>
      </c>
      <c r="BK306" s="209">
        <f>SUM(BK307:BK323)</f>
        <v>0</v>
      </c>
    </row>
    <row r="307" spans="1:65" s="2" customFormat="1" ht="16.5" customHeight="1">
      <c r="A307" s="38"/>
      <c r="B307" s="39"/>
      <c r="C307" s="212" t="s">
        <v>642</v>
      </c>
      <c r="D307" s="212" t="s">
        <v>131</v>
      </c>
      <c r="E307" s="213" t="s">
        <v>643</v>
      </c>
      <c r="F307" s="214" t="s">
        <v>644</v>
      </c>
      <c r="G307" s="215" t="s">
        <v>140</v>
      </c>
      <c r="H307" s="216">
        <v>39.6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645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646</v>
      </c>
      <c r="G308" s="227"/>
      <c r="H308" s="231">
        <v>39.6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647</v>
      </c>
      <c r="D309" s="212" t="s">
        <v>131</v>
      </c>
      <c r="E309" s="213" t="s">
        <v>648</v>
      </c>
      <c r="F309" s="214" t="s">
        <v>649</v>
      </c>
      <c r="G309" s="215" t="s">
        <v>140</v>
      </c>
      <c r="H309" s="216">
        <v>39.6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0.0002</v>
      </c>
      <c r="R309" s="222">
        <f>Q309*H309</f>
        <v>0.00792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650</v>
      </c>
    </row>
    <row r="310" spans="1:65" s="2" customFormat="1" ht="24.15" customHeight="1">
      <c r="A310" s="38"/>
      <c r="B310" s="39"/>
      <c r="C310" s="212" t="s">
        <v>651</v>
      </c>
      <c r="D310" s="212" t="s">
        <v>131</v>
      </c>
      <c r="E310" s="213" t="s">
        <v>652</v>
      </c>
      <c r="F310" s="214" t="s">
        <v>653</v>
      </c>
      <c r="G310" s="215" t="s">
        <v>140</v>
      </c>
      <c r="H310" s="216">
        <v>39.6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0.00758</v>
      </c>
      <c r="R310" s="222">
        <f>Q310*H310</f>
        <v>0.300168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212</v>
      </c>
      <c r="BM310" s="224" t="s">
        <v>654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174</v>
      </c>
      <c r="G311" s="227"/>
      <c r="H311" s="231">
        <v>39.6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81</v>
      </c>
      <c r="AY311" s="237" t="s">
        <v>128</v>
      </c>
    </row>
    <row r="312" spans="1:65" s="2" customFormat="1" ht="24.15" customHeight="1">
      <c r="A312" s="38"/>
      <c r="B312" s="39"/>
      <c r="C312" s="212" t="s">
        <v>655</v>
      </c>
      <c r="D312" s="212" t="s">
        <v>131</v>
      </c>
      <c r="E312" s="213" t="s">
        <v>656</v>
      </c>
      <c r="F312" s="214" t="s">
        <v>657</v>
      </c>
      <c r="G312" s="215" t="s">
        <v>146</v>
      </c>
      <c r="H312" s="216">
        <v>43.54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2E-05</v>
      </c>
      <c r="R312" s="222">
        <f>Q312*H312</f>
        <v>0.0008708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658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659</v>
      </c>
      <c r="G313" s="227"/>
      <c r="H313" s="231">
        <v>8.72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660</v>
      </c>
      <c r="G314" s="227"/>
      <c r="H314" s="231">
        <v>12.52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661</v>
      </c>
      <c r="G315" s="227"/>
      <c r="H315" s="231">
        <v>22.3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5" customFormat="1" ht="12">
      <c r="A316" s="15"/>
      <c r="B316" s="248"/>
      <c r="C316" s="249"/>
      <c r="D316" s="228" t="s">
        <v>142</v>
      </c>
      <c r="E316" s="250" t="s">
        <v>1</v>
      </c>
      <c r="F316" s="251" t="s">
        <v>181</v>
      </c>
      <c r="G316" s="249"/>
      <c r="H316" s="252">
        <v>43.54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8" t="s">
        <v>142</v>
      </c>
      <c r="AU316" s="258" t="s">
        <v>136</v>
      </c>
      <c r="AV316" s="15" t="s">
        <v>135</v>
      </c>
      <c r="AW316" s="15" t="s">
        <v>32</v>
      </c>
      <c r="AX316" s="15" t="s">
        <v>81</v>
      </c>
      <c r="AY316" s="258" t="s">
        <v>128</v>
      </c>
    </row>
    <row r="317" spans="1:65" s="2" customFormat="1" ht="16.5" customHeight="1">
      <c r="A317" s="38"/>
      <c r="B317" s="39"/>
      <c r="C317" s="259" t="s">
        <v>662</v>
      </c>
      <c r="D317" s="259" t="s">
        <v>205</v>
      </c>
      <c r="E317" s="260" t="s">
        <v>663</v>
      </c>
      <c r="F317" s="261" t="s">
        <v>664</v>
      </c>
      <c r="G317" s="262" t="s">
        <v>146</v>
      </c>
      <c r="H317" s="263">
        <v>45.282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0.0003</v>
      </c>
      <c r="R317" s="222">
        <f>Q317*H317</f>
        <v>0.013584599999999997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283</v>
      </c>
      <c r="AT317" s="224" t="s">
        <v>205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665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666</v>
      </c>
      <c r="G318" s="227"/>
      <c r="H318" s="231">
        <v>45.282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16.5" customHeight="1">
      <c r="A319" s="38"/>
      <c r="B319" s="39"/>
      <c r="C319" s="212" t="s">
        <v>667</v>
      </c>
      <c r="D319" s="212" t="s">
        <v>131</v>
      </c>
      <c r="E319" s="213" t="s">
        <v>668</v>
      </c>
      <c r="F319" s="214" t="s">
        <v>669</v>
      </c>
      <c r="G319" s="215" t="s">
        <v>140</v>
      </c>
      <c r="H319" s="216">
        <v>39.6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0.00027</v>
      </c>
      <c r="R319" s="222">
        <f>Q319*H319</f>
        <v>0.010692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212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670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174</v>
      </c>
      <c r="G320" s="227"/>
      <c r="H320" s="231">
        <v>39.6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16.5" customHeight="1">
      <c r="A321" s="38"/>
      <c r="B321" s="39"/>
      <c r="C321" s="259" t="s">
        <v>671</v>
      </c>
      <c r="D321" s="259" t="s">
        <v>205</v>
      </c>
      <c r="E321" s="260" t="s">
        <v>672</v>
      </c>
      <c r="F321" s="261" t="s">
        <v>673</v>
      </c>
      <c r="G321" s="262" t="s">
        <v>140</v>
      </c>
      <c r="H321" s="263">
        <v>40.36</v>
      </c>
      <c r="I321" s="264"/>
      <c r="J321" s="265">
        <f>ROUND(I321*H321,2)</f>
        <v>0</v>
      </c>
      <c r="K321" s="266"/>
      <c r="L321" s="267"/>
      <c r="M321" s="268" t="s">
        <v>1</v>
      </c>
      <c r="N321" s="269" t="s">
        <v>42</v>
      </c>
      <c r="O321" s="91"/>
      <c r="P321" s="222">
        <f>O321*H321</f>
        <v>0</v>
      </c>
      <c r="Q321" s="222">
        <v>0.00256</v>
      </c>
      <c r="R321" s="222">
        <f>Q321*H321</f>
        <v>0.10332160000000001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283</v>
      </c>
      <c r="AT321" s="224" t="s">
        <v>205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674</v>
      </c>
    </row>
    <row r="322" spans="1:51" s="13" customFormat="1" ht="12">
      <c r="A322" s="13"/>
      <c r="B322" s="226"/>
      <c r="C322" s="227"/>
      <c r="D322" s="228" t="s">
        <v>142</v>
      </c>
      <c r="E322" s="227"/>
      <c r="F322" s="230" t="s">
        <v>675</v>
      </c>
      <c r="G322" s="227"/>
      <c r="H322" s="231">
        <v>40.36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4</v>
      </c>
      <c r="AX322" s="13" t="s">
        <v>81</v>
      </c>
      <c r="AY322" s="237" t="s">
        <v>128</v>
      </c>
    </row>
    <row r="323" spans="1:65" s="2" customFormat="1" ht="24.15" customHeight="1">
      <c r="A323" s="38"/>
      <c r="B323" s="39"/>
      <c r="C323" s="212" t="s">
        <v>676</v>
      </c>
      <c r="D323" s="212" t="s">
        <v>131</v>
      </c>
      <c r="E323" s="213" t="s">
        <v>677</v>
      </c>
      <c r="F323" s="214" t="s">
        <v>678</v>
      </c>
      <c r="G323" s="215" t="s">
        <v>332</v>
      </c>
      <c r="H323" s="216">
        <v>0.437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679</v>
      </c>
    </row>
    <row r="324" spans="1:63" s="12" customFormat="1" ht="22.8" customHeight="1">
      <c r="A324" s="12"/>
      <c r="B324" s="196"/>
      <c r="C324" s="197"/>
      <c r="D324" s="198" t="s">
        <v>75</v>
      </c>
      <c r="E324" s="210" t="s">
        <v>680</v>
      </c>
      <c r="F324" s="210" t="s">
        <v>681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SUM(P325:P356)</f>
        <v>0</v>
      </c>
      <c r="Q324" s="204"/>
      <c r="R324" s="205">
        <f>SUM(R325:R356)</f>
        <v>0.42701479999999997</v>
      </c>
      <c r="S324" s="204"/>
      <c r="T324" s="206">
        <f>SUM(T325:T356)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7" t="s">
        <v>136</v>
      </c>
      <c r="AT324" s="208" t="s">
        <v>75</v>
      </c>
      <c r="AU324" s="208" t="s">
        <v>81</v>
      </c>
      <c r="AY324" s="207" t="s">
        <v>128</v>
      </c>
      <c r="BK324" s="209">
        <f>SUM(BK325:BK356)</f>
        <v>0</v>
      </c>
    </row>
    <row r="325" spans="1:65" s="2" customFormat="1" ht="16.5" customHeight="1">
      <c r="A325" s="38"/>
      <c r="B325" s="39"/>
      <c r="C325" s="212" t="s">
        <v>682</v>
      </c>
      <c r="D325" s="212" t="s">
        <v>131</v>
      </c>
      <c r="E325" s="213" t="s">
        <v>683</v>
      </c>
      <c r="F325" s="214" t="s">
        <v>684</v>
      </c>
      <c r="G325" s="215" t="s">
        <v>140</v>
      </c>
      <c r="H325" s="216">
        <v>21.17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212</v>
      </c>
      <c r="BM325" s="224" t="s">
        <v>685</v>
      </c>
    </row>
    <row r="326" spans="1:65" s="2" customFormat="1" ht="16.5" customHeight="1">
      <c r="A326" s="38"/>
      <c r="B326" s="39"/>
      <c r="C326" s="212" t="s">
        <v>686</v>
      </c>
      <c r="D326" s="212" t="s">
        <v>131</v>
      </c>
      <c r="E326" s="213" t="s">
        <v>687</v>
      </c>
      <c r="F326" s="214" t="s">
        <v>688</v>
      </c>
      <c r="G326" s="215" t="s">
        <v>140</v>
      </c>
      <c r="H326" s="216">
        <v>21.17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</v>
      </c>
      <c r="R326" s="222">
        <f>Q326*H326</f>
        <v>0.006351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689</v>
      </c>
    </row>
    <row r="327" spans="1:65" s="2" customFormat="1" ht="24.15" customHeight="1">
      <c r="A327" s="38"/>
      <c r="B327" s="39"/>
      <c r="C327" s="212" t="s">
        <v>690</v>
      </c>
      <c r="D327" s="212" t="s">
        <v>131</v>
      </c>
      <c r="E327" s="213" t="s">
        <v>691</v>
      </c>
      <c r="F327" s="214" t="s">
        <v>692</v>
      </c>
      <c r="G327" s="215" t="s">
        <v>140</v>
      </c>
      <c r="H327" s="216">
        <v>8.44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0.0015</v>
      </c>
      <c r="R327" s="222">
        <f>Q327*H327</f>
        <v>0.01266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693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694</v>
      </c>
      <c r="G328" s="227"/>
      <c r="H328" s="231">
        <v>7.21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695</v>
      </c>
      <c r="G329" s="227"/>
      <c r="H329" s="231">
        <v>1.23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5" customFormat="1" ht="12">
      <c r="A330" s="15"/>
      <c r="B330" s="248"/>
      <c r="C330" s="249"/>
      <c r="D330" s="228" t="s">
        <v>142</v>
      </c>
      <c r="E330" s="250" t="s">
        <v>1</v>
      </c>
      <c r="F330" s="251" t="s">
        <v>181</v>
      </c>
      <c r="G330" s="249"/>
      <c r="H330" s="252">
        <v>8.44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142</v>
      </c>
      <c r="AU330" s="258" t="s">
        <v>136</v>
      </c>
      <c r="AV330" s="15" t="s">
        <v>135</v>
      </c>
      <c r="AW330" s="15" t="s">
        <v>32</v>
      </c>
      <c r="AX330" s="15" t="s">
        <v>81</v>
      </c>
      <c r="AY330" s="258" t="s">
        <v>128</v>
      </c>
    </row>
    <row r="331" spans="1:65" s="2" customFormat="1" ht="24.15" customHeight="1">
      <c r="A331" s="38"/>
      <c r="B331" s="39"/>
      <c r="C331" s="212" t="s">
        <v>696</v>
      </c>
      <c r="D331" s="212" t="s">
        <v>131</v>
      </c>
      <c r="E331" s="213" t="s">
        <v>697</v>
      </c>
      <c r="F331" s="214" t="s">
        <v>698</v>
      </c>
      <c r="G331" s="215" t="s">
        <v>146</v>
      </c>
      <c r="H331" s="216">
        <v>5.8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0.00032</v>
      </c>
      <c r="R331" s="222">
        <f>Q331*H331</f>
        <v>0.001856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699</v>
      </c>
    </row>
    <row r="332" spans="1:51" s="14" customFormat="1" ht="12">
      <c r="A332" s="14"/>
      <c r="B332" s="238"/>
      <c r="C332" s="239"/>
      <c r="D332" s="228" t="s">
        <v>142</v>
      </c>
      <c r="E332" s="240" t="s">
        <v>1</v>
      </c>
      <c r="F332" s="241" t="s">
        <v>700</v>
      </c>
      <c r="G332" s="239"/>
      <c r="H332" s="240" t="s">
        <v>1</v>
      </c>
      <c r="I332" s="242"/>
      <c r="J332" s="239"/>
      <c r="K332" s="239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142</v>
      </c>
      <c r="AU332" s="247" t="s">
        <v>136</v>
      </c>
      <c r="AV332" s="14" t="s">
        <v>81</v>
      </c>
      <c r="AW332" s="14" t="s">
        <v>32</v>
      </c>
      <c r="AX332" s="14" t="s">
        <v>76</v>
      </c>
      <c r="AY332" s="24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701</v>
      </c>
      <c r="G333" s="227"/>
      <c r="H333" s="231">
        <v>5.8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81</v>
      </c>
      <c r="AY333" s="237" t="s">
        <v>128</v>
      </c>
    </row>
    <row r="334" spans="1:65" s="2" customFormat="1" ht="24.15" customHeight="1">
      <c r="A334" s="38"/>
      <c r="B334" s="39"/>
      <c r="C334" s="212" t="s">
        <v>702</v>
      </c>
      <c r="D334" s="212" t="s">
        <v>131</v>
      </c>
      <c r="E334" s="213" t="s">
        <v>703</v>
      </c>
      <c r="F334" s="214" t="s">
        <v>704</v>
      </c>
      <c r="G334" s="215" t="s">
        <v>140</v>
      </c>
      <c r="H334" s="216">
        <v>21.17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0.003</v>
      </c>
      <c r="R334" s="222">
        <f>Q334*H334</f>
        <v>0.06351000000000001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212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705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706</v>
      </c>
      <c r="G335" s="227"/>
      <c r="H335" s="231">
        <v>10.68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707</v>
      </c>
      <c r="G336" s="227"/>
      <c r="H336" s="231">
        <v>7.04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708</v>
      </c>
      <c r="G337" s="227"/>
      <c r="H337" s="231">
        <v>3.45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181</v>
      </c>
      <c r="G338" s="249"/>
      <c r="H338" s="252">
        <v>21.17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16.5" customHeight="1">
      <c r="A339" s="38"/>
      <c r="B339" s="39"/>
      <c r="C339" s="259" t="s">
        <v>709</v>
      </c>
      <c r="D339" s="259" t="s">
        <v>205</v>
      </c>
      <c r="E339" s="260" t="s">
        <v>710</v>
      </c>
      <c r="F339" s="261" t="s">
        <v>711</v>
      </c>
      <c r="G339" s="262" t="s">
        <v>140</v>
      </c>
      <c r="H339" s="263">
        <v>23.287</v>
      </c>
      <c r="I339" s="264"/>
      <c r="J339" s="265">
        <f>ROUND(I339*H339,2)</f>
        <v>0</v>
      </c>
      <c r="K339" s="266"/>
      <c r="L339" s="267"/>
      <c r="M339" s="268" t="s">
        <v>1</v>
      </c>
      <c r="N339" s="269" t="s">
        <v>42</v>
      </c>
      <c r="O339" s="91"/>
      <c r="P339" s="222">
        <f>O339*H339</f>
        <v>0</v>
      </c>
      <c r="Q339" s="222">
        <v>0.0118</v>
      </c>
      <c r="R339" s="222">
        <f>Q339*H339</f>
        <v>0.2747866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283</v>
      </c>
      <c r="AT339" s="224" t="s">
        <v>205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712</v>
      </c>
    </row>
    <row r="340" spans="1:51" s="13" customFormat="1" ht="12">
      <c r="A340" s="13"/>
      <c r="B340" s="226"/>
      <c r="C340" s="227"/>
      <c r="D340" s="228" t="s">
        <v>142</v>
      </c>
      <c r="E340" s="227"/>
      <c r="F340" s="230" t="s">
        <v>713</v>
      </c>
      <c r="G340" s="227"/>
      <c r="H340" s="231">
        <v>23.287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4</v>
      </c>
      <c r="AX340" s="13" t="s">
        <v>81</v>
      </c>
      <c r="AY340" s="237" t="s">
        <v>128</v>
      </c>
    </row>
    <row r="341" spans="1:65" s="2" customFormat="1" ht="24.15" customHeight="1">
      <c r="A341" s="38"/>
      <c r="B341" s="39"/>
      <c r="C341" s="212" t="s">
        <v>714</v>
      </c>
      <c r="D341" s="212" t="s">
        <v>131</v>
      </c>
      <c r="E341" s="213" t="s">
        <v>715</v>
      </c>
      <c r="F341" s="214" t="s">
        <v>716</v>
      </c>
      <c r="G341" s="215" t="s">
        <v>140</v>
      </c>
      <c r="H341" s="216">
        <v>21.34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212</v>
      </c>
      <c r="BM341" s="224" t="s">
        <v>717</v>
      </c>
    </row>
    <row r="342" spans="1:65" s="2" customFormat="1" ht="24.15" customHeight="1">
      <c r="A342" s="38"/>
      <c r="B342" s="39"/>
      <c r="C342" s="212" t="s">
        <v>718</v>
      </c>
      <c r="D342" s="212" t="s">
        <v>131</v>
      </c>
      <c r="E342" s="213" t="s">
        <v>719</v>
      </c>
      <c r="F342" s="214" t="s">
        <v>720</v>
      </c>
      <c r="G342" s="215" t="s">
        <v>140</v>
      </c>
      <c r="H342" s="216">
        <v>7.1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0.008</v>
      </c>
      <c r="R342" s="222">
        <f>Q342*H342</f>
        <v>0.056799999999999996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721</v>
      </c>
    </row>
    <row r="343" spans="1:51" s="14" customFormat="1" ht="12">
      <c r="A343" s="14"/>
      <c r="B343" s="238"/>
      <c r="C343" s="239"/>
      <c r="D343" s="228" t="s">
        <v>142</v>
      </c>
      <c r="E343" s="240" t="s">
        <v>1</v>
      </c>
      <c r="F343" s="241" t="s">
        <v>722</v>
      </c>
      <c r="G343" s="239"/>
      <c r="H343" s="240" t="s">
        <v>1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142</v>
      </c>
      <c r="AU343" s="247" t="s">
        <v>136</v>
      </c>
      <c r="AV343" s="14" t="s">
        <v>81</v>
      </c>
      <c r="AW343" s="14" t="s">
        <v>32</v>
      </c>
      <c r="AX343" s="14" t="s">
        <v>76</v>
      </c>
      <c r="AY343" s="24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723</v>
      </c>
      <c r="G344" s="227"/>
      <c r="H344" s="231">
        <v>1.2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724</v>
      </c>
      <c r="G345" s="227"/>
      <c r="H345" s="231">
        <v>5.9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7.1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1.75" customHeight="1">
      <c r="A347" s="38"/>
      <c r="B347" s="39"/>
      <c r="C347" s="212" t="s">
        <v>725</v>
      </c>
      <c r="D347" s="212" t="s">
        <v>131</v>
      </c>
      <c r="E347" s="213" t="s">
        <v>726</v>
      </c>
      <c r="F347" s="214" t="s">
        <v>727</v>
      </c>
      <c r="G347" s="215" t="s">
        <v>146</v>
      </c>
      <c r="H347" s="216">
        <v>28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0.00031</v>
      </c>
      <c r="R347" s="222">
        <f>Q347*H347</f>
        <v>0.00868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728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729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729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730</v>
      </c>
      <c r="G350" s="227"/>
      <c r="H350" s="231">
        <v>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5" customFormat="1" ht="12">
      <c r="A351" s="15"/>
      <c r="B351" s="248"/>
      <c r="C351" s="249"/>
      <c r="D351" s="228" t="s">
        <v>142</v>
      </c>
      <c r="E351" s="250" t="s">
        <v>1</v>
      </c>
      <c r="F351" s="251" t="s">
        <v>181</v>
      </c>
      <c r="G351" s="249"/>
      <c r="H351" s="252">
        <v>28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142</v>
      </c>
      <c r="AU351" s="258" t="s">
        <v>136</v>
      </c>
      <c r="AV351" s="15" t="s">
        <v>135</v>
      </c>
      <c r="AW351" s="15" t="s">
        <v>32</v>
      </c>
      <c r="AX351" s="15" t="s">
        <v>81</v>
      </c>
      <c r="AY351" s="258" t="s">
        <v>128</v>
      </c>
    </row>
    <row r="352" spans="1:65" s="2" customFormat="1" ht="24.15" customHeight="1">
      <c r="A352" s="38"/>
      <c r="B352" s="39"/>
      <c r="C352" s="212" t="s">
        <v>731</v>
      </c>
      <c r="D352" s="212" t="s">
        <v>131</v>
      </c>
      <c r="E352" s="213" t="s">
        <v>732</v>
      </c>
      <c r="F352" s="214" t="s">
        <v>733</v>
      </c>
      <c r="G352" s="215" t="s">
        <v>146</v>
      </c>
      <c r="H352" s="216">
        <v>9.12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0.00026</v>
      </c>
      <c r="R352" s="222">
        <f>Q352*H352</f>
        <v>0.0023711999999999995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212</v>
      </c>
      <c r="BM352" s="224" t="s">
        <v>734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735</v>
      </c>
      <c r="G353" s="227"/>
      <c r="H353" s="231">
        <v>3.6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736</v>
      </c>
      <c r="G354" s="227"/>
      <c r="H354" s="231">
        <v>5.52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5" customFormat="1" ht="12">
      <c r="A355" s="15"/>
      <c r="B355" s="248"/>
      <c r="C355" s="249"/>
      <c r="D355" s="228" t="s">
        <v>142</v>
      </c>
      <c r="E355" s="250" t="s">
        <v>1</v>
      </c>
      <c r="F355" s="251" t="s">
        <v>181</v>
      </c>
      <c r="G355" s="249"/>
      <c r="H355" s="252">
        <v>9.12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8" t="s">
        <v>142</v>
      </c>
      <c r="AU355" s="258" t="s">
        <v>136</v>
      </c>
      <c r="AV355" s="15" t="s">
        <v>135</v>
      </c>
      <c r="AW355" s="15" t="s">
        <v>32</v>
      </c>
      <c r="AX355" s="15" t="s">
        <v>81</v>
      </c>
      <c r="AY355" s="258" t="s">
        <v>128</v>
      </c>
    </row>
    <row r="356" spans="1:65" s="2" customFormat="1" ht="24.15" customHeight="1">
      <c r="A356" s="38"/>
      <c r="B356" s="39"/>
      <c r="C356" s="212" t="s">
        <v>737</v>
      </c>
      <c r="D356" s="212" t="s">
        <v>131</v>
      </c>
      <c r="E356" s="213" t="s">
        <v>738</v>
      </c>
      <c r="F356" s="214" t="s">
        <v>739</v>
      </c>
      <c r="G356" s="215" t="s">
        <v>332</v>
      </c>
      <c r="H356" s="216">
        <v>0.427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740</v>
      </c>
    </row>
    <row r="357" spans="1:63" s="12" customFormat="1" ht="22.8" customHeight="1">
      <c r="A357" s="12"/>
      <c r="B357" s="196"/>
      <c r="C357" s="197"/>
      <c r="D357" s="198" t="s">
        <v>75</v>
      </c>
      <c r="E357" s="210" t="s">
        <v>741</v>
      </c>
      <c r="F357" s="210" t="s">
        <v>742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SUM(P358:P366)</f>
        <v>0</v>
      </c>
      <c r="Q357" s="204"/>
      <c r="R357" s="205">
        <f>SUM(R358:R366)</f>
        <v>0.010955</v>
      </c>
      <c r="S357" s="204"/>
      <c r="T357" s="206">
        <f>SUM(T358:T366)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7" t="s">
        <v>136</v>
      </c>
      <c r="AT357" s="208" t="s">
        <v>75</v>
      </c>
      <c r="AU357" s="208" t="s">
        <v>81</v>
      </c>
      <c r="AY357" s="207" t="s">
        <v>128</v>
      </c>
      <c r="BK357" s="209">
        <f>SUM(BK358:BK366)</f>
        <v>0</v>
      </c>
    </row>
    <row r="358" spans="1:65" s="2" customFormat="1" ht="24.15" customHeight="1">
      <c r="A358" s="38"/>
      <c r="B358" s="39"/>
      <c r="C358" s="212" t="s">
        <v>743</v>
      </c>
      <c r="D358" s="212" t="s">
        <v>131</v>
      </c>
      <c r="E358" s="213" t="s">
        <v>744</v>
      </c>
      <c r="F358" s="214" t="s">
        <v>745</v>
      </c>
      <c r="G358" s="215" t="s">
        <v>140</v>
      </c>
      <c r="H358" s="216">
        <v>2.2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746</v>
      </c>
    </row>
    <row r="359" spans="1:51" s="14" customFormat="1" ht="12">
      <c r="A359" s="14"/>
      <c r="B359" s="238"/>
      <c r="C359" s="239"/>
      <c r="D359" s="228" t="s">
        <v>142</v>
      </c>
      <c r="E359" s="240" t="s">
        <v>1</v>
      </c>
      <c r="F359" s="241" t="s">
        <v>747</v>
      </c>
      <c r="G359" s="239"/>
      <c r="H359" s="240" t="s">
        <v>1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142</v>
      </c>
      <c r="AU359" s="247" t="s">
        <v>136</v>
      </c>
      <c r="AV359" s="14" t="s">
        <v>81</v>
      </c>
      <c r="AW359" s="14" t="s">
        <v>32</v>
      </c>
      <c r="AX359" s="14" t="s">
        <v>76</v>
      </c>
      <c r="AY359" s="24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748</v>
      </c>
      <c r="G360" s="227"/>
      <c r="H360" s="231">
        <v>2.2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749</v>
      </c>
      <c r="D361" s="212" t="s">
        <v>131</v>
      </c>
      <c r="E361" s="213" t="s">
        <v>750</v>
      </c>
      <c r="F361" s="214" t="s">
        <v>751</v>
      </c>
      <c r="G361" s="215" t="s">
        <v>140</v>
      </c>
      <c r="H361" s="216">
        <v>5.5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0.00017</v>
      </c>
      <c r="R361" s="222">
        <f>Q361*H361</f>
        <v>0.0009350000000000001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752</v>
      </c>
    </row>
    <row r="362" spans="1:51" s="14" customFormat="1" ht="12">
      <c r="A362" s="14"/>
      <c r="B362" s="238"/>
      <c r="C362" s="239"/>
      <c r="D362" s="228" t="s">
        <v>142</v>
      </c>
      <c r="E362" s="240" t="s">
        <v>1</v>
      </c>
      <c r="F362" s="241" t="s">
        <v>753</v>
      </c>
      <c r="G362" s="239"/>
      <c r="H362" s="240" t="s">
        <v>1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142</v>
      </c>
      <c r="AU362" s="247" t="s">
        <v>136</v>
      </c>
      <c r="AV362" s="14" t="s">
        <v>81</v>
      </c>
      <c r="AW362" s="14" t="s">
        <v>32</v>
      </c>
      <c r="AX362" s="14" t="s">
        <v>76</v>
      </c>
      <c r="AY362" s="247" t="s">
        <v>128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754</v>
      </c>
      <c r="G363" s="227"/>
      <c r="H363" s="231">
        <v>5.5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755</v>
      </c>
      <c r="D364" s="212" t="s">
        <v>131</v>
      </c>
      <c r="E364" s="213" t="s">
        <v>756</v>
      </c>
      <c r="F364" s="214" t="s">
        <v>757</v>
      </c>
      <c r="G364" s="215" t="s">
        <v>140</v>
      </c>
      <c r="H364" s="216">
        <v>5.5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0.00012</v>
      </c>
      <c r="R364" s="222">
        <f>Q364*H364</f>
        <v>0.00066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212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212</v>
      </c>
      <c r="BM364" s="224" t="s">
        <v>758</v>
      </c>
    </row>
    <row r="365" spans="1:65" s="2" customFormat="1" ht="24.15" customHeight="1">
      <c r="A365" s="38"/>
      <c r="B365" s="39"/>
      <c r="C365" s="212" t="s">
        <v>759</v>
      </c>
      <c r="D365" s="212" t="s">
        <v>131</v>
      </c>
      <c r="E365" s="213" t="s">
        <v>760</v>
      </c>
      <c r="F365" s="214" t="s">
        <v>761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762</v>
      </c>
    </row>
    <row r="366" spans="1:65" s="2" customFormat="1" ht="16.5" customHeight="1">
      <c r="A366" s="38"/>
      <c r="B366" s="39"/>
      <c r="C366" s="212" t="s">
        <v>763</v>
      </c>
      <c r="D366" s="212" t="s">
        <v>131</v>
      </c>
      <c r="E366" s="213" t="s">
        <v>764</v>
      </c>
      <c r="F366" s="214" t="s">
        <v>765</v>
      </c>
      <c r="G366" s="215" t="s">
        <v>140</v>
      </c>
      <c r="H366" s="216">
        <v>15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0.00058</v>
      </c>
      <c r="R366" s="222">
        <f>Q366*H366</f>
        <v>0.0087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766</v>
      </c>
    </row>
    <row r="367" spans="1:63" s="12" customFormat="1" ht="22.8" customHeight="1">
      <c r="A367" s="12"/>
      <c r="B367" s="196"/>
      <c r="C367" s="197"/>
      <c r="D367" s="198" t="s">
        <v>75</v>
      </c>
      <c r="E367" s="210" t="s">
        <v>767</v>
      </c>
      <c r="F367" s="210" t="s">
        <v>768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SUM(P368:P383)</f>
        <v>0</v>
      </c>
      <c r="Q367" s="204"/>
      <c r="R367" s="205">
        <f>SUM(R368:R383)</f>
        <v>0.199685519</v>
      </c>
      <c r="S367" s="204"/>
      <c r="T367" s="206">
        <f>SUM(T368:T383)</f>
        <v>0.04362692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136</v>
      </c>
      <c r="AT367" s="208" t="s">
        <v>75</v>
      </c>
      <c r="AU367" s="208" t="s">
        <v>81</v>
      </c>
      <c r="AY367" s="207" t="s">
        <v>128</v>
      </c>
      <c r="BK367" s="209">
        <f>SUM(BK368:BK383)</f>
        <v>0</v>
      </c>
    </row>
    <row r="368" spans="1:65" s="2" customFormat="1" ht="24.15" customHeight="1">
      <c r="A368" s="38"/>
      <c r="B368" s="39"/>
      <c r="C368" s="212" t="s">
        <v>769</v>
      </c>
      <c r="D368" s="212" t="s">
        <v>131</v>
      </c>
      <c r="E368" s="213" t="s">
        <v>770</v>
      </c>
      <c r="F368" s="214" t="s">
        <v>771</v>
      </c>
      <c r="G368" s="215" t="s">
        <v>140</v>
      </c>
      <c r="H368" s="216">
        <v>159.318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212</v>
      </c>
      <c r="BM368" s="224" t="s">
        <v>772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773</v>
      </c>
      <c r="G369" s="227"/>
      <c r="H369" s="231">
        <v>42.85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774</v>
      </c>
      <c r="G370" s="227"/>
      <c r="H370" s="231">
        <v>116.468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5" customFormat="1" ht="12">
      <c r="A371" s="15"/>
      <c r="B371" s="248"/>
      <c r="C371" s="249"/>
      <c r="D371" s="228" t="s">
        <v>142</v>
      </c>
      <c r="E371" s="250" t="s">
        <v>1</v>
      </c>
      <c r="F371" s="251" t="s">
        <v>181</v>
      </c>
      <c r="G371" s="249"/>
      <c r="H371" s="252">
        <v>159.318</v>
      </c>
      <c r="I371" s="253"/>
      <c r="J371" s="249"/>
      <c r="K371" s="249"/>
      <c r="L371" s="254"/>
      <c r="M371" s="255"/>
      <c r="N371" s="256"/>
      <c r="O371" s="256"/>
      <c r="P371" s="256"/>
      <c r="Q371" s="256"/>
      <c r="R371" s="256"/>
      <c r="S371" s="256"/>
      <c r="T371" s="25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8" t="s">
        <v>142</v>
      </c>
      <c r="AU371" s="258" t="s">
        <v>136</v>
      </c>
      <c r="AV371" s="15" t="s">
        <v>135</v>
      </c>
      <c r="AW371" s="15" t="s">
        <v>32</v>
      </c>
      <c r="AX371" s="15" t="s">
        <v>81</v>
      </c>
      <c r="AY371" s="258" t="s">
        <v>128</v>
      </c>
    </row>
    <row r="372" spans="1:65" s="2" customFormat="1" ht="16.5" customHeight="1">
      <c r="A372" s="38"/>
      <c r="B372" s="39"/>
      <c r="C372" s="212" t="s">
        <v>775</v>
      </c>
      <c r="D372" s="212" t="s">
        <v>131</v>
      </c>
      <c r="E372" s="213" t="s">
        <v>776</v>
      </c>
      <c r="F372" s="214" t="s">
        <v>777</v>
      </c>
      <c r="G372" s="215" t="s">
        <v>140</v>
      </c>
      <c r="H372" s="216">
        <v>140.732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0.001</v>
      </c>
      <c r="R372" s="222">
        <f>Q372*H372</f>
        <v>0.140732</v>
      </c>
      <c r="S372" s="222">
        <v>0.00031</v>
      </c>
      <c r="T372" s="223">
        <f>S372*H372</f>
        <v>0.04362692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212</v>
      </c>
      <c r="BM372" s="224" t="s">
        <v>778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174</v>
      </c>
      <c r="G373" s="227"/>
      <c r="H373" s="231">
        <v>39.6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779</v>
      </c>
      <c r="G374" s="227"/>
      <c r="H374" s="231">
        <v>101.132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5" customFormat="1" ht="12">
      <c r="A375" s="15"/>
      <c r="B375" s="248"/>
      <c r="C375" s="249"/>
      <c r="D375" s="228" t="s">
        <v>142</v>
      </c>
      <c r="E375" s="250" t="s">
        <v>1</v>
      </c>
      <c r="F375" s="251" t="s">
        <v>181</v>
      </c>
      <c r="G375" s="249"/>
      <c r="H375" s="252">
        <v>140.732</v>
      </c>
      <c r="I375" s="253"/>
      <c r="J375" s="249"/>
      <c r="K375" s="249"/>
      <c r="L375" s="254"/>
      <c r="M375" s="255"/>
      <c r="N375" s="256"/>
      <c r="O375" s="256"/>
      <c r="P375" s="256"/>
      <c r="Q375" s="256"/>
      <c r="R375" s="256"/>
      <c r="S375" s="256"/>
      <c r="T375" s="257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8" t="s">
        <v>142</v>
      </c>
      <c r="AU375" s="258" t="s">
        <v>136</v>
      </c>
      <c r="AV375" s="15" t="s">
        <v>135</v>
      </c>
      <c r="AW375" s="15" t="s">
        <v>32</v>
      </c>
      <c r="AX375" s="15" t="s">
        <v>81</v>
      </c>
      <c r="AY375" s="258" t="s">
        <v>128</v>
      </c>
    </row>
    <row r="376" spans="1:65" s="2" customFormat="1" ht="24.15" customHeight="1">
      <c r="A376" s="38"/>
      <c r="B376" s="39"/>
      <c r="C376" s="212" t="s">
        <v>780</v>
      </c>
      <c r="D376" s="212" t="s">
        <v>131</v>
      </c>
      <c r="E376" s="213" t="s">
        <v>781</v>
      </c>
      <c r="F376" s="214" t="s">
        <v>782</v>
      </c>
      <c r="G376" s="215" t="s">
        <v>140</v>
      </c>
      <c r="H376" s="216">
        <v>5.58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212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212</v>
      </c>
      <c r="BM376" s="224" t="s">
        <v>783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784</v>
      </c>
      <c r="G377" s="227"/>
      <c r="H377" s="231">
        <v>5.58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81</v>
      </c>
      <c r="AY377" s="237" t="s">
        <v>128</v>
      </c>
    </row>
    <row r="378" spans="1:65" s="2" customFormat="1" ht="16.5" customHeight="1">
      <c r="A378" s="38"/>
      <c r="B378" s="39"/>
      <c r="C378" s="259" t="s">
        <v>785</v>
      </c>
      <c r="D378" s="259" t="s">
        <v>205</v>
      </c>
      <c r="E378" s="260" t="s">
        <v>786</v>
      </c>
      <c r="F378" s="261" t="s">
        <v>787</v>
      </c>
      <c r="G378" s="262" t="s">
        <v>140</v>
      </c>
      <c r="H378" s="263">
        <v>5.859</v>
      </c>
      <c r="I378" s="264"/>
      <c r="J378" s="265">
        <f>ROUND(I378*H378,2)</f>
        <v>0</v>
      </c>
      <c r="K378" s="266"/>
      <c r="L378" s="267"/>
      <c r="M378" s="268" t="s">
        <v>1</v>
      </c>
      <c r="N378" s="269" t="s">
        <v>42</v>
      </c>
      <c r="O378" s="91"/>
      <c r="P378" s="222">
        <f>O378*H378</f>
        <v>0</v>
      </c>
      <c r="Q378" s="222">
        <v>1E-06</v>
      </c>
      <c r="R378" s="222">
        <f>Q378*H378</f>
        <v>5.858999999999999E-06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283</v>
      </c>
      <c r="AT378" s="224" t="s">
        <v>205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212</v>
      </c>
      <c r="BM378" s="224" t="s">
        <v>788</v>
      </c>
    </row>
    <row r="379" spans="1:51" s="13" customFormat="1" ht="12">
      <c r="A379" s="13"/>
      <c r="B379" s="226"/>
      <c r="C379" s="227"/>
      <c r="D379" s="228" t="s">
        <v>142</v>
      </c>
      <c r="E379" s="227"/>
      <c r="F379" s="230" t="s">
        <v>789</v>
      </c>
      <c r="G379" s="227"/>
      <c r="H379" s="231">
        <v>5.859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4</v>
      </c>
      <c r="AX379" s="13" t="s">
        <v>81</v>
      </c>
      <c r="AY379" s="237" t="s">
        <v>128</v>
      </c>
    </row>
    <row r="380" spans="1:65" s="2" customFormat="1" ht="24.15" customHeight="1">
      <c r="A380" s="38"/>
      <c r="B380" s="39"/>
      <c r="C380" s="212" t="s">
        <v>790</v>
      </c>
      <c r="D380" s="212" t="s">
        <v>131</v>
      </c>
      <c r="E380" s="213" t="s">
        <v>791</v>
      </c>
      <c r="F380" s="214" t="s">
        <v>792</v>
      </c>
      <c r="G380" s="215" t="s">
        <v>140</v>
      </c>
      <c r="H380" s="216">
        <v>159.318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0.0002</v>
      </c>
      <c r="R380" s="222">
        <f>Q380*H380</f>
        <v>0.031863600000000006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212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212</v>
      </c>
      <c r="BM380" s="224" t="s">
        <v>793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794</v>
      </c>
      <c r="G381" s="227"/>
      <c r="H381" s="231">
        <v>159.318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81</v>
      </c>
      <c r="AY381" s="237" t="s">
        <v>128</v>
      </c>
    </row>
    <row r="382" spans="1:65" s="2" customFormat="1" ht="33" customHeight="1">
      <c r="A382" s="38"/>
      <c r="B382" s="39"/>
      <c r="C382" s="212" t="s">
        <v>795</v>
      </c>
      <c r="D382" s="212" t="s">
        <v>131</v>
      </c>
      <c r="E382" s="213" t="s">
        <v>796</v>
      </c>
      <c r="F382" s="214" t="s">
        <v>797</v>
      </c>
      <c r="G382" s="215" t="s">
        <v>140</v>
      </c>
      <c r="H382" s="216">
        <v>159.318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0.00017</v>
      </c>
      <c r="R382" s="222">
        <f>Q382*H382</f>
        <v>0.027084060000000004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212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212</v>
      </c>
      <c r="BM382" s="224" t="s">
        <v>798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799</v>
      </c>
      <c r="G383" s="227"/>
      <c r="H383" s="231">
        <v>159.318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81</v>
      </c>
      <c r="AY383" s="237" t="s">
        <v>128</v>
      </c>
    </row>
    <row r="384" spans="1:63" s="12" customFormat="1" ht="22.8" customHeight="1">
      <c r="A384" s="12"/>
      <c r="B384" s="196"/>
      <c r="C384" s="197"/>
      <c r="D384" s="198" t="s">
        <v>75</v>
      </c>
      <c r="E384" s="210" t="s">
        <v>800</v>
      </c>
      <c r="F384" s="210" t="s">
        <v>801</v>
      </c>
      <c r="G384" s="197"/>
      <c r="H384" s="197"/>
      <c r="I384" s="200"/>
      <c r="J384" s="211">
        <f>BK384</f>
        <v>0</v>
      </c>
      <c r="K384" s="197"/>
      <c r="L384" s="202"/>
      <c r="M384" s="203"/>
      <c r="N384" s="204"/>
      <c r="O384" s="204"/>
      <c r="P384" s="205">
        <f>SUM(P385:P390)</f>
        <v>0</v>
      </c>
      <c r="Q384" s="204"/>
      <c r="R384" s="205">
        <f>SUM(R385:R390)</f>
        <v>0.007254</v>
      </c>
      <c r="S384" s="204"/>
      <c r="T384" s="206">
        <f>SUM(T385:T390)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7" t="s">
        <v>136</v>
      </c>
      <c r="AT384" s="208" t="s">
        <v>75</v>
      </c>
      <c r="AU384" s="208" t="s">
        <v>81</v>
      </c>
      <c r="AY384" s="207" t="s">
        <v>128</v>
      </c>
      <c r="BK384" s="209">
        <f>SUM(BK385:BK390)</f>
        <v>0</v>
      </c>
    </row>
    <row r="385" spans="1:65" s="2" customFormat="1" ht="24.15" customHeight="1">
      <c r="A385" s="38"/>
      <c r="B385" s="39"/>
      <c r="C385" s="212" t="s">
        <v>802</v>
      </c>
      <c r="D385" s="212" t="s">
        <v>131</v>
      </c>
      <c r="E385" s="213" t="s">
        <v>803</v>
      </c>
      <c r="F385" s="214" t="s">
        <v>804</v>
      </c>
      <c r="G385" s="215" t="s">
        <v>140</v>
      </c>
      <c r="H385" s="216">
        <v>5.58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212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212</v>
      </c>
      <c r="BM385" s="224" t="s">
        <v>805</v>
      </c>
    </row>
    <row r="386" spans="1:51" s="13" customFormat="1" ht="12">
      <c r="A386" s="13"/>
      <c r="B386" s="226"/>
      <c r="C386" s="227"/>
      <c r="D386" s="228" t="s">
        <v>142</v>
      </c>
      <c r="E386" s="229" t="s">
        <v>1</v>
      </c>
      <c r="F386" s="230" t="s">
        <v>806</v>
      </c>
      <c r="G386" s="227"/>
      <c r="H386" s="231">
        <v>2.325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32</v>
      </c>
      <c r="AX386" s="13" t="s">
        <v>76</v>
      </c>
      <c r="AY386" s="237" t="s">
        <v>128</v>
      </c>
    </row>
    <row r="387" spans="1:51" s="13" customFormat="1" ht="12">
      <c r="A387" s="13"/>
      <c r="B387" s="226"/>
      <c r="C387" s="227"/>
      <c r="D387" s="228" t="s">
        <v>142</v>
      </c>
      <c r="E387" s="229" t="s">
        <v>1</v>
      </c>
      <c r="F387" s="230" t="s">
        <v>807</v>
      </c>
      <c r="G387" s="227"/>
      <c r="H387" s="231">
        <v>3.255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32</v>
      </c>
      <c r="AX387" s="13" t="s">
        <v>76</v>
      </c>
      <c r="AY387" s="237" t="s">
        <v>128</v>
      </c>
    </row>
    <row r="388" spans="1:51" s="15" customFormat="1" ht="12">
      <c r="A388" s="15"/>
      <c r="B388" s="248"/>
      <c r="C388" s="249"/>
      <c r="D388" s="228" t="s">
        <v>142</v>
      </c>
      <c r="E388" s="250" t="s">
        <v>1</v>
      </c>
      <c r="F388" s="251" t="s">
        <v>181</v>
      </c>
      <c r="G388" s="249"/>
      <c r="H388" s="252">
        <v>5.58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8" t="s">
        <v>142</v>
      </c>
      <c r="AU388" s="258" t="s">
        <v>136</v>
      </c>
      <c r="AV388" s="15" t="s">
        <v>135</v>
      </c>
      <c r="AW388" s="15" t="s">
        <v>32</v>
      </c>
      <c r="AX388" s="15" t="s">
        <v>81</v>
      </c>
      <c r="AY388" s="258" t="s">
        <v>128</v>
      </c>
    </row>
    <row r="389" spans="1:65" s="2" customFormat="1" ht="16.5" customHeight="1">
      <c r="A389" s="38"/>
      <c r="B389" s="39"/>
      <c r="C389" s="259" t="s">
        <v>808</v>
      </c>
      <c r="D389" s="259" t="s">
        <v>205</v>
      </c>
      <c r="E389" s="260" t="s">
        <v>809</v>
      </c>
      <c r="F389" s="261" t="s">
        <v>810</v>
      </c>
      <c r="G389" s="262" t="s">
        <v>140</v>
      </c>
      <c r="H389" s="263">
        <v>5.58</v>
      </c>
      <c r="I389" s="264"/>
      <c r="J389" s="265">
        <f>ROUND(I389*H389,2)</f>
        <v>0</v>
      </c>
      <c r="K389" s="266"/>
      <c r="L389" s="267"/>
      <c r="M389" s="268" t="s">
        <v>1</v>
      </c>
      <c r="N389" s="269" t="s">
        <v>42</v>
      </c>
      <c r="O389" s="91"/>
      <c r="P389" s="222">
        <f>O389*H389</f>
        <v>0</v>
      </c>
      <c r="Q389" s="222">
        <v>0.0013</v>
      </c>
      <c r="R389" s="222">
        <f>Q389*H389</f>
        <v>0.007254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283</v>
      </c>
      <c r="AT389" s="224" t="s">
        <v>205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811</v>
      </c>
    </row>
    <row r="390" spans="1:65" s="2" customFormat="1" ht="16.5" customHeight="1">
      <c r="A390" s="38"/>
      <c r="B390" s="39"/>
      <c r="C390" s="212" t="s">
        <v>812</v>
      </c>
      <c r="D390" s="212" t="s">
        <v>131</v>
      </c>
      <c r="E390" s="213" t="s">
        <v>813</v>
      </c>
      <c r="F390" s="214" t="s">
        <v>814</v>
      </c>
      <c r="G390" s="215" t="s">
        <v>140</v>
      </c>
      <c r="H390" s="216">
        <v>5.58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212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212</v>
      </c>
      <c r="BM390" s="224" t="s">
        <v>815</v>
      </c>
    </row>
    <row r="391" spans="1:63" s="12" customFormat="1" ht="25.9" customHeight="1">
      <c r="A391" s="12"/>
      <c r="B391" s="196"/>
      <c r="C391" s="197"/>
      <c r="D391" s="198" t="s">
        <v>75</v>
      </c>
      <c r="E391" s="199" t="s">
        <v>205</v>
      </c>
      <c r="F391" s="199" t="s">
        <v>816</v>
      </c>
      <c r="G391" s="197"/>
      <c r="H391" s="197"/>
      <c r="I391" s="200"/>
      <c r="J391" s="201">
        <f>BK391</f>
        <v>0</v>
      </c>
      <c r="K391" s="197"/>
      <c r="L391" s="202"/>
      <c r="M391" s="203"/>
      <c r="N391" s="204"/>
      <c r="O391" s="204"/>
      <c r="P391" s="205">
        <f>P392+P432</f>
        <v>0</v>
      </c>
      <c r="Q391" s="204"/>
      <c r="R391" s="205">
        <f>R392+R432</f>
        <v>0</v>
      </c>
      <c r="S391" s="204"/>
      <c r="T391" s="206">
        <f>T392+T432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129</v>
      </c>
      <c r="AT391" s="208" t="s">
        <v>75</v>
      </c>
      <c r="AU391" s="208" t="s">
        <v>76</v>
      </c>
      <c r="AY391" s="207" t="s">
        <v>128</v>
      </c>
      <c r="BK391" s="209">
        <f>BK392+BK432</f>
        <v>0</v>
      </c>
    </row>
    <row r="392" spans="1:63" s="12" customFormat="1" ht="22.8" customHeight="1">
      <c r="A392" s="12"/>
      <c r="B392" s="196"/>
      <c r="C392" s="197"/>
      <c r="D392" s="198" t="s">
        <v>75</v>
      </c>
      <c r="E392" s="210" t="s">
        <v>817</v>
      </c>
      <c r="F392" s="210" t="s">
        <v>818</v>
      </c>
      <c r="G392" s="197"/>
      <c r="H392" s="197"/>
      <c r="I392" s="200"/>
      <c r="J392" s="211">
        <f>BK392</f>
        <v>0</v>
      </c>
      <c r="K392" s="197"/>
      <c r="L392" s="202"/>
      <c r="M392" s="203"/>
      <c r="N392" s="204"/>
      <c r="O392" s="204"/>
      <c r="P392" s="205">
        <f>SUM(P393:P431)</f>
        <v>0</v>
      </c>
      <c r="Q392" s="204"/>
      <c r="R392" s="205">
        <f>SUM(R393:R431)</f>
        <v>0</v>
      </c>
      <c r="S392" s="204"/>
      <c r="T392" s="206">
        <f>SUM(T393:T431)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7" t="s">
        <v>129</v>
      </c>
      <c r="AT392" s="208" t="s">
        <v>75</v>
      </c>
      <c r="AU392" s="208" t="s">
        <v>81</v>
      </c>
      <c r="AY392" s="207" t="s">
        <v>128</v>
      </c>
      <c r="BK392" s="209">
        <f>SUM(BK393:BK431)</f>
        <v>0</v>
      </c>
    </row>
    <row r="393" spans="1:65" s="2" customFormat="1" ht="16.5" customHeight="1">
      <c r="A393" s="38"/>
      <c r="B393" s="39"/>
      <c r="C393" s="212" t="s">
        <v>819</v>
      </c>
      <c r="D393" s="212" t="s">
        <v>131</v>
      </c>
      <c r="E393" s="213" t="s">
        <v>820</v>
      </c>
      <c r="F393" s="214" t="s">
        <v>821</v>
      </c>
      <c r="G393" s="215" t="s">
        <v>310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434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434</v>
      </c>
      <c r="BM393" s="224" t="s">
        <v>822</v>
      </c>
    </row>
    <row r="394" spans="1:65" s="2" customFormat="1" ht="16.5" customHeight="1">
      <c r="A394" s="38"/>
      <c r="B394" s="39"/>
      <c r="C394" s="212" t="s">
        <v>823</v>
      </c>
      <c r="D394" s="212" t="s">
        <v>131</v>
      </c>
      <c r="E394" s="213" t="s">
        <v>824</v>
      </c>
      <c r="F394" s="214" t="s">
        <v>825</v>
      </c>
      <c r="G394" s="215" t="s">
        <v>310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434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434</v>
      </c>
      <c r="BM394" s="224" t="s">
        <v>826</v>
      </c>
    </row>
    <row r="395" spans="1:65" s="2" customFormat="1" ht="24.15" customHeight="1">
      <c r="A395" s="38"/>
      <c r="B395" s="39"/>
      <c r="C395" s="212" t="s">
        <v>827</v>
      </c>
      <c r="D395" s="212" t="s">
        <v>131</v>
      </c>
      <c r="E395" s="213" t="s">
        <v>828</v>
      </c>
      <c r="F395" s="214" t="s">
        <v>829</v>
      </c>
      <c r="G395" s="215" t="s">
        <v>310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434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434</v>
      </c>
      <c r="BM395" s="224" t="s">
        <v>830</v>
      </c>
    </row>
    <row r="396" spans="1:65" s="2" customFormat="1" ht="16.5" customHeight="1">
      <c r="A396" s="38"/>
      <c r="B396" s="39"/>
      <c r="C396" s="212" t="s">
        <v>831</v>
      </c>
      <c r="D396" s="212" t="s">
        <v>131</v>
      </c>
      <c r="E396" s="213" t="s">
        <v>832</v>
      </c>
      <c r="F396" s="214" t="s">
        <v>833</v>
      </c>
      <c r="G396" s="215" t="s">
        <v>310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434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434</v>
      </c>
      <c r="BM396" s="224" t="s">
        <v>834</v>
      </c>
    </row>
    <row r="397" spans="1:65" s="2" customFormat="1" ht="16.5" customHeight="1">
      <c r="A397" s="38"/>
      <c r="B397" s="39"/>
      <c r="C397" s="212" t="s">
        <v>835</v>
      </c>
      <c r="D397" s="212" t="s">
        <v>131</v>
      </c>
      <c r="E397" s="213" t="s">
        <v>836</v>
      </c>
      <c r="F397" s="214" t="s">
        <v>837</v>
      </c>
      <c r="G397" s="215" t="s">
        <v>310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434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434</v>
      </c>
      <c r="BM397" s="224" t="s">
        <v>838</v>
      </c>
    </row>
    <row r="398" spans="1:65" s="2" customFormat="1" ht="24.15" customHeight="1">
      <c r="A398" s="38"/>
      <c r="B398" s="39"/>
      <c r="C398" s="212" t="s">
        <v>839</v>
      </c>
      <c r="D398" s="212" t="s">
        <v>131</v>
      </c>
      <c r="E398" s="213" t="s">
        <v>840</v>
      </c>
      <c r="F398" s="214" t="s">
        <v>841</v>
      </c>
      <c r="G398" s="215" t="s">
        <v>146</v>
      </c>
      <c r="H398" s="216">
        <v>55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434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434</v>
      </c>
      <c r="BM398" s="224" t="s">
        <v>842</v>
      </c>
    </row>
    <row r="399" spans="1:65" s="2" customFormat="1" ht="24.15" customHeight="1">
      <c r="A399" s="38"/>
      <c r="B399" s="39"/>
      <c r="C399" s="212" t="s">
        <v>843</v>
      </c>
      <c r="D399" s="212" t="s">
        <v>131</v>
      </c>
      <c r="E399" s="213" t="s">
        <v>844</v>
      </c>
      <c r="F399" s="214" t="s">
        <v>845</v>
      </c>
      <c r="G399" s="215" t="s">
        <v>146</v>
      </c>
      <c r="H399" s="216">
        <v>105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434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434</v>
      </c>
      <c r="BM399" s="224" t="s">
        <v>846</v>
      </c>
    </row>
    <row r="400" spans="1:65" s="2" customFormat="1" ht="16.5" customHeight="1">
      <c r="A400" s="38"/>
      <c r="B400" s="39"/>
      <c r="C400" s="212" t="s">
        <v>847</v>
      </c>
      <c r="D400" s="212" t="s">
        <v>131</v>
      </c>
      <c r="E400" s="213" t="s">
        <v>848</v>
      </c>
      <c r="F400" s="214" t="s">
        <v>849</v>
      </c>
      <c r="G400" s="215" t="s">
        <v>146</v>
      </c>
      <c r="H400" s="216">
        <v>15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434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434</v>
      </c>
      <c r="BM400" s="224" t="s">
        <v>850</v>
      </c>
    </row>
    <row r="401" spans="1:65" s="2" customFormat="1" ht="16.5" customHeight="1">
      <c r="A401" s="38"/>
      <c r="B401" s="39"/>
      <c r="C401" s="212" t="s">
        <v>851</v>
      </c>
      <c r="D401" s="212" t="s">
        <v>131</v>
      </c>
      <c r="E401" s="213" t="s">
        <v>852</v>
      </c>
      <c r="F401" s="214" t="s">
        <v>853</v>
      </c>
      <c r="G401" s="215" t="s">
        <v>146</v>
      </c>
      <c r="H401" s="216">
        <v>25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434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434</v>
      </c>
      <c r="BM401" s="224" t="s">
        <v>854</v>
      </c>
    </row>
    <row r="402" spans="1:65" s="2" customFormat="1" ht="16.5" customHeight="1">
      <c r="A402" s="38"/>
      <c r="B402" s="39"/>
      <c r="C402" s="212" t="s">
        <v>855</v>
      </c>
      <c r="D402" s="212" t="s">
        <v>131</v>
      </c>
      <c r="E402" s="213" t="s">
        <v>856</v>
      </c>
      <c r="F402" s="214" t="s">
        <v>857</v>
      </c>
      <c r="G402" s="215" t="s">
        <v>146</v>
      </c>
      <c r="H402" s="216">
        <v>6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434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434</v>
      </c>
      <c r="BM402" s="224" t="s">
        <v>858</v>
      </c>
    </row>
    <row r="403" spans="1:65" s="2" customFormat="1" ht="16.5" customHeight="1">
      <c r="A403" s="38"/>
      <c r="B403" s="39"/>
      <c r="C403" s="212" t="s">
        <v>859</v>
      </c>
      <c r="D403" s="212" t="s">
        <v>131</v>
      </c>
      <c r="E403" s="213" t="s">
        <v>860</v>
      </c>
      <c r="F403" s="214" t="s">
        <v>861</v>
      </c>
      <c r="G403" s="215" t="s">
        <v>146</v>
      </c>
      <c r="H403" s="216">
        <v>10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434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434</v>
      </c>
      <c r="BM403" s="224" t="s">
        <v>862</v>
      </c>
    </row>
    <row r="404" spans="1:65" s="2" customFormat="1" ht="16.5" customHeight="1">
      <c r="A404" s="38"/>
      <c r="B404" s="39"/>
      <c r="C404" s="212" t="s">
        <v>863</v>
      </c>
      <c r="D404" s="212" t="s">
        <v>131</v>
      </c>
      <c r="E404" s="213" t="s">
        <v>864</v>
      </c>
      <c r="F404" s="214" t="s">
        <v>865</v>
      </c>
      <c r="G404" s="215" t="s">
        <v>146</v>
      </c>
      <c r="H404" s="216">
        <v>10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434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434</v>
      </c>
      <c r="BM404" s="224" t="s">
        <v>866</v>
      </c>
    </row>
    <row r="405" spans="1:65" s="2" customFormat="1" ht="16.5" customHeight="1">
      <c r="A405" s="38"/>
      <c r="B405" s="39"/>
      <c r="C405" s="212" t="s">
        <v>867</v>
      </c>
      <c r="D405" s="212" t="s">
        <v>131</v>
      </c>
      <c r="E405" s="213" t="s">
        <v>868</v>
      </c>
      <c r="F405" s="214" t="s">
        <v>869</v>
      </c>
      <c r="G405" s="215" t="s">
        <v>146</v>
      </c>
      <c r="H405" s="216">
        <v>30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434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434</v>
      </c>
      <c r="BM405" s="224" t="s">
        <v>870</v>
      </c>
    </row>
    <row r="406" spans="1:65" s="2" customFormat="1" ht="16.5" customHeight="1">
      <c r="A406" s="38"/>
      <c r="B406" s="39"/>
      <c r="C406" s="212" t="s">
        <v>871</v>
      </c>
      <c r="D406" s="212" t="s">
        <v>131</v>
      </c>
      <c r="E406" s="213" t="s">
        <v>872</v>
      </c>
      <c r="F406" s="214" t="s">
        <v>873</v>
      </c>
      <c r="G406" s="215" t="s">
        <v>146</v>
      </c>
      <c r="H406" s="216">
        <v>20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434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434</v>
      </c>
      <c r="BM406" s="224" t="s">
        <v>874</v>
      </c>
    </row>
    <row r="407" spans="1:65" s="2" customFormat="1" ht="16.5" customHeight="1">
      <c r="A407" s="38"/>
      <c r="B407" s="39"/>
      <c r="C407" s="212" t="s">
        <v>875</v>
      </c>
      <c r="D407" s="212" t="s">
        <v>131</v>
      </c>
      <c r="E407" s="213" t="s">
        <v>876</v>
      </c>
      <c r="F407" s="214" t="s">
        <v>877</v>
      </c>
      <c r="G407" s="215" t="s">
        <v>310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434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434</v>
      </c>
      <c r="BM407" s="224" t="s">
        <v>878</v>
      </c>
    </row>
    <row r="408" spans="1:65" s="2" customFormat="1" ht="16.5" customHeight="1">
      <c r="A408" s="38"/>
      <c r="B408" s="39"/>
      <c r="C408" s="212" t="s">
        <v>879</v>
      </c>
      <c r="D408" s="212" t="s">
        <v>131</v>
      </c>
      <c r="E408" s="213" t="s">
        <v>880</v>
      </c>
      <c r="F408" s="214" t="s">
        <v>881</v>
      </c>
      <c r="G408" s="215" t="s">
        <v>310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434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434</v>
      </c>
      <c r="BM408" s="224" t="s">
        <v>882</v>
      </c>
    </row>
    <row r="409" spans="1:65" s="2" customFormat="1" ht="16.5" customHeight="1">
      <c r="A409" s="38"/>
      <c r="B409" s="39"/>
      <c r="C409" s="212" t="s">
        <v>883</v>
      </c>
      <c r="D409" s="212" t="s">
        <v>131</v>
      </c>
      <c r="E409" s="213" t="s">
        <v>884</v>
      </c>
      <c r="F409" s="214" t="s">
        <v>885</v>
      </c>
      <c r="G409" s="215" t="s">
        <v>310</v>
      </c>
      <c r="H409" s="216">
        <v>2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434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434</v>
      </c>
      <c r="BM409" s="224" t="s">
        <v>886</v>
      </c>
    </row>
    <row r="410" spans="1:65" s="2" customFormat="1" ht="16.5" customHeight="1">
      <c r="A410" s="38"/>
      <c r="B410" s="39"/>
      <c r="C410" s="212" t="s">
        <v>887</v>
      </c>
      <c r="D410" s="212" t="s">
        <v>131</v>
      </c>
      <c r="E410" s="213" t="s">
        <v>888</v>
      </c>
      <c r="F410" s="214" t="s">
        <v>889</v>
      </c>
      <c r="G410" s="215" t="s">
        <v>310</v>
      </c>
      <c r="H410" s="216">
        <v>9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434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434</v>
      </c>
      <c r="BM410" s="224" t="s">
        <v>890</v>
      </c>
    </row>
    <row r="411" spans="1:65" s="2" customFormat="1" ht="16.5" customHeight="1">
      <c r="A411" s="38"/>
      <c r="B411" s="39"/>
      <c r="C411" s="212" t="s">
        <v>891</v>
      </c>
      <c r="D411" s="212" t="s">
        <v>131</v>
      </c>
      <c r="E411" s="213" t="s">
        <v>892</v>
      </c>
      <c r="F411" s="214" t="s">
        <v>893</v>
      </c>
      <c r="G411" s="215" t="s">
        <v>310</v>
      </c>
      <c r="H411" s="216">
        <v>4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434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434</v>
      </c>
      <c r="BM411" s="224" t="s">
        <v>894</v>
      </c>
    </row>
    <row r="412" spans="1:65" s="2" customFormat="1" ht="16.5" customHeight="1">
      <c r="A412" s="38"/>
      <c r="B412" s="39"/>
      <c r="C412" s="212" t="s">
        <v>895</v>
      </c>
      <c r="D412" s="212" t="s">
        <v>131</v>
      </c>
      <c r="E412" s="213" t="s">
        <v>896</v>
      </c>
      <c r="F412" s="214" t="s">
        <v>897</v>
      </c>
      <c r="G412" s="215" t="s">
        <v>310</v>
      </c>
      <c r="H412" s="216">
        <v>2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434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434</v>
      </c>
      <c r="BM412" s="224" t="s">
        <v>898</v>
      </c>
    </row>
    <row r="413" spans="1:65" s="2" customFormat="1" ht="16.5" customHeight="1">
      <c r="A413" s="38"/>
      <c r="B413" s="39"/>
      <c r="C413" s="212" t="s">
        <v>899</v>
      </c>
      <c r="D413" s="212" t="s">
        <v>131</v>
      </c>
      <c r="E413" s="213" t="s">
        <v>900</v>
      </c>
      <c r="F413" s="214" t="s">
        <v>901</v>
      </c>
      <c r="G413" s="215" t="s">
        <v>310</v>
      </c>
      <c r="H413" s="216">
        <v>12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434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434</v>
      </c>
      <c r="BM413" s="224" t="s">
        <v>902</v>
      </c>
    </row>
    <row r="414" spans="1:65" s="2" customFormat="1" ht="16.5" customHeight="1">
      <c r="A414" s="38"/>
      <c r="B414" s="39"/>
      <c r="C414" s="212" t="s">
        <v>903</v>
      </c>
      <c r="D414" s="212" t="s">
        <v>131</v>
      </c>
      <c r="E414" s="213" t="s">
        <v>904</v>
      </c>
      <c r="F414" s="214" t="s">
        <v>905</v>
      </c>
      <c r="G414" s="215" t="s">
        <v>310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434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434</v>
      </c>
      <c r="BM414" s="224" t="s">
        <v>906</v>
      </c>
    </row>
    <row r="415" spans="1:65" s="2" customFormat="1" ht="16.5" customHeight="1">
      <c r="A415" s="38"/>
      <c r="B415" s="39"/>
      <c r="C415" s="212" t="s">
        <v>907</v>
      </c>
      <c r="D415" s="212" t="s">
        <v>131</v>
      </c>
      <c r="E415" s="213" t="s">
        <v>908</v>
      </c>
      <c r="F415" s="214" t="s">
        <v>909</v>
      </c>
      <c r="G415" s="215" t="s">
        <v>310</v>
      </c>
      <c r="H415" s="216">
        <v>8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434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434</v>
      </c>
      <c r="BM415" s="224" t="s">
        <v>910</v>
      </c>
    </row>
    <row r="416" spans="1:65" s="2" customFormat="1" ht="16.5" customHeight="1">
      <c r="A416" s="38"/>
      <c r="B416" s="39"/>
      <c r="C416" s="212" t="s">
        <v>911</v>
      </c>
      <c r="D416" s="212" t="s">
        <v>131</v>
      </c>
      <c r="E416" s="213" t="s">
        <v>912</v>
      </c>
      <c r="F416" s="214" t="s">
        <v>913</v>
      </c>
      <c r="G416" s="215" t="s">
        <v>310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434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434</v>
      </c>
      <c r="BM416" s="224" t="s">
        <v>914</v>
      </c>
    </row>
    <row r="417" spans="1:65" s="2" customFormat="1" ht="16.5" customHeight="1">
      <c r="A417" s="38"/>
      <c r="B417" s="39"/>
      <c r="C417" s="212" t="s">
        <v>915</v>
      </c>
      <c r="D417" s="212" t="s">
        <v>131</v>
      </c>
      <c r="E417" s="213" t="s">
        <v>916</v>
      </c>
      <c r="F417" s="214" t="s">
        <v>917</v>
      </c>
      <c r="G417" s="215" t="s">
        <v>310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434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434</v>
      </c>
      <c r="BM417" s="224" t="s">
        <v>918</v>
      </c>
    </row>
    <row r="418" spans="1:65" s="2" customFormat="1" ht="16.5" customHeight="1">
      <c r="A418" s="38"/>
      <c r="B418" s="39"/>
      <c r="C418" s="212" t="s">
        <v>919</v>
      </c>
      <c r="D418" s="212" t="s">
        <v>131</v>
      </c>
      <c r="E418" s="213" t="s">
        <v>920</v>
      </c>
      <c r="F418" s="214" t="s">
        <v>921</v>
      </c>
      <c r="G418" s="215" t="s">
        <v>310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434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434</v>
      </c>
      <c r="BM418" s="224" t="s">
        <v>922</v>
      </c>
    </row>
    <row r="419" spans="1:65" s="2" customFormat="1" ht="16.5" customHeight="1">
      <c r="A419" s="38"/>
      <c r="B419" s="39"/>
      <c r="C419" s="212" t="s">
        <v>923</v>
      </c>
      <c r="D419" s="212" t="s">
        <v>131</v>
      </c>
      <c r="E419" s="213" t="s">
        <v>924</v>
      </c>
      <c r="F419" s="214" t="s">
        <v>925</v>
      </c>
      <c r="G419" s="215" t="s">
        <v>310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434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434</v>
      </c>
      <c r="BM419" s="224" t="s">
        <v>926</v>
      </c>
    </row>
    <row r="420" spans="1:65" s="2" customFormat="1" ht="16.5" customHeight="1">
      <c r="A420" s="38"/>
      <c r="B420" s="39"/>
      <c r="C420" s="212" t="s">
        <v>927</v>
      </c>
      <c r="D420" s="212" t="s">
        <v>131</v>
      </c>
      <c r="E420" s="213" t="s">
        <v>928</v>
      </c>
      <c r="F420" s="214" t="s">
        <v>929</v>
      </c>
      <c r="G420" s="215" t="s">
        <v>310</v>
      </c>
      <c r="H420" s="216">
        <v>3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434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434</v>
      </c>
      <c r="BM420" s="224" t="s">
        <v>930</v>
      </c>
    </row>
    <row r="421" spans="1:65" s="2" customFormat="1" ht="16.5" customHeight="1">
      <c r="A421" s="38"/>
      <c r="B421" s="39"/>
      <c r="C421" s="212" t="s">
        <v>931</v>
      </c>
      <c r="D421" s="212" t="s">
        <v>131</v>
      </c>
      <c r="E421" s="213" t="s">
        <v>932</v>
      </c>
      <c r="F421" s="214" t="s">
        <v>933</v>
      </c>
      <c r="G421" s="215" t="s">
        <v>310</v>
      </c>
      <c r="H421" s="216">
        <v>11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434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434</v>
      </c>
      <c r="BM421" s="224" t="s">
        <v>934</v>
      </c>
    </row>
    <row r="422" spans="1:65" s="2" customFormat="1" ht="16.5" customHeight="1">
      <c r="A422" s="38"/>
      <c r="B422" s="39"/>
      <c r="C422" s="212" t="s">
        <v>935</v>
      </c>
      <c r="D422" s="212" t="s">
        <v>131</v>
      </c>
      <c r="E422" s="213" t="s">
        <v>936</v>
      </c>
      <c r="F422" s="214" t="s">
        <v>937</v>
      </c>
      <c r="G422" s="215" t="s">
        <v>310</v>
      </c>
      <c r="H422" s="216">
        <v>14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434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434</v>
      </c>
      <c r="BM422" s="224" t="s">
        <v>938</v>
      </c>
    </row>
    <row r="423" spans="1:65" s="2" customFormat="1" ht="33" customHeight="1">
      <c r="A423" s="38"/>
      <c r="B423" s="39"/>
      <c r="C423" s="212" t="s">
        <v>939</v>
      </c>
      <c r="D423" s="212" t="s">
        <v>131</v>
      </c>
      <c r="E423" s="213" t="s">
        <v>940</v>
      </c>
      <c r="F423" s="214" t="s">
        <v>941</v>
      </c>
      <c r="G423" s="215" t="s">
        <v>134</v>
      </c>
      <c r="H423" s="216">
        <v>3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434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434</v>
      </c>
      <c r="BM423" s="224" t="s">
        <v>942</v>
      </c>
    </row>
    <row r="424" spans="1:65" s="2" customFormat="1" ht="33" customHeight="1">
      <c r="A424" s="38"/>
      <c r="B424" s="39"/>
      <c r="C424" s="212" t="s">
        <v>943</v>
      </c>
      <c r="D424" s="212" t="s">
        <v>131</v>
      </c>
      <c r="E424" s="213" t="s">
        <v>944</v>
      </c>
      <c r="F424" s="214" t="s">
        <v>945</v>
      </c>
      <c r="G424" s="215" t="s">
        <v>134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434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434</v>
      </c>
      <c r="BM424" s="224" t="s">
        <v>946</v>
      </c>
    </row>
    <row r="425" spans="1:65" s="2" customFormat="1" ht="24.15" customHeight="1">
      <c r="A425" s="38"/>
      <c r="B425" s="39"/>
      <c r="C425" s="212" t="s">
        <v>947</v>
      </c>
      <c r="D425" s="212" t="s">
        <v>131</v>
      </c>
      <c r="E425" s="213" t="s">
        <v>948</v>
      </c>
      <c r="F425" s="214" t="s">
        <v>949</v>
      </c>
      <c r="G425" s="215" t="s">
        <v>134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434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434</v>
      </c>
      <c r="BM425" s="224" t="s">
        <v>950</v>
      </c>
    </row>
    <row r="426" spans="1:65" s="2" customFormat="1" ht="37.8" customHeight="1">
      <c r="A426" s="38"/>
      <c r="B426" s="39"/>
      <c r="C426" s="212" t="s">
        <v>951</v>
      </c>
      <c r="D426" s="212" t="s">
        <v>131</v>
      </c>
      <c r="E426" s="213" t="s">
        <v>952</v>
      </c>
      <c r="F426" s="214" t="s">
        <v>953</v>
      </c>
      <c r="G426" s="215" t="s">
        <v>134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434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434</v>
      </c>
      <c r="BM426" s="224" t="s">
        <v>954</v>
      </c>
    </row>
    <row r="427" spans="1:65" s="2" customFormat="1" ht="16.5" customHeight="1">
      <c r="A427" s="38"/>
      <c r="B427" s="39"/>
      <c r="C427" s="212" t="s">
        <v>955</v>
      </c>
      <c r="D427" s="212" t="s">
        <v>131</v>
      </c>
      <c r="E427" s="213" t="s">
        <v>956</v>
      </c>
      <c r="F427" s="214" t="s">
        <v>957</v>
      </c>
      <c r="G427" s="215" t="s">
        <v>310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434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434</v>
      </c>
      <c r="BM427" s="224" t="s">
        <v>958</v>
      </c>
    </row>
    <row r="428" spans="1:65" s="2" customFormat="1" ht="16.5" customHeight="1">
      <c r="A428" s="38"/>
      <c r="B428" s="39"/>
      <c r="C428" s="212" t="s">
        <v>959</v>
      </c>
      <c r="D428" s="212" t="s">
        <v>131</v>
      </c>
      <c r="E428" s="213" t="s">
        <v>960</v>
      </c>
      <c r="F428" s="214" t="s">
        <v>961</v>
      </c>
      <c r="G428" s="215" t="s">
        <v>310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434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434</v>
      </c>
      <c r="BM428" s="224" t="s">
        <v>962</v>
      </c>
    </row>
    <row r="429" spans="1:65" s="2" customFormat="1" ht="16.5" customHeight="1">
      <c r="A429" s="38"/>
      <c r="B429" s="39"/>
      <c r="C429" s="212" t="s">
        <v>963</v>
      </c>
      <c r="D429" s="212" t="s">
        <v>131</v>
      </c>
      <c r="E429" s="213" t="s">
        <v>964</v>
      </c>
      <c r="F429" s="214" t="s">
        <v>965</v>
      </c>
      <c r="G429" s="215" t="s">
        <v>310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434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434</v>
      </c>
      <c r="BM429" s="224" t="s">
        <v>966</v>
      </c>
    </row>
    <row r="430" spans="1:65" s="2" customFormat="1" ht="16.5" customHeight="1">
      <c r="A430" s="38"/>
      <c r="B430" s="39"/>
      <c r="C430" s="212" t="s">
        <v>967</v>
      </c>
      <c r="D430" s="212" t="s">
        <v>131</v>
      </c>
      <c r="E430" s="213" t="s">
        <v>968</v>
      </c>
      <c r="F430" s="214" t="s">
        <v>969</v>
      </c>
      <c r="G430" s="215" t="s">
        <v>310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434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434</v>
      </c>
      <c r="BM430" s="224" t="s">
        <v>970</v>
      </c>
    </row>
    <row r="431" spans="1:65" s="2" customFormat="1" ht="16.5" customHeight="1">
      <c r="A431" s="38"/>
      <c r="B431" s="39"/>
      <c r="C431" s="212" t="s">
        <v>971</v>
      </c>
      <c r="D431" s="212" t="s">
        <v>131</v>
      </c>
      <c r="E431" s="213" t="s">
        <v>972</v>
      </c>
      <c r="F431" s="214" t="s">
        <v>973</v>
      </c>
      <c r="G431" s="215" t="s">
        <v>310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434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434</v>
      </c>
      <c r="BM431" s="224" t="s">
        <v>974</v>
      </c>
    </row>
    <row r="432" spans="1:63" s="12" customFormat="1" ht="22.8" customHeight="1">
      <c r="A432" s="12"/>
      <c r="B432" s="196"/>
      <c r="C432" s="197"/>
      <c r="D432" s="198" t="s">
        <v>75</v>
      </c>
      <c r="E432" s="210" t="s">
        <v>975</v>
      </c>
      <c r="F432" s="210" t="s">
        <v>976</v>
      </c>
      <c r="G432" s="197"/>
      <c r="H432" s="197"/>
      <c r="I432" s="200"/>
      <c r="J432" s="211">
        <f>BK432</f>
        <v>0</v>
      </c>
      <c r="K432" s="197"/>
      <c r="L432" s="202"/>
      <c r="M432" s="203"/>
      <c r="N432" s="204"/>
      <c r="O432" s="204"/>
      <c r="P432" s="205">
        <f>SUM(P433:P436)</f>
        <v>0</v>
      </c>
      <c r="Q432" s="204"/>
      <c r="R432" s="205">
        <f>SUM(R433:R436)</f>
        <v>0</v>
      </c>
      <c r="S432" s="204"/>
      <c r="T432" s="206">
        <f>SUM(T433:T436)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7" t="s">
        <v>129</v>
      </c>
      <c r="AT432" s="208" t="s">
        <v>75</v>
      </c>
      <c r="AU432" s="208" t="s">
        <v>81</v>
      </c>
      <c r="AY432" s="207" t="s">
        <v>128</v>
      </c>
      <c r="BK432" s="209">
        <f>SUM(BK433:BK436)</f>
        <v>0</v>
      </c>
    </row>
    <row r="433" spans="1:65" s="2" customFormat="1" ht="16.5" customHeight="1">
      <c r="A433" s="38"/>
      <c r="B433" s="39"/>
      <c r="C433" s="212" t="s">
        <v>977</v>
      </c>
      <c r="D433" s="212" t="s">
        <v>131</v>
      </c>
      <c r="E433" s="213" t="s">
        <v>978</v>
      </c>
      <c r="F433" s="214" t="s">
        <v>979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434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434</v>
      </c>
      <c r="BM433" s="224" t="s">
        <v>980</v>
      </c>
    </row>
    <row r="434" spans="1:65" s="2" customFormat="1" ht="21.75" customHeight="1">
      <c r="A434" s="38"/>
      <c r="B434" s="39"/>
      <c r="C434" s="212" t="s">
        <v>981</v>
      </c>
      <c r="D434" s="212" t="s">
        <v>131</v>
      </c>
      <c r="E434" s="213" t="s">
        <v>982</v>
      </c>
      <c r="F434" s="214" t="s">
        <v>983</v>
      </c>
      <c r="G434" s="215" t="s">
        <v>134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434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434</v>
      </c>
      <c r="BM434" s="224" t="s">
        <v>984</v>
      </c>
    </row>
    <row r="435" spans="1:65" s="2" customFormat="1" ht="16.5" customHeight="1">
      <c r="A435" s="38"/>
      <c r="B435" s="39"/>
      <c r="C435" s="212" t="s">
        <v>985</v>
      </c>
      <c r="D435" s="212" t="s">
        <v>131</v>
      </c>
      <c r="E435" s="213" t="s">
        <v>986</v>
      </c>
      <c r="F435" s="214" t="s">
        <v>987</v>
      </c>
      <c r="G435" s="215" t="s">
        <v>146</v>
      </c>
      <c r="H435" s="216">
        <v>1.5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434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434</v>
      </c>
      <c r="BM435" s="224" t="s">
        <v>988</v>
      </c>
    </row>
    <row r="436" spans="1:65" s="2" customFormat="1" ht="16.5" customHeight="1">
      <c r="A436" s="38"/>
      <c r="B436" s="39"/>
      <c r="C436" s="212" t="s">
        <v>989</v>
      </c>
      <c r="D436" s="212" t="s">
        <v>131</v>
      </c>
      <c r="E436" s="213" t="s">
        <v>990</v>
      </c>
      <c r="F436" s="214" t="s">
        <v>991</v>
      </c>
      <c r="G436" s="215" t="s">
        <v>134</v>
      </c>
      <c r="H436" s="216">
        <v>1</v>
      </c>
      <c r="I436" s="217"/>
      <c r="J436" s="218">
        <f>ROUND(I436*H436,2)</f>
        <v>0</v>
      </c>
      <c r="K436" s="219"/>
      <c r="L436" s="44"/>
      <c r="M436" s="270" t="s">
        <v>1</v>
      </c>
      <c r="N436" s="271" t="s">
        <v>42</v>
      </c>
      <c r="O436" s="272"/>
      <c r="P436" s="273">
        <f>O436*H436</f>
        <v>0</v>
      </c>
      <c r="Q436" s="273">
        <v>0</v>
      </c>
      <c r="R436" s="273">
        <f>Q436*H436</f>
        <v>0</v>
      </c>
      <c r="S436" s="273">
        <v>0</v>
      </c>
      <c r="T436" s="27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434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434</v>
      </c>
      <c r="BM436" s="224" t="s">
        <v>992</v>
      </c>
    </row>
    <row r="437" spans="1:31" s="2" customFormat="1" ht="6.95" customHeight="1">
      <c r="A437" s="38"/>
      <c r="B437" s="66"/>
      <c r="C437" s="67"/>
      <c r="D437" s="67"/>
      <c r="E437" s="67"/>
      <c r="F437" s="67"/>
      <c r="G437" s="67"/>
      <c r="H437" s="67"/>
      <c r="I437" s="67"/>
      <c r="J437" s="67"/>
      <c r="K437" s="67"/>
      <c r="L437" s="44"/>
      <c r="M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</row>
  </sheetData>
  <sheetProtection password="CC35" sheet="1" objects="1" scenarios="1" formatColumns="0" formatRows="0" autoFilter="0"/>
  <autoFilter ref="C135:K436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2023-05-23T14:02:56Z</dcterms:created>
  <dcterms:modified xsi:type="dcterms:W3CDTF">2023-05-23T14:02:58Z</dcterms:modified>
  <cp:category/>
  <cp:version/>
  <cp:contentType/>
  <cp:contentStatus/>
</cp:coreProperties>
</file>