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D.1.1 D.1.1.R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'D.1.1 D.1.1.R4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'D.1.1 D.1.1.R4 Pol'!$A$1:$Y$290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89" i="12"/>
  <c r="BA287" i="12"/>
  <c r="BA284" i="12"/>
  <c r="BA282" i="12"/>
  <c r="BA278" i="12"/>
  <c r="BA274" i="12"/>
  <c r="BA266" i="12"/>
  <c r="BA265" i="12"/>
  <c r="BA259" i="12"/>
  <c r="BA253" i="12"/>
  <c r="BA252" i="12"/>
  <c r="BA74" i="12"/>
  <c r="BA63" i="12"/>
  <c r="BA61" i="12"/>
  <c r="BA60" i="12"/>
  <c r="BA34" i="12"/>
  <c r="BA32" i="12"/>
  <c r="BA30" i="12"/>
  <c r="BA23" i="12"/>
  <c r="BA18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2" i="12"/>
  <c r="I12" i="12"/>
  <c r="I11" i="12" s="1"/>
  <c r="K12" i="12"/>
  <c r="M12" i="12"/>
  <c r="O12" i="12"/>
  <c r="Q12" i="12"/>
  <c r="Q11" i="12" s="1"/>
  <c r="V12" i="12"/>
  <c r="G14" i="12"/>
  <c r="M14" i="12" s="1"/>
  <c r="I14" i="12"/>
  <c r="K14" i="12"/>
  <c r="K11" i="12" s="1"/>
  <c r="O14" i="12"/>
  <c r="O11" i="12" s="1"/>
  <c r="Q14" i="12"/>
  <c r="V14" i="12"/>
  <c r="V11" i="12" s="1"/>
  <c r="G19" i="12"/>
  <c r="I19" i="12"/>
  <c r="K19" i="12"/>
  <c r="M19" i="12"/>
  <c r="O19" i="12"/>
  <c r="Q19" i="12"/>
  <c r="V19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9" i="12"/>
  <c r="I29" i="12"/>
  <c r="I28" i="12" s="1"/>
  <c r="K29" i="12"/>
  <c r="M29" i="12"/>
  <c r="O29" i="12"/>
  <c r="Q29" i="12"/>
  <c r="Q28" i="12" s="1"/>
  <c r="V29" i="12"/>
  <c r="G31" i="12"/>
  <c r="M31" i="12" s="1"/>
  <c r="I31" i="12"/>
  <c r="K31" i="12"/>
  <c r="K28" i="12" s="1"/>
  <c r="O31" i="12"/>
  <c r="O28" i="12" s="1"/>
  <c r="Q31" i="12"/>
  <c r="V31" i="12"/>
  <c r="V28" i="12" s="1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I40" i="12"/>
  <c r="Q40" i="12"/>
  <c r="G41" i="12"/>
  <c r="G40" i="12" s="1"/>
  <c r="I41" i="12"/>
  <c r="K41" i="12"/>
  <c r="K40" i="12" s="1"/>
  <c r="O41" i="12"/>
  <c r="O40" i="12" s="1"/>
  <c r="Q41" i="12"/>
  <c r="V41" i="12"/>
  <c r="V40" i="12" s="1"/>
  <c r="G43" i="12"/>
  <c r="G42" i="12" s="1"/>
  <c r="I43" i="12"/>
  <c r="K43" i="12"/>
  <c r="K42" i="12" s="1"/>
  <c r="O43" i="12"/>
  <c r="O42" i="12" s="1"/>
  <c r="Q43" i="12"/>
  <c r="V43" i="12"/>
  <c r="V42" i="12" s="1"/>
  <c r="G44" i="12"/>
  <c r="I44" i="12"/>
  <c r="I42" i="12" s="1"/>
  <c r="K44" i="12"/>
  <c r="M44" i="12"/>
  <c r="O44" i="12"/>
  <c r="Q44" i="12"/>
  <c r="Q42" i="12" s="1"/>
  <c r="V44" i="12"/>
  <c r="G45" i="12"/>
  <c r="M45" i="12" s="1"/>
  <c r="I45" i="12"/>
  <c r="K45" i="12"/>
  <c r="O45" i="12"/>
  <c r="Q45" i="12"/>
  <c r="V45" i="12"/>
  <c r="G47" i="12"/>
  <c r="G46" i="12" s="1"/>
  <c r="I47" i="12"/>
  <c r="K47" i="12"/>
  <c r="K46" i="12" s="1"/>
  <c r="O47" i="12"/>
  <c r="O46" i="12" s="1"/>
  <c r="Q47" i="12"/>
  <c r="V47" i="12"/>
  <c r="V46" i="12" s="1"/>
  <c r="G48" i="12"/>
  <c r="I48" i="12"/>
  <c r="I46" i="12" s="1"/>
  <c r="K48" i="12"/>
  <c r="M48" i="12"/>
  <c r="O48" i="12"/>
  <c r="Q48" i="12"/>
  <c r="Q46" i="12" s="1"/>
  <c r="V48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6" i="12"/>
  <c r="K66" i="12"/>
  <c r="O66" i="12"/>
  <c r="V66" i="12"/>
  <c r="G67" i="12"/>
  <c r="I67" i="12"/>
  <c r="I66" i="12" s="1"/>
  <c r="K67" i="12"/>
  <c r="M67" i="12"/>
  <c r="M66" i="12" s="1"/>
  <c r="O67" i="12"/>
  <c r="Q67" i="12"/>
  <c r="Q66" i="12" s="1"/>
  <c r="V67" i="12"/>
  <c r="G70" i="12"/>
  <c r="I70" i="12"/>
  <c r="I69" i="12" s="1"/>
  <c r="K70" i="12"/>
  <c r="M70" i="12"/>
  <c r="O70" i="12"/>
  <c r="Q70" i="12"/>
  <c r="Q69" i="12" s="1"/>
  <c r="V70" i="12"/>
  <c r="G71" i="12"/>
  <c r="M71" i="12" s="1"/>
  <c r="I71" i="12"/>
  <c r="K71" i="12"/>
  <c r="K69" i="12" s="1"/>
  <c r="O71" i="12"/>
  <c r="O69" i="12" s="1"/>
  <c r="Q71" i="12"/>
  <c r="V71" i="12"/>
  <c r="V69" i="12" s="1"/>
  <c r="G73" i="12"/>
  <c r="G72" i="12" s="1"/>
  <c r="I73" i="12"/>
  <c r="K73" i="12"/>
  <c r="K72" i="12" s="1"/>
  <c r="O73" i="12"/>
  <c r="O72" i="12" s="1"/>
  <c r="Q73" i="12"/>
  <c r="V73" i="12"/>
  <c r="V72" i="12" s="1"/>
  <c r="G75" i="12"/>
  <c r="I75" i="12"/>
  <c r="I72" i="12" s="1"/>
  <c r="K75" i="12"/>
  <c r="M75" i="12"/>
  <c r="O75" i="12"/>
  <c r="Q75" i="12"/>
  <c r="Q72" i="12" s="1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9" i="12"/>
  <c r="I99" i="12"/>
  <c r="I98" i="12" s="1"/>
  <c r="K99" i="12"/>
  <c r="M99" i="12"/>
  <c r="O99" i="12"/>
  <c r="Q99" i="12"/>
  <c r="Q98" i="12" s="1"/>
  <c r="V99" i="12"/>
  <c r="G101" i="12"/>
  <c r="M101" i="12" s="1"/>
  <c r="I101" i="12"/>
  <c r="K101" i="12"/>
  <c r="K98" i="12" s="1"/>
  <c r="O101" i="12"/>
  <c r="O98" i="12" s="1"/>
  <c r="Q101" i="12"/>
  <c r="V101" i="12"/>
  <c r="V98" i="12" s="1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I113" i="12"/>
  <c r="Q113" i="12"/>
  <c r="G114" i="12"/>
  <c r="G113" i="12" s="1"/>
  <c r="I114" i="12"/>
  <c r="K114" i="12"/>
  <c r="K113" i="12" s="1"/>
  <c r="O114" i="12"/>
  <c r="O113" i="12" s="1"/>
  <c r="Q114" i="12"/>
  <c r="V114" i="12"/>
  <c r="V113" i="12" s="1"/>
  <c r="G117" i="12"/>
  <c r="G116" i="12" s="1"/>
  <c r="I117" i="12"/>
  <c r="K117" i="12"/>
  <c r="K116" i="12" s="1"/>
  <c r="O117" i="12"/>
  <c r="O116" i="12" s="1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5" i="12"/>
  <c r="M125" i="12" s="1"/>
  <c r="I125" i="12"/>
  <c r="K125" i="12"/>
  <c r="O125" i="12"/>
  <c r="Q125" i="12"/>
  <c r="V125" i="12"/>
  <c r="G128" i="12"/>
  <c r="I128" i="12"/>
  <c r="K128" i="12"/>
  <c r="M128" i="12"/>
  <c r="O128" i="12"/>
  <c r="Q128" i="12"/>
  <c r="V128" i="12"/>
  <c r="G131" i="12"/>
  <c r="M131" i="12" s="1"/>
  <c r="I131" i="12"/>
  <c r="K131" i="12"/>
  <c r="O131" i="12"/>
  <c r="Q131" i="12"/>
  <c r="V131" i="12"/>
  <c r="G134" i="12"/>
  <c r="I134" i="12"/>
  <c r="K134" i="12"/>
  <c r="M134" i="12"/>
  <c r="O134" i="12"/>
  <c r="Q134" i="12"/>
  <c r="V134" i="12"/>
  <c r="G137" i="12"/>
  <c r="M137" i="12" s="1"/>
  <c r="I137" i="12"/>
  <c r="K137" i="12"/>
  <c r="O137" i="12"/>
  <c r="Q137" i="12"/>
  <c r="V137" i="12"/>
  <c r="G140" i="12"/>
  <c r="I140" i="12"/>
  <c r="K140" i="12"/>
  <c r="M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6" i="12"/>
  <c r="I146" i="12"/>
  <c r="K146" i="12"/>
  <c r="K145" i="12" s="1"/>
  <c r="M146" i="12"/>
  <c r="O146" i="12"/>
  <c r="Q146" i="12"/>
  <c r="Q145" i="12" s="1"/>
  <c r="V146" i="12"/>
  <c r="G147" i="12"/>
  <c r="G145" i="12" s="1"/>
  <c r="I147" i="12"/>
  <c r="K147" i="12"/>
  <c r="O147" i="12"/>
  <c r="O145" i="12" s="1"/>
  <c r="Q147" i="12"/>
  <c r="V147" i="12"/>
  <c r="V145" i="12" s="1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I172" i="12"/>
  <c r="K172" i="12"/>
  <c r="M172" i="12"/>
  <c r="O172" i="12"/>
  <c r="Q172" i="12"/>
  <c r="V172" i="12"/>
  <c r="G174" i="12"/>
  <c r="I174" i="12"/>
  <c r="I173" i="12" s="1"/>
  <c r="K174" i="12"/>
  <c r="M174" i="12"/>
  <c r="O174" i="12"/>
  <c r="Q174" i="12"/>
  <c r="Q173" i="12" s="1"/>
  <c r="V174" i="12"/>
  <c r="G175" i="12"/>
  <c r="G173" i="12" s="1"/>
  <c r="I175" i="12"/>
  <c r="K175" i="12"/>
  <c r="K173" i="12" s="1"/>
  <c r="O175" i="12"/>
  <c r="O173" i="12" s="1"/>
  <c r="Q175" i="12"/>
  <c r="V175" i="12"/>
  <c r="V173" i="12" s="1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I190" i="12"/>
  <c r="K190" i="12"/>
  <c r="M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I192" i="12"/>
  <c r="K192" i="12"/>
  <c r="M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I196" i="12"/>
  <c r="K196" i="12"/>
  <c r="M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8" i="12"/>
  <c r="I208" i="12"/>
  <c r="I207" i="12" s="1"/>
  <c r="K208" i="12"/>
  <c r="M208" i="12"/>
  <c r="O208" i="12"/>
  <c r="Q208" i="12"/>
  <c r="Q207" i="12" s="1"/>
  <c r="V208" i="12"/>
  <c r="G210" i="12"/>
  <c r="G207" i="12" s="1"/>
  <c r="I210" i="12"/>
  <c r="K210" i="12"/>
  <c r="K207" i="12" s="1"/>
  <c r="O210" i="12"/>
  <c r="O207" i="12" s="1"/>
  <c r="Q210" i="12"/>
  <c r="V210" i="12"/>
  <c r="V207" i="12" s="1"/>
  <c r="G212" i="12"/>
  <c r="I212" i="12"/>
  <c r="K212" i="12"/>
  <c r="M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I214" i="12"/>
  <c r="K214" i="12"/>
  <c r="M214" i="12"/>
  <c r="O214" i="12"/>
  <c r="Q214" i="12"/>
  <c r="V214" i="12"/>
  <c r="G217" i="12"/>
  <c r="M217" i="12" s="1"/>
  <c r="I217" i="12"/>
  <c r="K217" i="12"/>
  <c r="O217" i="12"/>
  <c r="Q217" i="12"/>
  <c r="V217" i="12"/>
  <c r="G220" i="12"/>
  <c r="I220" i="12"/>
  <c r="K220" i="12"/>
  <c r="M220" i="12"/>
  <c r="O220" i="12"/>
  <c r="Q220" i="12"/>
  <c r="V220" i="12"/>
  <c r="G223" i="12"/>
  <c r="M223" i="12" s="1"/>
  <c r="I223" i="12"/>
  <c r="K223" i="12"/>
  <c r="O223" i="12"/>
  <c r="Q223" i="12"/>
  <c r="V223" i="12"/>
  <c r="G226" i="12"/>
  <c r="I226" i="12"/>
  <c r="K226" i="12"/>
  <c r="M226" i="12"/>
  <c r="O226" i="12"/>
  <c r="Q226" i="12"/>
  <c r="V226" i="12"/>
  <c r="G229" i="12"/>
  <c r="M229" i="12" s="1"/>
  <c r="I229" i="12"/>
  <c r="K229" i="12"/>
  <c r="O229" i="12"/>
  <c r="Q229" i="12"/>
  <c r="V229" i="12"/>
  <c r="G232" i="12"/>
  <c r="I232" i="12"/>
  <c r="K232" i="12"/>
  <c r="M232" i="12"/>
  <c r="O232" i="12"/>
  <c r="Q232" i="12"/>
  <c r="V232" i="12"/>
  <c r="G234" i="12"/>
  <c r="I234" i="12"/>
  <c r="I233" i="12" s="1"/>
  <c r="K234" i="12"/>
  <c r="M234" i="12"/>
  <c r="O234" i="12"/>
  <c r="Q234" i="12"/>
  <c r="Q233" i="12" s="1"/>
  <c r="V234" i="12"/>
  <c r="G235" i="12"/>
  <c r="G233" i="12" s="1"/>
  <c r="I235" i="12"/>
  <c r="K235" i="12"/>
  <c r="K233" i="12" s="1"/>
  <c r="O235" i="12"/>
  <c r="O233" i="12" s="1"/>
  <c r="Q235" i="12"/>
  <c r="V235" i="12"/>
  <c r="V233" i="12" s="1"/>
  <c r="G236" i="12"/>
  <c r="I236" i="12"/>
  <c r="K236" i="12"/>
  <c r="M236" i="12"/>
  <c r="O236" i="12"/>
  <c r="Q236" i="12"/>
  <c r="V236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I241" i="12"/>
  <c r="K241" i="12"/>
  <c r="M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I243" i="12"/>
  <c r="K243" i="12"/>
  <c r="M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I245" i="12"/>
  <c r="K245" i="12"/>
  <c r="M245" i="12"/>
  <c r="O245" i="12"/>
  <c r="Q245" i="12"/>
  <c r="V245" i="12"/>
  <c r="G246" i="12"/>
  <c r="M246" i="12" s="1"/>
  <c r="I246" i="12"/>
  <c r="K246" i="12"/>
  <c r="O246" i="12"/>
  <c r="Q246" i="12"/>
  <c r="V246" i="12"/>
  <c r="G248" i="12"/>
  <c r="G247" i="12" s="1"/>
  <c r="I248" i="12"/>
  <c r="K248" i="12"/>
  <c r="K247" i="12" s="1"/>
  <c r="O248" i="12"/>
  <c r="O247" i="12" s="1"/>
  <c r="Q248" i="12"/>
  <c r="V248" i="12"/>
  <c r="V247" i="12" s="1"/>
  <c r="G249" i="12"/>
  <c r="I249" i="12"/>
  <c r="I247" i="12" s="1"/>
  <c r="K249" i="12"/>
  <c r="M249" i="12"/>
  <c r="O249" i="12"/>
  <c r="Q249" i="12"/>
  <c r="Q247" i="12" s="1"/>
  <c r="V249" i="12"/>
  <c r="G251" i="12"/>
  <c r="M251" i="12" s="1"/>
  <c r="I251" i="12"/>
  <c r="K251" i="12"/>
  <c r="O251" i="12"/>
  <c r="Q251" i="12"/>
  <c r="V251" i="12"/>
  <c r="G255" i="12"/>
  <c r="G254" i="12" s="1"/>
  <c r="I255" i="12"/>
  <c r="K255" i="12"/>
  <c r="K254" i="12" s="1"/>
  <c r="O255" i="12"/>
  <c r="O254" i="12" s="1"/>
  <c r="Q255" i="12"/>
  <c r="V255" i="12"/>
  <c r="V254" i="12" s="1"/>
  <c r="G256" i="12"/>
  <c r="I256" i="12"/>
  <c r="I254" i="12" s="1"/>
  <c r="K256" i="12"/>
  <c r="M256" i="12"/>
  <c r="O256" i="12"/>
  <c r="Q256" i="12"/>
  <c r="Q254" i="12" s="1"/>
  <c r="V256" i="12"/>
  <c r="G258" i="12"/>
  <c r="M258" i="12" s="1"/>
  <c r="I258" i="12"/>
  <c r="K258" i="12"/>
  <c r="O258" i="12"/>
  <c r="Q258" i="12"/>
  <c r="V258" i="12"/>
  <c r="G262" i="12"/>
  <c r="G261" i="12" s="1"/>
  <c r="I262" i="12"/>
  <c r="K262" i="12"/>
  <c r="K261" i="12" s="1"/>
  <c r="O262" i="12"/>
  <c r="O261" i="12" s="1"/>
  <c r="Q262" i="12"/>
  <c r="V262" i="12"/>
  <c r="V261" i="12" s="1"/>
  <c r="G263" i="12"/>
  <c r="I263" i="12"/>
  <c r="I261" i="12" s="1"/>
  <c r="K263" i="12"/>
  <c r="M263" i="12"/>
  <c r="O263" i="12"/>
  <c r="Q263" i="12"/>
  <c r="Q261" i="12" s="1"/>
  <c r="V263" i="12"/>
  <c r="G264" i="12"/>
  <c r="M264" i="12" s="1"/>
  <c r="I264" i="12"/>
  <c r="K264" i="12"/>
  <c r="O264" i="12"/>
  <c r="Q264" i="12"/>
  <c r="V264" i="12"/>
  <c r="G268" i="12"/>
  <c r="G267" i="12" s="1"/>
  <c r="I268" i="12"/>
  <c r="K268" i="12"/>
  <c r="K267" i="12" s="1"/>
  <c r="O268" i="12"/>
  <c r="O267" i="12" s="1"/>
  <c r="Q268" i="12"/>
  <c r="V268" i="12"/>
  <c r="V267" i="12" s="1"/>
  <c r="G269" i="12"/>
  <c r="I269" i="12"/>
  <c r="I267" i="12" s="1"/>
  <c r="K269" i="12"/>
  <c r="M269" i="12"/>
  <c r="O269" i="12"/>
  <c r="Q269" i="12"/>
  <c r="Q267" i="12" s="1"/>
  <c r="V269" i="12"/>
  <c r="G270" i="12"/>
  <c r="K270" i="12"/>
  <c r="O270" i="12"/>
  <c r="V270" i="12"/>
  <c r="G271" i="12"/>
  <c r="I271" i="12"/>
  <c r="I270" i="12" s="1"/>
  <c r="K271" i="12"/>
  <c r="M271" i="12"/>
  <c r="M270" i="12" s="1"/>
  <c r="O271" i="12"/>
  <c r="Q271" i="12"/>
  <c r="Q270" i="12" s="1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K272" i="12" s="1"/>
  <c r="O275" i="12"/>
  <c r="O272" i="12" s="1"/>
  <c r="Q275" i="12"/>
  <c r="V275" i="12"/>
  <c r="G277" i="12"/>
  <c r="I277" i="12"/>
  <c r="K277" i="12"/>
  <c r="M277" i="12"/>
  <c r="O277" i="12"/>
  <c r="Q277" i="12"/>
  <c r="V277" i="12"/>
  <c r="G279" i="12"/>
  <c r="M279" i="12" s="1"/>
  <c r="I279" i="12"/>
  <c r="K279" i="12"/>
  <c r="O279" i="12"/>
  <c r="Q279" i="12"/>
  <c r="V279" i="12"/>
  <c r="V272" i="12" s="1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K285" i="12"/>
  <c r="O285" i="12"/>
  <c r="V285" i="12"/>
  <c r="G286" i="12"/>
  <c r="I286" i="12"/>
  <c r="I285" i="12" s="1"/>
  <c r="K286" i="12"/>
  <c r="M286" i="12"/>
  <c r="M285" i="12" s="1"/>
  <c r="O286" i="12"/>
  <c r="Q286" i="12"/>
  <c r="Q285" i="12" s="1"/>
  <c r="V286" i="12"/>
  <c r="AE289" i="12"/>
  <c r="AF289" i="12"/>
  <c r="I20" i="1"/>
  <c r="I19" i="1"/>
  <c r="I18" i="1"/>
  <c r="I17" i="1"/>
  <c r="I16" i="1"/>
  <c r="I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F43" i="1"/>
  <c r="G43" i="1"/>
  <c r="G25" i="1" s="1"/>
  <c r="A25" i="1" s="1"/>
  <c r="H42" i="1"/>
  <c r="I42" i="1" s="1"/>
  <c r="H41" i="1"/>
  <c r="I41" i="1" s="1"/>
  <c r="H40" i="1"/>
  <c r="H39" i="1"/>
  <c r="H43" i="1" s="1"/>
  <c r="J76" i="1" l="1"/>
  <c r="A26" i="1"/>
  <c r="G26" i="1"/>
  <c r="G28" i="1"/>
  <c r="G23" i="1"/>
  <c r="Q272" i="12"/>
  <c r="M272" i="12"/>
  <c r="I272" i="12"/>
  <c r="G272" i="12"/>
  <c r="M268" i="12"/>
  <c r="M267" i="12" s="1"/>
  <c r="M262" i="12"/>
  <c r="M261" i="12" s="1"/>
  <c r="M255" i="12"/>
  <c r="M254" i="12" s="1"/>
  <c r="M248" i="12"/>
  <c r="M247" i="12" s="1"/>
  <c r="M235" i="12"/>
  <c r="M233" i="12" s="1"/>
  <c r="M210" i="12"/>
  <c r="M207" i="12" s="1"/>
  <c r="M175" i="12"/>
  <c r="M173" i="12" s="1"/>
  <c r="M147" i="12"/>
  <c r="M145" i="12" s="1"/>
  <c r="M28" i="12"/>
  <c r="M11" i="12"/>
  <c r="I145" i="12"/>
  <c r="Q116" i="12"/>
  <c r="I116" i="12"/>
  <c r="V116" i="12"/>
  <c r="M98" i="12"/>
  <c r="M69" i="12"/>
  <c r="G98" i="12"/>
  <c r="G69" i="12"/>
  <c r="G28" i="12"/>
  <c r="G11" i="12"/>
  <c r="M117" i="12"/>
  <c r="M116" i="12" s="1"/>
  <c r="M114" i="12"/>
  <c r="M113" i="12" s="1"/>
  <c r="M73" i="12"/>
  <c r="M72" i="12" s="1"/>
  <c r="M47" i="12"/>
  <c r="M46" i="12" s="1"/>
  <c r="M43" i="12"/>
  <c r="M42" i="12" s="1"/>
  <c r="M41" i="12"/>
  <c r="M40" i="12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J41" i="1"/>
  <c r="J39" i="1"/>
  <c r="J43" i="1" s="1"/>
  <c r="J42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Jetelina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<sst xmlns="http://schemas.openxmlformats.org/spreadsheetml/2006/main" count="2068" uniqueCount="594">
  <si>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</si>
  <si>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</si>
  <si>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</si>
  <si>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</si>
  <si>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</si>
  <si>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</si>
  <si>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</si>
  <si>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</si>
  <si>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</si>
  <si>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</si>
  <si>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</si>
  <si>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</si>
  <si>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</si>
  <si>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</si>
  <si>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</si>
  <si>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</si>
  <si>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</si>
  <si>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</si>
  <si>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</si>
  <si>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</si>
  <si>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</si>
  <si>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</si>
  <si>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</si>
  <si>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</si>
  <si>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</si>
  <si>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</si>
  <si>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</si>
  <si>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</si>
  <si>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</si>
  <si>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</si>
  <si>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</si>
  <si>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</si>
  <si>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</si>
  <si>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</si>
  <si>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</si>
  <si>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</si>
  <si>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</si>
  <si>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</si>
  <si>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</si>
  <si>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</si>
  <si>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</si>
  <si>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</si>
  <si>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</si>
  <si>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D.1.1.R4</t>
  </si>
  <si>
    <t>Vytápění</t>
  </si>
  <si>
    <t>D.1.1</t>
  </si>
  <si>
    <t>VYT</t>
  </si>
  <si>
    <t>Objekt:</t>
  </si>
  <si>
    <t>Rozpočet:</t>
  </si>
  <si>
    <t>215Z045</t>
  </si>
  <si>
    <t>MŠ Španielova 1316, Praha 6 - Řepy, rekonstrukce topného systému - DPS II</t>
  </si>
  <si>
    <t>Stavba</t>
  </si>
  <si>
    <t>Provozní soubor</t>
  </si>
  <si>
    <t>Celkem za stavbu</t>
  </si>
  <si>
    <t>CZK</t>
  </si>
  <si>
    <t>#POPS</t>
  </si>
  <si>
    <t>Popis stavby: 215Z045 - MŠ Španielova 1316, Praha 6 - Řepy, rekonstrukce topného systému - DPS II</t>
  </si>
  <si>
    <t>#POPO</t>
  </si>
  <si>
    <t>Popis objektu: D.1.1 - VYT</t>
  </si>
  <si>
    <t>#POPR</t>
  </si>
  <si>
    <t>Popis rozpočtu: D.1.1.R4 - Vytápění</t>
  </si>
  <si>
    <t>Rekapitulace dílů</t>
  </si>
  <si>
    <t>Typ dílu</t>
  </si>
  <si>
    <t>34</t>
  </si>
  <si>
    <t>Stěny a příčky</t>
  </si>
  <si>
    <t>4</t>
  </si>
  <si>
    <t>Vodorovné konstrukce</t>
  </si>
  <si>
    <t>6</t>
  </si>
  <si>
    <t>Úpravy povrchu, podlahy</t>
  </si>
  <si>
    <t>94</t>
  </si>
  <si>
    <t>Lešení a stavební výtahy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</si>
  <si>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</si>
  <si>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</si>
  <si>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</si>
  <si>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</si>
  <si>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</si>
  <si>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</si>
  <si>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700</t>
  </si>
  <si>
    <t>HZS - hodinové zúčtovací sazby, zkoušky, revize</t>
  </si>
  <si>
    <t>700B</t>
  </si>
  <si>
    <t>Demontáže</t>
  </si>
  <si>
    <t>713</t>
  </si>
  <si>
    <t>Izolace tepelné</t>
  </si>
  <si>
    <t>715</t>
  </si>
  <si>
    <t>Izolace chemické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</si>
  <si>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</si>
  <si>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</si>
  <si>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</si>
  <si>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</si>
  <si>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</si>
  <si>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</si>
  <si>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</si>
  <si>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</si>
  <si>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</si>
  <si>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</si>
  <si>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</si>
  <si>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</si>
  <si>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</si>
  <si>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</si>
  <si>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</si>
  <si>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</si>
  <si>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</si>
  <si>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</si>
  <si>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</si>
  <si>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</si>
  <si>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</si>
  <si>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</si>
  <si>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</si>
  <si>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</si>
  <si>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</si>
  <si>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</si>
  <si>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</si>
  <si>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</si>
  <si>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</si>
  <si>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</si>
  <si>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</si>
  <si>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</si>
  <si>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</si>
  <si>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</si>
  <si>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</si>
  <si>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</si>
  <si>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</si>
  <si>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</si>
  <si>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</si>
  <si>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</si>
  <si>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</si>
  <si>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</si>
  <si>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</si>
  <si>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</si>
  <si>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</si>
  <si>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</si>
  <si>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</si>
  <si>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</si>
  <si>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</si>
  <si>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</si>
  <si>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</si>
  <si>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</si>
  <si>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346244361RT2</t>
  </si>
  <si>
    <t>Zazdívka rýh, potrubí, nik (výklenků) nebo kapes tloušťka 65 mm</t>
  </si>
  <si>
    <t>m2</t>
  </si>
  <si>
    <t>801-1</t>
  </si>
  <si>
    <t>RTS 24/ I</t>
  </si>
  <si>
    <t>Práce</t>
  </si>
  <si>
    <t>Běžná</t>
  </si>
  <si>
    <t>POL1_</t>
  </si>
  <si>
    <t>z jakéhokoliv druhu pálených cihel, s pomocným lešením výšky do 1,9 m a pro zatížení do 1,5 kPa.</t>
  </si>
  <si>
    <t>SPI</t>
  </si>
  <si>
    <t>342264101R00</t>
  </si>
  <si>
    <t xml:space="preserve">Doplňkové práce osazení revizních dvířek do sádrokartonového podhledu, do 0,25 m2,  ,  </t>
  </si>
  <si>
    <t>kus</t>
  </si>
  <si>
    <t>s vyřezáním otvoru, osazením rámu s dvířky, prošroubováním a úpravou parotěsné zábrany,</t>
  </si>
  <si>
    <t>POP</t>
  </si>
  <si>
    <t>954312203R00</t>
  </si>
  <si>
    <t>Obklady konstrukcí sádrokartonovými deskami opláštění vodorovných konstrukcí dvoustranné od 200x200 mm do 500x500 mm, deskami impregnovanými proti vlhkosti tl. 12,5 mm</t>
  </si>
  <si>
    <t>m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</si>
  <si>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</si>
  <si>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</si>
  <si>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</si>
  <si>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>954312303R00</t>
  </si>
  <si>
    <t>Obklady konstrukcí sádrokartonovými deskami opláštění vodorovných konstrukcí dvoustranné od 500x500 mm do 800x800 mm, deskami impregnovanými proti vlhkosti tl. 12,5 mm</t>
  </si>
  <si>
    <t>728415111R00</t>
  </si>
  <si>
    <t xml:space="preserve">Mřížky, regulátory montáž čtyřhranné větrací nebo ventilační mřížky, do průřezu 0,04 m2,  </t>
  </si>
  <si>
    <t>800-728</t>
  </si>
  <si>
    <t>411386611T00</t>
  </si>
  <si>
    <t>Zabetonování otvorů instal. 0,09 m2 ve stropech a klenbách, ze suchých směsí</t>
  </si>
  <si>
    <t>Vlastní</t>
  </si>
  <si>
    <t>Indiv</t>
  </si>
  <si>
    <t>28349010R</t>
  </si>
  <si>
    <t>Dvířka revizní použití: stavební otvor; funkce: klasické; šířka = 200 mm; výška = 200 mm; materiál: plast; počet křídel: 1</t>
  </si>
  <si>
    <t>SPCM</t>
  </si>
  <si>
    <t>Specifikace</t>
  </si>
  <si>
    <t>POL3_</t>
  </si>
  <si>
    <t>55364050R1</t>
  </si>
  <si>
    <t>Mřížka větrací 120 x 450 mm</t>
  </si>
  <si>
    <t>611401111RT2</t>
  </si>
  <si>
    <t>Omítka malých ploch na stropech do 0,09 m2, vápennou štukovou omítkou</t>
  </si>
  <si>
    <t>801-4</t>
  </si>
  <si>
    <t>jakoukoliv maltou, z pomocného pracovního lešení o výšce podlahy do 1900 mm a pro zatížení do 1,5 kPa,</t>
  </si>
  <si>
    <t>612401191RT2</t>
  </si>
  <si>
    <t>Omítky malých ploch vnitřních stěn do 0,09 m2, vápennou štukovou omítkou</t>
  </si>
  <si>
    <t>612401291RT2</t>
  </si>
  <si>
    <t>Omítky malých ploch vnitřních stěn přes 0,09 do 0,25 m2, vápennou štukovou omítkou</t>
  </si>
  <si>
    <t>612403387R00</t>
  </si>
  <si>
    <t>Hrubá výplň rýh ve stěnách, jakoukoliv maltou maltou ze suchých směsí  150 x 100 mm</t>
  </si>
  <si>
    <t>jakékoliv šířky rýhy,</t>
  </si>
  <si>
    <t>612409991RT2</t>
  </si>
  <si>
    <t>Začištění omítek kolem oken, dveří a obkladů apod. s použitím suché maltové směsi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</si>
  <si>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</si>
  <si>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</si>
  <si>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</si>
  <si>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</si>
  <si>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</si>
  <si>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</si>
  <si>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</si>
  <si>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</si>
  <si>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952902110R00</t>
  </si>
  <si>
    <t>Čištění budov zametáním v místnostech, chodbách, na schodišti a na půdě</t>
  </si>
  <si>
    <t>9982529999</t>
  </si>
  <si>
    <t>Přesun nábytku, zakrývání nábytku a podlahy</t>
  </si>
  <si>
    <t>kpl.</t>
  </si>
  <si>
    <t>970251100R00</t>
  </si>
  <si>
    <t>Řezání železobetonu hloubka řezu 100 mm</t>
  </si>
  <si>
    <t>801-3</t>
  </si>
  <si>
    <t>972054241R00</t>
  </si>
  <si>
    <t>Vybourání otvorů ve stropech nebo klenbách železobetonových plochy do 0,09 m2, tloušťky do 150 mm</t>
  </si>
  <si>
    <t>bez odstranění podlahy a násypu,</t>
  </si>
  <si>
    <t>972055241R00</t>
  </si>
  <si>
    <t>Vybourání otvorů ve stropech nebo klenbách z dutých prefabrikátů  plochy do 0,09 m2, tloušťky přes 120 mm</t>
  </si>
  <si>
    <t>974049154R00</t>
  </si>
  <si>
    <t>Vysekání rýh v betonových zdech v ploše do hloubky 100 mm, šířky do 150 mm</t>
  </si>
  <si>
    <t>Včetně pomocného lešení o výšce podlahy do 1900 mm a pro zatížení do 1,5 kPa  (150 kg/m2).</t>
  </si>
  <si>
    <t>979094211R00</t>
  </si>
  <si>
    <t>Nakládání nebo překládání vybourané suti</t>
  </si>
  <si>
    <t>t</t>
  </si>
  <si>
    <t>979011211R00</t>
  </si>
  <si>
    <t>Svislá doprava suti a vybouraných hmot nošením za prvé podlaží nad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</si>
  <si>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</si>
  <si>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</si>
  <si>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</si>
  <si>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</si>
  <si>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979990101R00</t>
  </si>
  <si>
    <t>Poplatek za uložení, směsi betonu a cihel,  , skupina 17 01 01 a 17 01 02 z Katalogu odpadů</t>
  </si>
  <si>
    <t>RTS 23/ II</t>
  </si>
  <si>
    <t>RTS 23/ I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</si>
  <si>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</si>
  <si>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</si>
  <si>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</si>
  <si>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</si>
  <si>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</si>
  <si>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979087391R00</t>
  </si>
  <si>
    <t xml:space="preserve">Vodorovné přemístění suti nošením k místu nakládky příplatek za každých dalších i započatých 10 m vzdálenosti suti,  </t>
  </si>
  <si>
    <t>979093111R00</t>
  </si>
  <si>
    <t>Uložení suti na skládku bez zhutnění</t>
  </si>
  <si>
    <t>800-6</t>
  </si>
  <si>
    <t>s hrubým urovnáním,</t>
  </si>
  <si>
    <t>999281145R00</t>
  </si>
  <si>
    <t>Přesun hmot pro opravy a údržbu objektů pro opravy a údržbu dosavadních objektů včetně vnějších plášťů  výšky do 6 m, nošením</t>
  </si>
  <si>
    <t>oborů 801, 803, 811 a 812</t>
  </si>
  <si>
    <t>904      R00</t>
  </si>
  <si>
    <t>Hzs-zkousky v ramci montaz.praci</t>
  </si>
  <si>
    <t>h</t>
  </si>
  <si>
    <t>Prav.M</t>
  </si>
  <si>
    <t>HZS</t>
  </si>
  <si>
    <t>POL10_</t>
  </si>
  <si>
    <t>904      R02</t>
  </si>
  <si>
    <t>Hzs-zkousky v ramci montaz.praci, Topná zkouška</t>
  </si>
  <si>
    <t>979951111R00</t>
  </si>
  <si>
    <t>Výkup kovů železný šrot, tloušťky do 4 mm</t>
  </si>
  <si>
    <t>Důležitá</t>
  </si>
  <si>
    <t>Pro vyjádření výnosu ve prospěch zhotovitele je nutné jednotkovou cenu uvést se záporným znaménkem. (Získaná částka ponižuje náklad stavby.)</t>
  </si>
  <si>
    <t>713400821R00</t>
  </si>
  <si>
    <t>Odstranění tepelné izolace potrubí pásy nebo foĺiemi  potrubí</t>
  </si>
  <si>
    <t>800-713</t>
  </si>
  <si>
    <t>713400842R00</t>
  </si>
  <si>
    <t>Odstranění tepelné izolace potrubí z vláknitých materiálů  s konstrukcí včetně povrchové úpravy</t>
  </si>
  <si>
    <t>733110806R00</t>
  </si>
  <si>
    <t>Demontáž potrubí z ocelových trubek závitových přes 15 do DN 32</t>
  </si>
  <si>
    <t>800-731</t>
  </si>
  <si>
    <t>733110808R00</t>
  </si>
  <si>
    <t>Demontáž potrubí z ocelových trubek závitových přes 32 do DN 50</t>
  </si>
  <si>
    <t>733110810R00</t>
  </si>
  <si>
    <t>Demontáž potrubí z ocelových trubek závitových přes 50 do DN 80</t>
  </si>
  <si>
    <t>733160801R00</t>
  </si>
  <si>
    <t>Demontáž potrubí z měděných trubek do D 28 mm</t>
  </si>
  <si>
    <t>733191816R00</t>
  </si>
  <si>
    <t>Demontáž příslušenství potrubí - odřezání třmenových držáků bez demontáže konzol nebo výložníků  do D 44,5</t>
  </si>
  <si>
    <t>733191823R00</t>
  </si>
  <si>
    <t>Demontáž příslušenství potrubí - odřezání třmenových držáků bez demontáže konzol nebo výložníků  přes 44,5 do D 76</t>
  </si>
  <si>
    <t>733890801R00</t>
  </si>
  <si>
    <t>Vnitrostaveništní přemístění demontovaných hmot rozvodů potrubí vodorovně do 100 m  z objektů výšky do 6 m</t>
  </si>
  <si>
    <t>734200811R00</t>
  </si>
  <si>
    <t xml:space="preserve">Demontáž závitových armatur s jedním závitem, do G 1/2" </t>
  </si>
  <si>
    <t>734200812R00</t>
  </si>
  <si>
    <t>Demontáž závitových armatur s jedním závitem, přes 1/2 do G 1"</t>
  </si>
  <si>
    <t>734200821R00</t>
  </si>
  <si>
    <t xml:space="preserve">Demontáž závitových armatur se dvěma závity, do G 1/2" </t>
  </si>
  <si>
    <t>734200822R00</t>
  </si>
  <si>
    <t>Demontáž závitových armatur se dvěma závity, přes 1/2 do G 1"</t>
  </si>
  <si>
    <t>734200823R00</t>
  </si>
  <si>
    <t>Demontáž závitových armatur se dvěma závity, přes 1 do G 6/4"</t>
  </si>
  <si>
    <t>734200824R00</t>
  </si>
  <si>
    <t>Demontáž závitových armatur se dvěma závity, přes 6/4 do G 2"</t>
  </si>
  <si>
    <t>734890801R00</t>
  </si>
  <si>
    <t>Vnitrostaveništní přemístění demontovaných hmot armatur vodorovně do 100 m  z objektů výšky do 6 m</t>
  </si>
  <si>
    <t>735111810R00</t>
  </si>
  <si>
    <t>Demontáž radiátorů litinových článkových</t>
  </si>
  <si>
    <t>735291800R00</t>
  </si>
  <si>
    <t>Demontáž konzol nebo držáků otopných těles, registrů, konvektorů do odpadu</t>
  </si>
  <si>
    <t>otopných těles, registrů, konvektorů do odpadu</t>
  </si>
  <si>
    <t>735494811R00</t>
  </si>
  <si>
    <t>Vypuštění vody z otopných soustav bez kotlů, ohříváků, zásobníků a nádrží</t>
  </si>
  <si>
    <t>( bez kotlů, ohříváků, zásobníků a nádrží )</t>
  </si>
  <si>
    <t>735890801R00</t>
  </si>
  <si>
    <t>Vnitrostaveništní přemístění demontovaných hmot  otopných těles vodorovně 100 m  z objektů výšky do 6 m</t>
  </si>
  <si>
    <t>979981101R00</t>
  </si>
  <si>
    <t>Odvoz a likvidace suti bez příměsí - kontejnerem do 3 t</t>
  </si>
  <si>
    <t>722181211RT5</t>
  </si>
  <si>
    <t>Izolace vodovodního potrubí návleková z trubic z pěnového polyetylenu, tloušťka stěny 6 mm, d 15 mm</t>
  </si>
  <si>
    <t>800-721</t>
  </si>
  <si>
    <t>V položce je kalkulována dodávka izolační trubice, spon a lepicí pásky.</t>
  </si>
  <si>
    <t>722182001RT2</t>
  </si>
  <si>
    <t>Montáž tepelné izolace potrubí samolepicí spoj a příčné stažení páskou, do DN 25</t>
  </si>
  <si>
    <t>722182004RT1</t>
  </si>
  <si>
    <t>Montáž tepelné izolace potrubí samolepicí spoj nebo rychlouzávěr, přes DN 25 do DN 40</t>
  </si>
  <si>
    <t>722182094R00</t>
  </si>
  <si>
    <t>Montáž tepelné izolace potrubí příplatek za montáž izolačních tvarovek přes DN 25 do DN 40</t>
  </si>
  <si>
    <t>sbr.</t>
  </si>
  <si>
    <t>998713201R00</t>
  </si>
  <si>
    <t>Přesun hmot pro izolace tepelné v objektech výšky do 6 m</t>
  </si>
  <si>
    <t>50 m vodorovně</t>
  </si>
  <si>
    <t>28323361R</t>
  </si>
  <si>
    <t>páska spojovací Al, PE; samolepicí; jednostranně; spoj parotěsný; š = 50,0 mm; l = 100 m</t>
  </si>
  <si>
    <t>631547011R</t>
  </si>
  <si>
    <t>pouzdro potrubní řezané; minerální vlákno; povrchová úprava Al fólie se skelnou mřížkou; vnitřní průměr 15,0 mm; tl. izolace 20,0 mm; provozní teplota  do 250 °C; tepelná vodivost (10°C) 0,0330 W/mK; tepelná vodivost (50°C) 0,037 W/mK</t>
  </si>
  <si>
    <t>631547012R</t>
  </si>
  <si>
    <t>pouzdro potrubní řezané; minerální vlákno; povrchová úprava Al fólie se skelnou mřížkou; vnitřní průměr 18,0 mm; tl. izolace 20,0 mm; provozní teplota  do 250 °C; tepelná vodivost (10°C) 0,0330 W/mK; tepelná vodivost (50°C) 0,037 W/mK</t>
  </si>
  <si>
    <t>631547013R</t>
  </si>
  <si>
    <t>pouzdro potrubní řezané; minerální vlákno; povrchová úprava Al fólie se skelnou mřížkou; vnitřní průměr 22,0 mm; tl. izolace 20,0 mm; provozní teplota  do 250 °C; tepelná vodivost (10°C) 0,0330 W/mK; tepelná vodivost (50°C) 0,037 W/mK</t>
  </si>
  <si>
    <t>631547014R</t>
  </si>
  <si>
    <t>pouzdro potrubní řezané; minerální vlákno; povrchová úprava Al fólie se skelnou mřížkou; vnitřní průměr 28,0 mm; tl. izolace 20,0 mm; provozní teplota  do 250 °C; tepelná vodivost (10°C) 0,0330 W/mK; tepelná vodivost (50°C) 0,037 W/mK</t>
  </si>
  <si>
    <t>631547115R</t>
  </si>
  <si>
    <t>pouzdro potrubní řezané; minerální vlákno; povrchová úprava Al fólie se skelnou mřížkou; vnitřní průměr 35,0 mm; tl. izolace 30,0 mm; provozní teplota  do 250 °C; tepelná vodivost (10°C) 0,0330 W/mK; tepelná vodivost (50°C) 0,037 W/mK</t>
  </si>
  <si>
    <t>631547216R</t>
  </si>
  <si>
    <t>pouzdro potrubní řezané; minerální vlákno; povrchová úprava Al fólie se skelnou mřížkou; vnitřní průměr 42,0 mm; tl. izolace 40,0 mm; provozní teplota  do 250 °C; tepelná vodivost (10°C) 0,0330 W/mK; tepelná vodivost (50°C) 0,037 W/mK</t>
  </si>
  <si>
    <t>715291915R001</t>
  </si>
  <si>
    <t>Údržba izolací utěsnění prostupů</t>
  </si>
  <si>
    <t>Včetně pomocného lešení o výšce podlahy do 1900 mm a pro zatížení do 1,5 kPa.</t>
  </si>
  <si>
    <t>722131934R00</t>
  </si>
  <si>
    <t>Opravy vodovodního potrubí závitového propojení dosavadního potrubí, DN 32</t>
  </si>
  <si>
    <t>722131935R00</t>
  </si>
  <si>
    <t>Opravy vodovodního potrubí závitového propojení dosavadního potrubí, DN 40</t>
  </si>
  <si>
    <t>733113113R00</t>
  </si>
  <si>
    <t>Potrubí z trubek závitových příplatek k ceně za zhotovení přípojky z ocelových trubek závitových,  ,  , DN 15</t>
  </si>
  <si>
    <t>733113116R00</t>
  </si>
  <si>
    <t>Potrubí z trubek závitových příplatek k ceně za zhotovení přípojky z ocelových trubek závitových,  ,  , DN 32</t>
  </si>
  <si>
    <t>733113117R00</t>
  </si>
  <si>
    <t>Potrubí z trubek závitových příplatek k ceně za zhotovení přípojky z ocelových trubek závitových,  ,  , DN 40</t>
  </si>
  <si>
    <t>733151212R00</t>
  </si>
  <si>
    <t>Potrubí z trubek ocelových vně pozinkovaných pro průmysl spojované lisováním vnější průměr D 15 mm, tl. stěny 1,2 mm</t>
  </si>
  <si>
    <t>včetně tvarovek, bez zednických výpomocí</t>
  </si>
  <si>
    <t>733151213R00</t>
  </si>
  <si>
    <t>Potrubí z trubek ocelových vně pozinkovaných pro průmysl spojované lisováním vnější průměr D 18 mm, tl. stěny 1,2 mm</t>
  </si>
  <si>
    <t>733151214R00</t>
  </si>
  <si>
    <t>Potrubí z trubek ocelových vně pozinkovaných pro průmysl spojované lisováním vnější průměr D 22 mm, tl. stěny 1,5 mm</t>
  </si>
  <si>
    <t>733151215R00</t>
  </si>
  <si>
    <t>Potrubí z trubek ocelových vně pozinkovaných pro průmysl spojované lisováním vnější průměr D 28 mm, tl. stěny 1,5 mm</t>
  </si>
  <si>
    <t>733151216R00</t>
  </si>
  <si>
    <t>Potrubí z trubek ocelových vně pozinkovaných pro průmysl spojované lisováním vnější průměr D 35 mm, tl. stěny 1,5 mm</t>
  </si>
  <si>
    <t>733151217R00</t>
  </si>
  <si>
    <t>Potrubí z trubek ocelových vně pozinkovaných pro průmysl spojované lisováním vnější průměr D 42 mm, tl. stěny 1,5 mm</t>
  </si>
  <si>
    <t>733190106R00</t>
  </si>
  <si>
    <t>Tlakové zkoušky potrubí ocelových závitových, plastových, měděných do DN 32</t>
  </si>
  <si>
    <t>Včetně dodávky vody, uzavření a zabezpečení konců potrubí.</t>
  </si>
  <si>
    <t>733190107R00</t>
  </si>
  <si>
    <t>Tlakové zkoušky potrubí ocelových závitových, plastových, měděných přes DN 32 do DN 40</t>
  </si>
  <si>
    <t>998733201R00</t>
  </si>
  <si>
    <t>Přesun hmot pro rozvody potrubí v objektech výšky do 6 m</t>
  </si>
  <si>
    <t>734209113R00</t>
  </si>
  <si>
    <t>Montáž závitové armatury se dvěma závity, G 1/2", bez dodávky materiálu</t>
  </si>
  <si>
    <t>734209114R00</t>
  </si>
  <si>
    <t>Montáž závitové armatury se dvěma závity, G 3/4", bez dodávky materiálu</t>
  </si>
  <si>
    <t>734209115R00</t>
  </si>
  <si>
    <t>Montáž závitové armatury se dvěma závity, G 1", bez dodávky materiálu</t>
  </si>
  <si>
    <t>734235121R00</t>
  </si>
  <si>
    <t>Kohout kulový, mosazný, DN 15, PN 42, vnitřní-vnitřní, včetně dodávky materiálu</t>
  </si>
  <si>
    <t>734235122R00</t>
  </si>
  <si>
    <t>Kohout kulový, mosazný, DN 20, PN 42, vnitřní-vnitřní, včetně dodávky materiálu</t>
  </si>
  <si>
    <t>734235123R00</t>
  </si>
  <si>
    <t>Kohout kulový, mosazný, DN 25, PN 35, vnitřní-vnitřní, včetně dodávky materiálu</t>
  </si>
  <si>
    <t>734235124R00</t>
  </si>
  <si>
    <t>Kohout kulový, mosazný, DN 32, PN 35, vnitřní-vnitřní, včetně dodávky materiálu</t>
  </si>
  <si>
    <t>734235125R00</t>
  </si>
  <si>
    <t>Kohout kulový, mosazný, DN 40, PN 35, vnitřní-vnitřní, včetně dodávky materiálu</t>
  </si>
  <si>
    <t>734263312R00</t>
  </si>
  <si>
    <t>Šroubení topenářské, přímé, mosazné, DN 15, PN 10, včetně dodávky materiálu</t>
  </si>
  <si>
    <t>734263313R00</t>
  </si>
  <si>
    <t>Šroubení topenářské, přímé, mosazné, DN 20, PN 10, včetně dodávky materiálu</t>
  </si>
  <si>
    <t>734263314R00</t>
  </si>
  <si>
    <t>Šroubení topenářské, přímé, mosazné, DN 25, PN 10, včetně dodávky materiálu</t>
  </si>
  <si>
    <t>734263315R00</t>
  </si>
  <si>
    <t>Šroubení topenářské, přímé, mosazné, DN 32, PN 10, včetně dodávky materiálu</t>
  </si>
  <si>
    <t>734263316R00</t>
  </si>
  <si>
    <t>Šroubení topenářské, přímé, mosazné, DN 40, PN 10, včetně dodávky materiálu</t>
  </si>
  <si>
    <t>734266122R00</t>
  </si>
  <si>
    <t>Šroubení regulační a uzavírací, přímé, bronzové, DN 15, PN 10, včetně dodávky materiálu</t>
  </si>
  <si>
    <t>734266422R00</t>
  </si>
  <si>
    <t>Šroubení pro radiátory typu VK dvoutrubkový systém s vypouštěním, přímé, bronzové, DN EK 20x15, PN 10, včetně dodávky materiálu</t>
  </si>
  <si>
    <t>734266442R00</t>
  </si>
  <si>
    <t>Šroubení pro radiátory typu VK dvoutrubkový systém s integrovaným termostatickým ventilem, přímé, bronzové, DN EK 20x15, PN 10, včetně dodávky materiálu</t>
  </si>
  <si>
    <t>734266772R00</t>
  </si>
  <si>
    <t>Šroubení svěrné pro měděné potrubí, mosazné, D 16 x EK, PN 10, včetně dodávky materiálu</t>
  </si>
  <si>
    <t>734291112R00</t>
  </si>
  <si>
    <t>Kohout kulový, napouštěcí a vypouštěcí, mosazný, DN 10, PN 10, včetně dodávky materiálu</t>
  </si>
  <si>
    <t>734291113R00</t>
  </si>
  <si>
    <t>Kohout kulový, napouštěcí a vypouštěcí, mosazný, DN 15, PN 10, včetně dodávky materiálu</t>
  </si>
  <si>
    <t>734291951R00</t>
  </si>
  <si>
    <t>Opravy závitových armatur zpětná montáž hlavic  učního a termostatického ovládání</t>
  </si>
  <si>
    <t>998734201R00</t>
  </si>
  <si>
    <t>Přesun hmot pro armatury v objektech výšky do 6 m</t>
  </si>
  <si>
    <t>73426646</t>
  </si>
  <si>
    <t>Příplatek za provedení ventil.vložky OT s automat. přednastavením průtoku</t>
  </si>
  <si>
    <t>551211001310EC</t>
  </si>
  <si>
    <t>Termostatický ventil s aut.přednastavením průtoku 1/2" (DN 15), přímý</t>
  </si>
  <si>
    <t>55137306.AR</t>
  </si>
  <si>
    <t>hlavice termostatická teplota prostoru 6 až 28 °C; ovládání ruční; provedení kapalinová</t>
  </si>
  <si>
    <t>5513730650R</t>
  </si>
  <si>
    <t>hlavice termostatická regulační rozsah 6,0 až 27,0 °C; ovládání ruční; provedení kapalinová; kapilára 1 250 mm</t>
  </si>
  <si>
    <t>5513806012R</t>
  </si>
  <si>
    <t>ventil regulační, stoupačkový, pro měření tlak. diference; šikmý; kvs 6,12; DN 20 mm; s měřicími ventilky; vnitřní závit</t>
  </si>
  <si>
    <t>5513806013R</t>
  </si>
  <si>
    <t>ventil regulační, stoupačkový, pro měření tlak. diference; šikmý; kvs 10,40; DN 25 mm; s měřicími ventilky; vnitřní závit</t>
  </si>
  <si>
    <t>735000912R00</t>
  </si>
  <si>
    <t>Regulace otopného systému při opravách vyregulování dvojregulačních ventilů a kohoutů s termostatickým ovládáním</t>
  </si>
  <si>
    <t>735148001R00</t>
  </si>
  <si>
    <t>Otopné těleso designové doplňkové práce tlakové zkoušky, těles jednořadých</t>
  </si>
  <si>
    <t>735156910R00</t>
  </si>
  <si>
    <t>Otopná tělesa panelová doplňkové práce tlakové zkoušky , těles jednořadých</t>
  </si>
  <si>
    <t>735156920R00</t>
  </si>
  <si>
    <t>Otopná tělesa panelová doplňkové práce tlakové zkoušky , těles dvouřadých</t>
  </si>
  <si>
    <t>735156930R00</t>
  </si>
  <si>
    <t>Otopná tělesa panelová doplňkové práce tlakové zkoušky , těles třířadých</t>
  </si>
  <si>
    <t>735159111R00</t>
  </si>
  <si>
    <t>Otopná tělesa panelová montáž bez ohledu na počet desek, délky do 1600 mm, bez dodávky materiálu</t>
  </si>
  <si>
    <t>735159121R00</t>
  </si>
  <si>
    <t>Otopná tělesa panelová montáž bez ohledu na počet desek, délky nad 1600 mm, bez dodávky materiálu</t>
  </si>
  <si>
    <t>735179110R00</t>
  </si>
  <si>
    <t>Otopná tělesa koupelnová montáž  topných žebříků, bez dodávky materiálu</t>
  </si>
  <si>
    <t>998735201R00</t>
  </si>
  <si>
    <t>Přesun hmot pro otopná tělesa v objektech výšky do 6 m</t>
  </si>
  <si>
    <t>484518381R</t>
  </si>
  <si>
    <t>Těleso otopné s přirozeným prouděním - trubkové; materiál: uhlíková ocel; H = 1 500 mm; B = 66 mm; L = 595 mm; l = 50 mm; tvar trubky: kruhový; tepelný výkon (50) = 808 W</t>
  </si>
  <si>
    <t>48452947R</t>
  </si>
  <si>
    <t>Těleso otopné s přirozeným prouděním - deskové; materiál: uhlíková ocel; typ: 10; H = 500 mm; B = 47 mm; L = 500 mm; l = 446 mm; tepelný výkon (50) = 257 W</t>
  </si>
  <si>
    <t>48452949R</t>
  </si>
  <si>
    <t>Těleso otopné s přirozeným prouděním - deskové; materiál: uhlíková ocel; typ: 10; H = 500 mm; B = 47 mm; L = 700 mm; l = 446 mm; tepelný výkon (50) = 360 W</t>
  </si>
  <si>
    <t>484569830R</t>
  </si>
  <si>
    <t>Těleso otopné s přirozeným prouděním - deskové; materiál: uhlíková ocel; typ: 11; H = 500 mm; B = 63 mm; L = 1 100 mm; l = 446 mm; tepelný výkon (50) = 944 W</t>
  </si>
  <si>
    <t>48456987R</t>
  </si>
  <si>
    <t>Těleso otopné s přirozeným prouděním - deskové; materiál: uhlíková ocel; typ: 11; H = 500 mm; B = 63 mm; L = 2 000 mm; l = 446 mm; tepelný výkon (50) = 1 716 W</t>
  </si>
  <si>
    <t>48457294R</t>
  </si>
  <si>
    <t>Těleso otopné s přirozeným prouděním - deskové; materiál: uhlíková ocel; typ: 22; H = 900 mm; B = 100 mm; L = 700 mm; l = 846 mm; tepelný výkon (50) = 1 619 W</t>
  </si>
  <si>
    <t>48457355R</t>
  </si>
  <si>
    <t>Těleso otopné s přirozeným prouděním - deskové; materiál: uhlíková ocel; typ: 10; H = 500 mm; B = 47 mm; L = 400 mm; l = 50 mm; tepelný výkon (50) = 206 W; s vestavěným ventilem</t>
  </si>
  <si>
    <t>48457403R</t>
  </si>
  <si>
    <t>Těleso otopné s přirozeným prouděním - deskové; materiál: uhlíková ocel; typ: 11; H = 500 mm; B = 63 mm; L = 400 mm; l = 50 mm; tepelný výkon (50) = 343 W; s vestavěným ventilem</t>
  </si>
  <si>
    <t>48457404.AR</t>
  </si>
  <si>
    <t>Těleso otopné s přirozeným prouděním - deskové; materiál: uhlíková ocel; typ: 11; H = 500 mm; B = 63 mm; L = 500 mm; l = 50 mm; tepelný výkon (50) = 429 W; s vestavěným ventilem</t>
  </si>
  <si>
    <t>48457405.AR</t>
  </si>
  <si>
    <t>Těleso otopné s přirozeným prouděním - deskové; materiál: uhlíková ocel; typ: 11; H = 500 mm; B = 63 mm; L = 600 mm; l = 50 mm; tepelný výkon (50) = 515 W; s vestavěným ventilem</t>
  </si>
  <si>
    <t>48457406.AR</t>
  </si>
  <si>
    <t>Těleso otopné s přirozeným prouděním - deskové; materiál: uhlíková ocel; typ: 11; H = 500 mm; B = 63 mm; L = 700 mm; l = 50 mm; tepelný výkon (50) = 601 W; s vestavěným ventilem</t>
  </si>
  <si>
    <t>48457408.AR</t>
  </si>
  <si>
    <t>Těleso otopné s přirozeným prouděním - deskové; materiál: uhlíková ocel; typ: 11; H = 500 mm; B = 63 mm; L = 900 mm; l = 50 mm; tepelný výkon (50) = 772 W; s vestavěným ventilem</t>
  </si>
  <si>
    <t>48457409.AR</t>
  </si>
  <si>
    <t>Těleso otopné s přirozeným prouděním - deskové; materiál: uhlíková ocel; typ: 11; H = 500 mm; B = 63 mm; L = 1 000 mm; l = 50 mm; tepelný výkon (50) = 858 W; s vestavěným ventilem</t>
  </si>
  <si>
    <t>48457410R</t>
  </si>
  <si>
    <t>Těleso otopné s přirozeným prouděním - deskové; materiál: uhlíková ocel; typ: 11; H = 500 mm; B = 63 mm; L = 1 100 mm; l = 50 mm; tepelný výkon (50) = 944 W; s vestavěným ventilem</t>
  </si>
  <si>
    <t>48457411.AR</t>
  </si>
  <si>
    <t>Těleso otopné s přirozeným prouděním - deskové; materiál: uhlíková ocel; typ: 11; H = 500 mm; B = 63 mm; L = 1 200 mm; l = 50 mm; tepelný výkon (50) = 1 030 W; s vestavěným ventilem</t>
  </si>
  <si>
    <t>48457492.AR</t>
  </si>
  <si>
    <t>Těleso otopné s přirozeným prouděním - deskové; materiál: uhlíková ocel; typ: 21; H = 500 mm; B = 66 mm; L = 800 mm; l = 50 mm; tepelný výkon (50) = 894 W; s vestavěným ventilem</t>
  </si>
  <si>
    <t>48457493.AR</t>
  </si>
  <si>
    <t>Těleso otopné s přirozeným prouděním - deskové; materiál: uhlíková ocel; typ: 21; H = 500 mm; B = 66 mm; L = 900 mm; l = 50 mm; tepelný výkon (50) = 1 005 W; s vestavěným ventilem</t>
  </si>
  <si>
    <t>48457496.AR</t>
  </si>
  <si>
    <t>Těleso otopné s přirozeným prouděním - deskové; materiál: uhlíková ocel; typ: 21; H = 500 mm; B = 66 mm; L = 1 200 mm; l = 50 mm; tepelný výkon (50) = 1 340 W; s vestavěným ventilem</t>
  </si>
  <si>
    <t>48457497.AR</t>
  </si>
  <si>
    <t>Těleso otopné s přirozeným prouděním - deskové; materiál: uhlíková ocel; typ: 21; H = 500 mm; B = 66 mm; L = 1 400 mm; l = 50 mm; tepelný výkon (50) = 1 564 W; s vestavěným ventilem</t>
  </si>
  <si>
    <t>48457499.AR</t>
  </si>
  <si>
    <t>Těleso otopné s přirozeným prouděním - deskové; materiál: uhlíková ocel; typ: 21; H = 500 mm; B = 66 mm; L = 1 800 mm; l = 50 mm; tepelný výkon (50) = 2 011 W; s vestavěným ventilem</t>
  </si>
  <si>
    <t>48457562.AR</t>
  </si>
  <si>
    <t>Těleso otopné s přirozeným prouděním - deskové; materiál: uhlíková ocel; typ: 22; H = 500 mm; B = 100 mm; L = 800 mm; l = 50 mm; tepelný výkon (50) = 1 016 W; s vestavěným ventilem</t>
  </si>
  <si>
    <t>48457563.AR</t>
  </si>
  <si>
    <t>Těleso otopné s přirozeným prouděním - deskové; materiál: uhlíková ocel; typ: 22; H = 500 mm; B = 100 mm; L = 900 mm; l = 50 mm; tepelný výkon (50) = 1 162 W; s vestavěným ventilem</t>
  </si>
  <si>
    <t>48457594.AR</t>
  </si>
  <si>
    <t>Těleso otopné s přirozeným prouděním - deskové; materiál: uhlíková ocel; typ: 22; H = 900 mm; B = 100 mm; L = 700 mm; l = 50 mm; tepelný výkon (50) = 1 619 W; s vestavěným ventilem</t>
  </si>
  <si>
    <t>48457636.AR</t>
  </si>
  <si>
    <t>Těleso otopné s přirozeným prouděním - deskové; materiál: uhlíková ocel; typ: 33; H = 500 mm; B = 155 mm; L = 900 mm; l = 50 mm; tepelný výkon (50) = 1 871 W; s vestavěným ventilem</t>
  </si>
  <si>
    <t>766111820R00</t>
  </si>
  <si>
    <t>Demontáž dřevěných stěn plných</t>
  </si>
  <si>
    <t>bm</t>
  </si>
  <si>
    <t>800-766</t>
  </si>
  <si>
    <t>včetně demontáže lišt a vysklení,</t>
  </si>
  <si>
    <t>998766201R00</t>
  </si>
  <si>
    <t>Přesun hmot pro konstrukce truhlářské v objektech výšky do 6 m</t>
  </si>
  <si>
    <t>76641095G</t>
  </si>
  <si>
    <t>"G"- dřevěná truhlíková garnýž s dvoukolejnicí, dekor dle sestavy krytů OT, dodávka+montáž</t>
  </si>
  <si>
    <t>76641095H</t>
  </si>
  <si>
    <t>"H"- dřevěný schodek s podstupnicí k balkónovým dveřím-součást sestavy "E", dodávka+montáž</t>
  </si>
  <si>
    <t>ks</t>
  </si>
  <si>
    <t>76641091A</t>
  </si>
  <si>
    <t>"A" - nábytková sestava s kryty otopných těles, policovými skříněmi a větrací mřížkou, - dle specifikace PD ;  dodávka+montáž</t>
  </si>
  <si>
    <t>Agregovaná položka</t>
  </si>
  <si>
    <t>POL2_</t>
  </si>
  <si>
    <t>Podkladový rošt, obklad deskami, dodávka materiálu.</t>
  </si>
  <si>
    <t>Včetně našroubování soklu.</t>
  </si>
  <si>
    <t>76641092B</t>
  </si>
  <si>
    <t>"B" - nábytková sestava s kryty otopných těles, policovými skříněmi a větrací mřížkou, - dle specifikace PD ;  dodávka+montáž</t>
  </si>
  <si>
    <t>76641093C</t>
  </si>
  <si>
    <t>"C" - nábytková sestava s kryty otopných těles, policovými skříněmi a větrací mřížkou, - dle specifikace PD ;  dodávka+montáž</t>
  </si>
  <si>
    <t>76641094D</t>
  </si>
  <si>
    <t>"D" - nábytková sestava s kryty otopných těles, policovými skříněmi a větrací mřížkou, - dle specifikace PD ;  dodávka+montáž</t>
  </si>
  <si>
    <t>76641095E</t>
  </si>
  <si>
    <t>"E" - nábytková sestava s kryty otopných těles, policovými skříněmi a větrací mřížkou, - dle specifikace PD ;  dodávka+montáž</t>
  </si>
  <si>
    <t>76641095F</t>
  </si>
  <si>
    <t>"F" - nábytková sestava s kryty otopných těles, policovými skříněmi a větrací mřížkou, - dle specifikace PD ;  dodávka+montáž</t>
  </si>
  <si>
    <t>910      R00</t>
  </si>
  <si>
    <t>Hzs - predbezne obhlidky a revize</t>
  </si>
  <si>
    <t>767995101R00</t>
  </si>
  <si>
    <t>Výroba a montáž atypických kovovových doplňků staveb hmotnosti do 5 kg</t>
  </si>
  <si>
    <t>kg</t>
  </si>
  <si>
    <t>800-767</t>
  </si>
  <si>
    <t>767995102R00</t>
  </si>
  <si>
    <t>Výroba a montáž atypických kovovových doplňků staveb hmotnosti přes 5 do 10 kg</t>
  </si>
  <si>
    <t>998767201R00</t>
  </si>
  <si>
    <t>Přesun hmot pro kovové stavební doplňk. konstrukce v objektech výšky do 6 m</t>
  </si>
  <si>
    <t>31179125R</t>
  </si>
  <si>
    <t>tyč závitová M8; l = 1 000 mm; mat. ocel 4,8 - DIN 975; povrch pozink</t>
  </si>
  <si>
    <t>42320111R</t>
  </si>
  <si>
    <t>objímka ocelová použití k připevňování potrubí větrání a klimatizace, k upevnění potrubí pro rozvody pitné vody; dvoušroubová s upevňovací maticí M8; rozměr 12-16 mm  1/4" ; teplotní rozsah použití -50 až 110 °C; galvanický pozink. + tlumící pryžová vložka</t>
  </si>
  <si>
    <t>42320112R</t>
  </si>
  <si>
    <t>objímka ocelová použití k připevňování potrubí větrání a klimatizace, k upevnění potrubí pro rozvody pitné vody; dvoušroubová s upevňovací maticí M8; rozměr 15-19 mm  3/8" ; teplotní rozsah použití -50 až 110 °C; galvanický pozink. + tlumící pryžová vložka</t>
  </si>
  <si>
    <t>42320113R</t>
  </si>
  <si>
    <t>objímka ocelová použití k připevňování potrubí větrání a klimatizace, k upevnění potrubí pro rozvody pitné vody; dvoušroubová s upevňovací maticí M8; rozměr 20-23 mm  1/2" ; teplotní rozsah použití -50 až 110 °C; galvanický pozink. + tlumící pryžová vložka</t>
  </si>
  <si>
    <t>42320114R</t>
  </si>
  <si>
    <t>objímka ocelová použití k připevňování potrubí větrání a klimatizace, k upevnění potrubí pro rozvody pitné vody; dvoušroubová s upevňovací maticí M8; rozměr 25-30 mm  3/4" ; teplotní rozsah použití -50 až 110 °C; galvanický pozink. + tlumící pryžová vložka</t>
  </si>
  <si>
    <t>42320115R</t>
  </si>
  <si>
    <t>objímka ocelová použití k připevňování potrubí větrání a klimatizace, k upevnění potrubí pro rozvody pitné vody; dvoušroubová s upevňovací maticí M8; rozměr 31-38 mm  1" ; teplotní rozsah použití -50 až 110 °C; galvanický pozink. + tlumící pryžová vložka</t>
  </si>
  <si>
    <t>42320116R</t>
  </si>
  <si>
    <t>objímka ocelová použití k připevňování potrubí větrání a klimatizace, k upevnění potrubí pro rozvody pitné vody; dvoušroubová s upevňovací maticí M8; rozměr 40-46 mm  5/4" ; teplotní rozsah použití -50 až 110 °C; galvanický pozink. + tlumící pryžová vložka</t>
  </si>
  <si>
    <t>55399994R</t>
  </si>
  <si>
    <t>výrobek kovový zámečnický, atypický</t>
  </si>
  <si>
    <t>55399999R</t>
  </si>
  <si>
    <t>771571905R00</t>
  </si>
  <si>
    <t>Opravy podlah z dlaždic keramických režných nebo glazovaných, velikosti 150 x 150 mm</t>
  </si>
  <si>
    <t>800-771</t>
  </si>
  <si>
    <t>998771201R00</t>
  </si>
  <si>
    <t>Přesun hmot pro podlahy z dlaždic v objektech výšky do 6 m</t>
  </si>
  <si>
    <t>771950010RA0</t>
  </si>
  <si>
    <t>Výměna dlažby s dodávkou dlaždic, Dlažba keramická s glazurou (GL); tl. = 7,0 mm; a = 198 mm; b = 198 mm; nasákavost = 3,0 %; povrch: hladký, matný; barva: šedá</t>
  </si>
  <si>
    <t>AP-PSV</t>
  </si>
  <si>
    <t>Vybourání dlažeb bez podkladního lože, s jakoukoliv výplní spár z dlaždic kameninových, cementových, teracových, čedičových nebo keramických tloušťky do 10 mm.</t>
  </si>
  <si>
    <t>Svislé přemístění ze 2. NP, nebo 1. PP, vodorovné vnitrostaveništní přemístění do 30 m, odvoz na skládku do 10 km. Bez poplatku za skládku.</t>
  </si>
  <si>
    <t>776591910R00</t>
  </si>
  <si>
    <t>Ostatní opravy na nášlapné ploše v ploše do 0,25 m2</t>
  </si>
  <si>
    <t>800-775</t>
  </si>
  <si>
    <t>998776201R00</t>
  </si>
  <si>
    <t>Přesun hmot pro podlahy povlakové v objektech výšky do 6 m</t>
  </si>
  <si>
    <t>vodorovně do 50 m</t>
  </si>
  <si>
    <t>776590050RA0</t>
  </si>
  <si>
    <t>Výměna povlaků podlah, za povlakovou krytinu z PVC</t>
  </si>
  <si>
    <t>Odstranění povlakových podlah z nášlapné plochy lepených, s podložkou, demontáž soklíků nebo lišt, dodávka a lepení povlaků podlah z plastů, bez podkladu, z pásů, svaření, dodávka a lepení podlahových soklíků z PVC, pastování a vyleštění podlah.</t>
  </si>
  <si>
    <t>Vodorovné vnitrostaveništní přemístění do 30 m, odvoz na skládku do 10 km. Bez poplatku za skládku.</t>
  </si>
  <si>
    <t>781441902R00</t>
  </si>
  <si>
    <t>Opravy obkladů z obkládaček hutných, polohutných glazovaných, velikosti 150 x 150 mm</t>
  </si>
  <si>
    <t>998781201R00</t>
  </si>
  <si>
    <t>Přesun hmot pro obklady keramické v objektech výšky do 6 m</t>
  </si>
  <si>
    <t>781950010RA0</t>
  </si>
  <si>
    <t>Opravy obkladů keramických výměna vnitřního obkladu</t>
  </si>
  <si>
    <t>Odsekání a odebrání obkladů z obkládaček vnitřních plochy do 2 m2, otlučení podkladní omítky až na zdivo, postřik stěn maltou cementovou, dodávka a montáž obkladů z obkladaček pórovinových kladených do malty, začištění omítek kolem obkladů. Dodávka materiálu.</t>
  </si>
  <si>
    <t>784450021RA0</t>
  </si>
  <si>
    <t>Malby z malířských směsí disperzní, penetrace jednonásobná, malba dvojnásobná, v barvě</t>
  </si>
  <si>
    <t>784450025RA0</t>
  </si>
  <si>
    <t>Malby z malířských směsí disperzní na SDK, penetrace jednonásobná, malba dvojnásobná, bílá</t>
  </si>
  <si>
    <t>M21-001r</t>
  </si>
  <si>
    <t>Demontáž elektroinstalace po původní regulaci topení v m.č. 012</t>
  </si>
  <si>
    <t>00411 R</t>
  </si>
  <si>
    <t>Přípravné a průzkumné služby či práce</t>
  </si>
  <si>
    <t>Soubor</t>
  </si>
  <si>
    <t>VRN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</si>
  <si>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</si>
  <si>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</si>
  <si>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005121 R</t>
  </si>
  <si>
    <t>(vč. mobilního WC)</t>
  </si>
  <si>
    <t>POL99_0</t>
  </si>
  <si>
    <t>Veškeré náklady spojené s vybudováním, provozem a odstraněním zařízení staveniště.</t>
  </si>
  <si>
    <t>005122 R</t>
  </si>
  <si>
    <t>Provozní vlivy</t>
  </si>
  <si>
    <t>POL99_2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</si>
  <si>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</si>
  <si>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005124010R1</t>
  </si>
  <si>
    <t>Koordinační činnost</t>
  </si>
  <si>
    <t>Koordinace stavebních a technologických dodávek stavby.</t>
  </si>
  <si>
    <t>005211080R1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</si>
  <si>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</si>
  <si>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</si>
  <si>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R1</t>
  </si>
  <si>
    <t>Ostatní zkoušky a revize</t>
  </si>
  <si>
    <t>Náklady zhotovitele, související s prováděním zkoušek a revizí předepsaných technickými normami nebo objednatelem a které jsou pro provedení díla nezbytné.</t>
  </si>
  <si>
    <t>005241010R1</t>
  </si>
  <si>
    <t>Dokumentace skutečného provedení, 1x v listinné +1x v elektronické podobě</t>
  </si>
  <si>
    <t>Náklady na vyhotovení dokumentace skutečného provedení stavby a její předání objednateli v požadované formě a požadovaném počtu.</t>
  </si>
  <si>
    <t>SUM</t>
  </si>
  <si>
    <t>včetně: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</si>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</sst>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B64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3474464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SUMIF(F53:F75,A16,I53:I75)+SUMIF(F53:F75,"PSU",I53:I75)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SUMIF(F53:F75,A17,I53:I75)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SUMIF(F53:F75,A18,I53:I75)</f>
        <v>0</v>
      </c>
      <c r="J18" s="85"/>
    </row>
    <row r="19" spans="1:10" ht="23.25" customHeight="1" x14ac:dyDescent="0.2">
      <c r="A19" s="196" t="s">
        <v>105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SUMIF(F53:F75,A19,I53:I75)</f>
        <v>0</v>
      </c>
      <c r="J19" s="85"/>
    </row>
    <row r="20" spans="1:10" ht="23.25" customHeight="1" x14ac:dyDescent="0.2">
      <c r="A20" s="196" t="s">
        <v>106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SUMIF(F53:F75,A20,I53:I75)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'D.1.1 D.1.1.R4 Pol'!AE289</f>
        <v>0</v>
      </c>
      <c r="G39" s="149">
        <f>'D.1.1 D.1.1.R4 Pol'!AF289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'D.1.1 D.1.1.R4 Pol'!AE289</f>
        <v>0</v>
      </c>
      <c r="G41" s="155">
        <f>'D.1.1 D.1.1.R4 Pol'!AF289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'D.1.1 D.1.1.R4 Pol'!AE289</f>
        <v>0</v>
      </c>
      <c r="G42" s="150">
        <f>'D.1.1 D.1.1.R4 Pol'!AF289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'D.1.1 D.1.1.R4 Pol'!G8</f>
        <v>0</v>
      </c>
      <c r="J53" s="189" t="str">
        <f>IF(I76=0,"",I53/I76*100)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24</v>
      </c>
      <c r="G54" s="193"/>
      <c r="H54" s="193"/>
      <c r="I54" s="193">
        <f>'D.1.1 D.1.1.R4 Pol'!G11</f>
        <v>0</v>
      </c>
      <c r="J54" s="189" t="str">
        <f>IF(I76=0,"",I54/I76*100)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24</v>
      </c>
      <c r="G55" s="193"/>
      <c r="H55" s="193"/>
      <c r="I55" s="193">
        <f>'D.1.1 D.1.1.R4 Pol'!G28</f>
        <v>0</v>
      </c>
      <c r="J55" s="189" t="str">
        <f>IF(I76=0,"",I55/I76*100)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24</v>
      </c>
      <c r="G56" s="193"/>
      <c r="H56" s="193"/>
      <c r="I56" s="193">
        <f>'D.1.1 D.1.1.R4 Pol'!G40</f>
        <v>0</v>
      </c>
      <c r="J56" s="189" t="str">
        <f>IF(I76=0,"",I56/I76*100)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24</v>
      </c>
      <c r="G57" s="193"/>
      <c r="H57" s="193"/>
      <c r="I57" s="193">
        <f>'D.1.1 D.1.1.R4 Pol'!G42</f>
        <v>0</v>
      </c>
      <c r="J57" s="189" t="str">
        <f>IF(I76=0,"",I57/I76*100)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24</v>
      </c>
      <c r="G58" s="193"/>
      <c r="H58" s="193"/>
      <c r="I58" s="193">
        <f>'D.1.1 D.1.1.R4 Pol'!G46</f>
        <v>0</v>
      </c>
      <c r="J58" s="189" t="str">
        <f>IF(I76=0,"",I58/I76*100)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24</v>
      </c>
      <c r="G59" s="193"/>
      <c r="H59" s="193"/>
      <c r="I59" s="193">
        <f>'D.1.1 D.1.1.R4 Pol'!G66</f>
        <v>0</v>
      </c>
      <c r="J59" s="189" t="str">
        <f>IF(I76=0,"",I59/I76*100)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2" t="s">
        <v>25</v>
      </c>
      <c r="G60" s="193"/>
      <c r="H60" s="193"/>
      <c r="I60" s="193">
        <f>'D.1.1 D.1.1.R4 Pol'!G69</f>
        <v>0</v>
      </c>
      <c r="J60" s="189" t="str">
        <f>IF(I76=0,"",I60/I76*100)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2" t="s">
        <v>25</v>
      </c>
      <c r="G61" s="193"/>
      <c r="H61" s="193"/>
      <c r="I61" s="193">
        <f>'D.1.1 D.1.1.R4 Pol'!G72</f>
        <v>0</v>
      </c>
      <c r="J61" s="189" t="str">
        <f>IF(I76=0,"",I61/I76*100)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2" t="s">
        <v>25</v>
      </c>
      <c r="G62" s="193"/>
      <c r="H62" s="193"/>
      <c r="I62" s="193">
        <f>'D.1.1 D.1.1.R4 Pol'!G98</f>
        <v>0</v>
      </c>
      <c r="J62" s="189" t="str">
        <f>IF(I76=0,"",I62/I76*100)</f>
        <v/>
      </c>
    </row>
    <row r="63" spans="1:10" ht="36.75" customHeight="1" x14ac:dyDescent="0.2">
      <c r="A63" s="178"/>
      <c r="B63" s="183" t="s">
        <v>83</v>
      </c>
      <c r="C63" s="184" t="s">
        <v>84</v>
      </c>
      <c r="D63" s="185"/>
      <c r="E63" s="185"/>
      <c r="F63" s="192" t="s">
        <v>25</v>
      </c>
      <c r="G63" s="193"/>
      <c r="H63" s="193"/>
      <c r="I63" s="193">
        <f>'D.1.1 D.1.1.R4 Pol'!G113</f>
        <v>0</v>
      </c>
      <c r="J63" s="189" t="str">
        <f>IF(I76=0,"",I63/I76*100)</f>
        <v/>
      </c>
    </row>
    <row r="64" spans="1:10" ht="36.75" customHeight="1" x14ac:dyDescent="0.2">
      <c r="A64" s="178"/>
      <c r="B64" s="183" t="s">
        <v>85</v>
      </c>
      <c r="C64" s="184" t="s">
        <v>86</v>
      </c>
      <c r="D64" s="185"/>
      <c r="E64" s="185"/>
      <c r="F64" s="192" t="s">
        <v>25</v>
      </c>
      <c r="G64" s="193"/>
      <c r="H64" s="193"/>
      <c r="I64" s="193">
        <f>'D.1.1 D.1.1.R4 Pol'!G116</f>
        <v>0</v>
      </c>
      <c r="J64" s="189" t="str">
        <f>IF(I76=0,"",I64/I76*100)</f>
        <v/>
      </c>
    </row>
    <row r="65" spans="1:10" ht="36.75" customHeight="1" x14ac:dyDescent="0.2">
      <c r="A65" s="178"/>
      <c r="B65" s="183" t="s">
        <v>87</v>
      </c>
      <c r="C65" s="184" t="s">
        <v>88</v>
      </c>
      <c r="D65" s="185"/>
      <c r="E65" s="185"/>
      <c r="F65" s="192" t="s">
        <v>25</v>
      </c>
      <c r="G65" s="193"/>
      <c r="H65" s="193"/>
      <c r="I65" s="193">
        <f>'D.1.1 D.1.1.R4 Pol'!G145</f>
        <v>0</v>
      </c>
      <c r="J65" s="189" t="str">
        <f>IF(I76=0,"",I65/I76*100)</f>
        <v/>
      </c>
    </row>
    <row r="66" spans="1:10" ht="36.75" customHeight="1" x14ac:dyDescent="0.2">
      <c r="A66" s="178"/>
      <c r="B66" s="183" t="s">
        <v>89</v>
      </c>
      <c r="C66" s="184" t="s">
        <v>90</v>
      </c>
      <c r="D66" s="185"/>
      <c r="E66" s="185"/>
      <c r="F66" s="192" t="s">
        <v>25</v>
      </c>
      <c r="G66" s="193"/>
      <c r="H66" s="193"/>
      <c r="I66" s="193">
        <f>'D.1.1 D.1.1.R4 Pol'!G173</f>
        <v>0</v>
      </c>
      <c r="J66" s="189" t="str">
        <f>IF(I76=0,"",I66/I76*100)</f>
        <v/>
      </c>
    </row>
    <row r="67" spans="1:10" ht="36.75" customHeight="1" x14ac:dyDescent="0.2">
      <c r="A67" s="178"/>
      <c r="B67" s="183" t="s">
        <v>91</v>
      </c>
      <c r="C67" s="184" t="s">
        <v>92</v>
      </c>
      <c r="D67" s="185"/>
      <c r="E67" s="185"/>
      <c r="F67" s="192" t="s">
        <v>25</v>
      </c>
      <c r="G67" s="193"/>
      <c r="H67" s="193"/>
      <c r="I67" s="193">
        <f>'D.1.1 D.1.1.R4 Pol'!G207</f>
        <v>0</v>
      </c>
      <c r="J67" s="189" t="str">
        <f>IF(I76=0,"",I67/I76*100)</f>
        <v/>
      </c>
    </row>
    <row r="68" spans="1:10" ht="36.75" customHeight="1" x14ac:dyDescent="0.2">
      <c r="A68" s="178"/>
      <c r="B68" s="183" t="s">
        <v>93</v>
      </c>
      <c r="C68" s="184" t="s">
        <v>94</v>
      </c>
      <c r="D68" s="185"/>
      <c r="E68" s="185"/>
      <c r="F68" s="192" t="s">
        <v>25</v>
      </c>
      <c r="G68" s="193"/>
      <c r="H68" s="193"/>
      <c r="I68" s="193">
        <f>'D.1.1 D.1.1.R4 Pol'!G233</f>
        <v>0</v>
      </c>
      <c r="J68" s="189" t="str">
        <f>IF(I76=0,"",I68/I76*100)</f>
        <v/>
      </c>
    </row>
    <row r="69" spans="1:10" ht="36.75" customHeight="1" x14ac:dyDescent="0.2">
      <c r="A69" s="178"/>
      <c r="B69" s="183" t="s">
        <v>95</v>
      </c>
      <c r="C69" s="184" t="s">
        <v>96</v>
      </c>
      <c r="D69" s="185"/>
      <c r="E69" s="185"/>
      <c r="F69" s="192" t="s">
        <v>25</v>
      </c>
      <c r="G69" s="193"/>
      <c r="H69" s="193"/>
      <c r="I69" s="193">
        <f>'D.1.1 D.1.1.R4 Pol'!G247</f>
        <v>0</v>
      </c>
      <c r="J69" s="189" t="str">
        <f>IF(I76=0,"",I69/I76*100)</f>
        <v/>
      </c>
    </row>
    <row r="70" spans="1:10" ht="36.75" customHeight="1" x14ac:dyDescent="0.2">
      <c r="A70" s="178"/>
      <c r="B70" s="183" t="s">
        <v>97</v>
      </c>
      <c r="C70" s="184" t="s">
        <v>98</v>
      </c>
      <c r="D70" s="185"/>
      <c r="E70" s="185"/>
      <c r="F70" s="192" t="s">
        <v>25</v>
      </c>
      <c r="G70" s="193"/>
      <c r="H70" s="193"/>
      <c r="I70" s="193">
        <f>'D.1.1 D.1.1.R4 Pol'!G254</f>
        <v>0</v>
      </c>
      <c r="J70" s="189" t="str">
        <f>IF(I76=0,"",I70/I76*100)</f>
        <v/>
      </c>
    </row>
    <row r="71" spans="1:10" ht="36.75" customHeight="1" x14ac:dyDescent="0.2">
      <c r="A71" s="178"/>
      <c r="B71" s="183" t="s">
        <v>99</v>
      </c>
      <c r="C71" s="184" t="s">
        <v>100</v>
      </c>
      <c r="D71" s="185"/>
      <c r="E71" s="185"/>
      <c r="F71" s="192" t="s">
        <v>25</v>
      </c>
      <c r="G71" s="193"/>
      <c r="H71" s="193"/>
      <c r="I71" s="193">
        <f>'D.1.1 D.1.1.R4 Pol'!G261</f>
        <v>0</v>
      </c>
      <c r="J71" s="189" t="str">
        <f>IF(I76=0,"",I71/I76*100)</f>
        <v/>
      </c>
    </row>
    <row r="72" spans="1:10" ht="36.75" customHeight="1" x14ac:dyDescent="0.2">
      <c r="A72" s="178"/>
      <c r="B72" s="183" t="s">
        <v>101</v>
      </c>
      <c r="C72" s="184" t="s">
        <v>102</v>
      </c>
      <c r="D72" s="185"/>
      <c r="E72" s="185"/>
      <c r="F72" s="192" t="s">
        <v>25</v>
      </c>
      <c r="G72" s="193"/>
      <c r="H72" s="193"/>
      <c r="I72" s="193">
        <f>'D.1.1 D.1.1.R4 Pol'!G267</f>
        <v>0</v>
      </c>
      <c r="J72" s="189" t="str">
        <f>IF(I76=0,"",I72/I76*100)</f>
        <v/>
      </c>
    </row>
    <row r="73" spans="1:10" ht="36.75" customHeight="1" x14ac:dyDescent="0.2">
      <c r="A73" s="178"/>
      <c r="B73" s="183" t="s">
        <v>103</v>
      </c>
      <c r="C73" s="184" t="s">
        <v>104</v>
      </c>
      <c r="D73" s="185"/>
      <c r="E73" s="185"/>
      <c r="F73" s="192" t="s">
        <v>26</v>
      </c>
      <c r="G73" s="193"/>
      <c r="H73" s="193"/>
      <c r="I73" s="193">
        <f>'D.1.1 D.1.1.R4 Pol'!G270</f>
        <v>0</v>
      </c>
      <c r="J73" s="189" t="str">
        <f>IF(I76=0,"",I73/I76*100)</f>
        <v/>
      </c>
    </row>
    <row r="74" spans="1:10" ht="36.75" customHeight="1" x14ac:dyDescent="0.2">
      <c r="A74" s="178"/>
      <c r="B74" s="183" t="s">
        <v>105</v>
      </c>
      <c r="C74" s="184" t="s">
        <v>27</v>
      </c>
      <c r="D74" s="185"/>
      <c r="E74" s="185"/>
      <c r="F74" s="192" t="s">
        <v>105</v>
      </c>
      <c r="G74" s="193"/>
      <c r="H74" s="193"/>
      <c r="I74" s="193">
        <f>'D.1.1 D.1.1.R4 Pol'!G272</f>
        <v>0</v>
      </c>
      <c r="J74" s="189" t="str">
        <f>IF(I76=0,"",I74/I76*100)</f>
        <v/>
      </c>
    </row>
    <row r="75" spans="1:10" ht="36.75" customHeight="1" x14ac:dyDescent="0.2">
      <c r="A75" s="178"/>
      <c r="B75" s="183" t="s">
        <v>106</v>
      </c>
      <c r="C75" s="184" t="s">
        <v>28</v>
      </c>
      <c r="D75" s="185"/>
      <c r="E75" s="185"/>
      <c r="F75" s="192" t="s">
        <v>106</v>
      </c>
      <c r="G75" s="193"/>
      <c r="H75" s="193"/>
      <c r="I75" s="193">
        <f>'D.1.1 D.1.1.R4 Pol'!G285</f>
        <v>0</v>
      </c>
      <c r="J75" s="189" t="str">
        <f>IF(I76=0,"",I75/I76*100)</f>
        <v/>
      </c>
    </row>
    <row r="76" spans="1:10" ht="25.5" customHeight="1" x14ac:dyDescent="0.2">
      <c r="A76" s="179"/>
      <c r="B76" s="186" t="s">
        <v>1</v>
      </c>
      <c r="C76" s="187"/>
      <c r="D76" s="188"/>
      <c r="E76" s="188"/>
      <c r="F76" s="194"/>
      <c r="G76" s="195"/>
      <c r="H76" s="195"/>
      <c r="I76" s="195">
        <f>SUM(I53:I75)</f>
        <v>0</v>
      </c>
      <c r="J76" s="190">
        <f>SUM(J53:J75)</f>
        <v>0</v>
      </c>
    </row>
    <row r="77" spans="1:10" x14ac:dyDescent="0.2">
      <c r="F77" s="135"/>
      <c r="G77" s="135"/>
      <c r="H77" s="135"/>
      <c r="I77" s="135"/>
      <c r="J77" s="191"/>
    </row>
    <row r="78" spans="1:10" x14ac:dyDescent="0.2">
      <c r="F78" s="135"/>
      <c r="G78" s="135"/>
      <c r="H78" s="135"/>
      <c r="I78" s="135"/>
      <c r="J78" s="191"/>
    </row>
    <row r="79" spans="1:10" x14ac:dyDescent="0.2">
      <c r="F79" s="135"/>
      <c r="G79" s="135"/>
      <c r="H79" s="135"/>
      <c r="I79" s="135"/>
      <c r="J79" s="191"/>
    </row>
  </sheetData>
  <sheetProtection password="DB64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3:E73"/>
    <mergeCell ref="C74:E74"/>
    <mergeCell ref="C75:E75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DB64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107</v>
      </c>
      <c r="B1" s="197"/>
      <c r="C1" s="197"/>
      <c r="D1" s="197"/>
      <c r="E1" s="197"/>
      <c r="F1" s="197"/>
      <c r="G1" s="197"/>
      <c r="AG1" t="s">
        <v>108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109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110</v>
      </c>
      <c r="AG3" t="s">
        <v>111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112</v>
      </c>
    </row>
    <row r="5" spans="1:60" x14ac:dyDescent="0.2">
      <c r="D5" s="10"/>
    </row>
    <row r="6" spans="1:60" ht="38.25" x14ac:dyDescent="0.2">
      <c r="A6" s="208" t="s">
        <v>113</v>
      </c>
      <c r="B6" s="210" t="s">
        <v>114</v>
      </c>
      <c r="C6" s="210" t="s">
        <v>115</v>
      </c>
      <c r="D6" s="209" t="s">
        <v>116</v>
      </c>
      <c r="E6" s="208" t="s">
        <v>117</v>
      </c>
      <c r="F6" s="207" t="s">
        <v>118</v>
      </c>
      <c r="G6" s="208" t="s">
        <v>29</v>
      </c>
      <c r="H6" s="211" t="s">
        <v>30</v>
      </c>
      <c r="I6" s="211" t="s">
        <v>119</v>
      </c>
      <c r="J6" s="211" t="s">
        <v>31</v>
      </c>
      <c r="K6" s="211" t="s">
        <v>120</v>
      </c>
      <c r="L6" s="211" t="s">
        <v>121</v>
      </c>
      <c r="M6" s="211" t="s">
        <v>122</v>
      </c>
      <c r="N6" s="211" t="s">
        <v>123</v>
      </c>
      <c r="O6" s="211" t="s">
        <v>124</v>
      </c>
      <c r="P6" s="211" t="s">
        <v>125</v>
      </c>
      <c r="Q6" s="211" t="s">
        <v>126</v>
      </c>
      <c r="R6" s="211" t="s">
        <v>127</v>
      </c>
      <c r="S6" s="211" t="s">
        <v>128</v>
      </c>
      <c r="T6" s="211" t="s">
        <v>129</v>
      </c>
      <c r="U6" s="211" t="s">
        <v>130</v>
      </c>
      <c r="V6" s="211" t="s">
        <v>131</v>
      </c>
      <c r="W6" s="211" t="s">
        <v>132</v>
      </c>
      <c r="X6" s="211" t="s">
        <v>133</v>
      </c>
      <c r="Y6" s="211" t="s">
        <v>134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135</v>
      </c>
      <c r="B8" s="225" t="s">
        <v>63</v>
      </c>
      <c r="C8" s="249" t="s">
        <v>64</v>
      </c>
      <c r="D8" s="226"/>
      <c r="E8" s="227"/>
      <c r="F8" s="228"/>
      <c r="G8" s="228">
        <f>SUMIF(AG9:AG10,"&lt;&gt;NOR",G9:G10)</f>
        <v>0</v>
      </c>
      <c r="H8" s="228"/>
      <c r="I8" s="228">
        <f>SUM(I9:I10)</f>
        <v>0</v>
      </c>
      <c r="J8" s="228"/>
      <c r="K8" s="228">
        <f>SUM(K9:K10)</f>
        <v>0</v>
      </c>
      <c r="L8" s="228"/>
      <c r="M8" s="228">
        <f>SUM(M9:M10)</f>
        <v>0</v>
      </c>
      <c r="N8" s="227"/>
      <c r="O8" s="227">
        <f>SUM(O9:O10)</f>
        <v>0.08</v>
      </c>
      <c r="P8" s="227"/>
      <c r="Q8" s="227">
        <f>SUM(Q9:Q10)</f>
        <v>0</v>
      </c>
      <c r="R8" s="228"/>
      <c r="S8" s="228"/>
      <c r="T8" s="229"/>
      <c r="U8" s="223"/>
      <c r="V8" s="223">
        <f>SUM(V9:V10)</f>
        <v>0.59</v>
      </c>
      <c r="W8" s="223"/>
      <c r="X8" s="223"/>
      <c r="Y8" s="223"/>
      <c r="AG8" t="s">
        <v>136</v>
      </c>
    </row>
    <row r="9" spans="1:60" outlineLevel="1" x14ac:dyDescent="0.2">
      <c r="A9" s="231">
        <v>1</v>
      </c>
      <c r="B9" s="232" t="s">
        <v>137</v>
      </c>
      <c r="C9" s="250" t="s">
        <v>138</v>
      </c>
      <c r="D9" s="233" t="s">
        <v>139</v>
      </c>
      <c r="E9" s="234">
        <v>0.67500000000000004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0.11795</v>
      </c>
      <c r="O9" s="234">
        <f>ROUND(E9*N9,2)</f>
        <v>0.08</v>
      </c>
      <c r="P9" s="234">
        <v>0</v>
      </c>
      <c r="Q9" s="234">
        <f>ROUND(E9*P9,2)</f>
        <v>0</v>
      </c>
      <c r="R9" s="236" t="s">
        <v>140</v>
      </c>
      <c r="S9" s="236" t="s">
        <v>141</v>
      </c>
      <c r="T9" s="237" t="s">
        <v>141</v>
      </c>
      <c r="U9" s="222">
        <v>0.88</v>
      </c>
      <c r="V9" s="222">
        <f>ROUND(E9*U9,2)</f>
        <v>0.59</v>
      </c>
      <c r="W9" s="222"/>
      <c r="X9" s="222" t="s">
        <v>142</v>
      </c>
      <c r="Y9" s="222" t="s">
        <v>143</v>
      </c>
      <c r="Z9" s="212"/>
      <c r="AA9" s="212"/>
      <c r="AB9" s="212"/>
      <c r="AC9" s="212"/>
      <c r="AD9" s="212"/>
      <c r="AE9" s="212"/>
      <c r="AF9" s="212"/>
      <c r="AG9" s="212" t="s">
        <v>144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1" t="s">
        <v>145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146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4" t="s">
        <v>135</v>
      </c>
      <c r="B11" s="225" t="s">
        <v>65</v>
      </c>
      <c r="C11" s="249" t="s">
        <v>66</v>
      </c>
      <c r="D11" s="226"/>
      <c r="E11" s="227"/>
      <c r="F11" s="228"/>
      <c r="G11" s="228">
        <f>SUMIF(AG12:AG27,"&lt;&gt;NOR",G12:G27)</f>
        <v>0</v>
      </c>
      <c r="H11" s="228"/>
      <c r="I11" s="228">
        <f>SUM(I12:I27)</f>
        <v>0</v>
      </c>
      <c r="J11" s="228"/>
      <c r="K11" s="228">
        <f>SUM(K12:K27)</f>
        <v>0</v>
      </c>
      <c r="L11" s="228"/>
      <c r="M11" s="228">
        <f>SUM(M12:M27)</f>
        <v>0</v>
      </c>
      <c r="N11" s="227"/>
      <c r="O11" s="227">
        <f>SUM(O12:O27)</f>
        <v>1.61</v>
      </c>
      <c r="P11" s="227"/>
      <c r="Q11" s="227">
        <f>SUM(Q12:Q27)</f>
        <v>0</v>
      </c>
      <c r="R11" s="228"/>
      <c r="S11" s="228"/>
      <c r="T11" s="229"/>
      <c r="U11" s="223"/>
      <c r="V11" s="223">
        <f>SUM(V12:V27)</f>
        <v>43.769999999999996</v>
      </c>
      <c r="W11" s="223"/>
      <c r="X11" s="223"/>
      <c r="Y11" s="223"/>
      <c r="AG11" t="s">
        <v>136</v>
      </c>
    </row>
    <row r="12" spans="1:60" ht="22.5" outlineLevel="1" x14ac:dyDescent="0.2">
      <c r="A12" s="231">
        <v>2</v>
      </c>
      <c r="B12" s="232" t="s">
        <v>147</v>
      </c>
      <c r="C12" s="250" t="s">
        <v>148</v>
      </c>
      <c r="D12" s="233" t="s">
        <v>149</v>
      </c>
      <c r="E12" s="234">
        <v>2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1.6000000000000001E-4</v>
      </c>
      <c r="O12" s="234">
        <f>ROUND(E12*N12,2)</f>
        <v>0</v>
      </c>
      <c r="P12" s="234">
        <v>0</v>
      </c>
      <c r="Q12" s="234">
        <f>ROUND(E12*P12,2)</f>
        <v>0</v>
      </c>
      <c r="R12" s="236" t="s">
        <v>140</v>
      </c>
      <c r="S12" s="236" t="s">
        <v>141</v>
      </c>
      <c r="T12" s="237" t="s">
        <v>141</v>
      </c>
      <c r="U12" s="222">
        <v>1.24</v>
      </c>
      <c r="V12" s="222">
        <f>ROUND(E12*U12,2)</f>
        <v>2.48</v>
      </c>
      <c r="W12" s="222"/>
      <c r="X12" s="222" t="s">
        <v>142</v>
      </c>
      <c r="Y12" s="222" t="s">
        <v>143</v>
      </c>
      <c r="Z12" s="212"/>
      <c r="AA12" s="212"/>
      <c r="AB12" s="212"/>
      <c r="AC12" s="212"/>
      <c r="AD12" s="212"/>
      <c r="AE12" s="212"/>
      <c r="AF12" s="212"/>
      <c r="AG12" s="212" t="s">
        <v>144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2" t="s">
        <v>150</v>
      </c>
      <c r="D13" s="239"/>
      <c r="E13" s="239"/>
      <c r="F13" s="239"/>
      <c r="G13" s="239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151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33.75" outlineLevel="1" x14ac:dyDescent="0.2">
      <c r="A14" s="231">
        <v>3</v>
      </c>
      <c r="B14" s="232" t="s">
        <v>152</v>
      </c>
      <c r="C14" s="250" t="s">
        <v>153</v>
      </c>
      <c r="D14" s="233" t="s">
        <v>154</v>
      </c>
      <c r="E14" s="234">
        <v>7.5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4">
        <v>1.272E-2</v>
      </c>
      <c r="O14" s="234">
        <f>ROUND(E14*N14,2)</f>
        <v>0.1</v>
      </c>
      <c r="P14" s="234">
        <v>0</v>
      </c>
      <c r="Q14" s="234">
        <f>ROUND(E14*P14,2)</f>
        <v>0</v>
      </c>
      <c r="R14" s="236" t="s">
        <v>140</v>
      </c>
      <c r="S14" s="236" t="s">
        <v>141</v>
      </c>
      <c r="T14" s="237" t="s">
        <v>141</v>
      </c>
      <c r="U14" s="222">
        <v>1.05</v>
      </c>
      <c r="V14" s="222">
        <f>ROUND(E14*U14,2)</f>
        <v>7.88</v>
      </c>
      <c r="W14" s="222"/>
      <c r="X14" s="222" t="s">
        <v>142</v>
      </c>
      <c r="Y14" s="222" t="s">
        <v>143</v>
      </c>
      <c r="Z14" s="212"/>
      <c r="AA14" s="212"/>
      <c r="AB14" s="212"/>
      <c r="AC14" s="212"/>
      <c r="AD14" s="212"/>
      <c r="AE14" s="212"/>
      <c r="AF14" s="212"/>
      <c r="AG14" s="212" t="s">
        <v>144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52" t="s">
        <v>592</v>
      </c>
      <c r="D15" s="239"/>
      <c r="E15" s="239"/>
      <c r="F15" s="239"/>
      <c r="G15" s="239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151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53" t="s">
        <v>155</v>
      </c>
      <c r="D16" s="240"/>
      <c r="E16" s="240"/>
      <c r="F16" s="240"/>
      <c r="G16" s="240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151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53" t="s">
        <v>156</v>
      </c>
      <c r="D17" s="240"/>
      <c r="E17" s="240"/>
      <c r="F17" s="240"/>
      <c r="G17" s="240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151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19"/>
      <c r="B18" s="220"/>
      <c r="C18" s="253" t="s">
        <v>157</v>
      </c>
      <c r="D18" s="240"/>
      <c r="E18" s="240"/>
      <c r="F18" s="240"/>
      <c r="G18" s="240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151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41" t="str">
        <f>C18</f>
        <v>- standardního tmelení Q2, to je: základní tmelení Q1+ dodatečné tmelení (tmelení najemno) a případné přebroušení.</v>
      </c>
      <c r="BB18" s="212"/>
      <c r="BC18" s="212"/>
      <c r="BD18" s="212"/>
      <c r="BE18" s="212"/>
      <c r="BF18" s="212"/>
      <c r="BG18" s="212"/>
      <c r="BH18" s="212"/>
    </row>
    <row r="19" spans="1:60" ht="33.75" outlineLevel="1" x14ac:dyDescent="0.2">
      <c r="A19" s="231">
        <v>4</v>
      </c>
      <c r="B19" s="232" t="s">
        <v>158</v>
      </c>
      <c r="C19" s="250" t="s">
        <v>159</v>
      </c>
      <c r="D19" s="233" t="s">
        <v>154</v>
      </c>
      <c r="E19" s="234">
        <v>8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1.9310000000000001E-2</v>
      </c>
      <c r="O19" s="234">
        <f>ROUND(E19*N19,2)</f>
        <v>0.15</v>
      </c>
      <c r="P19" s="234">
        <v>0</v>
      </c>
      <c r="Q19" s="234">
        <f>ROUND(E19*P19,2)</f>
        <v>0</v>
      </c>
      <c r="R19" s="236" t="s">
        <v>140</v>
      </c>
      <c r="S19" s="236" t="s">
        <v>141</v>
      </c>
      <c r="T19" s="237" t="s">
        <v>141</v>
      </c>
      <c r="U19" s="222">
        <v>1.44</v>
      </c>
      <c r="V19" s="222">
        <f>ROUND(E19*U19,2)</f>
        <v>11.52</v>
      </c>
      <c r="W19" s="222"/>
      <c r="X19" s="222" t="s">
        <v>142</v>
      </c>
      <c r="Y19" s="222" t="s">
        <v>143</v>
      </c>
      <c r="Z19" s="212"/>
      <c r="AA19" s="212"/>
      <c r="AB19" s="212"/>
      <c r="AC19" s="212"/>
      <c r="AD19" s="212"/>
      <c r="AE19" s="212"/>
      <c r="AF19" s="212"/>
      <c r="AG19" s="212" t="s">
        <v>144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2" t="s">
        <v>592</v>
      </c>
      <c r="D20" s="239"/>
      <c r="E20" s="239"/>
      <c r="F20" s="239"/>
      <c r="G20" s="239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151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3" t="s">
        <v>155</v>
      </c>
      <c r="D21" s="240"/>
      <c r="E21" s="240"/>
      <c r="F21" s="240"/>
      <c r="G21" s="240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151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3" t="s">
        <v>156</v>
      </c>
      <c r="D22" s="240"/>
      <c r="E22" s="240"/>
      <c r="F22" s="240"/>
      <c r="G22" s="240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151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53" t="s">
        <v>157</v>
      </c>
      <c r="D23" s="240"/>
      <c r="E23" s="240"/>
      <c r="F23" s="240"/>
      <c r="G23" s="240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151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41" t="str">
        <f>C23</f>
        <v>- standardního tmelení Q2, to je: základní tmelení Q1+ dodatečné tmelení (tmelení najemno) a případné přebroušení.</v>
      </c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42">
        <v>5</v>
      </c>
      <c r="B24" s="243" t="s">
        <v>160</v>
      </c>
      <c r="C24" s="254" t="s">
        <v>161</v>
      </c>
      <c r="D24" s="244" t="s">
        <v>149</v>
      </c>
      <c r="E24" s="245">
        <v>2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7">
        <f>G24*(1+L24/100)</f>
        <v>0</v>
      </c>
      <c r="N24" s="245">
        <v>0</v>
      </c>
      <c r="O24" s="245">
        <f>ROUND(E24*N24,2)</f>
        <v>0</v>
      </c>
      <c r="P24" s="245">
        <v>0</v>
      </c>
      <c r="Q24" s="245">
        <f>ROUND(E24*P24,2)</f>
        <v>0</v>
      </c>
      <c r="R24" s="247" t="s">
        <v>162</v>
      </c>
      <c r="S24" s="247" t="s">
        <v>141</v>
      </c>
      <c r="T24" s="248" t="s">
        <v>141</v>
      </c>
      <c r="U24" s="222">
        <v>0.55000000000000004</v>
      </c>
      <c r="V24" s="222">
        <f>ROUND(E24*U24,2)</f>
        <v>1.1000000000000001</v>
      </c>
      <c r="W24" s="222"/>
      <c r="X24" s="222" t="s">
        <v>142</v>
      </c>
      <c r="Y24" s="222" t="s">
        <v>143</v>
      </c>
      <c r="Z24" s="212"/>
      <c r="AA24" s="212"/>
      <c r="AB24" s="212"/>
      <c r="AC24" s="212"/>
      <c r="AD24" s="212"/>
      <c r="AE24" s="212"/>
      <c r="AF24" s="212"/>
      <c r="AG24" s="212" t="s">
        <v>144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2">
        <v>6</v>
      </c>
      <c r="B25" s="243" t="s">
        <v>163</v>
      </c>
      <c r="C25" s="254" t="s">
        <v>164</v>
      </c>
      <c r="D25" s="244" t="s">
        <v>149</v>
      </c>
      <c r="E25" s="245">
        <v>27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7">
        <f>G25*(1+L25/100)</f>
        <v>0</v>
      </c>
      <c r="N25" s="245">
        <v>5.0200000000000002E-2</v>
      </c>
      <c r="O25" s="245">
        <f>ROUND(E25*N25,2)</f>
        <v>1.36</v>
      </c>
      <c r="P25" s="245">
        <v>0</v>
      </c>
      <c r="Q25" s="245">
        <f>ROUND(E25*P25,2)</f>
        <v>0</v>
      </c>
      <c r="R25" s="247"/>
      <c r="S25" s="247" t="s">
        <v>165</v>
      </c>
      <c r="T25" s="248" t="s">
        <v>166</v>
      </c>
      <c r="U25" s="222">
        <v>0.77</v>
      </c>
      <c r="V25" s="222">
        <f>ROUND(E25*U25,2)</f>
        <v>20.79</v>
      </c>
      <c r="W25" s="222"/>
      <c r="X25" s="222" t="s">
        <v>142</v>
      </c>
      <c r="Y25" s="222" t="s">
        <v>143</v>
      </c>
      <c r="Z25" s="212"/>
      <c r="AA25" s="212"/>
      <c r="AB25" s="212"/>
      <c r="AC25" s="212"/>
      <c r="AD25" s="212"/>
      <c r="AE25" s="212"/>
      <c r="AF25" s="212"/>
      <c r="AG25" s="212" t="s">
        <v>144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42">
        <v>7</v>
      </c>
      <c r="B26" s="243" t="s">
        <v>167</v>
      </c>
      <c r="C26" s="254" t="s">
        <v>168</v>
      </c>
      <c r="D26" s="244" t="s">
        <v>149</v>
      </c>
      <c r="E26" s="245">
        <v>2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21</v>
      </c>
      <c r="M26" s="247">
        <f>G26*(1+L26/100)</f>
        <v>0</v>
      </c>
      <c r="N26" s="245">
        <v>5.9999999999999995E-4</v>
      </c>
      <c r="O26" s="245">
        <f>ROUND(E26*N26,2)</f>
        <v>0</v>
      </c>
      <c r="P26" s="245">
        <v>0</v>
      </c>
      <c r="Q26" s="245">
        <f>ROUND(E26*P26,2)</f>
        <v>0</v>
      </c>
      <c r="R26" s="247" t="s">
        <v>169</v>
      </c>
      <c r="S26" s="247" t="s">
        <v>141</v>
      </c>
      <c r="T26" s="248" t="s">
        <v>166</v>
      </c>
      <c r="U26" s="222">
        <v>0</v>
      </c>
      <c r="V26" s="222">
        <f>ROUND(E26*U26,2)</f>
        <v>0</v>
      </c>
      <c r="W26" s="222"/>
      <c r="X26" s="222" t="s">
        <v>170</v>
      </c>
      <c r="Y26" s="222" t="s">
        <v>143</v>
      </c>
      <c r="Z26" s="212"/>
      <c r="AA26" s="212"/>
      <c r="AB26" s="212"/>
      <c r="AC26" s="212"/>
      <c r="AD26" s="212"/>
      <c r="AE26" s="212"/>
      <c r="AF26" s="212"/>
      <c r="AG26" s="212" t="s">
        <v>171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2">
        <v>8</v>
      </c>
      <c r="B27" s="243" t="s">
        <v>172</v>
      </c>
      <c r="C27" s="254" t="s">
        <v>173</v>
      </c>
      <c r="D27" s="244" t="s">
        <v>149</v>
      </c>
      <c r="E27" s="245">
        <v>2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5">
        <v>4.0000000000000002E-4</v>
      </c>
      <c r="O27" s="245">
        <f>ROUND(E27*N27,2)</f>
        <v>0</v>
      </c>
      <c r="P27" s="245">
        <v>0</v>
      </c>
      <c r="Q27" s="245">
        <f>ROUND(E27*P27,2)</f>
        <v>0</v>
      </c>
      <c r="R27" s="247"/>
      <c r="S27" s="247" t="s">
        <v>165</v>
      </c>
      <c r="T27" s="248" t="s">
        <v>166</v>
      </c>
      <c r="U27" s="222">
        <v>0</v>
      </c>
      <c r="V27" s="222">
        <f>ROUND(E27*U27,2)</f>
        <v>0</v>
      </c>
      <c r="W27" s="222"/>
      <c r="X27" s="222" t="s">
        <v>170</v>
      </c>
      <c r="Y27" s="222" t="s">
        <v>143</v>
      </c>
      <c r="Z27" s="212"/>
      <c r="AA27" s="212"/>
      <c r="AB27" s="212"/>
      <c r="AC27" s="212"/>
      <c r="AD27" s="212"/>
      <c r="AE27" s="212"/>
      <c r="AF27" s="212"/>
      <c r="AG27" s="212" t="s">
        <v>171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24" t="s">
        <v>135</v>
      </c>
      <c r="B28" s="225" t="s">
        <v>67</v>
      </c>
      <c r="C28" s="249" t="s">
        <v>68</v>
      </c>
      <c r="D28" s="226"/>
      <c r="E28" s="227"/>
      <c r="F28" s="228"/>
      <c r="G28" s="228">
        <f>SUMIF(AG29:AG39,"&lt;&gt;NOR",G29:G39)</f>
        <v>0</v>
      </c>
      <c r="H28" s="228"/>
      <c r="I28" s="228">
        <f>SUM(I29:I39)</f>
        <v>0</v>
      </c>
      <c r="J28" s="228"/>
      <c r="K28" s="228">
        <f>SUM(K29:K39)</f>
        <v>0</v>
      </c>
      <c r="L28" s="228"/>
      <c r="M28" s="228">
        <f>SUM(M29:M39)</f>
        <v>0</v>
      </c>
      <c r="N28" s="227"/>
      <c r="O28" s="227">
        <f>SUM(O29:O39)</f>
        <v>1.3900000000000001</v>
      </c>
      <c r="P28" s="227"/>
      <c r="Q28" s="227">
        <f>SUM(Q29:Q39)</f>
        <v>0</v>
      </c>
      <c r="R28" s="228"/>
      <c r="S28" s="228"/>
      <c r="T28" s="229"/>
      <c r="U28" s="223"/>
      <c r="V28" s="223">
        <f>SUM(V29:V39)</f>
        <v>67.22</v>
      </c>
      <c r="W28" s="223"/>
      <c r="X28" s="223"/>
      <c r="Y28" s="223"/>
      <c r="AG28" t="s">
        <v>136</v>
      </c>
    </row>
    <row r="29" spans="1:60" outlineLevel="1" x14ac:dyDescent="0.2">
      <c r="A29" s="231">
        <v>9</v>
      </c>
      <c r="B29" s="232" t="s">
        <v>174</v>
      </c>
      <c r="C29" s="250" t="s">
        <v>175</v>
      </c>
      <c r="D29" s="233" t="s">
        <v>149</v>
      </c>
      <c r="E29" s="234">
        <v>27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4.8399999999999997E-3</v>
      </c>
      <c r="O29" s="234">
        <f>ROUND(E29*N29,2)</f>
        <v>0.13</v>
      </c>
      <c r="P29" s="234">
        <v>0</v>
      </c>
      <c r="Q29" s="234">
        <f>ROUND(E29*P29,2)</f>
        <v>0</v>
      </c>
      <c r="R29" s="236" t="s">
        <v>176</v>
      </c>
      <c r="S29" s="236" t="s">
        <v>141</v>
      </c>
      <c r="T29" s="237" t="s">
        <v>141</v>
      </c>
      <c r="U29" s="222">
        <v>0.34</v>
      </c>
      <c r="V29" s="222">
        <f>ROUND(E29*U29,2)</f>
        <v>9.18</v>
      </c>
      <c r="W29" s="222"/>
      <c r="X29" s="222" t="s">
        <v>142</v>
      </c>
      <c r="Y29" s="222" t="s">
        <v>143</v>
      </c>
      <c r="Z29" s="212"/>
      <c r="AA29" s="212"/>
      <c r="AB29" s="212"/>
      <c r="AC29" s="212"/>
      <c r="AD29" s="212"/>
      <c r="AE29" s="212"/>
      <c r="AF29" s="212"/>
      <c r="AG29" s="212" t="s">
        <v>144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1" t="s">
        <v>177</v>
      </c>
      <c r="D30" s="238"/>
      <c r="E30" s="238"/>
      <c r="F30" s="238"/>
      <c r="G30" s="238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146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41" t="str">
        <f>C30</f>
        <v>jakoukoliv maltou, z pomocného pracovního lešení o výšce podlahy do 1900 mm a pro zatížení do 1,5 kPa,</v>
      </c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1">
        <v>10</v>
      </c>
      <c r="B31" s="232" t="s">
        <v>178</v>
      </c>
      <c r="C31" s="250" t="s">
        <v>179</v>
      </c>
      <c r="D31" s="233" t="s">
        <v>149</v>
      </c>
      <c r="E31" s="234">
        <v>98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4">
        <v>3.2000000000000002E-3</v>
      </c>
      <c r="O31" s="234">
        <f>ROUND(E31*N31,2)</f>
        <v>0.31</v>
      </c>
      <c r="P31" s="234">
        <v>0</v>
      </c>
      <c r="Q31" s="234">
        <f>ROUND(E31*P31,2)</f>
        <v>0</v>
      </c>
      <c r="R31" s="236" t="s">
        <v>176</v>
      </c>
      <c r="S31" s="236" t="s">
        <v>141</v>
      </c>
      <c r="T31" s="237" t="s">
        <v>141</v>
      </c>
      <c r="U31" s="222">
        <v>0.22</v>
      </c>
      <c r="V31" s="222">
        <f>ROUND(E31*U31,2)</f>
        <v>21.56</v>
      </c>
      <c r="W31" s="222"/>
      <c r="X31" s="222" t="s">
        <v>142</v>
      </c>
      <c r="Y31" s="222" t="s">
        <v>143</v>
      </c>
      <c r="Z31" s="212"/>
      <c r="AA31" s="212"/>
      <c r="AB31" s="212"/>
      <c r="AC31" s="212"/>
      <c r="AD31" s="212"/>
      <c r="AE31" s="212"/>
      <c r="AF31" s="212"/>
      <c r="AG31" s="212" t="s">
        <v>144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51" t="s">
        <v>177</v>
      </c>
      <c r="D32" s="238"/>
      <c r="E32" s="238"/>
      <c r="F32" s="238"/>
      <c r="G32" s="238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146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41" t="str">
        <f>C32</f>
        <v>jakoukoliv maltou, z pomocného pracovního lešení o výšce podlahy do 1900 mm a pro zatížení do 1,5 kPa,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1">
        <v>11</v>
      </c>
      <c r="B33" s="232" t="s">
        <v>180</v>
      </c>
      <c r="C33" s="250" t="s">
        <v>181</v>
      </c>
      <c r="D33" s="233" t="s">
        <v>149</v>
      </c>
      <c r="E33" s="234">
        <v>89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4">
        <v>8.6700000000000006E-3</v>
      </c>
      <c r="O33" s="234">
        <f>ROUND(E33*N33,2)</f>
        <v>0.77</v>
      </c>
      <c r="P33" s="234">
        <v>0</v>
      </c>
      <c r="Q33" s="234">
        <f>ROUND(E33*P33,2)</f>
        <v>0</v>
      </c>
      <c r="R33" s="236" t="s">
        <v>176</v>
      </c>
      <c r="S33" s="236" t="s">
        <v>141</v>
      </c>
      <c r="T33" s="237" t="s">
        <v>141</v>
      </c>
      <c r="U33" s="222">
        <v>0.36</v>
      </c>
      <c r="V33" s="222">
        <f>ROUND(E33*U33,2)</f>
        <v>32.04</v>
      </c>
      <c r="W33" s="222"/>
      <c r="X33" s="222" t="s">
        <v>142</v>
      </c>
      <c r="Y33" s="222" t="s">
        <v>143</v>
      </c>
      <c r="Z33" s="212"/>
      <c r="AA33" s="212"/>
      <c r="AB33" s="212"/>
      <c r="AC33" s="212"/>
      <c r="AD33" s="212"/>
      <c r="AE33" s="212"/>
      <c r="AF33" s="212"/>
      <c r="AG33" s="212" t="s">
        <v>144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51" t="s">
        <v>177</v>
      </c>
      <c r="D34" s="238"/>
      <c r="E34" s="238"/>
      <c r="F34" s="238"/>
      <c r="G34" s="238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146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41" t="str">
        <f>C34</f>
        <v>jakoukoliv maltou, z pomocného pracovního lešení o výšce podlahy do 1900 mm a pro zatížení do 1,5 kPa,</v>
      </c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31">
        <v>12</v>
      </c>
      <c r="B35" s="232" t="s">
        <v>182</v>
      </c>
      <c r="C35" s="250" t="s">
        <v>183</v>
      </c>
      <c r="D35" s="233" t="s">
        <v>154</v>
      </c>
      <c r="E35" s="234">
        <v>4.5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4">
        <v>2.5989999999999999E-2</v>
      </c>
      <c r="O35" s="234">
        <f>ROUND(E35*N35,2)</f>
        <v>0.12</v>
      </c>
      <c r="P35" s="234">
        <v>0</v>
      </c>
      <c r="Q35" s="234">
        <f>ROUND(E35*P35,2)</f>
        <v>0</v>
      </c>
      <c r="R35" s="236" t="s">
        <v>176</v>
      </c>
      <c r="S35" s="236" t="s">
        <v>141</v>
      </c>
      <c r="T35" s="237" t="s">
        <v>141</v>
      </c>
      <c r="U35" s="222">
        <v>0.27</v>
      </c>
      <c r="V35" s="222">
        <f>ROUND(E35*U35,2)</f>
        <v>1.22</v>
      </c>
      <c r="W35" s="222"/>
      <c r="X35" s="222" t="s">
        <v>142</v>
      </c>
      <c r="Y35" s="222" t="s">
        <v>143</v>
      </c>
      <c r="Z35" s="212"/>
      <c r="AA35" s="212"/>
      <c r="AB35" s="212"/>
      <c r="AC35" s="212"/>
      <c r="AD35" s="212"/>
      <c r="AE35" s="212"/>
      <c r="AF35" s="212"/>
      <c r="AG35" s="212" t="s">
        <v>144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1" t="s">
        <v>184</v>
      </c>
      <c r="D36" s="238"/>
      <c r="E36" s="238"/>
      <c r="F36" s="238"/>
      <c r="G36" s="238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146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2">
        <v>13</v>
      </c>
      <c r="B37" s="243" t="s">
        <v>185</v>
      </c>
      <c r="C37" s="254" t="s">
        <v>186</v>
      </c>
      <c r="D37" s="244" t="s">
        <v>154</v>
      </c>
      <c r="E37" s="245">
        <v>10.817299999999999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5">
        <v>2.3800000000000002E-3</v>
      </c>
      <c r="O37" s="245">
        <f>ROUND(E37*N37,2)</f>
        <v>0.03</v>
      </c>
      <c r="P37" s="245">
        <v>0</v>
      </c>
      <c r="Q37" s="245">
        <f>ROUND(E37*P37,2)</f>
        <v>0</v>
      </c>
      <c r="R37" s="247" t="s">
        <v>176</v>
      </c>
      <c r="S37" s="247" t="s">
        <v>141</v>
      </c>
      <c r="T37" s="248" t="s">
        <v>141</v>
      </c>
      <c r="U37" s="222">
        <v>0.18</v>
      </c>
      <c r="V37" s="222">
        <f>ROUND(E37*U37,2)</f>
        <v>1.95</v>
      </c>
      <c r="W37" s="222"/>
      <c r="X37" s="222" t="s">
        <v>142</v>
      </c>
      <c r="Y37" s="222" t="s">
        <v>143</v>
      </c>
      <c r="Z37" s="212"/>
      <c r="AA37" s="212"/>
      <c r="AB37" s="212"/>
      <c r="AC37" s="212"/>
      <c r="AD37" s="212"/>
      <c r="AE37" s="212"/>
      <c r="AF37" s="212"/>
      <c r="AG37" s="212" t="s">
        <v>144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31">
        <v>14</v>
      </c>
      <c r="B38" s="232" t="s">
        <v>187</v>
      </c>
      <c r="C38" s="250" t="s">
        <v>188</v>
      </c>
      <c r="D38" s="233" t="s">
        <v>139</v>
      </c>
      <c r="E38" s="234">
        <v>0.67500000000000004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4">
        <v>3.8289999999999998E-2</v>
      </c>
      <c r="O38" s="234">
        <f>ROUND(E38*N38,2)</f>
        <v>0.03</v>
      </c>
      <c r="P38" s="234">
        <v>0</v>
      </c>
      <c r="Q38" s="234">
        <f>ROUND(E38*P38,2)</f>
        <v>0</v>
      </c>
      <c r="R38" s="236" t="s">
        <v>176</v>
      </c>
      <c r="S38" s="236" t="s">
        <v>141</v>
      </c>
      <c r="T38" s="237" t="s">
        <v>141</v>
      </c>
      <c r="U38" s="222">
        <v>1.88</v>
      </c>
      <c r="V38" s="222">
        <f>ROUND(E38*U38,2)</f>
        <v>1.27</v>
      </c>
      <c r="W38" s="222"/>
      <c r="X38" s="222" t="s">
        <v>142</v>
      </c>
      <c r="Y38" s="222" t="s">
        <v>143</v>
      </c>
      <c r="Z38" s="212"/>
      <c r="AA38" s="212"/>
      <c r="AB38" s="212"/>
      <c r="AC38" s="212"/>
      <c r="AD38" s="212"/>
      <c r="AE38" s="212"/>
      <c r="AF38" s="212"/>
      <c r="AG38" s="212" t="s">
        <v>144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51" t="s">
        <v>189</v>
      </c>
      <c r="D39" s="238"/>
      <c r="E39" s="238"/>
      <c r="F39" s="238"/>
      <c r="G39" s="238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146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224" t="s">
        <v>135</v>
      </c>
      <c r="B40" s="225" t="s">
        <v>69</v>
      </c>
      <c r="C40" s="249" t="s">
        <v>70</v>
      </c>
      <c r="D40" s="226"/>
      <c r="E40" s="227"/>
      <c r="F40" s="228"/>
      <c r="G40" s="228">
        <f>SUMIF(AG41:AG41,"&lt;&gt;NOR",G41:G41)</f>
        <v>0</v>
      </c>
      <c r="H40" s="228"/>
      <c r="I40" s="228">
        <f>SUM(I41:I41)</f>
        <v>0</v>
      </c>
      <c r="J40" s="228"/>
      <c r="K40" s="228">
        <f>SUM(K41:K41)</f>
        <v>0</v>
      </c>
      <c r="L40" s="228"/>
      <c r="M40" s="228">
        <f>SUM(M41:M41)</f>
        <v>0</v>
      </c>
      <c r="N40" s="227"/>
      <c r="O40" s="227">
        <f>SUM(O41:O41)</f>
        <v>0.18</v>
      </c>
      <c r="P40" s="227"/>
      <c r="Q40" s="227">
        <f>SUM(Q41:Q41)</f>
        <v>0</v>
      </c>
      <c r="R40" s="228"/>
      <c r="S40" s="228"/>
      <c r="T40" s="229"/>
      <c r="U40" s="223"/>
      <c r="V40" s="223">
        <f>SUM(V41:V41)</f>
        <v>27</v>
      </c>
      <c r="W40" s="223"/>
      <c r="X40" s="223"/>
      <c r="Y40" s="223"/>
      <c r="AG40" t="s">
        <v>136</v>
      </c>
    </row>
    <row r="41" spans="1:60" outlineLevel="1" x14ac:dyDescent="0.2">
      <c r="A41" s="242">
        <v>15</v>
      </c>
      <c r="B41" s="243" t="s">
        <v>190</v>
      </c>
      <c r="C41" s="254" t="s">
        <v>191</v>
      </c>
      <c r="D41" s="244" t="s">
        <v>139</v>
      </c>
      <c r="E41" s="245">
        <v>150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5">
        <v>1.2099999999999999E-3</v>
      </c>
      <c r="O41" s="245">
        <f>ROUND(E41*N41,2)</f>
        <v>0.18</v>
      </c>
      <c r="P41" s="245">
        <v>0</v>
      </c>
      <c r="Q41" s="245">
        <f>ROUND(E41*P41,2)</f>
        <v>0</v>
      </c>
      <c r="R41" s="247" t="s">
        <v>192</v>
      </c>
      <c r="S41" s="247" t="s">
        <v>141</v>
      </c>
      <c r="T41" s="248" t="s">
        <v>141</v>
      </c>
      <c r="U41" s="222">
        <v>0.18</v>
      </c>
      <c r="V41" s="222">
        <f>ROUND(E41*U41,2)</f>
        <v>27</v>
      </c>
      <c r="W41" s="222"/>
      <c r="X41" s="222" t="s">
        <v>142</v>
      </c>
      <c r="Y41" s="222" t="s">
        <v>143</v>
      </c>
      <c r="Z41" s="212"/>
      <c r="AA41" s="212"/>
      <c r="AB41" s="212"/>
      <c r="AC41" s="212"/>
      <c r="AD41" s="212"/>
      <c r="AE41" s="212"/>
      <c r="AF41" s="212"/>
      <c r="AG41" s="212" t="s">
        <v>144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24" t="s">
        <v>135</v>
      </c>
      <c r="B42" s="225" t="s">
        <v>71</v>
      </c>
      <c r="C42" s="249" t="s">
        <v>72</v>
      </c>
      <c r="D42" s="226"/>
      <c r="E42" s="227"/>
      <c r="F42" s="228"/>
      <c r="G42" s="228">
        <f>SUMIF(AG43:AG45,"&lt;&gt;NOR",G43:G45)</f>
        <v>0</v>
      </c>
      <c r="H42" s="228"/>
      <c r="I42" s="228">
        <f>SUM(I43:I45)</f>
        <v>0</v>
      </c>
      <c r="J42" s="228"/>
      <c r="K42" s="228">
        <f>SUM(K43:K45)</f>
        <v>0</v>
      </c>
      <c r="L42" s="228"/>
      <c r="M42" s="228">
        <f>SUM(M43:M45)</f>
        <v>0</v>
      </c>
      <c r="N42" s="227"/>
      <c r="O42" s="227">
        <f>SUM(O43:O45)</f>
        <v>0</v>
      </c>
      <c r="P42" s="227"/>
      <c r="Q42" s="227">
        <f>SUM(Q43:Q45)</f>
        <v>0</v>
      </c>
      <c r="R42" s="228"/>
      <c r="S42" s="228"/>
      <c r="T42" s="229"/>
      <c r="U42" s="223"/>
      <c r="V42" s="223">
        <f>SUM(V43:V45)</f>
        <v>88.8</v>
      </c>
      <c r="W42" s="223"/>
      <c r="X42" s="223"/>
      <c r="Y42" s="223"/>
      <c r="AG42" t="s">
        <v>136</v>
      </c>
    </row>
    <row r="43" spans="1:60" ht="56.25" outlineLevel="1" x14ac:dyDescent="0.2">
      <c r="A43" s="242">
        <v>16</v>
      </c>
      <c r="B43" s="243" t="s">
        <v>193</v>
      </c>
      <c r="C43" s="254" t="s">
        <v>194</v>
      </c>
      <c r="D43" s="244" t="s">
        <v>139</v>
      </c>
      <c r="E43" s="245">
        <v>80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5">
        <v>4.0000000000000003E-5</v>
      </c>
      <c r="O43" s="245">
        <f>ROUND(E43*N43,2)</f>
        <v>0</v>
      </c>
      <c r="P43" s="245">
        <v>0</v>
      </c>
      <c r="Q43" s="245">
        <f>ROUND(E43*P43,2)</f>
        <v>0</v>
      </c>
      <c r="R43" s="247" t="s">
        <v>140</v>
      </c>
      <c r="S43" s="247" t="s">
        <v>141</v>
      </c>
      <c r="T43" s="248" t="s">
        <v>141</v>
      </c>
      <c r="U43" s="222">
        <v>0.31</v>
      </c>
      <c r="V43" s="222">
        <f>ROUND(E43*U43,2)</f>
        <v>24.8</v>
      </c>
      <c r="W43" s="222"/>
      <c r="X43" s="222" t="s">
        <v>142</v>
      </c>
      <c r="Y43" s="222" t="s">
        <v>143</v>
      </c>
      <c r="Z43" s="212"/>
      <c r="AA43" s="212"/>
      <c r="AB43" s="212"/>
      <c r="AC43" s="212"/>
      <c r="AD43" s="212"/>
      <c r="AE43" s="212"/>
      <c r="AF43" s="212"/>
      <c r="AG43" s="212" t="s">
        <v>144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2">
        <v>17</v>
      </c>
      <c r="B44" s="243" t="s">
        <v>195</v>
      </c>
      <c r="C44" s="254" t="s">
        <v>196</v>
      </c>
      <c r="D44" s="244" t="s">
        <v>139</v>
      </c>
      <c r="E44" s="245">
        <v>3200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5">
        <v>0</v>
      </c>
      <c r="O44" s="245">
        <f>ROUND(E44*N44,2)</f>
        <v>0</v>
      </c>
      <c r="P44" s="245">
        <v>0</v>
      </c>
      <c r="Q44" s="245">
        <f>ROUND(E44*P44,2)</f>
        <v>0</v>
      </c>
      <c r="R44" s="247" t="s">
        <v>176</v>
      </c>
      <c r="S44" s="247" t="s">
        <v>141</v>
      </c>
      <c r="T44" s="248" t="s">
        <v>141</v>
      </c>
      <c r="U44" s="222">
        <v>0.02</v>
      </c>
      <c r="V44" s="222">
        <f>ROUND(E44*U44,2)</f>
        <v>64</v>
      </c>
      <c r="W44" s="222"/>
      <c r="X44" s="222" t="s">
        <v>142</v>
      </c>
      <c r="Y44" s="222" t="s">
        <v>143</v>
      </c>
      <c r="Z44" s="212"/>
      <c r="AA44" s="212"/>
      <c r="AB44" s="212"/>
      <c r="AC44" s="212"/>
      <c r="AD44" s="212"/>
      <c r="AE44" s="212"/>
      <c r="AF44" s="212"/>
      <c r="AG44" s="212" t="s">
        <v>144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2">
        <v>18</v>
      </c>
      <c r="B45" s="243" t="s">
        <v>197</v>
      </c>
      <c r="C45" s="254" t="s">
        <v>198</v>
      </c>
      <c r="D45" s="244" t="s">
        <v>199</v>
      </c>
      <c r="E45" s="245">
        <v>1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5">
        <v>0</v>
      </c>
      <c r="O45" s="245">
        <f>ROUND(E45*N45,2)</f>
        <v>0</v>
      </c>
      <c r="P45" s="245">
        <v>0</v>
      </c>
      <c r="Q45" s="245">
        <f>ROUND(E45*P45,2)</f>
        <v>0</v>
      </c>
      <c r="R45" s="247"/>
      <c r="S45" s="247" t="s">
        <v>165</v>
      </c>
      <c r="T45" s="248" t="s">
        <v>166</v>
      </c>
      <c r="U45" s="222">
        <v>0</v>
      </c>
      <c r="V45" s="222">
        <f>ROUND(E45*U45,2)</f>
        <v>0</v>
      </c>
      <c r="W45" s="222"/>
      <c r="X45" s="222" t="s">
        <v>142</v>
      </c>
      <c r="Y45" s="222" t="s">
        <v>143</v>
      </c>
      <c r="Z45" s="212"/>
      <c r="AA45" s="212"/>
      <c r="AB45" s="212"/>
      <c r="AC45" s="212"/>
      <c r="AD45" s="212"/>
      <c r="AE45" s="212"/>
      <c r="AF45" s="212"/>
      <c r="AG45" s="212" t="s">
        <v>144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">
      <c r="A46" s="224" t="s">
        <v>135</v>
      </c>
      <c r="B46" s="225" t="s">
        <v>73</v>
      </c>
      <c r="C46" s="249" t="s">
        <v>74</v>
      </c>
      <c r="D46" s="226"/>
      <c r="E46" s="227"/>
      <c r="F46" s="228"/>
      <c r="G46" s="228">
        <f>SUMIF(AG47:AG65,"&lt;&gt;NOR",G47:G65)</f>
        <v>0</v>
      </c>
      <c r="H46" s="228"/>
      <c r="I46" s="228">
        <f>SUM(I47:I65)</f>
        <v>0</v>
      </c>
      <c r="J46" s="228"/>
      <c r="K46" s="228">
        <f>SUM(K47:K65)</f>
        <v>0</v>
      </c>
      <c r="L46" s="228"/>
      <c r="M46" s="228">
        <f>SUM(M47:M65)</f>
        <v>0</v>
      </c>
      <c r="N46" s="227"/>
      <c r="O46" s="227">
        <f>SUM(O47:O65)</f>
        <v>0</v>
      </c>
      <c r="P46" s="227"/>
      <c r="Q46" s="227">
        <f>SUM(Q47:Q65)</f>
        <v>0.32999999999999996</v>
      </c>
      <c r="R46" s="228"/>
      <c r="S46" s="228"/>
      <c r="T46" s="229"/>
      <c r="U46" s="223"/>
      <c r="V46" s="223">
        <f>SUM(V47:V65)</f>
        <v>21.109999999999996</v>
      </c>
      <c r="W46" s="223"/>
      <c r="X46" s="223"/>
      <c r="Y46" s="223"/>
      <c r="AG46" t="s">
        <v>136</v>
      </c>
    </row>
    <row r="47" spans="1:60" outlineLevel="1" x14ac:dyDescent="0.2">
      <c r="A47" s="242">
        <v>19</v>
      </c>
      <c r="B47" s="243" t="s">
        <v>200</v>
      </c>
      <c r="C47" s="254" t="s">
        <v>201</v>
      </c>
      <c r="D47" s="244" t="s">
        <v>154</v>
      </c>
      <c r="E47" s="245">
        <v>9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5">
        <v>0</v>
      </c>
      <c r="O47" s="245">
        <f>ROUND(E47*N47,2)</f>
        <v>0</v>
      </c>
      <c r="P47" s="245">
        <v>4.6000000000000001E-4</v>
      </c>
      <c r="Q47" s="245">
        <f>ROUND(E47*P47,2)</f>
        <v>0</v>
      </c>
      <c r="R47" s="247" t="s">
        <v>202</v>
      </c>
      <c r="S47" s="247" t="s">
        <v>141</v>
      </c>
      <c r="T47" s="248" t="s">
        <v>141</v>
      </c>
      <c r="U47" s="222">
        <v>1</v>
      </c>
      <c r="V47" s="222">
        <f>ROUND(E47*U47,2)</f>
        <v>9</v>
      </c>
      <c r="W47" s="222"/>
      <c r="X47" s="222" t="s">
        <v>142</v>
      </c>
      <c r="Y47" s="222" t="s">
        <v>143</v>
      </c>
      <c r="Z47" s="212"/>
      <c r="AA47" s="212"/>
      <c r="AB47" s="212"/>
      <c r="AC47" s="212"/>
      <c r="AD47" s="212"/>
      <c r="AE47" s="212"/>
      <c r="AF47" s="212"/>
      <c r="AG47" s="212" t="s">
        <v>144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31">
        <v>20</v>
      </c>
      <c r="B48" s="232" t="s">
        <v>203</v>
      </c>
      <c r="C48" s="250" t="s">
        <v>204</v>
      </c>
      <c r="D48" s="233" t="s">
        <v>149</v>
      </c>
      <c r="E48" s="234">
        <v>3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4">
        <v>0</v>
      </c>
      <c r="O48" s="234">
        <f>ROUND(E48*N48,2)</f>
        <v>0</v>
      </c>
      <c r="P48" s="234">
        <v>3.2000000000000001E-2</v>
      </c>
      <c r="Q48" s="234">
        <f>ROUND(E48*P48,2)</f>
        <v>0.1</v>
      </c>
      <c r="R48" s="236" t="s">
        <v>202</v>
      </c>
      <c r="S48" s="236" t="s">
        <v>141</v>
      </c>
      <c r="T48" s="237" t="s">
        <v>141</v>
      </c>
      <c r="U48" s="222">
        <v>0.84</v>
      </c>
      <c r="V48" s="222">
        <f>ROUND(E48*U48,2)</f>
        <v>2.52</v>
      </c>
      <c r="W48" s="222"/>
      <c r="X48" s="222" t="s">
        <v>142</v>
      </c>
      <c r="Y48" s="222" t="s">
        <v>143</v>
      </c>
      <c r="Z48" s="212"/>
      <c r="AA48" s="212"/>
      <c r="AB48" s="212"/>
      <c r="AC48" s="212"/>
      <c r="AD48" s="212"/>
      <c r="AE48" s="212"/>
      <c r="AF48" s="212"/>
      <c r="AG48" s="212" t="s">
        <v>144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1" t="s">
        <v>205</v>
      </c>
      <c r="D49" s="238"/>
      <c r="E49" s="238"/>
      <c r="F49" s="238"/>
      <c r="G49" s="238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146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31">
        <v>21</v>
      </c>
      <c r="B50" s="232" t="s">
        <v>206</v>
      </c>
      <c r="C50" s="250" t="s">
        <v>207</v>
      </c>
      <c r="D50" s="233" t="s">
        <v>149</v>
      </c>
      <c r="E50" s="234">
        <v>3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4">
        <v>0</v>
      </c>
      <c r="O50" s="234">
        <f>ROUND(E50*N50,2)</f>
        <v>0</v>
      </c>
      <c r="P50" s="234">
        <v>2.5000000000000001E-2</v>
      </c>
      <c r="Q50" s="234">
        <f>ROUND(E50*P50,2)</f>
        <v>0.08</v>
      </c>
      <c r="R50" s="236" t="s">
        <v>202</v>
      </c>
      <c r="S50" s="236" t="s">
        <v>141</v>
      </c>
      <c r="T50" s="237" t="s">
        <v>141</v>
      </c>
      <c r="U50" s="222">
        <v>0.42</v>
      </c>
      <c r="V50" s="222">
        <f>ROUND(E50*U50,2)</f>
        <v>1.26</v>
      </c>
      <c r="W50" s="222"/>
      <c r="X50" s="222" t="s">
        <v>142</v>
      </c>
      <c r="Y50" s="222" t="s">
        <v>143</v>
      </c>
      <c r="Z50" s="212"/>
      <c r="AA50" s="212"/>
      <c r="AB50" s="212"/>
      <c r="AC50" s="212"/>
      <c r="AD50" s="212"/>
      <c r="AE50" s="212"/>
      <c r="AF50" s="212"/>
      <c r="AG50" s="212" t="s">
        <v>144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1" t="s">
        <v>205</v>
      </c>
      <c r="D51" s="238"/>
      <c r="E51" s="238"/>
      <c r="F51" s="238"/>
      <c r="G51" s="238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146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1">
        <v>22</v>
      </c>
      <c r="B52" s="232" t="s">
        <v>208</v>
      </c>
      <c r="C52" s="250" t="s">
        <v>209</v>
      </c>
      <c r="D52" s="233" t="s">
        <v>154</v>
      </c>
      <c r="E52" s="234">
        <v>4.5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4.8999999999999998E-4</v>
      </c>
      <c r="O52" s="234">
        <f>ROUND(E52*N52,2)</f>
        <v>0</v>
      </c>
      <c r="P52" s="234">
        <v>3.3000000000000002E-2</v>
      </c>
      <c r="Q52" s="234">
        <f>ROUND(E52*P52,2)</f>
        <v>0.15</v>
      </c>
      <c r="R52" s="236" t="s">
        <v>202</v>
      </c>
      <c r="S52" s="236" t="s">
        <v>141</v>
      </c>
      <c r="T52" s="237" t="s">
        <v>141</v>
      </c>
      <c r="U52" s="222">
        <v>1.54</v>
      </c>
      <c r="V52" s="222">
        <f>ROUND(E52*U52,2)</f>
        <v>6.93</v>
      </c>
      <c r="W52" s="222"/>
      <c r="X52" s="222" t="s">
        <v>142</v>
      </c>
      <c r="Y52" s="222" t="s">
        <v>143</v>
      </c>
      <c r="Z52" s="212"/>
      <c r="AA52" s="212"/>
      <c r="AB52" s="212"/>
      <c r="AC52" s="212"/>
      <c r="AD52" s="212"/>
      <c r="AE52" s="212"/>
      <c r="AF52" s="212"/>
      <c r="AG52" s="212" t="s">
        <v>144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2" t="s">
        <v>210</v>
      </c>
      <c r="D53" s="239"/>
      <c r="E53" s="239"/>
      <c r="F53" s="239"/>
      <c r="G53" s="239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151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42">
        <v>23</v>
      </c>
      <c r="B54" s="243" t="s">
        <v>211</v>
      </c>
      <c r="C54" s="254" t="s">
        <v>212</v>
      </c>
      <c r="D54" s="244" t="s">
        <v>213</v>
      </c>
      <c r="E54" s="245">
        <v>0.32363999999999998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5">
        <v>0</v>
      </c>
      <c r="O54" s="245">
        <f>ROUND(E54*N54,2)</f>
        <v>0</v>
      </c>
      <c r="P54" s="245">
        <v>0</v>
      </c>
      <c r="Q54" s="245">
        <f>ROUND(E54*P54,2)</f>
        <v>0</v>
      </c>
      <c r="R54" s="247"/>
      <c r="S54" s="247" t="s">
        <v>141</v>
      </c>
      <c r="T54" s="248" t="s">
        <v>141</v>
      </c>
      <c r="U54" s="222">
        <v>0.27</v>
      </c>
      <c r="V54" s="222">
        <f>ROUND(E54*U54,2)</f>
        <v>0.09</v>
      </c>
      <c r="W54" s="222"/>
      <c r="X54" s="222" t="s">
        <v>142</v>
      </c>
      <c r="Y54" s="222" t="s">
        <v>143</v>
      </c>
      <c r="Z54" s="212"/>
      <c r="AA54" s="212"/>
      <c r="AB54" s="212"/>
      <c r="AC54" s="212"/>
      <c r="AD54" s="212"/>
      <c r="AE54" s="212"/>
      <c r="AF54" s="212"/>
      <c r="AG54" s="212" t="s">
        <v>144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42">
        <v>24</v>
      </c>
      <c r="B55" s="243" t="s">
        <v>214</v>
      </c>
      <c r="C55" s="254" t="s">
        <v>215</v>
      </c>
      <c r="D55" s="244" t="s">
        <v>213</v>
      </c>
      <c r="E55" s="245">
        <v>0.16181999999999999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5">
        <v>0</v>
      </c>
      <c r="O55" s="245">
        <f>ROUND(E55*N55,2)</f>
        <v>0</v>
      </c>
      <c r="P55" s="245">
        <v>0</v>
      </c>
      <c r="Q55" s="245">
        <f>ROUND(E55*P55,2)</f>
        <v>0</v>
      </c>
      <c r="R55" s="247" t="s">
        <v>202</v>
      </c>
      <c r="S55" s="247" t="s">
        <v>141</v>
      </c>
      <c r="T55" s="248" t="s">
        <v>141</v>
      </c>
      <c r="U55" s="222">
        <v>2.0099999999999998</v>
      </c>
      <c r="V55" s="222">
        <f>ROUND(E55*U55,2)</f>
        <v>0.33</v>
      </c>
      <c r="W55" s="222"/>
      <c r="X55" s="222" t="s">
        <v>142</v>
      </c>
      <c r="Y55" s="222" t="s">
        <v>143</v>
      </c>
      <c r="Z55" s="212"/>
      <c r="AA55" s="212"/>
      <c r="AB55" s="212"/>
      <c r="AC55" s="212"/>
      <c r="AD55" s="212"/>
      <c r="AE55" s="212"/>
      <c r="AF55" s="212"/>
      <c r="AG55" s="212" t="s">
        <v>144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2">
        <v>25</v>
      </c>
      <c r="B56" s="243" t="s">
        <v>216</v>
      </c>
      <c r="C56" s="254" t="s">
        <v>217</v>
      </c>
      <c r="D56" s="244" t="s">
        <v>213</v>
      </c>
      <c r="E56" s="245">
        <v>0.32363999999999998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5">
        <v>0</v>
      </c>
      <c r="O56" s="245">
        <f>ROUND(E56*N56,2)</f>
        <v>0</v>
      </c>
      <c r="P56" s="245">
        <v>0</v>
      </c>
      <c r="Q56" s="245">
        <f>ROUND(E56*P56,2)</f>
        <v>0</v>
      </c>
      <c r="R56" s="247" t="s">
        <v>202</v>
      </c>
      <c r="S56" s="247" t="s">
        <v>141</v>
      </c>
      <c r="T56" s="248" t="s">
        <v>141</v>
      </c>
      <c r="U56" s="222">
        <v>0.49</v>
      </c>
      <c r="V56" s="222">
        <f>ROUND(E56*U56,2)</f>
        <v>0.16</v>
      </c>
      <c r="W56" s="222"/>
      <c r="X56" s="222" t="s">
        <v>142</v>
      </c>
      <c r="Y56" s="222" t="s">
        <v>143</v>
      </c>
      <c r="Z56" s="212"/>
      <c r="AA56" s="212"/>
      <c r="AB56" s="212"/>
      <c r="AC56" s="212"/>
      <c r="AD56" s="212"/>
      <c r="AE56" s="212"/>
      <c r="AF56" s="212"/>
      <c r="AG56" s="212" t="s">
        <v>144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42">
        <v>26</v>
      </c>
      <c r="B57" s="243" t="s">
        <v>218</v>
      </c>
      <c r="C57" s="254" t="s">
        <v>219</v>
      </c>
      <c r="D57" s="244" t="s">
        <v>213</v>
      </c>
      <c r="E57" s="245">
        <v>3.2364000000000002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5">
        <v>0</v>
      </c>
      <c r="O57" s="245">
        <f>ROUND(E57*N57,2)</f>
        <v>0</v>
      </c>
      <c r="P57" s="245">
        <v>0</v>
      </c>
      <c r="Q57" s="245">
        <f>ROUND(E57*P57,2)</f>
        <v>0</v>
      </c>
      <c r="R57" s="247" t="s">
        <v>202</v>
      </c>
      <c r="S57" s="247" t="s">
        <v>141</v>
      </c>
      <c r="T57" s="248" t="s">
        <v>141</v>
      </c>
      <c r="U57" s="222">
        <v>0</v>
      </c>
      <c r="V57" s="222">
        <f>ROUND(E57*U57,2)</f>
        <v>0</v>
      </c>
      <c r="W57" s="222"/>
      <c r="X57" s="222" t="s">
        <v>142</v>
      </c>
      <c r="Y57" s="222" t="s">
        <v>143</v>
      </c>
      <c r="Z57" s="212"/>
      <c r="AA57" s="212"/>
      <c r="AB57" s="212"/>
      <c r="AC57" s="212"/>
      <c r="AD57" s="212"/>
      <c r="AE57" s="212"/>
      <c r="AF57" s="212"/>
      <c r="AG57" s="212" t="s">
        <v>144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2">
        <v>27</v>
      </c>
      <c r="B58" s="243" t="s">
        <v>220</v>
      </c>
      <c r="C58" s="254" t="s">
        <v>221</v>
      </c>
      <c r="D58" s="244" t="s">
        <v>213</v>
      </c>
      <c r="E58" s="245">
        <v>0.32363999999999998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5">
        <v>0</v>
      </c>
      <c r="O58" s="245">
        <f>ROUND(E58*N58,2)</f>
        <v>0</v>
      </c>
      <c r="P58" s="245">
        <v>0</v>
      </c>
      <c r="Q58" s="245">
        <f>ROUND(E58*P58,2)</f>
        <v>0</v>
      </c>
      <c r="R58" s="247" t="s">
        <v>202</v>
      </c>
      <c r="S58" s="247" t="s">
        <v>222</v>
      </c>
      <c r="T58" s="248" t="s">
        <v>223</v>
      </c>
      <c r="U58" s="222">
        <v>0</v>
      </c>
      <c r="V58" s="222">
        <f>ROUND(E58*U58,2)</f>
        <v>0</v>
      </c>
      <c r="W58" s="222"/>
      <c r="X58" s="222" t="s">
        <v>142</v>
      </c>
      <c r="Y58" s="222" t="s">
        <v>143</v>
      </c>
      <c r="Z58" s="212"/>
      <c r="AA58" s="212"/>
      <c r="AB58" s="212"/>
      <c r="AC58" s="212"/>
      <c r="AD58" s="212"/>
      <c r="AE58" s="212"/>
      <c r="AF58" s="212"/>
      <c r="AG58" s="212" t="s">
        <v>144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31">
        <v>28</v>
      </c>
      <c r="B59" s="232" t="s">
        <v>224</v>
      </c>
      <c r="C59" s="250" t="s">
        <v>225</v>
      </c>
      <c r="D59" s="233" t="s">
        <v>213</v>
      </c>
      <c r="E59" s="234">
        <v>0.32363999999999998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6" t="s">
        <v>226</v>
      </c>
      <c r="S59" s="236" t="s">
        <v>141</v>
      </c>
      <c r="T59" s="237" t="s">
        <v>141</v>
      </c>
      <c r="U59" s="222">
        <v>0.75</v>
      </c>
      <c r="V59" s="222">
        <f>ROUND(E59*U59,2)</f>
        <v>0.24</v>
      </c>
      <c r="W59" s="222"/>
      <c r="X59" s="222" t="s">
        <v>142</v>
      </c>
      <c r="Y59" s="222" t="s">
        <v>143</v>
      </c>
      <c r="Z59" s="212"/>
      <c r="AA59" s="212"/>
      <c r="AB59" s="212"/>
      <c r="AC59" s="212"/>
      <c r="AD59" s="212"/>
      <c r="AE59" s="212"/>
      <c r="AF59" s="212"/>
      <c r="AG59" s="212" t="s">
        <v>144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1" t="s">
        <v>227</v>
      </c>
      <c r="D60" s="238"/>
      <c r="E60" s="238"/>
      <c r="F60" s="238"/>
      <c r="G60" s="238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146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41" t="str">
        <f>C60</f>
        <v>nebo vybouraných hmot nošením nebo přehazováním k místu nakládky přístupnému normálním dopravním prostředkům do 10 m,</v>
      </c>
      <c r="BB60" s="212"/>
      <c r="BC60" s="212"/>
      <c r="BD60" s="212"/>
      <c r="BE60" s="212"/>
      <c r="BF60" s="212"/>
      <c r="BG60" s="212"/>
      <c r="BH60" s="212"/>
    </row>
    <row r="61" spans="1:60" ht="22.5" outlineLevel="2" x14ac:dyDescent="0.2">
      <c r="A61" s="219"/>
      <c r="B61" s="220"/>
      <c r="C61" s="253" t="s">
        <v>228</v>
      </c>
      <c r="D61" s="240"/>
      <c r="E61" s="240"/>
      <c r="F61" s="240"/>
      <c r="G61" s="240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151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41" t="str">
        <f>C61</f>
        <v>S naložením suti nebo vybouraných hmot do dopravního prostředku a na jejich vyložením, popřípadě přeložením na normální dopravní prostředek.</v>
      </c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31">
        <v>29</v>
      </c>
      <c r="B62" s="232" t="s">
        <v>229</v>
      </c>
      <c r="C62" s="250" t="s">
        <v>230</v>
      </c>
      <c r="D62" s="233" t="s">
        <v>213</v>
      </c>
      <c r="E62" s="234">
        <v>1.6182000000000001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6" t="s">
        <v>226</v>
      </c>
      <c r="S62" s="236" t="s">
        <v>141</v>
      </c>
      <c r="T62" s="237" t="s">
        <v>141</v>
      </c>
      <c r="U62" s="222">
        <v>0.36</v>
      </c>
      <c r="V62" s="222">
        <f>ROUND(E62*U62,2)</f>
        <v>0.57999999999999996</v>
      </c>
      <c r="W62" s="222"/>
      <c r="X62" s="222" t="s">
        <v>142</v>
      </c>
      <c r="Y62" s="222" t="s">
        <v>143</v>
      </c>
      <c r="Z62" s="212"/>
      <c r="AA62" s="212"/>
      <c r="AB62" s="212"/>
      <c r="AC62" s="212"/>
      <c r="AD62" s="212"/>
      <c r="AE62" s="212"/>
      <c r="AF62" s="212"/>
      <c r="AG62" s="212" t="s">
        <v>144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">
      <c r="A63" s="219"/>
      <c r="B63" s="220"/>
      <c r="C63" s="251" t="s">
        <v>227</v>
      </c>
      <c r="D63" s="238"/>
      <c r="E63" s="238"/>
      <c r="F63" s="238"/>
      <c r="G63" s="238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146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41" t="str">
        <f>C63</f>
        <v>nebo vybouraných hmot nošením nebo přehazováním k místu nakládky přístupnému normálním dopravním prostředkům do 10 m,</v>
      </c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1">
        <v>30</v>
      </c>
      <c r="B64" s="232" t="s">
        <v>231</v>
      </c>
      <c r="C64" s="250" t="s">
        <v>232</v>
      </c>
      <c r="D64" s="233" t="s">
        <v>213</v>
      </c>
      <c r="E64" s="234">
        <v>0.32363999999999998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6" t="s">
        <v>233</v>
      </c>
      <c r="S64" s="236" t="s">
        <v>141</v>
      </c>
      <c r="T64" s="237" t="s">
        <v>141</v>
      </c>
      <c r="U64" s="222">
        <v>0.01</v>
      </c>
      <c r="V64" s="222">
        <f>ROUND(E64*U64,2)</f>
        <v>0</v>
      </c>
      <c r="W64" s="222"/>
      <c r="X64" s="222" t="s">
        <v>142</v>
      </c>
      <c r="Y64" s="222" t="s">
        <v>143</v>
      </c>
      <c r="Z64" s="212"/>
      <c r="AA64" s="212"/>
      <c r="AB64" s="212"/>
      <c r="AC64" s="212"/>
      <c r="AD64" s="212"/>
      <c r="AE64" s="212"/>
      <c r="AF64" s="212"/>
      <c r="AG64" s="212" t="s">
        <v>144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1" t="s">
        <v>234</v>
      </c>
      <c r="D65" s="238"/>
      <c r="E65" s="238"/>
      <c r="F65" s="238"/>
      <c r="G65" s="238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146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24" t="s">
        <v>135</v>
      </c>
      <c r="B66" s="225" t="s">
        <v>75</v>
      </c>
      <c r="C66" s="249" t="s">
        <v>76</v>
      </c>
      <c r="D66" s="226"/>
      <c r="E66" s="227"/>
      <c r="F66" s="228"/>
      <c r="G66" s="228">
        <f>SUMIF(AG67:AG68,"&lt;&gt;NOR",G67:G68)</f>
        <v>0</v>
      </c>
      <c r="H66" s="228"/>
      <c r="I66" s="228">
        <f>SUM(I67:I68)</f>
        <v>0</v>
      </c>
      <c r="J66" s="228"/>
      <c r="K66" s="228">
        <f>SUM(K67:K68)</f>
        <v>0</v>
      </c>
      <c r="L66" s="228"/>
      <c r="M66" s="228">
        <f>SUM(M67:M68)</f>
        <v>0</v>
      </c>
      <c r="N66" s="227"/>
      <c r="O66" s="227">
        <f>SUM(O67:O68)</f>
        <v>0</v>
      </c>
      <c r="P66" s="227"/>
      <c r="Q66" s="227">
        <f>SUM(Q67:Q68)</f>
        <v>0</v>
      </c>
      <c r="R66" s="228"/>
      <c r="S66" s="228"/>
      <c r="T66" s="229"/>
      <c r="U66" s="223"/>
      <c r="V66" s="223">
        <f>SUM(V67:V68)</f>
        <v>6.84</v>
      </c>
      <c r="W66" s="223"/>
      <c r="X66" s="223"/>
      <c r="Y66" s="223"/>
      <c r="AG66" t="s">
        <v>136</v>
      </c>
    </row>
    <row r="67" spans="1:60" ht="22.5" outlineLevel="1" x14ac:dyDescent="0.2">
      <c r="A67" s="231">
        <v>31</v>
      </c>
      <c r="B67" s="232" t="s">
        <v>235</v>
      </c>
      <c r="C67" s="250" t="s">
        <v>236</v>
      </c>
      <c r="D67" s="233" t="s">
        <v>213</v>
      </c>
      <c r="E67" s="234">
        <v>3.2585799999999998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6" t="s">
        <v>176</v>
      </c>
      <c r="S67" s="236" t="s">
        <v>141</v>
      </c>
      <c r="T67" s="237" t="s">
        <v>141</v>
      </c>
      <c r="U67" s="222">
        <v>2.1</v>
      </c>
      <c r="V67" s="222">
        <f>ROUND(E67*U67,2)</f>
        <v>6.84</v>
      </c>
      <c r="W67" s="222"/>
      <c r="X67" s="222" t="s">
        <v>142</v>
      </c>
      <c r="Y67" s="222" t="s">
        <v>143</v>
      </c>
      <c r="Z67" s="212"/>
      <c r="AA67" s="212"/>
      <c r="AB67" s="212"/>
      <c r="AC67" s="212"/>
      <c r="AD67" s="212"/>
      <c r="AE67" s="212"/>
      <c r="AF67" s="212"/>
      <c r="AG67" s="212" t="s">
        <v>144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51" t="s">
        <v>237</v>
      </c>
      <c r="D68" s="238"/>
      <c r="E68" s="238"/>
      <c r="F68" s="238"/>
      <c r="G68" s="238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146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24" t="s">
        <v>135</v>
      </c>
      <c r="B69" s="225" t="s">
        <v>77</v>
      </c>
      <c r="C69" s="249" t="s">
        <v>78</v>
      </c>
      <c r="D69" s="226"/>
      <c r="E69" s="227"/>
      <c r="F69" s="228"/>
      <c r="G69" s="228">
        <f>SUMIF(AG70:AG71,"&lt;&gt;NOR",G70:G71)</f>
        <v>0</v>
      </c>
      <c r="H69" s="228"/>
      <c r="I69" s="228">
        <f>SUM(I70:I71)</f>
        <v>0</v>
      </c>
      <c r="J69" s="228"/>
      <c r="K69" s="228">
        <f>SUM(K70:K71)</f>
        <v>0</v>
      </c>
      <c r="L69" s="228"/>
      <c r="M69" s="228">
        <f>SUM(M70:M71)</f>
        <v>0</v>
      </c>
      <c r="N69" s="227"/>
      <c r="O69" s="227">
        <f>SUM(O70:O71)</f>
        <v>0</v>
      </c>
      <c r="P69" s="227"/>
      <c r="Q69" s="227">
        <f>SUM(Q70:Q71)</f>
        <v>0</v>
      </c>
      <c r="R69" s="228"/>
      <c r="S69" s="228"/>
      <c r="T69" s="229"/>
      <c r="U69" s="223"/>
      <c r="V69" s="223">
        <f>SUM(V70:V71)</f>
        <v>60</v>
      </c>
      <c r="W69" s="223"/>
      <c r="X69" s="223"/>
      <c r="Y69" s="223"/>
      <c r="AG69" t="s">
        <v>136</v>
      </c>
    </row>
    <row r="70" spans="1:60" outlineLevel="1" x14ac:dyDescent="0.2">
      <c r="A70" s="242">
        <v>32</v>
      </c>
      <c r="B70" s="243" t="s">
        <v>238</v>
      </c>
      <c r="C70" s="254" t="s">
        <v>239</v>
      </c>
      <c r="D70" s="244" t="s">
        <v>240</v>
      </c>
      <c r="E70" s="245">
        <v>24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5">
        <v>0</v>
      </c>
      <c r="O70" s="245">
        <f>ROUND(E70*N70,2)</f>
        <v>0</v>
      </c>
      <c r="P70" s="245">
        <v>0</v>
      </c>
      <c r="Q70" s="245">
        <f>ROUND(E70*P70,2)</f>
        <v>0</v>
      </c>
      <c r="R70" s="247" t="s">
        <v>241</v>
      </c>
      <c r="S70" s="247" t="s">
        <v>141</v>
      </c>
      <c r="T70" s="248" t="s">
        <v>141</v>
      </c>
      <c r="U70" s="222">
        <v>1</v>
      </c>
      <c r="V70" s="222">
        <f>ROUND(E70*U70,2)</f>
        <v>24</v>
      </c>
      <c r="W70" s="222"/>
      <c r="X70" s="222" t="s">
        <v>242</v>
      </c>
      <c r="Y70" s="222" t="s">
        <v>143</v>
      </c>
      <c r="Z70" s="212"/>
      <c r="AA70" s="212"/>
      <c r="AB70" s="212"/>
      <c r="AC70" s="212"/>
      <c r="AD70" s="212"/>
      <c r="AE70" s="212"/>
      <c r="AF70" s="212"/>
      <c r="AG70" s="212" t="s">
        <v>243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2">
        <v>33</v>
      </c>
      <c r="B71" s="243" t="s">
        <v>244</v>
      </c>
      <c r="C71" s="254" t="s">
        <v>245</v>
      </c>
      <c r="D71" s="244" t="s">
        <v>240</v>
      </c>
      <c r="E71" s="245">
        <v>36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5">
        <v>0</v>
      </c>
      <c r="O71" s="245">
        <f>ROUND(E71*N71,2)</f>
        <v>0</v>
      </c>
      <c r="P71" s="245">
        <v>0</v>
      </c>
      <c r="Q71" s="245">
        <f>ROUND(E71*P71,2)</f>
        <v>0</v>
      </c>
      <c r="R71" s="247" t="s">
        <v>241</v>
      </c>
      <c r="S71" s="247" t="s">
        <v>141</v>
      </c>
      <c r="T71" s="248" t="s">
        <v>141</v>
      </c>
      <c r="U71" s="222">
        <v>1</v>
      </c>
      <c r="V71" s="222">
        <f>ROUND(E71*U71,2)</f>
        <v>36</v>
      </c>
      <c r="W71" s="222"/>
      <c r="X71" s="222" t="s">
        <v>242</v>
      </c>
      <c r="Y71" s="222" t="s">
        <v>143</v>
      </c>
      <c r="Z71" s="212"/>
      <c r="AA71" s="212"/>
      <c r="AB71" s="212"/>
      <c r="AC71" s="212"/>
      <c r="AD71" s="212"/>
      <c r="AE71" s="212"/>
      <c r="AF71" s="212"/>
      <c r="AG71" s="212" t="s">
        <v>243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24" t="s">
        <v>135</v>
      </c>
      <c r="B72" s="225" t="s">
        <v>79</v>
      </c>
      <c r="C72" s="249" t="s">
        <v>80</v>
      </c>
      <c r="D72" s="226"/>
      <c r="E72" s="227"/>
      <c r="F72" s="228"/>
      <c r="G72" s="228">
        <f>SUMIF(AG73:AG97,"&lt;&gt;NOR",G73:G97)</f>
        <v>0</v>
      </c>
      <c r="H72" s="228"/>
      <c r="I72" s="228">
        <f>SUM(I73:I97)</f>
        <v>0</v>
      </c>
      <c r="J72" s="228"/>
      <c r="K72" s="228">
        <f>SUM(K73:K97)</f>
        <v>0</v>
      </c>
      <c r="L72" s="228"/>
      <c r="M72" s="228">
        <f>SUM(M73:M97)</f>
        <v>0</v>
      </c>
      <c r="N72" s="227"/>
      <c r="O72" s="227">
        <f>SUM(O73:O97)</f>
        <v>0.05</v>
      </c>
      <c r="P72" s="227"/>
      <c r="Q72" s="227">
        <f>SUM(Q73:Q97)</f>
        <v>10.199999999999998</v>
      </c>
      <c r="R72" s="228"/>
      <c r="S72" s="228"/>
      <c r="T72" s="229"/>
      <c r="U72" s="223"/>
      <c r="V72" s="223">
        <f>SUM(V73:V97)</f>
        <v>198.35</v>
      </c>
      <c r="W72" s="223"/>
      <c r="X72" s="223"/>
      <c r="Y72" s="223"/>
      <c r="AG72" t="s">
        <v>136</v>
      </c>
    </row>
    <row r="73" spans="1:60" outlineLevel="1" x14ac:dyDescent="0.2">
      <c r="A73" s="231">
        <v>34</v>
      </c>
      <c r="B73" s="232" t="s">
        <v>246</v>
      </c>
      <c r="C73" s="250" t="s">
        <v>247</v>
      </c>
      <c r="D73" s="233" t="s">
        <v>213</v>
      </c>
      <c r="E73" s="234">
        <v>10.198079999999999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6" t="s">
        <v>202</v>
      </c>
      <c r="S73" s="236" t="s">
        <v>141</v>
      </c>
      <c r="T73" s="237" t="s">
        <v>141</v>
      </c>
      <c r="U73" s="222">
        <v>0</v>
      </c>
      <c r="V73" s="222">
        <f>ROUND(E73*U73,2)</f>
        <v>0</v>
      </c>
      <c r="W73" s="222"/>
      <c r="X73" s="222" t="s">
        <v>142</v>
      </c>
      <c r="Y73" s="222" t="s">
        <v>248</v>
      </c>
      <c r="Z73" s="212"/>
      <c r="AA73" s="212"/>
      <c r="AB73" s="212"/>
      <c r="AC73" s="212"/>
      <c r="AD73" s="212"/>
      <c r="AE73" s="212"/>
      <c r="AF73" s="212"/>
      <c r="AG73" s="212" t="s">
        <v>144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2" x14ac:dyDescent="0.2">
      <c r="A74" s="219"/>
      <c r="B74" s="220"/>
      <c r="C74" s="252" t="s">
        <v>249</v>
      </c>
      <c r="D74" s="239"/>
      <c r="E74" s="239"/>
      <c r="F74" s="239"/>
      <c r="G74" s="239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151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41" t="str">
        <f>C74</f>
        <v>Pro vyjádření výnosu ve prospěch zhotovitele je nutné jednotkovou cenu uvést se záporným znaménkem. (Získaná částka ponižuje náklad stavby.)</v>
      </c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42">
        <v>35</v>
      </c>
      <c r="B75" s="243" t="s">
        <v>250</v>
      </c>
      <c r="C75" s="254" t="s">
        <v>251</v>
      </c>
      <c r="D75" s="244" t="s">
        <v>139</v>
      </c>
      <c r="E75" s="245">
        <v>52.510849999999998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5">
        <v>0</v>
      </c>
      <c r="O75" s="245">
        <f>ROUND(E75*N75,2)</f>
        <v>0</v>
      </c>
      <c r="P75" s="245">
        <v>2.0999999999999999E-3</v>
      </c>
      <c r="Q75" s="245">
        <f>ROUND(E75*P75,2)</f>
        <v>0.11</v>
      </c>
      <c r="R75" s="247" t="s">
        <v>252</v>
      </c>
      <c r="S75" s="247" t="s">
        <v>141</v>
      </c>
      <c r="T75" s="248" t="s">
        <v>141</v>
      </c>
      <c r="U75" s="222">
        <v>0.2</v>
      </c>
      <c r="V75" s="222">
        <f>ROUND(E75*U75,2)</f>
        <v>10.5</v>
      </c>
      <c r="W75" s="222"/>
      <c r="X75" s="222" t="s">
        <v>142</v>
      </c>
      <c r="Y75" s="222" t="s">
        <v>143</v>
      </c>
      <c r="Z75" s="212"/>
      <c r="AA75" s="212"/>
      <c r="AB75" s="212"/>
      <c r="AC75" s="212"/>
      <c r="AD75" s="212"/>
      <c r="AE75" s="212"/>
      <c r="AF75" s="212"/>
      <c r="AG75" s="212" t="s">
        <v>144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42">
        <v>36</v>
      </c>
      <c r="B76" s="243" t="s">
        <v>253</v>
      </c>
      <c r="C76" s="254" t="s">
        <v>254</v>
      </c>
      <c r="D76" s="244" t="s">
        <v>139</v>
      </c>
      <c r="E76" s="245">
        <v>26.255420000000001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5">
        <v>0</v>
      </c>
      <c r="O76" s="245">
        <f>ROUND(E76*N76,2)</f>
        <v>0</v>
      </c>
      <c r="P76" s="245">
        <v>4.8099999999999997E-2</v>
      </c>
      <c r="Q76" s="245">
        <f>ROUND(E76*P76,2)</f>
        <v>1.26</v>
      </c>
      <c r="R76" s="247" t="s">
        <v>252</v>
      </c>
      <c r="S76" s="247" t="s">
        <v>141</v>
      </c>
      <c r="T76" s="248" t="s">
        <v>141</v>
      </c>
      <c r="U76" s="222">
        <v>0.75</v>
      </c>
      <c r="V76" s="222">
        <f>ROUND(E76*U76,2)</f>
        <v>19.690000000000001</v>
      </c>
      <c r="W76" s="222"/>
      <c r="X76" s="222" t="s">
        <v>142</v>
      </c>
      <c r="Y76" s="222" t="s">
        <v>143</v>
      </c>
      <c r="Z76" s="212"/>
      <c r="AA76" s="212"/>
      <c r="AB76" s="212"/>
      <c r="AC76" s="212"/>
      <c r="AD76" s="212"/>
      <c r="AE76" s="212"/>
      <c r="AF76" s="212"/>
      <c r="AG76" s="212" t="s">
        <v>144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42">
        <v>37</v>
      </c>
      <c r="B77" s="243" t="s">
        <v>255</v>
      </c>
      <c r="C77" s="254" t="s">
        <v>256</v>
      </c>
      <c r="D77" s="244" t="s">
        <v>154</v>
      </c>
      <c r="E77" s="245">
        <v>590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5">
        <v>2.0000000000000002E-5</v>
      </c>
      <c r="O77" s="245">
        <f>ROUND(E77*N77,2)</f>
        <v>0.01</v>
      </c>
      <c r="P77" s="245">
        <v>3.2000000000000002E-3</v>
      </c>
      <c r="Q77" s="245">
        <f>ROUND(E77*P77,2)</f>
        <v>1.89</v>
      </c>
      <c r="R77" s="247" t="s">
        <v>257</v>
      </c>
      <c r="S77" s="247" t="s">
        <v>141</v>
      </c>
      <c r="T77" s="248" t="s">
        <v>141</v>
      </c>
      <c r="U77" s="222">
        <v>5.2999999999999999E-2</v>
      </c>
      <c r="V77" s="222">
        <f>ROUND(E77*U77,2)</f>
        <v>31.27</v>
      </c>
      <c r="W77" s="222"/>
      <c r="X77" s="222" t="s">
        <v>142</v>
      </c>
      <c r="Y77" s="222" t="s">
        <v>143</v>
      </c>
      <c r="Z77" s="212"/>
      <c r="AA77" s="212"/>
      <c r="AB77" s="212"/>
      <c r="AC77" s="212"/>
      <c r="AD77" s="212"/>
      <c r="AE77" s="212"/>
      <c r="AF77" s="212"/>
      <c r="AG77" s="212" t="s">
        <v>144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2">
        <v>38</v>
      </c>
      <c r="B78" s="243" t="s">
        <v>258</v>
      </c>
      <c r="C78" s="254" t="s">
        <v>259</v>
      </c>
      <c r="D78" s="244" t="s">
        <v>154</v>
      </c>
      <c r="E78" s="245">
        <v>110</v>
      </c>
      <c r="F78" s="246"/>
      <c r="G78" s="247">
        <f>ROUND(E78*F78,2)</f>
        <v>0</v>
      </c>
      <c r="H78" s="246"/>
      <c r="I78" s="247">
        <f>ROUND(E78*H78,2)</f>
        <v>0</v>
      </c>
      <c r="J78" s="246"/>
      <c r="K78" s="247">
        <f>ROUND(E78*J78,2)</f>
        <v>0</v>
      </c>
      <c r="L78" s="247">
        <v>21</v>
      </c>
      <c r="M78" s="247">
        <f>G78*(1+L78/100)</f>
        <v>0</v>
      </c>
      <c r="N78" s="245">
        <v>5.0000000000000002E-5</v>
      </c>
      <c r="O78" s="245">
        <f>ROUND(E78*N78,2)</f>
        <v>0.01</v>
      </c>
      <c r="P78" s="245">
        <v>5.3200000000000001E-3</v>
      </c>
      <c r="Q78" s="245">
        <f>ROUND(E78*P78,2)</f>
        <v>0.59</v>
      </c>
      <c r="R78" s="247" t="s">
        <v>257</v>
      </c>
      <c r="S78" s="247" t="s">
        <v>141</v>
      </c>
      <c r="T78" s="248" t="s">
        <v>141</v>
      </c>
      <c r="U78" s="222">
        <v>0.10299999999999999</v>
      </c>
      <c r="V78" s="222">
        <f>ROUND(E78*U78,2)</f>
        <v>11.33</v>
      </c>
      <c r="W78" s="222"/>
      <c r="X78" s="222" t="s">
        <v>142</v>
      </c>
      <c r="Y78" s="222" t="s">
        <v>143</v>
      </c>
      <c r="Z78" s="212"/>
      <c r="AA78" s="212"/>
      <c r="AB78" s="212"/>
      <c r="AC78" s="212"/>
      <c r="AD78" s="212"/>
      <c r="AE78" s="212"/>
      <c r="AF78" s="212"/>
      <c r="AG78" s="212" t="s">
        <v>144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42">
        <v>39</v>
      </c>
      <c r="B79" s="243" t="s">
        <v>260</v>
      </c>
      <c r="C79" s="254" t="s">
        <v>261</v>
      </c>
      <c r="D79" s="244" t="s">
        <v>154</v>
      </c>
      <c r="E79" s="245">
        <v>6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5">
        <v>9.0000000000000006E-5</v>
      </c>
      <c r="O79" s="245">
        <f>ROUND(E79*N79,2)</f>
        <v>0</v>
      </c>
      <c r="P79" s="245">
        <v>8.5800000000000008E-3</v>
      </c>
      <c r="Q79" s="245">
        <f>ROUND(E79*P79,2)</f>
        <v>0.05</v>
      </c>
      <c r="R79" s="247" t="s">
        <v>257</v>
      </c>
      <c r="S79" s="247" t="s">
        <v>141</v>
      </c>
      <c r="T79" s="248" t="s">
        <v>141</v>
      </c>
      <c r="U79" s="222">
        <v>0.10299999999999999</v>
      </c>
      <c r="V79" s="222">
        <f>ROUND(E79*U79,2)</f>
        <v>0.62</v>
      </c>
      <c r="W79" s="222"/>
      <c r="X79" s="222" t="s">
        <v>142</v>
      </c>
      <c r="Y79" s="222" t="s">
        <v>143</v>
      </c>
      <c r="Z79" s="212"/>
      <c r="AA79" s="212"/>
      <c r="AB79" s="212"/>
      <c r="AC79" s="212"/>
      <c r="AD79" s="212"/>
      <c r="AE79" s="212"/>
      <c r="AF79" s="212"/>
      <c r="AG79" s="212" t="s">
        <v>144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42">
        <v>40</v>
      </c>
      <c r="B80" s="243" t="s">
        <v>262</v>
      </c>
      <c r="C80" s="254" t="s">
        <v>263</v>
      </c>
      <c r="D80" s="244" t="s">
        <v>154</v>
      </c>
      <c r="E80" s="245">
        <v>20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5">
        <v>3.0000000000000001E-5</v>
      </c>
      <c r="O80" s="245">
        <f>ROUND(E80*N80,2)</f>
        <v>0</v>
      </c>
      <c r="P80" s="245">
        <v>1.1000000000000001E-3</v>
      </c>
      <c r="Q80" s="245">
        <f>ROUND(E80*P80,2)</f>
        <v>0.02</v>
      </c>
      <c r="R80" s="247" t="s">
        <v>257</v>
      </c>
      <c r="S80" s="247" t="s">
        <v>141</v>
      </c>
      <c r="T80" s="248" t="s">
        <v>141</v>
      </c>
      <c r="U80" s="222">
        <v>0.08</v>
      </c>
      <c r="V80" s="222">
        <f>ROUND(E80*U80,2)</f>
        <v>1.6</v>
      </c>
      <c r="W80" s="222"/>
      <c r="X80" s="222" t="s">
        <v>142</v>
      </c>
      <c r="Y80" s="222" t="s">
        <v>143</v>
      </c>
      <c r="Z80" s="212"/>
      <c r="AA80" s="212"/>
      <c r="AB80" s="212"/>
      <c r="AC80" s="212"/>
      <c r="AD80" s="212"/>
      <c r="AE80" s="212"/>
      <c r="AF80" s="212"/>
      <c r="AG80" s="212" t="s">
        <v>144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42">
        <v>41</v>
      </c>
      <c r="B81" s="243" t="s">
        <v>264</v>
      </c>
      <c r="C81" s="254" t="s">
        <v>265</v>
      </c>
      <c r="D81" s="244" t="s">
        <v>149</v>
      </c>
      <c r="E81" s="245">
        <v>300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5">
        <v>0</v>
      </c>
      <c r="O81" s="245">
        <f>ROUND(E81*N81,2)</f>
        <v>0</v>
      </c>
      <c r="P81" s="245">
        <v>1.3999999999999999E-4</v>
      </c>
      <c r="Q81" s="245">
        <f>ROUND(E81*P81,2)</f>
        <v>0.04</v>
      </c>
      <c r="R81" s="247" t="s">
        <v>257</v>
      </c>
      <c r="S81" s="247" t="s">
        <v>141</v>
      </c>
      <c r="T81" s="248" t="s">
        <v>141</v>
      </c>
      <c r="U81" s="222">
        <v>5.0000000000000001E-3</v>
      </c>
      <c r="V81" s="222">
        <f>ROUND(E81*U81,2)</f>
        <v>1.5</v>
      </c>
      <c r="W81" s="222"/>
      <c r="X81" s="222" t="s">
        <v>142</v>
      </c>
      <c r="Y81" s="222" t="s">
        <v>143</v>
      </c>
      <c r="Z81" s="212"/>
      <c r="AA81" s="212"/>
      <c r="AB81" s="212"/>
      <c r="AC81" s="212"/>
      <c r="AD81" s="212"/>
      <c r="AE81" s="212"/>
      <c r="AF81" s="212"/>
      <c r="AG81" s="212" t="s">
        <v>144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42">
        <v>42</v>
      </c>
      <c r="B82" s="243" t="s">
        <v>266</v>
      </c>
      <c r="C82" s="254" t="s">
        <v>267</v>
      </c>
      <c r="D82" s="244" t="s">
        <v>149</v>
      </c>
      <c r="E82" s="245">
        <v>60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5">
        <v>0</v>
      </c>
      <c r="O82" s="245">
        <f>ROUND(E82*N82,2)</f>
        <v>0</v>
      </c>
      <c r="P82" s="245">
        <v>3.1E-4</v>
      </c>
      <c r="Q82" s="245">
        <f>ROUND(E82*P82,2)</f>
        <v>0.02</v>
      </c>
      <c r="R82" s="247" t="s">
        <v>257</v>
      </c>
      <c r="S82" s="247" t="s">
        <v>141</v>
      </c>
      <c r="T82" s="248" t="s">
        <v>141</v>
      </c>
      <c r="U82" s="222">
        <v>5.0000000000000001E-3</v>
      </c>
      <c r="V82" s="222">
        <f>ROUND(E82*U82,2)</f>
        <v>0.3</v>
      </c>
      <c r="W82" s="222"/>
      <c r="X82" s="222" t="s">
        <v>142</v>
      </c>
      <c r="Y82" s="222" t="s">
        <v>143</v>
      </c>
      <c r="Z82" s="212"/>
      <c r="AA82" s="212"/>
      <c r="AB82" s="212"/>
      <c r="AC82" s="212"/>
      <c r="AD82" s="212"/>
      <c r="AE82" s="212"/>
      <c r="AF82" s="212"/>
      <c r="AG82" s="212" t="s">
        <v>144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42">
        <v>43</v>
      </c>
      <c r="B83" s="243" t="s">
        <v>268</v>
      </c>
      <c r="C83" s="254" t="s">
        <v>269</v>
      </c>
      <c r="D83" s="244" t="s">
        <v>213</v>
      </c>
      <c r="E83" s="245">
        <v>3.9804400000000002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5">
        <v>0</v>
      </c>
      <c r="O83" s="245">
        <f>ROUND(E83*N83,2)</f>
        <v>0</v>
      </c>
      <c r="P83" s="245">
        <v>0</v>
      </c>
      <c r="Q83" s="245">
        <f>ROUND(E83*P83,2)</f>
        <v>0</v>
      </c>
      <c r="R83" s="247" t="s">
        <v>257</v>
      </c>
      <c r="S83" s="247" t="s">
        <v>141</v>
      </c>
      <c r="T83" s="248" t="s">
        <v>141</v>
      </c>
      <c r="U83" s="222">
        <v>3.5630000000000002</v>
      </c>
      <c r="V83" s="222">
        <f>ROUND(E83*U83,2)</f>
        <v>14.18</v>
      </c>
      <c r="W83" s="222"/>
      <c r="X83" s="222" t="s">
        <v>142</v>
      </c>
      <c r="Y83" s="222" t="s">
        <v>143</v>
      </c>
      <c r="Z83" s="212"/>
      <c r="AA83" s="212"/>
      <c r="AB83" s="212"/>
      <c r="AC83" s="212"/>
      <c r="AD83" s="212"/>
      <c r="AE83" s="212"/>
      <c r="AF83" s="212"/>
      <c r="AG83" s="212" t="s">
        <v>144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42">
        <v>44</v>
      </c>
      <c r="B84" s="243" t="s">
        <v>270</v>
      </c>
      <c r="C84" s="254" t="s">
        <v>271</v>
      </c>
      <c r="D84" s="244" t="s">
        <v>149</v>
      </c>
      <c r="E84" s="245">
        <v>28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5">
        <v>4.0000000000000003E-5</v>
      </c>
      <c r="O84" s="245">
        <f>ROUND(E84*N84,2)</f>
        <v>0</v>
      </c>
      <c r="P84" s="245">
        <v>4.4999999999999999E-4</v>
      </c>
      <c r="Q84" s="245">
        <f>ROUND(E84*P84,2)</f>
        <v>0.01</v>
      </c>
      <c r="R84" s="247" t="s">
        <v>257</v>
      </c>
      <c r="S84" s="247" t="s">
        <v>141</v>
      </c>
      <c r="T84" s="248" t="s">
        <v>141</v>
      </c>
      <c r="U84" s="222">
        <v>5.1999999999999998E-2</v>
      </c>
      <c r="V84" s="222">
        <f>ROUND(E84*U84,2)</f>
        <v>1.46</v>
      </c>
      <c r="W84" s="222"/>
      <c r="X84" s="222" t="s">
        <v>142</v>
      </c>
      <c r="Y84" s="222" t="s">
        <v>143</v>
      </c>
      <c r="Z84" s="212"/>
      <c r="AA84" s="212"/>
      <c r="AB84" s="212"/>
      <c r="AC84" s="212"/>
      <c r="AD84" s="212"/>
      <c r="AE84" s="212"/>
      <c r="AF84" s="212"/>
      <c r="AG84" s="212" t="s">
        <v>144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42">
        <v>45</v>
      </c>
      <c r="B85" s="243" t="s">
        <v>272</v>
      </c>
      <c r="C85" s="254" t="s">
        <v>273</v>
      </c>
      <c r="D85" s="244" t="s">
        <v>149</v>
      </c>
      <c r="E85" s="245">
        <v>93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5">
        <v>6.0000000000000002E-5</v>
      </c>
      <c r="O85" s="245">
        <f>ROUND(E85*N85,2)</f>
        <v>0.01</v>
      </c>
      <c r="P85" s="245">
        <v>1.1000000000000001E-3</v>
      </c>
      <c r="Q85" s="245">
        <f>ROUND(E85*P85,2)</f>
        <v>0.1</v>
      </c>
      <c r="R85" s="247" t="s">
        <v>257</v>
      </c>
      <c r="S85" s="247" t="s">
        <v>141</v>
      </c>
      <c r="T85" s="248" t="s">
        <v>141</v>
      </c>
      <c r="U85" s="222">
        <v>7.2999999999999995E-2</v>
      </c>
      <c r="V85" s="222">
        <f>ROUND(E85*U85,2)</f>
        <v>6.79</v>
      </c>
      <c r="W85" s="222"/>
      <c r="X85" s="222" t="s">
        <v>142</v>
      </c>
      <c r="Y85" s="222" t="s">
        <v>143</v>
      </c>
      <c r="Z85" s="212"/>
      <c r="AA85" s="212"/>
      <c r="AB85" s="212"/>
      <c r="AC85" s="212"/>
      <c r="AD85" s="212"/>
      <c r="AE85" s="212"/>
      <c r="AF85" s="212"/>
      <c r="AG85" s="212" t="s">
        <v>144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42">
        <v>46</v>
      </c>
      <c r="B86" s="243" t="s">
        <v>274</v>
      </c>
      <c r="C86" s="254" t="s">
        <v>275</v>
      </c>
      <c r="D86" s="244" t="s">
        <v>149</v>
      </c>
      <c r="E86" s="245">
        <v>202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21</v>
      </c>
      <c r="M86" s="247">
        <f>G86*(1+L86/100)</f>
        <v>0</v>
      </c>
      <c r="N86" s="245">
        <v>9.0000000000000006E-5</v>
      </c>
      <c r="O86" s="245">
        <f>ROUND(E86*N86,2)</f>
        <v>0.02</v>
      </c>
      <c r="P86" s="245">
        <v>4.4999999999999999E-4</v>
      </c>
      <c r="Q86" s="245">
        <f>ROUND(E86*P86,2)</f>
        <v>0.09</v>
      </c>
      <c r="R86" s="247" t="s">
        <v>257</v>
      </c>
      <c r="S86" s="247" t="s">
        <v>141</v>
      </c>
      <c r="T86" s="248" t="s">
        <v>141</v>
      </c>
      <c r="U86" s="222">
        <v>0.16600000000000001</v>
      </c>
      <c r="V86" s="222">
        <f>ROUND(E86*U86,2)</f>
        <v>33.53</v>
      </c>
      <c r="W86" s="222"/>
      <c r="X86" s="222" t="s">
        <v>142</v>
      </c>
      <c r="Y86" s="222" t="s">
        <v>143</v>
      </c>
      <c r="Z86" s="212"/>
      <c r="AA86" s="212"/>
      <c r="AB86" s="212"/>
      <c r="AC86" s="212"/>
      <c r="AD86" s="212"/>
      <c r="AE86" s="212"/>
      <c r="AF86" s="212"/>
      <c r="AG86" s="212" t="s">
        <v>144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42">
        <v>47</v>
      </c>
      <c r="B87" s="243" t="s">
        <v>276</v>
      </c>
      <c r="C87" s="254" t="s">
        <v>277</v>
      </c>
      <c r="D87" s="244" t="s">
        <v>149</v>
      </c>
      <c r="E87" s="245">
        <v>9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5">
        <v>1.2999999999999999E-4</v>
      </c>
      <c r="O87" s="245">
        <f>ROUND(E87*N87,2)</f>
        <v>0</v>
      </c>
      <c r="P87" s="245">
        <v>1.1000000000000001E-3</v>
      </c>
      <c r="Q87" s="245">
        <f>ROUND(E87*P87,2)</f>
        <v>0.01</v>
      </c>
      <c r="R87" s="247" t="s">
        <v>257</v>
      </c>
      <c r="S87" s="247" t="s">
        <v>141</v>
      </c>
      <c r="T87" s="248" t="s">
        <v>141</v>
      </c>
      <c r="U87" s="222">
        <v>0.22900000000000001</v>
      </c>
      <c r="V87" s="222">
        <f>ROUND(E87*U87,2)</f>
        <v>2.06</v>
      </c>
      <c r="W87" s="222"/>
      <c r="X87" s="222" t="s">
        <v>142</v>
      </c>
      <c r="Y87" s="222" t="s">
        <v>143</v>
      </c>
      <c r="Z87" s="212"/>
      <c r="AA87" s="212"/>
      <c r="AB87" s="212"/>
      <c r="AC87" s="212"/>
      <c r="AD87" s="212"/>
      <c r="AE87" s="212"/>
      <c r="AF87" s="212"/>
      <c r="AG87" s="212" t="s">
        <v>144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42">
        <v>48</v>
      </c>
      <c r="B88" s="243" t="s">
        <v>278</v>
      </c>
      <c r="C88" s="254" t="s">
        <v>279</v>
      </c>
      <c r="D88" s="244" t="s">
        <v>149</v>
      </c>
      <c r="E88" s="245">
        <v>4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5">
        <v>1.7000000000000001E-4</v>
      </c>
      <c r="O88" s="245">
        <f>ROUND(E88*N88,2)</f>
        <v>0</v>
      </c>
      <c r="P88" s="245">
        <v>2.2000000000000001E-3</v>
      </c>
      <c r="Q88" s="245">
        <f>ROUND(E88*P88,2)</f>
        <v>0.01</v>
      </c>
      <c r="R88" s="247" t="s">
        <v>257</v>
      </c>
      <c r="S88" s="247" t="s">
        <v>141</v>
      </c>
      <c r="T88" s="248" t="s">
        <v>141</v>
      </c>
      <c r="U88" s="222">
        <v>0.312</v>
      </c>
      <c r="V88" s="222">
        <f>ROUND(E88*U88,2)</f>
        <v>1.25</v>
      </c>
      <c r="W88" s="222"/>
      <c r="X88" s="222" t="s">
        <v>142</v>
      </c>
      <c r="Y88" s="222" t="s">
        <v>143</v>
      </c>
      <c r="Z88" s="212"/>
      <c r="AA88" s="212"/>
      <c r="AB88" s="212"/>
      <c r="AC88" s="212"/>
      <c r="AD88" s="212"/>
      <c r="AE88" s="212"/>
      <c r="AF88" s="212"/>
      <c r="AG88" s="212" t="s">
        <v>144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42">
        <v>49</v>
      </c>
      <c r="B89" s="243" t="s">
        <v>280</v>
      </c>
      <c r="C89" s="254" t="s">
        <v>281</v>
      </c>
      <c r="D89" s="244" t="s">
        <v>149</v>
      </c>
      <c r="E89" s="245">
        <v>2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5">
        <v>2.1000000000000001E-4</v>
      </c>
      <c r="O89" s="245">
        <f>ROUND(E89*N89,2)</f>
        <v>0</v>
      </c>
      <c r="P89" s="245">
        <v>3.5000000000000001E-3</v>
      </c>
      <c r="Q89" s="245">
        <f>ROUND(E89*P89,2)</f>
        <v>0.01</v>
      </c>
      <c r="R89" s="247" t="s">
        <v>257</v>
      </c>
      <c r="S89" s="247" t="s">
        <v>141</v>
      </c>
      <c r="T89" s="248" t="s">
        <v>141</v>
      </c>
      <c r="U89" s="222">
        <v>0.374</v>
      </c>
      <c r="V89" s="222">
        <f>ROUND(E89*U89,2)</f>
        <v>0.75</v>
      </c>
      <c r="W89" s="222"/>
      <c r="X89" s="222" t="s">
        <v>142</v>
      </c>
      <c r="Y89" s="222" t="s">
        <v>143</v>
      </c>
      <c r="Z89" s="212"/>
      <c r="AA89" s="212"/>
      <c r="AB89" s="212"/>
      <c r="AC89" s="212"/>
      <c r="AD89" s="212"/>
      <c r="AE89" s="212"/>
      <c r="AF89" s="212"/>
      <c r="AG89" s="212" t="s">
        <v>144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42">
        <v>50</v>
      </c>
      <c r="B90" s="243" t="s">
        <v>282</v>
      </c>
      <c r="C90" s="254" t="s">
        <v>283</v>
      </c>
      <c r="D90" s="244" t="s">
        <v>213</v>
      </c>
      <c r="E90" s="245">
        <v>0.23150000000000001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5">
        <v>0</v>
      </c>
      <c r="O90" s="245">
        <f>ROUND(E90*N90,2)</f>
        <v>0</v>
      </c>
      <c r="P90" s="245">
        <v>0</v>
      </c>
      <c r="Q90" s="245">
        <f>ROUND(E90*P90,2)</f>
        <v>0</v>
      </c>
      <c r="R90" s="247" t="s">
        <v>257</v>
      </c>
      <c r="S90" s="247" t="s">
        <v>141</v>
      </c>
      <c r="T90" s="248" t="s">
        <v>141</v>
      </c>
      <c r="U90" s="222">
        <v>2.5750000000000002</v>
      </c>
      <c r="V90" s="222">
        <f>ROUND(E90*U90,2)</f>
        <v>0.6</v>
      </c>
      <c r="W90" s="222"/>
      <c r="X90" s="222" t="s">
        <v>142</v>
      </c>
      <c r="Y90" s="222" t="s">
        <v>143</v>
      </c>
      <c r="Z90" s="212"/>
      <c r="AA90" s="212"/>
      <c r="AB90" s="212"/>
      <c r="AC90" s="212"/>
      <c r="AD90" s="212"/>
      <c r="AE90" s="212"/>
      <c r="AF90" s="212"/>
      <c r="AG90" s="212" t="s">
        <v>144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2">
        <v>51</v>
      </c>
      <c r="B91" s="243" t="s">
        <v>284</v>
      </c>
      <c r="C91" s="254" t="s">
        <v>285</v>
      </c>
      <c r="D91" s="244" t="s">
        <v>139</v>
      </c>
      <c r="E91" s="245">
        <v>240.3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5">
        <v>0</v>
      </c>
      <c r="O91" s="245">
        <f>ROUND(E91*N91,2)</f>
        <v>0</v>
      </c>
      <c r="P91" s="245">
        <v>2.3800000000000002E-2</v>
      </c>
      <c r="Q91" s="245">
        <f>ROUND(E91*P91,2)</f>
        <v>5.72</v>
      </c>
      <c r="R91" s="247" t="s">
        <v>257</v>
      </c>
      <c r="S91" s="247" t="s">
        <v>141</v>
      </c>
      <c r="T91" s="248" t="s">
        <v>141</v>
      </c>
      <c r="U91" s="222">
        <v>8.2000000000000003E-2</v>
      </c>
      <c r="V91" s="222">
        <f>ROUND(E91*U91,2)</f>
        <v>19.7</v>
      </c>
      <c r="W91" s="222"/>
      <c r="X91" s="222" t="s">
        <v>142</v>
      </c>
      <c r="Y91" s="222" t="s">
        <v>143</v>
      </c>
      <c r="Z91" s="212"/>
      <c r="AA91" s="212"/>
      <c r="AB91" s="212"/>
      <c r="AC91" s="212"/>
      <c r="AD91" s="212"/>
      <c r="AE91" s="212"/>
      <c r="AF91" s="212"/>
      <c r="AG91" s="212" t="s">
        <v>144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1">
        <v>52</v>
      </c>
      <c r="B92" s="232" t="s">
        <v>286</v>
      </c>
      <c r="C92" s="250" t="s">
        <v>287</v>
      </c>
      <c r="D92" s="233" t="s">
        <v>149</v>
      </c>
      <c r="E92" s="234">
        <v>356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4">
        <v>1.0000000000000001E-5</v>
      </c>
      <c r="O92" s="234">
        <f>ROUND(E92*N92,2)</f>
        <v>0</v>
      </c>
      <c r="P92" s="234">
        <v>7.5000000000000002E-4</v>
      </c>
      <c r="Q92" s="234">
        <f>ROUND(E92*P92,2)</f>
        <v>0.27</v>
      </c>
      <c r="R92" s="236" t="s">
        <v>257</v>
      </c>
      <c r="S92" s="236" t="s">
        <v>141</v>
      </c>
      <c r="T92" s="237" t="s">
        <v>141</v>
      </c>
      <c r="U92" s="222">
        <v>2.9000000000000001E-2</v>
      </c>
      <c r="V92" s="222">
        <f>ROUND(E92*U92,2)</f>
        <v>10.32</v>
      </c>
      <c r="W92" s="222"/>
      <c r="X92" s="222" t="s">
        <v>142</v>
      </c>
      <c r="Y92" s="222" t="s">
        <v>143</v>
      </c>
      <c r="Z92" s="212"/>
      <c r="AA92" s="212"/>
      <c r="AB92" s="212"/>
      <c r="AC92" s="212"/>
      <c r="AD92" s="212"/>
      <c r="AE92" s="212"/>
      <c r="AF92" s="212"/>
      <c r="AG92" s="212" t="s">
        <v>144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1" t="s">
        <v>288</v>
      </c>
      <c r="D93" s="238"/>
      <c r="E93" s="238"/>
      <c r="F93" s="238"/>
      <c r="G93" s="238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146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1">
        <v>53</v>
      </c>
      <c r="B94" s="232" t="s">
        <v>289</v>
      </c>
      <c r="C94" s="250" t="s">
        <v>290</v>
      </c>
      <c r="D94" s="233" t="s">
        <v>139</v>
      </c>
      <c r="E94" s="234">
        <v>240.3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4">
        <v>0</v>
      </c>
      <c r="O94" s="234">
        <f>ROUND(E94*N94,2)</f>
        <v>0</v>
      </c>
      <c r="P94" s="234">
        <v>0</v>
      </c>
      <c r="Q94" s="234">
        <f>ROUND(E94*P94,2)</f>
        <v>0</v>
      </c>
      <c r="R94" s="236" t="s">
        <v>257</v>
      </c>
      <c r="S94" s="236" t="s">
        <v>141</v>
      </c>
      <c r="T94" s="237" t="s">
        <v>141</v>
      </c>
      <c r="U94" s="222">
        <v>5.1999999999999998E-2</v>
      </c>
      <c r="V94" s="222">
        <f>ROUND(E94*U94,2)</f>
        <v>12.5</v>
      </c>
      <c r="W94" s="222"/>
      <c r="X94" s="222" t="s">
        <v>142</v>
      </c>
      <c r="Y94" s="222" t="s">
        <v>143</v>
      </c>
      <c r="Z94" s="212"/>
      <c r="AA94" s="212"/>
      <c r="AB94" s="212"/>
      <c r="AC94" s="212"/>
      <c r="AD94" s="212"/>
      <c r="AE94" s="212"/>
      <c r="AF94" s="212"/>
      <c r="AG94" s="212" t="s">
        <v>144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51" t="s">
        <v>291</v>
      </c>
      <c r="D95" s="238"/>
      <c r="E95" s="238"/>
      <c r="F95" s="238"/>
      <c r="G95" s="238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146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42">
        <v>54</v>
      </c>
      <c r="B96" s="243" t="s">
        <v>292</v>
      </c>
      <c r="C96" s="254" t="s">
        <v>293</v>
      </c>
      <c r="D96" s="244" t="s">
        <v>213</v>
      </c>
      <c r="E96" s="245">
        <v>5.9861399999999998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5">
        <v>0</v>
      </c>
      <c r="O96" s="245">
        <f>ROUND(E96*N96,2)</f>
        <v>0</v>
      </c>
      <c r="P96" s="245">
        <v>0</v>
      </c>
      <c r="Q96" s="245">
        <f>ROUND(E96*P96,2)</f>
        <v>0</v>
      </c>
      <c r="R96" s="247" t="s">
        <v>257</v>
      </c>
      <c r="S96" s="247" t="s">
        <v>141</v>
      </c>
      <c r="T96" s="248" t="s">
        <v>141</v>
      </c>
      <c r="U96" s="222">
        <v>3.0739999999999998</v>
      </c>
      <c r="V96" s="222">
        <f>ROUND(E96*U96,2)</f>
        <v>18.399999999999999</v>
      </c>
      <c r="W96" s="222"/>
      <c r="X96" s="222" t="s">
        <v>142</v>
      </c>
      <c r="Y96" s="222" t="s">
        <v>143</v>
      </c>
      <c r="Z96" s="212"/>
      <c r="AA96" s="212"/>
      <c r="AB96" s="212"/>
      <c r="AC96" s="212"/>
      <c r="AD96" s="212"/>
      <c r="AE96" s="212"/>
      <c r="AF96" s="212"/>
      <c r="AG96" s="212" t="s">
        <v>144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2">
        <v>55</v>
      </c>
      <c r="B97" s="243" t="s">
        <v>294</v>
      </c>
      <c r="C97" s="254" t="s">
        <v>295</v>
      </c>
      <c r="D97" s="244" t="s">
        <v>213</v>
      </c>
      <c r="E97" s="245">
        <v>10.198079999999999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5">
        <v>0</v>
      </c>
      <c r="O97" s="245">
        <f>ROUND(E97*N97,2)</f>
        <v>0</v>
      </c>
      <c r="P97" s="245">
        <v>0</v>
      </c>
      <c r="Q97" s="245">
        <f>ROUND(E97*P97,2)</f>
        <v>0</v>
      </c>
      <c r="R97" s="247" t="s">
        <v>202</v>
      </c>
      <c r="S97" s="247" t="s">
        <v>141</v>
      </c>
      <c r="T97" s="248" t="s">
        <v>141</v>
      </c>
      <c r="U97" s="222">
        <v>0</v>
      </c>
      <c r="V97" s="222">
        <f>ROUND(E97*U97,2)</f>
        <v>0</v>
      </c>
      <c r="W97" s="222"/>
      <c r="X97" s="222" t="s">
        <v>142</v>
      </c>
      <c r="Y97" s="222" t="s">
        <v>248</v>
      </c>
      <c r="Z97" s="212"/>
      <c r="AA97" s="212"/>
      <c r="AB97" s="212"/>
      <c r="AC97" s="212"/>
      <c r="AD97" s="212"/>
      <c r="AE97" s="212"/>
      <c r="AF97" s="212"/>
      <c r="AG97" s="212" t="s">
        <v>144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24" t="s">
        <v>135</v>
      </c>
      <c r="B98" s="225" t="s">
        <v>81</v>
      </c>
      <c r="C98" s="249" t="s">
        <v>82</v>
      </c>
      <c r="D98" s="226"/>
      <c r="E98" s="227"/>
      <c r="F98" s="228"/>
      <c r="G98" s="228">
        <f>SUMIF(AG99:AG112,"&lt;&gt;NOR",G99:G112)</f>
        <v>0</v>
      </c>
      <c r="H98" s="228"/>
      <c r="I98" s="228">
        <f>SUM(I99:I112)</f>
        <v>0</v>
      </c>
      <c r="J98" s="228"/>
      <c r="K98" s="228">
        <f>SUM(K99:K112)</f>
        <v>0</v>
      </c>
      <c r="L98" s="228"/>
      <c r="M98" s="228">
        <f>SUM(M99:M112)</f>
        <v>0</v>
      </c>
      <c r="N98" s="227"/>
      <c r="O98" s="227">
        <f>SUM(O99:O112)</f>
        <v>0</v>
      </c>
      <c r="P98" s="227"/>
      <c r="Q98" s="227">
        <f>SUM(Q99:Q112)</f>
        <v>0</v>
      </c>
      <c r="R98" s="228"/>
      <c r="S98" s="228"/>
      <c r="T98" s="229"/>
      <c r="U98" s="223"/>
      <c r="V98" s="223">
        <f>SUM(V99:V112)</f>
        <v>16.71</v>
      </c>
      <c r="W98" s="223"/>
      <c r="X98" s="223"/>
      <c r="Y98" s="223"/>
      <c r="AG98" t="s">
        <v>136</v>
      </c>
    </row>
    <row r="99" spans="1:60" ht="22.5" outlineLevel="1" x14ac:dyDescent="0.2">
      <c r="A99" s="231">
        <v>56</v>
      </c>
      <c r="B99" s="232" t="s">
        <v>296</v>
      </c>
      <c r="C99" s="250" t="s">
        <v>297</v>
      </c>
      <c r="D99" s="233" t="s">
        <v>154</v>
      </c>
      <c r="E99" s="234">
        <v>10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4">
        <v>1.0000000000000001E-5</v>
      </c>
      <c r="O99" s="234">
        <f>ROUND(E99*N99,2)</f>
        <v>0</v>
      </c>
      <c r="P99" s="234">
        <v>0</v>
      </c>
      <c r="Q99" s="234">
        <f>ROUND(E99*P99,2)</f>
        <v>0</v>
      </c>
      <c r="R99" s="236" t="s">
        <v>298</v>
      </c>
      <c r="S99" s="236" t="s">
        <v>141</v>
      </c>
      <c r="T99" s="237" t="s">
        <v>141</v>
      </c>
      <c r="U99" s="222">
        <v>0.13500000000000001</v>
      </c>
      <c r="V99" s="222">
        <f>ROUND(E99*U99,2)</f>
        <v>1.35</v>
      </c>
      <c r="W99" s="222"/>
      <c r="X99" s="222" t="s">
        <v>142</v>
      </c>
      <c r="Y99" s="222" t="s">
        <v>143</v>
      </c>
      <c r="Z99" s="212"/>
      <c r="AA99" s="212"/>
      <c r="AB99" s="212"/>
      <c r="AC99" s="212"/>
      <c r="AD99" s="212"/>
      <c r="AE99" s="212"/>
      <c r="AF99" s="212"/>
      <c r="AG99" s="212" t="s">
        <v>144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52" t="s">
        <v>299</v>
      </c>
      <c r="D100" s="239"/>
      <c r="E100" s="239"/>
      <c r="F100" s="239"/>
      <c r="G100" s="239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151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42">
        <v>57</v>
      </c>
      <c r="B101" s="243" t="s">
        <v>300</v>
      </c>
      <c r="C101" s="254" t="s">
        <v>301</v>
      </c>
      <c r="D101" s="244" t="s">
        <v>154</v>
      </c>
      <c r="E101" s="245">
        <v>72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5">
        <v>0</v>
      </c>
      <c r="O101" s="245">
        <f>ROUND(E101*N101,2)</f>
        <v>0</v>
      </c>
      <c r="P101" s="245">
        <v>0</v>
      </c>
      <c r="Q101" s="245">
        <f>ROUND(E101*P101,2)</f>
        <v>0</v>
      </c>
      <c r="R101" s="247" t="s">
        <v>298</v>
      </c>
      <c r="S101" s="247" t="s">
        <v>141</v>
      </c>
      <c r="T101" s="248" t="s">
        <v>141</v>
      </c>
      <c r="U101" s="222">
        <v>0.107</v>
      </c>
      <c r="V101" s="222">
        <f>ROUND(E101*U101,2)</f>
        <v>7.7</v>
      </c>
      <c r="W101" s="222"/>
      <c r="X101" s="222" t="s">
        <v>142</v>
      </c>
      <c r="Y101" s="222" t="s">
        <v>143</v>
      </c>
      <c r="Z101" s="212"/>
      <c r="AA101" s="212"/>
      <c r="AB101" s="212"/>
      <c r="AC101" s="212"/>
      <c r="AD101" s="212"/>
      <c r="AE101" s="212"/>
      <c r="AF101" s="212"/>
      <c r="AG101" s="212" t="s">
        <v>144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2">
        <v>58</v>
      </c>
      <c r="B102" s="243" t="s">
        <v>302</v>
      </c>
      <c r="C102" s="254" t="s">
        <v>303</v>
      </c>
      <c r="D102" s="244" t="s">
        <v>154</v>
      </c>
      <c r="E102" s="245">
        <v>66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21</v>
      </c>
      <c r="M102" s="247">
        <f>G102*(1+L102/100)</f>
        <v>0</v>
      </c>
      <c r="N102" s="245">
        <v>0</v>
      </c>
      <c r="O102" s="245">
        <f>ROUND(E102*N102,2)</f>
        <v>0</v>
      </c>
      <c r="P102" s="245">
        <v>0</v>
      </c>
      <c r="Q102" s="245">
        <f>ROUND(E102*P102,2)</f>
        <v>0</v>
      </c>
      <c r="R102" s="247" t="s">
        <v>298</v>
      </c>
      <c r="S102" s="247" t="s">
        <v>141</v>
      </c>
      <c r="T102" s="248" t="s">
        <v>141</v>
      </c>
      <c r="U102" s="222">
        <v>0.114</v>
      </c>
      <c r="V102" s="222">
        <f>ROUND(E102*U102,2)</f>
        <v>7.52</v>
      </c>
      <c r="W102" s="222"/>
      <c r="X102" s="222" t="s">
        <v>142</v>
      </c>
      <c r="Y102" s="222" t="s">
        <v>143</v>
      </c>
      <c r="Z102" s="212"/>
      <c r="AA102" s="212"/>
      <c r="AB102" s="212"/>
      <c r="AC102" s="212"/>
      <c r="AD102" s="212"/>
      <c r="AE102" s="212"/>
      <c r="AF102" s="212"/>
      <c r="AG102" s="212" t="s">
        <v>144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42">
        <v>59</v>
      </c>
      <c r="B103" s="243" t="s">
        <v>304</v>
      </c>
      <c r="C103" s="254" t="s">
        <v>305</v>
      </c>
      <c r="D103" s="244" t="s">
        <v>306</v>
      </c>
      <c r="E103" s="245">
        <v>1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21</v>
      </c>
      <c r="M103" s="247">
        <f>G103*(1+L103/100)</f>
        <v>0</v>
      </c>
      <c r="N103" s="245">
        <v>0</v>
      </c>
      <c r="O103" s="245">
        <f>ROUND(E103*N103,2)</f>
        <v>0</v>
      </c>
      <c r="P103" s="245">
        <v>0</v>
      </c>
      <c r="Q103" s="245">
        <f>ROUND(E103*P103,2)</f>
        <v>0</v>
      </c>
      <c r="R103" s="247" t="s">
        <v>298</v>
      </c>
      <c r="S103" s="247" t="s">
        <v>141</v>
      </c>
      <c r="T103" s="248" t="s">
        <v>141</v>
      </c>
      <c r="U103" s="222">
        <v>0.14000000000000001</v>
      </c>
      <c r="V103" s="222">
        <f>ROUND(E103*U103,2)</f>
        <v>0.14000000000000001</v>
      </c>
      <c r="W103" s="222"/>
      <c r="X103" s="222" t="s">
        <v>142</v>
      </c>
      <c r="Y103" s="222" t="s">
        <v>143</v>
      </c>
      <c r="Z103" s="212"/>
      <c r="AA103" s="212"/>
      <c r="AB103" s="212"/>
      <c r="AC103" s="212"/>
      <c r="AD103" s="212"/>
      <c r="AE103" s="212"/>
      <c r="AF103" s="212"/>
      <c r="AG103" s="212" t="s">
        <v>144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1">
        <v>60</v>
      </c>
      <c r="B104" s="232" t="s">
        <v>307</v>
      </c>
      <c r="C104" s="250" t="s">
        <v>308</v>
      </c>
      <c r="D104" s="233" t="s">
        <v>0</v>
      </c>
      <c r="E104" s="234">
        <v>282.14600000000002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4">
        <v>0</v>
      </c>
      <c r="O104" s="234">
        <f>ROUND(E104*N104,2)</f>
        <v>0</v>
      </c>
      <c r="P104" s="234">
        <v>0</v>
      </c>
      <c r="Q104" s="234">
        <f>ROUND(E104*P104,2)</f>
        <v>0</v>
      </c>
      <c r="R104" s="236" t="s">
        <v>252</v>
      </c>
      <c r="S104" s="236" t="s">
        <v>141</v>
      </c>
      <c r="T104" s="237" t="s">
        <v>141</v>
      </c>
      <c r="U104" s="222">
        <v>0</v>
      </c>
      <c r="V104" s="222">
        <f>ROUND(E104*U104,2)</f>
        <v>0</v>
      </c>
      <c r="W104" s="222"/>
      <c r="X104" s="222" t="s">
        <v>142</v>
      </c>
      <c r="Y104" s="222" t="s">
        <v>143</v>
      </c>
      <c r="Z104" s="212"/>
      <c r="AA104" s="212"/>
      <c r="AB104" s="212"/>
      <c r="AC104" s="212"/>
      <c r="AD104" s="212"/>
      <c r="AE104" s="212"/>
      <c r="AF104" s="212"/>
      <c r="AG104" s="212" t="s">
        <v>144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51" t="s">
        <v>309</v>
      </c>
      <c r="D105" s="238"/>
      <c r="E105" s="238"/>
      <c r="F105" s="238"/>
      <c r="G105" s="238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146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2.5" outlineLevel="1" x14ac:dyDescent="0.2">
      <c r="A106" s="242">
        <v>61</v>
      </c>
      <c r="B106" s="243" t="s">
        <v>310</v>
      </c>
      <c r="C106" s="254" t="s">
        <v>311</v>
      </c>
      <c r="D106" s="244" t="s">
        <v>149</v>
      </c>
      <c r="E106" s="245">
        <v>3</v>
      </c>
      <c r="F106" s="246"/>
      <c r="G106" s="247">
        <f>ROUND(E106*F106,2)</f>
        <v>0</v>
      </c>
      <c r="H106" s="246"/>
      <c r="I106" s="247">
        <f>ROUND(E106*H106,2)</f>
        <v>0</v>
      </c>
      <c r="J106" s="246"/>
      <c r="K106" s="247">
        <f>ROUND(E106*J106,2)</f>
        <v>0</v>
      </c>
      <c r="L106" s="247">
        <v>21</v>
      </c>
      <c r="M106" s="247">
        <f>G106*(1+L106/100)</f>
        <v>0</v>
      </c>
      <c r="N106" s="245">
        <v>0</v>
      </c>
      <c r="O106" s="245">
        <f>ROUND(E106*N106,2)</f>
        <v>0</v>
      </c>
      <c r="P106" s="245">
        <v>0</v>
      </c>
      <c r="Q106" s="245">
        <f>ROUND(E106*P106,2)</f>
        <v>0</v>
      </c>
      <c r="R106" s="247" t="s">
        <v>169</v>
      </c>
      <c r="S106" s="247" t="s">
        <v>141</v>
      </c>
      <c r="T106" s="248" t="s">
        <v>141</v>
      </c>
      <c r="U106" s="222">
        <v>0</v>
      </c>
      <c r="V106" s="222">
        <f>ROUND(E106*U106,2)</f>
        <v>0</v>
      </c>
      <c r="W106" s="222"/>
      <c r="X106" s="222" t="s">
        <v>170</v>
      </c>
      <c r="Y106" s="222" t="s">
        <v>143</v>
      </c>
      <c r="Z106" s="212"/>
      <c r="AA106" s="212"/>
      <c r="AB106" s="212"/>
      <c r="AC106" s="212"/>
      <c r="AD106" s="212"/>
      <c r="AE106" s="212"/>
      <c r="AF106" s="212"/>
      <c r="AG106" s="212" t="s">
        <v>171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33.75" outlineLevel="1" x14ac:dyDescent="0.2">
      <c r="A107" s="242">
        <v>62</v>
      </c>
      <c r="B107" s="243" t="s">
        <v>312</v>
      </c>
      <c r="C107" s="254" t="s">
        <v>313</v>
      </c>
      <c r="D107" s="244" t="s">
        <v>154</v>
      </c>
      <c r="E107" s="245">
        <v>33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5">
        <v>3.0000000000000001E-5</v>
      </c>
      <c r="O107" s="245">
        <f>ROUND(E107*N107,2)</f>
        <v>0</v>
      </c>
      <c r="P107" s="245">
        <v>0</v>
      </c>
      <c r="Q107" s="245">
        <f>ROUND(E107*P107,2)</f>
        <v>0</v>
      </c>
      <c r="R107" s="247" t="s">
        <v>169</v>
      </c>
      <c r="S107" s="247" t="s">
        <v>141</v>
      </c>
      <c r="T107" s="248" t="s">
        <v>141</v>
      </c>
      <c r="U107" s="222">
        <v>0</v>
      </c>
      <c r="V107" s="222">
        <f>ROUND(E107*U107,2)</f>
        <v>0</v>
      </c>
      <c r="W107" s="222"/>
      <c r="X107" s="222" t="s">
        <v>170</v>
      </c>
      <c r="Y107" s="222" t="s">
        <v>143</v>
      </c>
      <c r="Z107" s="212"/>
      <c r="AA107" s="212"/>
      <c r="AB107" s="212"/>
      <c r="AC107" s="212"/>
      <c r="AD107" s="212"/>
      <c r="AE107" s="212"/>
      <c r="AF107" s="212"/>
      <c r="AG107" s="212" t="s">
        <v>171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33.75" outlineLevel="1" x14ac:dyDescent="0.2">
      <c r="A108" s="242">
        <v>63</v>
      </c>
      <c r="B108" s="243" t="s">
        <v>314</v>
      </c>
      <c r="C108" s="254" t="s">
        <v>315</v>
      </c>
      <c r="D108" s="244" t="s">
        <v>154</v>
      </c>
      <c r="E108" s="245">
        <v>2</v>
      </c>
      <c r="F108" s="246"/>
      <c r="G108" s="247">
        <f>ROUND(E108*F108,2)</f>
        <v>0</v>
      </c>
      <c r="H108" s="246"/>
      <c r="I108" s="247">
        <f>ROUND(E108*H108,2)</f>
        <v>0</v>
      </c>
      <c r="J108" s="246"/>
      <c r="K108" s="247">
        <f>ROUND(E108*J108,2)</f>
        <v>0</v>
      </c>
      <c r="L108" s="247">
        <v>21</v>
      </c>
      <c r="M108" s="247">
        <f>G108*(1+L108/100)</f>
        <v>0</v>
      </c>
      <c r="N108" s="245">
        <v>5.0000000000000002E-5</v>
      </c>
      <c r="O108" s="245">
        <f>ROUND(E108*N108,2)</f>
        <v>0</v>
      </c>
      <c r="P108" s="245">
        <v>0</v>
      </c>
      <c r="Q108" s="245">
        <f>ROUND(E108*P108,2)</f>
        <v>0</v>
      </c>
      <c r="R108" s="247" t="s">
        <v>169</v>
      </c>
      <c r="S108" s="247" t="s">
        <v>141</v>
      </c>
      <c r="T108" s="248" t="s">
        <v>141</v>
      </c>
      <c r="U108" s="222">
        <v>0</v>
      </c>
      <c r="V108" s="222">
        <f>ROUND(E108*U108,2)</f>
        <v>0</v>
      </c>
      <c r="W108" s="222"/>
      <c r="X108" s="222" t="s">
        <v>170</v>
      </c>
      <c r="Y108" s="222" t="s">
        <v>143</v>
      </c>
      <c r="Z108" s="212"/>
      <c r="AA108" s="212"/>
      <c r="AB108" s="212"/>
      <c r="AC108" s="212"/>
      <c r="AD108" s="212"/>
      <c r="AE108" s="212"/>
      <c r="AF108" s="212"/>
      <c r="AG108" s="212" t="s">
        <v>171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33.75" outlineLevel="1" x14ac:dyDescent="0.2">
      <c r="A109" s="242">
        <v>64</v>
      </c>
      <c r="B109" s="243" t="s">
        <v>316</v>
      </c>
      <c r="C109" s="254" t="s">
        <v>317</v>
      </c>
      <c r="D109" s="244" t="s">
        <v>154</v>
      </c>
      <c r="E109" s="245">
        <v>40</v>
      </c>
      <c r="F109" s="246"/>
      <c r="G109" s="247">
        <f>ROUND(E109*F109,2)</f>
        <v>0</v>
      </c>
      <c r="H109" s="246"/>
      <c r="I109" s="247">
        <f>ROUND(E109*H109,2)</f>
        <v>0</v>
      </c>
      <c r="J109" s="246"/>
      <c r="K109" s="247">
        <f>ROUND(E109*J109,2)</f>
        <v>0</v>
      </c>
      <c r="L109" s="247">
        <v>21</v>
      </c>
      <c r="M109" s="247">
        <f>G109*(1+L109/100)</f>
        <v>0</v>
      </c>
      <c r="N109" s="245">
        <v>6.9999999999999994E-5</v>
      </c>
      <c r="O109" s="245">
        <f>ROUND(E109*N109,2)</f>
        <v>0</v>
      </c>
      <c r="P109" s="245">
        <v>0</v>
      </c>
      <c r="Q109" s="245">
        <f>ROUND(E109*P109,2)</f>
        <v>0</v>
      </c>
      <c r="R109" s="247" t="s">
        <v>169</v>
      </c>
      <c r="S109" s="247" t="s">
        <v>141</v>
      </c>
      <c r="T109" s="248" t="s">
        <v>141</v>
      </c>
      <c r="U109" s="222">
        <v>0</v>
      </c>
      <c r="V109" s="222">
        <f>ROUND(E109*U109,2)</f>
        <v>0</v>
      </c>
      <c r="W109" s="222"/>
      <c r="X109" s="222" t="s">
        <v>170</v>
      </c>
      <c r="Y109" s="222" t="s">
        <v>143</v>
      </c>
      <c r="Z109" s="212"/>
      <c r="AA109" s="212"/>
      <c r="AB109" s="212"/>
      <c r="AC109" s="212"/>
      <c r="AD109" s="212"/>
      <c r="AE109" s="212"/>
      <c r="AF109" s="212"/>
      <c r="AG109" s="212" t="s">
        <v>171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33.75" outlineLevel="1" x14ac:dyDescent="0.2">
      <c r="A110" s="242">
        <v>65</v>
      </c>
      <c r="B110" s="243" t="s">
        <v>318</v>
      </c>
      <c r="C110" s="254" t="s">
        <v>319</v>
      </c>
      <c r="D110" s="244" t="s">
        <v>154</v>
      </c>
      <c r="E110" s="245">
        <v>50</v>
      </c>
      <c r="F110" s="246"/>
      <c r="G110" s="247">
        <f>ROUND(E110*F110,2)</f>
        <v>0</v>
      </c>
      <c r="H110" s="246"/>
      <c r="I110" s="247">
        <f>ROUND(E110*H110,2)</f>
        <v>0</v>
      </c>
      <c r="J110" s="246"/>
      <c r="K110" s="247">
        <f>ROUND(E110*J110,2)</f>
        <v>0</v>
      </c>
      <c r="L110" s="247">
        <v>21</v>
      </c>
      <c r="M110" s="247">
        <f>G110*(1+L110/100)</f>
        <v>0</v>
      </c>
      <c r="N110" s="245">
        <v>9.0000000000000006E-5</v>
      </c>
      <c r="O110" s="245">
        <f>ROUND(E110*N110,2)</f>
        <v>0</v>
      </c>
      <c r="P110" s="245">
        <v>0</v>
      </c>
      <c r="Q110" s="245">
        <f>ROUND(E110*P110,2)</f>
        <v>0</v>
      </c>
      <c r="R110" s="247" t="s">
        <v>169</v>
      </c>
      <c r="S110" s="247" t="s">
        <v>141</v>
      </c>
      <c r="T110" s="248" t="s">
        <v>141</v>
      </c>
      <c r="U110" s="222">
        <v>0</v>
      </c>
      <c r="V110" s="222">
        <f>ROUND(E110*U110,2)</f>
        <v>0</v>
      </c>
      <c r="W110" s="222"/>
      <c r="X110" s="222" t="s">
        <v>170</v>
      </c>
      <c r="Y110" s="222" t="s">
        <v>143</v>
      </c>
      <c r="Z110" s="212"/>
      <c r="AA110" s="212"/>
      <c r="AB110" s="212"/>
      <c r="AC110" s="212"/>
      <c r="AD110" s="212"/>
      <c r="AE110" s="212"/>
      <c r="AF110" s="212"/>
      <c r="AG110" s="212" t="s">
        <v>171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33.75" outlineLevel="1" x14ac:dyDescent="0.2">
      <c r="A111" s="242">
        <v>66</v>
      </c>
      <c r="B111" s="243" t="s">
        <v>320</v>
      </c>
      <c r="C111" s="254" t="s">
        <v>321</v>
      </c>
      <c r="D111" s="244" t="s">
        <v>154</v>
      </c>
      <c r="E111" s="245">
        <v>10</v>
      </c>
      <c r="F111" s="246"/>
      <c r="G111" s="247">
        <f>ROUND(E111*F111,2)</f>
        <v>0</v>
      </c>
      <c r="H111" s="246"/>
      <c r="I111" s="247">
        <f>ROUND(E111*H111,2)</f>
        <v>0</v>
      </c>
      <c r="J111" s="246"/>
      <c r="K111" s="247">
        <f>ROUND(E111*J111,2)</f>
        <v>0</v>
      </c>
      <c r="L111" s="247">
        <v>21</v>
      </c>
      <c r="M111" s="247">
        <f>G111*(1+L111/100)</f>
        <v>0</v>
      </c>
      <c r="N111" s="245">
        <v>3.4000000000000002E-4</v>
      </c>
      <c r="O111" s="245">
        <f>ROUND(E111*N111,2)</f>
        <v>0</v>
      </c>
      <c r="P111" s="245">
        <v>0</v>
      </c>
      <c r="Q111" s="245">
        <f>ROUND(E111*P111,2)</f>
        <v>0</v>
      </c>
      <c r="R111" s="247" t="s">
        <v>169</v>
      </c>
      <c r="S111" s="247" t="s">
        <v>141</v>
      </c>
      <c r="T111" s="248" t="s">
        <v>141</v>
      </c>
      <c r="U111" s="222">
        <v>0</v>
      </c>
      <c r="V111" s="222">
        <f>ROUND(E111*U111,2)</f>
        <v>0</v>
      </c>
      <c r="W111" s="222"/>
      <c r="X111" s="222" t="s">
        <v>170</v>
      </c>
      <c r="Y111" s="222" t="s">
        <v>143</v>
      </c>
      <c r="Z111" s="212"/>
      <c r="AA111" s="212"/>
      <c r="AB111" s="212"/>
      <c r="AC111" s="212"/>
      <c r="AD111" s="212"/>
      <c r="AE111" s="212"/>
      <c r="AF111" s="212"/>
      <c r="AG111" s="212" t="s">
        <v>171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33.75" outlineLevel="1" x14ac:dyDescent="0.2">
      <c r="A112" s="242">
        <v>67</v>
      </c>
      <c r="B112" s="243" t="s">
        <v>322</v>
      </c>
      <c r="C112" s="254" t="s">
        <v>323</v>
      </c>
      <c r="D112" s="244" t="s">
        <v>154</v>
      </c>
      <c r="E112" s="245">
        <v>6</v>
      </c>
      <c r="F112" s="246"/>
      <c r="G112" s="247">
        <f>ROUND(E112*F112,2)</f>
        <v>0</v>
      </c>
      <c r="H112" s="246"/>
      <c r="I112" s="247">
        <f>ROUND(E112*H112,2)</f>
        <v>0</v>
      </c>
      <c r="J112" s="246"/>
      <c r="K112" s="247">
        <f>ROUND(E112*J112,2)</f>
        <v>0</v>
      </c>
      <c r="L112" s="247">
        <v>21</v>
      </c>
      <c r="M112" s="247">
        <f>G112*(1+L112/100)</f>
        <v>0</v>
      </c>
      <c r="N112" s="245">
        <v>7.3999999999999999E-4</v>
      </c>
      <c r="O112" s="245">
        <f>ROUND(E112*N112,2)</f>
        <v>0</v>
      </c>
      <c r="P112" s="245">
        <v>0</v>
      </c>
      <c r="Q112" s="245">
        <f>ROUND(E112*P112,2)</f>
        <v>0</v>
      </c>
      <c r="R112" s="247" t="s">
        <v>169</v>
      </c>
      <c r="S112" s="247" t="s">
        <v>141</v>
      </c>
      <c r="T112" s="248" t="s">
        <v>141</v>
      </c>
      <c r="U112" s="222">
        <v>0</v>
      </c>
      <c r="V112" s="222">
        <f>ROUND(E112*U112,2)</f>
        <v>0</v>
      </c>
      <c r="W112" s="222"/>
      <c r="X112" s="222" t="s">
        <v>170</v>
      </c>
      <c r="Y112" s="222" t="s">
        <v>143</v>
      </c>
      <c r="Z112" s="212"/>
      <c r="AA112" s="212"/>
      <c r="AB112" s="212"/>
      <c r="AC112" s="212"/>
      <c r="AD112" s="212"/>
      <c r="AE112" s="212"/>
      <c r="AF112" s="212"/>
      <c r="AG112" s="212" t="s">
        <v>171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">
      <c r="A113" s="224" t="s">
        <v>135</v>
      </c>
      <c r="B113" s="225" t="s">
        <v>83</v>
      </c>
      <c r="C113" s="249" t="s">
        <v>84</v>
      </c>
      <c r="D113" s="226"/>
      <c r="E113" s="227"/>
      <c r="F113" s="228"/>
      <c r="G113" s="228">
        <f>SUMIF(AG114:AG115,"&lt;&gt;NOR",G114:G115)</f>
        <v>0</v>
      </c>
      <c r="H113" s="228"/>
      <c r="I113" s="228">
        <f>SUM(I114:I115)</f>
        <v>0</v>
      </c>
      <c r="J113" s="228"/>
      <c r="K113" s="228">
        <f>SUM(K114:K115)</f>
        <v>0</v>
      </c>
      <c r="L113" s="228"/>
      <c r="M113" s="228">
        <f>SUM(M114:M115)</f>
        <v>0</v>
      </c>
      <c r="N113" s="227"/>
      <c r="O113" s="227">
        <f>SUM(O114:O115)</f>
        <v>0.04</v>
      </c>
      <c r="P113" s="227"/>
      <c r="Q113" s="227">
        <f>SUM(Q114:Q115)</f>
        <v>0</v>
      </c>
      <c r="R113" s="228"/>
      <c r="S113" s="228"/>
      <c r="T113" s="229"/>
      <c r="U113" s="223"/>
      <c r="V113" s="223">
        <f>SUM(V114:V115)</f>
        <v>53.8</v>
      </c>
      <c r="W113" s="223"/>
      <c r="X113" s="223"/>
      <c r="Y113" s="223"/>
      <c r="AG113" t="s">
        <v>136</v>
      </c>
    </row>
    <row r="114" spans="1:60" outlineLevel="1" x14ac:dyDescent="0.2">
      <c r="A114" s="231">
        <v>68</v>
      </c>
      <c r="B114" s="232" t="s">
        <v>324</v>
      </c>
      <c r="C114" s="250" t="s">
        <v>325</v>
      </c>
      <c r="D114" s="233" t="s">
        <v>149</v>
      </c>
      <c r="E114" s="234">
        <v>10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4">
        <v>4.1599999999999996E-3</v>
      </c>
      <c r="O114" s="234">
        <f>ROUND(E114*N114,2)</f>
        <v>0.04</v>
      </c>
      <c r="P114" s="234">
        <v>0</v>
      </c>
      <c r="Q114" s="234">
        <f>ROUND(E114*P114,2)</f>
        <v>0</v>
      </c>
      <c r="R114" s="236"/>
      <c r="S114" s="236" t="s">
        <v>165</v>
      </c>
      <c r="T114" s="237" t="s">
        <v>166</v>
      </c>
      <c r="U114" s="222">
        <v>5.38</v>
      </c>
      <c r="V114" s="222">
        <f>ROUND(E114*U114,2)</f>
        <v>53.8</v>
      </c>
      <c r="W114" s="222"/>
      <c r="X114" s="222" t="s">
        <v>142</v>
      </c>
      <c r="Y114" s="222" t="s">
        <v>143</v>
      </c>
      <c r="Z114" s="212"/>
      <c r="AA114" s="212"/>
      <c r="AB114" s="212"/>
      <c r="AC114" s="212"/>
      <c r="AD114" s="212"/>
      <c r="AE114" s="212"/>
      <c r="AF114" s="212"/>
      <c r="AG114" s="212" t="s">
        <v>144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2" t="s">
        <v>326</v>
      </c>
      <c r="D115" s="239"/>
      <c r="E115" s="239"/>
      <c r="F115" s="239"/>
      <c r="G115" s="239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151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24" t="s">
        <v>135</v>
      </c>
      <c r="B116" s="225" t="s">
        <v>85</v>
      </c>
      <c r="C116" s="249" t="s">
        <v>86</v>
      </c>
      <c r="D116" s="226"/>
      <c r="E116" s="227"/>
      <c r="F116" s="228"/>
      <c r="G116" s="228">
        <f>SUMIF(AG117:AG144,"&lt;&gt;NOR",G117:G144)</f>
        <v>0</v>
      </c>
      <c r="H116" s="228"/>
      <c r="I116" s="228">
        <f>SUM(I117:I144)</f>
        <v>0</v>
      </c>
      <c r="J116" s="228"/>
      <c r="K116" s="228">
        <f>SUM(K117:K144)</f>
        <v>0</v>
      </c>
      <c r="L116" s="228"/>
      <c r="M116" s="228">
        <f>SUM(M117:M144)</f>
        <v>0</v>
      </c>
      <c r="N116" s="227"/>
      <c r="O116" s="227">
        <f>SUM(O117:O144)</f>
        <v>0.64</v>
      </c>
      <c r="P116" s="227"/>
      <c r="Q116" s="227">
        <f>SUM(Q117:Q144)</f>
        <v>0</v>
      </c>
      <c r="R116" s="228"/>
      <c r="S116" s="228"/>
      <c r="T116" s="229"/>
      <c r="U116" s="223"/>
      <c r="V116" s="223">
        <f>SUM(V117:V144)</f>
        <v>235.15</v>
      </c>
      <c r="W116" s="223"/>
      <c r="X116" s="223"/>
      <c r="Y116" s="223"/>
      <c r="AG116" t="s">
        <v>136</v>
      </c>
    </row>
    <row r="117" spans="1:60" outlineLevel="1" x14ac:dyDescent="0.2">
      <c r="A117" s="242">
        <v>69</v>
      </c>
      <c r="B117" s="243" t="s">
        <v>327</v>
      </c>
      <c r="C117" s="254" t="s">
        <v>328</v>
      </c>
      <c r="D117" s="244" t="s">
        <v>149</v>
      </c>
      <c r="E117" s="245">
        <v>2</v>
      </c>
      <c r="F117" s="246"/>
      <c r="G117" s="247">
        <f>ROUND(E117*F117,2)</f>
        <v>0</v>
      </c>
      <c r="H117" s="246"/>
      <c r="I117" s="247">
        <f>ROUND(E117*H117,2)</f>
        <v>0</v>
      </c>
      <c r="J117" s="246"/>
      <c r="K117" s="247">
        <f>ROUND(E117*J117,2)</f>
        <v>0</v>
      </c>
      <c r="L117" s="247">
        <v>21</v>
      </c>
      <c r="M117" s="247">
        <f>G117*(1+L117/100)</f>
        <v>0</v>
      </c>
      <c r="N117" s="245">
        <v>1.3500000000000001E-3</v>
      </c>
      <c r="O117" s="245">
        <f>ROUND(E117*N117,2)</f>
        <v>0</v>
      </c>
      <c r="P117" s="245">
        <v>0</v>
      </c>
      <c r="Q117" s="245">
        <f>ROUND(E117*P117,2)</f>
        <v>0</v>
      </c>
      <c r="R117" s="247" t="s">
        <v>298</v>
      </c>
      <c r="S117" s="247" t="s">
        <v>141</v>
      </c>
      <c r="T117" s="248" t="s">
        <v>141</v>
      </c>
      <c r="U117" s="222">
        <v>0.754</v>
      </c>
      <c r="V117" s="222">
        <f>ROUND(E117*U117,2)</f>
        <v>1.51</v>
      </c>
      <c r="W117" s="222"/>
      <c r="X117" s="222" t="s">
        <v>142</v>
      </c>
      <c r="Y117" s="222" t="s">
        <v>143</v>
      </c>
      <c r="Z117" s="212"/>
      <c r="AA117" s="212"/>
      <c r="AB117" s="212"/>
      <c r="AC117" s="212"/>
      <c r="AD117" s="212"/>
      <c r="AE117" s="212"/>
      <c r="AF117" s="212"/>
      <c r="AG117" s="212" t="s">
        <v>144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42">
        <v>70</v>
      </c>
      <c r="B118" s="243" t="s">
        <v>329</v>
      </c>
      <c r="C118" s="254" t="s">
        <v>330</v>
      </c>
      <c r="D118" s="244" t="s">
        <v>149</v>
      </c>
      <c r="E118" s="245">
        <v>2</v>
      </c>
      <c r="F118" s="246"/>
      <c r="G118" s="247">
        <f>ROUND(E118*F118,2)</f>
        <v>0</v>
      </c>
      <c r="H118" s="246"/>
      <c r="I118" s="247">
        <f>ROUND(E118*H118,2)</f>
        <v>0</v>
      </c>
      <c r="J118" s="246"/>
      <c r="K118" s="247">
        <f>ROUND(E118*J118,2)</f>
        <v>0</v>
      </c>
      <c r="L118" s="247">
        <v>21</v>
      </c>
      <c r="M118" s="247">
        <f>G118*(1+L118/100)</f>
        <v>0</v>
      </c>
      <c r="N118" s="245">
        <v>1.47E-3</v>
      </c>
      <c r="O118" s="245">
        <f>ROUND(E118*N118,2)</f>
        <v>0</v>
      </c>
      <c r="P118" s="245">
        <v>0</v>
      </c>
      <c r="Q118" s="245">
        <f>ROUND(E118*P118,2)</f>
        <v>0</v>
      </c>
      <c r="R118" s="247" t="s">
        <v>298</v>
      </c>
      <c r="S118" s="247" t="s">
        <v>141</v>
      </c>
      <c r="T118" s="248" t="s">
        <v>141</v>
      </c>
      <c r="U118" s="222">
        <v>0.90600000000000003</v>
      </c>
      <c r="V118" s="222">
        <f>ROUND(E118*U118,2)</f>
        <v>1.81</v>
      </c>
      <c r="W118" s="222"/>
      <c r="X118" s="222" t="s">
        <v>142</v>
      </c>
      <c r="Y118" s="222" t="s">
        <v>143</v>
      </c>
      <c r="Z118" s="212"/>
      <c r="AA118" s="212"/>
      <c r="AB118" s="212"/>
      <c r="AC118" s="212"/>
      <c r="AD118" s="212"/>
      <c r="AE118" s="212"/>
      <c r="AF118" s="212"/>
      <c r="AG118" s="212" t="s">
        <v>144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42">
        <v>71</v>
      </c>
      <c r="B119" s="243" t="s">
        <v>331</v>
      </c>
      <c r="C119" s="254" t="s">
        <v>332</v>
      </c>
      <c r="D119" s="244" t="s">
        <v>149</v>
      </c>
      <c r="E119" s="245">
        <v>186</v>
      </c>
      <c r="F119" s="246"/>
      <c r="G119" s="247">
        <f>ROUND(E119*F119,2)</f>
        <v>0</v>
      </c>
      <c r="H119" s="246"/>
      <c r="I119" s="247">
        <f>ROUND(E119*H119,2)</f>
        <v>0</v>
      </c>
      <c r="J119" s="246"/>
      <c r="K119" s="247">
        <f>ROUND(E119*J119,2)</f>
        <v>0</v>
      </c>
      <c r="L119" s="247">
        <v>21</v>
      </c>
      <c r="M119" s="247">
        <f>G119*(1+L119/100)</f>
        <v>0</v>
      </c>
      <c r="N119" s="245">
        <v>0</v>
      </c>
      <c r="O119" s="245">
        <f>ROUND(E119*N119,2)</f>
        <v>0</v>
      </c>
      <c r="P119" s="245">
        <v>0</v>
      </c>
      <c r="Q119" s="245">
        <f>ROUND(E119*P119,2)</f>
        <v>0</v>
      </c>
      <c r="R119" s="247" t="s">
        <v>257</v>
      </c>
      <c r="S119" s="247" t="s">
        <v>141</v>
      </c>
      <c r="T119" s="248" t="s">
        <v>141</v>
      </c>
      <c r="U119" s="222">
        <v>0.23699999999999999</v>
      </c>
      <c r="V119" s="222">
        <f>ROUND(E119*U119,2)</f>
        <v>44.08</v>
      </c>
      <c r="W119" s="222"/>
      <c r="X119" s="222" t="s">
        <v>142</v>
      </c>
      <c r="Y119" s="222" t="s">
        <v>143</v>
      </c>
      <c r="Z119" s="212"/>
      <c r="AA119" s="212"/>
      <c r="AB119" s="212"/>
      <c r="AC119" s="212"/>
      <c r="AD119" s="212"/>
      <c r="AE119" s="212"/>
      <c r="AF119" s="212"/>
      <c r="AG119" s="212" t="s">
        <v>144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42">
        <v>72</v>
      </c>
      <c r="B120" s="243" t="s">
        <v>333</v>
      </c>
      <c r="C120" s="254" t="s">
        <v>334</v>
      </c>
      <c r="D120" s="244" t="s">
        <v>149</v>
      </c>
      <c r="E120" s="245">
        <v>2</v>
      </c>
      <c r="F120" s="246"/>
      <c r="G120" s="247">
        <f>ROUND(E120*F120,2)</f>
        <v>0</v>
      </c>
      <c r="H120" s="246"/>
      <c r="I120" s="247">
        <f>ROUND(E120*H120,2)</f>
        <v>0</v>
      </c>
      <c r="J120" s="246"/>
      <c r="K120" s="247">
        <f>ROUND(E120*J120,2)</f>
        <v>0</v>
      </c>
      <c r="L120" s="247">
        <v>21</v>
      </c>
      <c r="M120" s="247">
        <f>G120*(1+L120/100)</f>
        <v>0</v>
      </c>
      <c r="N120" s="245">
        <v>0</v>
      </c>
      <c r="O120" s="245">
        <f>ROUND(E120*N120,2)</f>
        <v>0</v>
      </c>
      <c r="P120" s="245">
        <v>0</v>
      </c>
      <c r="Q120" s="245">
        <f>ROUND(E120*P120,2)</f>
        <v>0</v>
      </c>
      <c r="R120" s="247" t="s">
        <v>257</v>
      </c>
      <c r="S120" s="247" t="s">
        <v>141</v>
      </c>
      <c r="T120" s="248" t="s">
        <v>141</v>
      </c>
      <c r="U120" s="222">
        <v>0.64900000000000002</v>
      </c>
      <c r="V120" s="222">
        <f>ROUND(E120*U120,2)</f>
        <v>1.3</v>
      </c>
      <c r="W120" s="222"/>
      <c r="X120" s="222" t="s">
        <v>142</v>
      </c>
      <c r="Y120" s="222" t="s">
        <v>143</v>
      </c>
      <c r="Z120" s="212"/>
      <c r="AA120" s="212"/>
      <c r="AB120" s="212"/>
      <c r="AC120" s="212"/>
      <c r="AD120" s="212"/>
      <c r="AE120" s="212"/>
      <c r="AF120" s="212"/>
      <c r="AG120" s="212" t="s">
        <v>144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42">
        <v>73</v>
      </c>
      <c r="B121" s="243" t="s">
        <v>335</v>
      </c>
      <c r="C121" s="254" t="s">
        <v>336</v>
      </c>
      <c r="D121" s="244" t="s">
        <v>149</v>
      </c>
      <c r="E121" s="245">
        <v>2</v>
      </c>
      <c r="F121" s="246"/>
      <c r="G121" s="247">
        <f>ROUND(E121*F121,2)</f>
        <v>0</v>
      </c>
      <c r="H121" s="246"/>
      <c r="I121" s="247">
        <f>ROUND(E121*H121,2)</f>
        <v>0</v>
      </c>
      <c r="J121" s="246"/>
      <c r="K121" s="247">
        <f>ROUND(E121*J121,2)</f>
        <v>0</v>
      </c>
      <c r="L121" s="247">
        <v>21</v>
      </c>
      <c r="M121" s="247">
        <f>G121*(1+L121/100)</f>
        <v>0</v>
      </c>
      <c r="N121" s="245">
        <v>0</v>
      </c>
      <c r="O121" s="245">
        <f>ROUND(E121*N121,2)</f>
        <v>0</v>
      </c>
      <c r="P121" s="245">
        <v>0</v>
      </c>
      <c r="Q121" s="245">
        <f>ROUND(E121*P121,2)</f>
        <v>0</v>
      </c>
      <c r="R121" s="247" t="s">
        <v>257</v>
      </c>
      <c r="S121" s="247" t="s">
        <v>141</v>
      </c>
      <c r="T121" s="248" t="s">
        <v>141</v>
      </c>
      <c r="U121" s="222">
        <v>0.752</v>
      </c>
      <c r="V121" s="222">
        <f>ROUND(E121*U121,2)</f>
        <v>1.5</v>
      </c>
      <c r="W121" s="222"/>
      <c r="X121" s="222" t="s">
        <v>142</v>
      </c>
      <c r="Y121" s="222" t="s">
        <v>143</v>
      </c>
      <c r="Z121" s="212"/>
      <c r="AA121" s="212"/>
      <c r="AB121" s="212"/>
      <c r="AC121" s="212"/>
      <c r="AD121" s="212"/>
      <c r="AE121" s="212"/>
      <c r="AF121" s="212"/>
      <c r="AG121" s="212" t="s">
        <v>144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31">
        <v>74</v>
      </c>
      <c r="B122" s="232" t="s">
        <v>337</v>
      </c>
      <c r="C122" s="250" t="s">
        <v>338</v>
      </c>
      <c r="D122" s="233" t="s">
        <v>154</v>
      </c>
      <c r="E122" s="234">
        <v>432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4">
        <v>6.8000000000000005E-4</v>
      </c>
      <c r="O122" s="234">
        <f>ROUND(E122*N122,2)</f>
        <v>0.28999999999999998</v>
      </c>
      <c r="P122" s="234">
        <v>0</v>
      </c>
      <c r="Q122" s="234">
        <f>ROUND(E122*P122,2)</f>
        <v>0</v>
      </c>
      <c r="R122" s="236" t="s">
        <v>257</v>
      </c>
      <c r="S122" s="236" t="s">
        <v>141</v>
      </c>
      <c r="T122" s="237" t="s">
        <v>141</v>
      </c>
      <c r="U122" s="222">
        <v>0.23899999999999999</v>
      </c>
      <c r="V122" s="222">
        <f>ROUND(E122*U122,2)</f>
        <v>103.25</v>
      </c>
      <c r="W122" s="222"/>
      <c r="X122" s="222" t="s">
        <v>142</v>
      </c>
      <c r="Y122" s="222" t="s">
        <v>143</v>
      </c>
      <c r="Z122" s="212"/>
      <c r="AA122" s="212"/>
      <c r="AB122" s="212"/>
      <c r="AC122" s="212"/>
      <c r="AD122" s="212"/>
      <c r="AE122" s="212"/>
      <c r="AF122" s="212"/>
      <c r="AG122" s="212" t="s">
        <v>144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51" t="s">
        <v>339</v>
      </c>
      <c r="D123" s="238"/>
      <c r="E123" s="238"/>
      <c r="F123" s="238"/>
      <c r="G123" s="238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146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53" t="s">
        <v>326</v>
      </c>
      <c r="D124" s="240"/>
      <c r="E124" s="240"/>
      <c r="F124" s="240"/>
      <c r="G124" s="240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151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31">
        <v>75</v>
      </c>
      <c r="B125" s="232" t="s">
        <v>340</v>
      </c>
      <c r="C125" s="250" t="s">
        <v>341</v>
      </c>
      <c r="D125" s="233" t="s">
        <v>154</v>
      </c>
      <c r="E125" s="234">
        <v>60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21</v>
      </c>
      <c r="M125" s="236">
        <f>G125*(1+L125/100)</f>
        <v>0</v>
      </c>
      <c r="N125" s="234">
        <v>7.9000000000000001E-4</v>
      </c>
      <c r="O125" s="234">
        <f>ROUND(E125*N125,2)</f>
        <v>0.05</v>
      </c>
      <c r="P125" s="234">
        <v>0</v>
      </c>
      <c r="Q125" s="234">
        <f>ROUND(E125*P125,2)</f>
        <v>0</v>
      </c>
      <c r="R125" s="236" t="s">
        <v>257</v>
      </c>
      <c r="S125" s="236" t="s">
        <v>141</v>
      </c>
      <c r="T125" s="237" t="s">
        <v>141</v>
      </c>
      <c r="U125" s="222">
        <v>0.23899999999999999</v>
      </c>
      <c r="V125" s="222">
        <f>ROUND(E125*U125,2)</f>
        <v>14.34</v>
      </c>
      <c r="W125" s="222"/>
      <c r="X125" s="222" t="s">
        <v>142</v>
      </c>
      <c r="Y125" s="222" t="s">
        <v>143</v>
      </c>
      <c r="Z125" s="212"/>
      <c r="AA125" s="212"/>
      <c r="AB125" s="212"/>
      <c r="AC125" s="212"/>
      <c r="AD125" s="212"/>
      <c r="AE125" s="212"/>
      <c r="AF125" s="212"/>
      <c r="AG125" s="212" t="s">
        <v>144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51" t="s">
        <v>339</v>
      </c>
      <c r="D126" s="238"/>
      <c r="E126" s="238"/>
      <c r="F126" s="238"/>
      <c r="G126" s="238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146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53" t="s">
        <v>326</v>
      </c>
      <c r="D127" s="240"/>
      <c r="E127" s="240"/>
      <c r="F127" s="240"/>
      <c r="G127" s="240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151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31">
        <v>76</v>
      </c>
      <c r="B128" s="232" t="s">
        <v>342</v>
      </c>
      <c r="C128" s="250" t="s">
        <v>343</v>
      </c>
      <c r="D128" s="233" t="s">
        <v>154</v>
      </c>
      <c r="E128" s="234">
        <v>114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21</v>
      </c>
      <c r="M128" s="236">
        <f>G128*(1+L128/100)</f>
        <v>0</v>
      </c>
      <c r="N128" s="234">
        <v>1.06E-3</v>
      </c>
      <c r="O128" s="234">
        <f>ROUND(E128*N128,2)</f>
        <v>0.12</v>
      </c>
      <c r="P128" s="234">
        <v>0</v>
      </c>
      <c r="Q128" s="234">
        <f>ROUND(E128*P128,2)</f>
        <v>0</v>
      </c>
      <c r="R128" s="236" t="s">
        <v>257</v>
      </c>
      <c r="S128" s="236" t="s">
        <v>141</v>
      </c>
      <c r="T128" s="237" t="s">
        <v>141</v>
      </c>
      <c r="U128" s="222">
        <v>0.23899999999999999</v>
      </c>
      <c r="V128" s="222">
        <f>ROUND(E128*U128,2)</f>
        <v>27.25</v>
      </c>
      <c r="W128" s="222"/>
      <c r="X128" s="222" t="s">
        <v>142</v>
      </c>
      <c r="Y128" s="222" t="s">
        <v>143</v>
      </c>
      <c r="Z128" s="212"/>
      <c r="AA128" s="212"/>
      <c r="AB128" s="212"/>
      <c r="AC128" s="212"/>
      <c r="AD128" s="212"/>
      <c r="AE128" s="212"/>
      <c r="AF128" s="212"/>
      <c r="AG128" s="212" t="s">
        <v>144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51" t="s">
        <v>339</v>
      </c>
      <c r="D129" s="238"/>
      <c r="E129" s="238"/>
      <c r="F129" s="238"/>
      <c r="G129" s="238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146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">
      <c r="A130" s="219"/>
      <c r="B130" s="220"/>
      <c r="C130" s="253" t="s">
        <v>326</v>
      </c>
      <c r="D130" s="240"/>
      <c r="E130" s="240"/>
      <c r="F130" s="240"/>
      <c r="G130" s="240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151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31">
        <v>77</v>
      </c>
      <c r="B131" s="232" t="s">
        <v>344</v>
      </c>
      <c r="C131" s="250" t="s">
        <v>345</v>
      </c>
      <c r="D131" s="233" t="s">
        <v>154</v>
      </c>
      <c r="E131" s="234">
        <v>96</v>
      </c>
      <c r="F131" s="235"/>
      <c r="G131" s="236">
        <f>ROUND(E131*F131,2)</f>
        <v>0</v>
      </c>
      <c r="H131" s="235"/>
      <c r="I131" s="236">
        <f>ROUND(E131*H131,2)</f>
        <v>0</v>
      </c>
      <c r="J131" s="235"/>
      <c r="K131" s="236">
        <f>ROUND(E131*J131,2)</f>
        <v>0</v>
      </c>
      <c r="L131" s="236">
        <v>21</v>
      </c>
      <c r="M131" s="236">
        <f>G131*(1+L131/100)</f>
        <v>0</v>
      </c>
      <c r="N131" s="234">
        <v>1.5900000000000001E-3</v>
      </c>
      <c r="O131" s="234">
        <f>ROUND(E131*N131,2)</f>
        <v>0.15</v>
      </c>
      <c r="P131" s="234">
        <v>0</v>
      </c>
      <c r="Q131" s="234">
        <f>ROUND(E131*P131,2)</f>
        <v>0</v>
      </c>
      <c r="R131" s="236" t="s">
        <v>257</v>
      </c>
      <c r="S131" s="236" t="s">
        <v>141</v>
      </c>
      <c r="T131" s="237" t="s">
        <v>141</v>
      </c>
      <c r="U131" s="222">
        <v>0.23899999999999999</v>
      </c>
      <c r="V131" s="222">
        <f>ROUND(E131*U131,2)</f>
        <v>22.94</v>
      </c>
      <c r="W131" s="222"/>
      <c r="X131" s="222" t="s">
        <v>142</v>
      </c>
      <c r="Y131" s="222" t="s">
        <v>143</v>
      </c>
      <c r="Z131" s="212"/>
      <c r="AA131" s="212"/>
      <c r="AB131" s="212"/>
      <c r="AC131" s="212"/>
      <c r="AD131" s="212"/>
      <c r="AE131" s="212"/>
      <c r="AF131" s="212"/>
      <c r="AG131" s="212" t="s">
        <v>144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51" t="s">
        <v>339</v>
      </c>
      <c r="D132" s="238"/>
      <c r="E132" s="238"/>
      <c r="F132" s="238"/>
      <c r="G132" s="238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146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">
      <c r="A133" s="219"/>
      <c r="B133" s="220"/>
      <c r="C133" s="253" t="s">
        <v>326</v>
      </c>
      <c r="D133" s="240"/>
      <c r="E133" s="240"/>
      <c r="F133" s="240"/>
      <c r="G133" s="240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151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31">
        <v>78</v>
      </c>
      <c r="B134" s="232" t="s">
        <v>346</v>
      </c>
      <c r="C134" s="250" t="s">
        <v>347</v>
      </c>
      <c r="D134" s="233" t="s">
        <v>154</v>
      </c>
      <c r="E134" s="234">
        <v>12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4">
        <v>1.5900000000000001E-3</v>
      </c>
      <c r="O134" s="234">
        <f>ROUND(E134*N134,2)</f>
        <v>0.02</v>
      </c>
      <c r="P134" s="234">
        <v>0</v>
      </c>
      <c r="Q134" s="234">
        <f>ROUND(E134*P134,2)</f>
        <v>0</v>
      </c>
      <c r="R134" s="236" t="s">
        <v>257</v>
      </c>
      <c r="S134" s="236" t="s">
        <v>141</v>
      </c>
      <c r="T134" s="237" t="s">
        <v>141</v>
      </c>
      <c r="U134" s="222">
        <v>0.23899999999999999</v>
      </c>
      <c r="V134" s="222">
        <f>ROUND(E134*U134,2)</f>
        <v>2.87</v>
      </c>
      <c r="W134" s="222"/>
      <c r="X134" s="222" t="s">
        <v>142</v>
      </c>
      <c r="Y134" s="222" t="s">
        <v>143</v>
      </c>
      <c r="Z134" s="212"/>
      <c r="AA134" s="212"/>
      <c r="AB134" s="212"/>
      <c r="AC134" s="212"/>
      <c r="AD134" s="212"/>
      <c r="AE134" s="212"/>
      <c r="AF134" s="212"/>
      <c r="AG134" s="212" t="s">
        <v>144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19"/>
      <c r="B135" s="220"/>
      <c r="C135" s="251" t="s">
        <v>339</v>
      </c>
      <c r="D135" s="238"/>
      <c r="E135" s="238"/>
      <c r="F135" s="238"/>
      <c r="G135" s="238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146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53" t="s">
        <v>326</v>
      </c>
      <c r="D136" s="240"/>
      <c r="E136" s="240"/>
      <c r="F136" s="240"/>
      <c r="G136" s="240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151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31">
        <v>79</v>
      </c>
      <c r="B137" s="232" t="s">
        <v>348</v>
      </c>
      <c r="C137" s="250" t="s">
        <v>349</v>
      </c>
      <c r="D137" s="233" t="s">
        <v>154</v>
      </c>
      <c r="E137" s="234">
        <v>6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21</v>
      </c>
      <c r="M137" s="236">
        <f>G137*(1+L137/100)</f>
        <v>0</v>
      </c>
      <c r="N137" s="234">
        <v>1.8600000000000001E-3</v>
      </c>
      <c r="O137" s="234">
        <f>ROUND(E137*N137,2)</f>
        <v>0.01</v>
      </c>
      <c r="P137" s="234">
        <v>0</v>
      </c>
      <c r="Q137" s="234">
        <f>ROUND(E137*P137,2)</f>
        <v>0</v>
      </c>
      <c r="R137" s="236" t="s">
        <v>257</v>
      </c>
      <c r="S137" s="236" t="s">
        <v>141</v>
      </c>
      <c r="T137" s="237" t="s">
        <v>141</v>
      </c>
      <c r="U137" s="222">
        <v>0.23899999999999999</v>
      </c>
      <c r="V137" s="222">
        <f>ROUND(E137*U137,2)</f>
        <v>1.43</v>
      </c>
      <c r="W137" s="222"/>
      <c r="X137" s="222" t="s">
        <v>142</v>
      </c>
      <c r="Y137" s="222" t="s">
        <v>143</v>
      </c>
      <c r="Z137" s="212"/>
      <c r="AA137" s="212"/>
      <c r="AB137" s="212"/>
      <c r="AC137" s="212"/>
      <c r="AD137" s="212"/>
      <c r="AE137" s="212"/>
      <c r="AF137" s="212"/>
      <c r="AG137" s="212" t="s">
        <v>144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19"/>
      <c r="B138" s="220"/>
      <c r="C138" s="251" t="s">
        <v>339</v>
      </c>
      <c r="D138" s="238"/>
      <c r="E138" s="238"/>
      <c r="F138" s="238"/>
      <c r="G138" s="238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146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53" t="s">
        <v>326</v>
      </c>
      <c r="D139" s="240"/>
      <c r="E139" s="240"/>
      <c r="F139" s="240"/>
      <c r="G139" s="240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151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31">
        <v>80</v>
      </c>
      <c r="B140" s="232" t="s">
        <v>350</v>
      </c>
      <c r="C140" s="250" t="s">
        <v>351</v>
      </c>
      <c r="D140" s="233" t="s">
        <v>154</v>
      </c>
      <c r="E140" s="234">
        <v>708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4">
        <v>0</v>
      </c>
      <c r="O140" s="234">
        <f>ROUND(E140*N140,2)</f>
        <v>0</v>
      </c>
      <c r="P140" s="234">
        <v>0</v>
      </c>
      <c r="Q140" s="234">
        <f>ROUND(E140*P140,2)</f>
        <v>0</v>
      </c>
      <c r="R140" s="236" t="s">
        <v>257</v>
      </c>
      <c r="S140" s="236" t="s">
        <v>141</v>
      </c>
      <c r="T140" s="237" t="s">
        <v>141</v>
      </c>
      <c r="U140" s="222">
        <v>1.7999999999999999E-2</v>
      </c>
      <c r="V140" s="222">
        <f>ROUND(E140*U140,2)</f>
        <v>12.74</v>
      </c>
      <c r="W140" s="222"/>
      <c r="X140" s="222" t="s">
        <v>142</v>
      </c>
      <c r="Y140" s="222" t="s">
        <v>143</v>
      </c>
      <c r="Z140" s="212"/>
      <c r="AA140" s="212"/>
      <c r="AB140" s="212"/>
      <c r="AC140" s="212"/>
      <c r="AD140" s="212"/>
      <c r="AE140" s="212"/>
      <c r="AF140" s="212"/>
      <c r="AG140" s="212" t="s">
        <v>144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">
      <c r="A141" s="219"/>
      <c r="B141" s="220"/>
      <c r="C141" s="252" t="s">
        <v>352</v>
      </c>
      <c r="D141" s="239"/>
      <c r="E141" s="239"/>
      <c r="F141" s="239"/>
      <c r="G141" s="239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151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31">
        <v>81</v>
      </c>
      <c r="B142" s="232" t="s">
        <v>353</v>
      </c>
      <c r="C142" s="250" t="s">
        <v>354</v>
      </c>
      <c r="D142" s="233" t="s">
        <v>154</v>
      </c>
      <c r="E142" s="234">
        <v>6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4">
        <v>0</v>
      </c>
      <c r="O142" s="234">
        <f>ROUND(E142*N142,2)</f>
        <v>0</v>
      </c>
      <c r="P142" s="234">
        <v>0</v>
      </c>
      <c r="Q142" s="234">
        <f>ROUND(E142*P142,2)</f>
        <v>0</v>
      </c>
      <c r="R142" s="236" t="s">
        <v>257</v>
      </c>
      <c r="S142" s="236" t="s">
        <v>141</v>
      </c>
      <c r="T142" s="237" t="s">
        <v>141</v>
      </c>
      <c r="U142" s="222">
        <v>2.1000000000000001E-2</v>
      </c>
      <c r="V142" s="222">
        <f>ROUND(E142*U142,2)</f>
        <v>0.13</v>
      </c>
      <c r="W142" s="222"/>
      <c r="X142" s="222" t="s">
        <v>142</v>
      </c>
      <c r="Y142" s="222" t="s">
        <v>143</v>
      </c>
      <c r="Z142" s="212"/>
      <c r="AA142" s="212"/>
      <c r="AB142" s="212"/>
      <c r="AC142" s="212"/>
      <c r="AD142" s="212"/>
      <c r="AE142" s="212"/>
      <c r="AF142" s="212"/>
      <c r="AG142" s="212" t="s">
        <v>144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52" t="s">
        <v>352</v>
      </c>
      <c r="D143" s="239"/>
      <c r="E143" s="239"/>
      <c r="F143" s="239"/>
      <c r="G143" s="239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151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42">
        <v>82</v>
      </c>
      <c r="B144" s="243" t="s">
        <v>355</v>
      </c>
      <c r="C144" s="254" t="s">
        <v>356</v>
      </c>
      <c r="D144" s="244" t="s">
        <v>0</v>
      </c>
      <c r="E144" s="245">
        <v>2293.808</v>
      </c>
      <c r="F144" s="246"/>
      <c r="G144" s="247">
        <f>ROUND(E144*F144,2)</f>
        <v>0</v>
      </c>
      <c r="H144" s="246"/>
      <c r="I144" s="247">
        <f>ROUND(E144*H144,2)</f>
        <v>0</v>
      </c>
      <c r="J144" s="246"/>
      <c r="K144" s="247">
        <f>ROUND(E144*J144,2)</f>
        <v>0</v>
      </c>
      <c r="L144" s="247">
        <v>21</v>
      </c>
      <c r="M144" s="247">
        <f>G144*(1+L144/100)</f>
        <v>0</v>
      </c>
      <c r="N144" s="245">
        <v>0</v>
      </c>
      <c r="O144" s="245">
        <f>ROUND(E144*N144,2)</f>
        <v>0</v>
      </c>
      <c r="P144" s="245">
        <v>0</v>
      </c>
      <c r="Q144" s="245">
        <f>ROUND(E144*P144,2)</f>
        <v>0</v>
      </c>
      <c r="R144" s="247" t="s">
        <v>257</v>
      </c>
      <c r="S144" s="247" t="s">
        <v>141</v>
      </c>
      <c r="T144" s="248" t="s">
        <v>141</v>
      </c>
      <c r="U144" s="222">
        <v>0</v>
      </c>
      <c r="V144" s="222">
        <f>ROUND(E144*U144,2)</f>
        <v>0</v>
      </c>
      <c r="W144" s="222"/>
      <c r="X144" s="222" t="s">
        <v>142</v>
      </c>
      <c r="Y144" s="222" t="s">
        <v>143</v>
      </c>
      <c r="Z144" s="212"/>
      <c r="AA144" s="212"/>
      <c r="AB144" s="212"/>
      <c r="AC144" s="212"/>
      <c r="AD144" s="212"/>
      <c r="AE144" s="212"/>
      <c r="AF144" s="212"/>
      <c r="AG144" s="212" t="s">
        <v>144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x14ac:dyDescent="0.2">
      <c r="A145" s="224" t="s">
        <v>135</v>
      </c>
      <c r="B145" s="225" t="s">
        <v>87</v>
      </c>
      <c r="C145" s="249" t="s">
        <v>88</v>
      </c>
      <c r="D145" s="226"/>
      <c r="E145" s="227"/>
      <c r="F145" s="228"/>
      <c r="G145" s="228">
        <f>SUMIF(AG146:AG172,"&lt;&gt;NOR",G146:G172)</f>
        <v>0</v>
      </c>
      <c r="H145" s="228"/>
      <c r="I145" s="228">
        <f>SUM(I146:I172)</f>
        <v>0</v>
      </c>
      <c r="J145" s="228"/>
      <c r="K145" s="228">
        <f>SUM(K146:K172)</f>
        <v>0</v>
      </c>
      <c r="L145" s="228"/>
      <c r="M145" s="228">
        <f>SUM(M146:M172)</f>
        <v>0</v>
      </c>
      <c r="N145" s="227"/>
      <c r="O145" s="227">
        <f>SUM(O146:O172)</f>
        <v>0.12000000000000001</v>
      </c>
      <c r="P145" s="227"/>
      <c r="Q145" s="227">
        <f>SUM(Q146:Q172)</f>
        <v>0</v>
      </c>
      <c r="R145" s="228"/>
      <c r="S145" s="228"/>
      <c r="T145" s="229"/>
      <c r="U145" s="223"/>
      <c r="V145" s="223">
        <f>SUM(V146:V172)</f>
        <v>50.639999999999993</v>
      </c>
      <c r="W145" s="223"/>
      <c r="X145" s="223"/>
      <c r="Y145" s="223"/>
      <c r="AG145" t="s">
        <v>136</v>
      </c>
    </row>
    <row r="146" spans="1:60" outlineLevel="1" x14ac:dyDescent="0.2">
      <c r="A146" s="242">
        <v>83</v>
      </c>
      <c r="B146" s="243" t="s">
        <v>357</v>
      </c>
      <c r="C146" s="254" t="s">
        <v>358</v>
      </c>
      <c r="D146" s="244" t="s">
        <v>149</v>
      </c>
      <c r="E146" s="245">
        <v>9</v>
      </c>
      <c r="F146" s="246"/>
      <c r="G146" s="247">
        <f>ROUND(E146*F146,2)</f>
        <v>0</v>
      </c>
      <c r="H146" s="246"/>
      <c r="I146" s="247">
        <f>ROUND(E146*H146,2)</f>
        <v>0</v>
      </c>
      <c r="J146" s="246"/>
      <c r="K146" s="247">
        <f>ROUND(E146*J146,2)</f>
        <v>0</v>
      </c>
      <c r="L146" s="247">
        <v>21</v>
      </c>
      <c r="M146" s="247">
        <f>G146*(1+L146/100)</f>
        <v>0</v>
      </c>
      <c r="N146" s="245">
        <v>0</v>
      </c>
      <c r="O146" s="245">
        <f>ROUND(E146*N146,2)</f>
        <v>0</v>
      </c>
      <c r="P146" s="245">
        <v>0</v>
      </c>
      <c r="Q146" s="245">
        <f>ROUND(E146*P146,2)</f>
        <v>0</v>
      </c>
      <c r="R146" s="247" t="s">
        <v>257</v>
      </c>
      <c r="S146" s="247" t="s">
        <v>141</v>
      </c>
      <c r="T146" s="248" t="s">
        <v>141</v>
      </c>
      <c r="U146" s="222">
        <v>0.16500000000000001</v>
      </c>
      <c r="V146" s="222">
        <f>ROUND(E146*U146,2)</f>
        <v>1.49</v>
      </c>
      <c r="W146" s="222"/>
      <c r="X146" s="222" t="s">
        <v>142</v>
      </c>
      <c r="Y146" s="222" t="s">
        <v>143</v>
      </c>
      <c r="Z146" s="212"/>
      <c r="AA146" s="212"/>
      <c r="AB146" s="212"/>
      <c r="AC146" s="212"/>
      <c r="AD146" s="212"/>
      <c r="AE146" s="212"/>
      <c r="AF146" s="212"/>
      <c r="AG146" s="212" t="s">
        <v>144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2">
        <v>84</v>
      </c>
      <c r="B147" s="243" t="s">
        <v>359</v>
      </c>
      <c r="C147" s="254" t="s">
        <v>360</v>
      </c>
      <c r="D147" s="244" t="s">
        <v>149</v>
      </c>
      <c r="E147" s="245">
        <v>1</v>
      </c>
      <c r="F147" s="246"/>
      <c r="G147" s="247">
        <f>ROUND(E147*F147,2)</f>
        <v>0</v>
      </c>
      <c r="H147" s="246"/>
      <c r="I147" s="247">
        <f>ROUND(E147*H147,2)</f>
        <v>0</v>
      </c>
      <c r="J147" s="246"/>
      <c r="K147" s="247">
        <f>ROUND(E147*J147,2)</f>
        <v>0</v>
      </c>
      <c r="L147" s="247">
        <v>21</v>
      </c>
      <c r="M147" s="247">
        <f>G147*(1+L147/100)</f>
        <v>0</v>
      </c>
      <c r="N147" s="245">
        <v>0</v>
      </c>
      <c r="O147" s="245">
        <f>ROUND(E147*N147,2)</f>
        <v>0</v>
      </c>
      <c r="P147" s="245">
        <v>0</v>
      </c>
      <c r="Q147" s="245">
        <f>ROUND(E147*P147,2)</f>
        <v>0</v>
      </c>
      <c r="R147" s="247" t="s">
        <v>257</v>
      </c>
      <c r="S147" s="247" t="s">
        <v>141</v>
      </c>
      <c r="T147" s="248" t="s">
        <v>141</v>
      </c>
      <c r="U147" s="222">
        <v>0.20599999999999999</v>
      </c>
      <c r="V147" s="222">
        <f>ROUND(E147*U147,2)</f>
        <v>0.21</v>
      </c>
      <c r="W147" s="222"/>
      <c r="X147" s="222" t="s">
        <v>142</v>
      </c>
      <c r="Y147" s="222" t="s">
        <v>143</v>
      </c>
      <c r="Z147" s="212"/>
      <c r="AA147" s="212"/>
      <c r="AB147" s="212"/>
      <c r="AC147" s="212"/>
      <c r="AD147" s="212"/>
      <c r="AE147" s="212"/>
      <c r="AF147" s="212"/>
      <c r="AG147" s="212" t="s">
        <v>144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42">
        <v>85</v>
      </c>
      <c r="B148" s="243" t="s">
        <v>361</v>
      </c>
      <c r="C148" s="254" t="s">
        <v>362</v>
      </c>
      <c r="D148" s="244" t="s">
        <v>149</v>
      </c>
      <c r="E148" s="245">
        <v>1</v>
      </c>
      <c r="F148" s="246"/>
      <c r="G148" s="247">
        <f>ROUND(E148*F148,2)</f>
        <v>0</v>
      </c>
      <c r="H148" s="246"/>
      <c r="I148" s="247">
        <f>ROUND(E148*H148,2)</f>
        <v>0</v>
      </c>
      <c r="J148" s="246"/>
      <c r="K148" s="247">
        <f>ROUND(E148*J148,2)</f>
        <v>0</v>
      </c>
      <c r="L148" s="247">
        <v>21</v>
      </c>
      <c r="M148" s="247">
        <f>G148*(1+L148/100)</f>
        <v>0</v>
      </c>
      <c r="N148" s="245">
        <v>0</v>
      </c>
      <c r="O148" s="245">
        <f>ROUND(E148*N148,2)</f>
        <v>0</v>
      </c>
      <c r="P148" s="245">
        <v>0</v>
      </c>
      <c r="Q148" s="245">
        <f>ROUND(E148*P148,2)</f>
        <v>0</v>
      </c>
      <c r="R148" s="247" t="s">
        <v>257</v>
      </c>
      <c r="S148" s="247" t="s">
        <v>141</v>
      </c>
      <c r="T148" s="248" t="s">
        <v>141</v>
      </c>
      <c r="U148" s="222">
        <v>0.22700000000000001</v>
      </c>
      <c r="V148" s="222">
        <f>ROUND(E148*U148,2)</f>
        <v>0.23</v>
      </c>
      <c r="W148" s="222"/>
      <c r="X148" s="222" t="s">
        <v>142</v>
      </c>
      <c r="Y148" s="222" t="s">
        <v>143</v>
      </c>
      <c r="Z148" s="212"/>
      <c r="AA148" s="212"/>
      <c r="AB148" s="212"/>
      <c r="AC148" s="212"/>
      <c r="AD148" s="212"/>
      <c r="AE148" s="212"/>
      <c r="AF148" s="212"/>
      <c r="AG148" s="212" t="s">
        <v>144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42">
        <v>86</v>
      </c>
      <c r="B149" s="243" t="s">
        <v>363</v>
      </c>
      <c r="C149" s="254" t="s">
        <v>364</v>
      </c>
      <c r="D149" s="244" t="s">
        <v>149</v>
      </c>
      <c r="E149" s="245">
        <v>16</v>
      </c>
      <c r="F149" s="246"/>
      <c r="G149" s="247">
        <f>ROUND(E149*F149,2)</f>
        <v>0</v>
      </c>
      <c r="H149" s="246"/>
      <c r="I149" s="247">
        <f>ROUND(E149*H149,2)</f>
        <v>0</v>
      </c>
      <c r="J149" s="246"/>
      <c r="K149" s="247">
        <f>ROUND(E149*J149,2)</f>
        <v>0</v>
      </c>
      <c r="L149" s="247">
        <v>21</v>
      </c>
      <c r="M149" s="247">
        <f>G149*(1+L149/100)</f>
        <v>0</v>
      </c>
      <c r="N149" s="245">
        <v>1.8000000000000001E-4</v>
      </c>
      <c r="O149" s="245">
        <f>ROUND(E149*N149,2)</f>
        <v>0</v>
      </c>
      <c r="P149" s="245">
        <v>0</v>
      </c>
      <c r="Q149" s="245">
        <f>ROUND(E149*P149,2)</f>
        <v>0</v>
      </c>
      <c r="R149" s="247" t="s">
        <v>257</v>
      </c>
      <c r="S149" s="247" t="s">
        <v>141</v>
      </c>
      <c r="T149" s="248" t="s">
        <v>141</v>
      </c>
      <c r="U149" s="222">
        <v>0.16500000000000001</v>
      </c>
      <c r="V149" s="222">
        <f>ROUND(E149*U149,2)</f>
        <v>2.64</v>
      </c>
      <c r="W149" s="222"/>
      <c r="X149" s="222" t="s">
        <v>142</v>
      </c>
      <c r="Y149" s="222" t="s">
        <v>143</v>
      </c>
      <c r="Z149" s="212"/>
      <c r="AA149" s="212"/>
      <c r="AB149" s="212"/>
      <c r="AC149" s="212"/>
      <c r="AD149" s="212"/>
      <c r="AE149" s="212"/>
      <c r="AF149" s="212"/>
      <c r="AG149" s="212" t="s">
        <v>144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42">
        <v>87</v>
      </c>
      <c r="B150" s="243" t="s">
        <v>365</v>
      </c>
      <c r="C150" s="254" t="s">
        <v>366</v>
      </c>
      <c r="D150" s="244" t="s">
        <v>149</v>
      </c>
      <c r="E150" s="245">
        <v>4</v>
      </c>
      <c r="F150" s="246"/>
      <c r="G150" s="247">
        <f>ROUND(E150*F150,2)</f>
        <v>0</v>
      </c>
      <c r="H150" s="246"/>
      <c r="I150" s="247">
        <f>ROUND(E150*H150,2)</f>
        <v>0</v>
      </c>
      <c r="J150" s="246"/>
      <c r="K150" s="247">
        <f>ROUND(E150*J150,2)</f>
        <v>0</v>
      </c>
      <c r="L150" s="247">
        <v>21</v>
      </c>
      <c r="M150" s="247">
        <f>G150*(1+L150/100)</f>
        <v>0</v>
      </c>
      <c r="N150" s="245">
        <v>3.1E-4</v>
      </c>
      <c r="O150" s="245">
        <f>ROUND(E150*N150,2)</f>
        <v>0</v>
      </c>
      <c r="P150" s="245">
        <v>0</v>
      </c>
      <c r="Q150" s="245">
        <f>ROUND(E150*P150,2)</f>
        <v>0</v>
      </c>
      <c r="R150" s="247" t="s">
        <v>257</v>
      </c>
      <c r="S150" s="247" t="s">
        <v>141</v>
      </c>
      <c r="T150" s="248" t="s">
        <v>141</v>
      </c>
      <c r="U150" s="222">
        <v>0.20699999999999999</v>
      </c>
      <c r="V150" s="222">
        <f>ROUND(E150*U150,2)</f>
        <v>0.83</v>
      </c>
      <c r="W150" s="222"/>
      <c r="X150" s="222" t="s">
        <v>142</v>
      </c>
      <c r="Y150" s="222" t="s">
        <v>143</v>
      </c>
      <c r="Z150" s="212"/>
      <c r="AA150" s="212"/>
      <c r="AB150" s="212"/>
      <c r="AC150" s="212"/>
      <c r="AD150" s="212"/>
      <c r="AE150" s="212"/>
      <c r="AF150" s="212"/>
      <c r="AG150" s="212" t="s">
        <v>144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42">
        <v>88</v>
      </c>
      <c r="B151" s="243" t="s">
        <v>367</v>
      </c>
      <c r="C151" s="254" t="s">
        <v>368</v>
      </c>
      <c r="D151" s="244" t="s">
        <v>149</v>
      </c>
      <c r="E151" s="245">
        <v>4</v>
      </c>
      <c r="F151" s="246"/>
      <c r="G151" s="247">
        <f>ROUND(E151*F151,2)</f>
        <v>0</v>
      </c>
      <c r="H151" s="246"/>
      <c r="I151" s="247">
        <f>ROUND(E151*H151,2)</f>
        <v>0</v>
      </c>
      <c r="J151" s="246"/>
      <c r="K151" s="247">
        <f>ROUND(E151*J151,2)</f>
        <v>0</v>
      </c>
      <c r="L151" s="247">
        <v>21</v>
      </c>
      <c r="M151" s="247">
        <f>G151*(1+L151/100)</f>
        <v>0</v>
      </c>
      <c r="N151" s="245">
        <v>4.8000000000000001E-4</v>
      </c>
      <c r="O151" s="245">
        <f>ROUND(E151*N151,2)</f>
        <v>0</v>
      </c>
      <c r="P151" s="245">
        <v>0</v>
      </c>
      <c r="Q151" s="245">
        <f>ROUND(E151*P151,2)</f>
        <v>0</v>
      </c>
      <c r="R151" s="247" t="s">
        <v>257</v>
      </c>
      <c r="S151" s="247" t="s">
        <v>141</v>
      </c>
      <c r="T151" s="248" t="s">
        <v>141</v>
      </c>
      <c r="U151" s="222">
        <v>0.22700000000000001</v>
      </c>
      <c r="V151" s="222">
        <f>ROUND(E151*U151,2)</f>
        <v>0.91</v>
      </c>
      <c r="W151" s="222"/>
      <c r="X151" s="222" t="s">
        <v>142</v>
      </c>
      <c r="Y151" s="222" t="s">
        <v>143</v>
      </c>
      <c r="Z151" s="212"/>
      <c r="AA151" s="212"/>
      <c r="AB151" s="212"/>
      <c r="AC151" s="212"/>
      <c r="AD151" s="212"/>
      <c r="AE151" s="212"/>
      <c r="AF151" s="212"/>
      <c r="AG151" s="212" t="s">
        <v>144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2">
        <v>89</v>
      </c>
      <c r="B152" s="243" t="s">
        <v>369</v>
      </c>
      <c r="C152" s="254" t="s">
        <v>370</v>
      </c>
      <c r="D152" s="244" t="s">
        <v>149</v>
      </c>
      <c r="E152" s="245">
        <v>1</v>
      </c>
      <c r="F152" s="246"/>
      <c r="G152" s="247">
        <f>ROUND(E152*F152,2)</f>
        <v>0</v>
      </c>
      <c r="H152" s="246"/>
      <c r="I152" s="247">
        <f>ROUND(E152*H152,2)</f>
        <v>0</v>
      </c>
      <c r="J152" s="246"/>
      <c r="K152" s="247">
        <f>ROUND(E152*J152,2)</f>
        <v>0</v>
      </c>
      <c r="L152" s="247">
        <v>21</v>
      </c>
      <c r="M152" s="247">
        <f>G152*(1+L152/100)</f>
        <v>0</v>
      </c>
      <c r="N152" s="245">
        <v>6.8000000000000005E-4</v>
      </c>
      <c r="O152" s="245">
        <f>ROUND(E152*N152,2)</f>
        <v>0</v>
      </c>
      <c r="P152" s="245">
        <v>0</v>
      </c>
      <c r="Q152" s="245">
        <f>ROUND(E152*P152,2)</f>
        <v>0</v>
      </c>
      <c r="R152" s="247" t="s">
        <v>257</v>
      </c>
      <c r="S152" s="247" t="s">
        <v>141</v>
      </c>
      <c r="T152" s="248" t="s">
        <v>141</v>
      </c>
      <c r="U152" s="222">
        <v>0.26900000000000002</v>
      </c>
      <c r="V152" s="222">
        <f>ROUND(E152*U152,2)</f>
        <v>0.27</v>
      </c>
      <c r="W152" s="222"/>
      <c r="X152" s="222" t="s">
        <v>142</v>
      </c>
      <c r="Y152" s="222" t="s">
        <v>143</v>
      </c>
      <c r="Z152" s="212"/>
      <c r="AA152" s="212"/>
      <c r="AB152" s="212"/>
      <c r="AC152" s="212"/>
      <c r="AD152" s="212"/>
      <c r="AE152" s="212"/>
      <c r="AF152" s="212"/>
      <c r="AG152" s="212" t="s">
        <v>144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42">
        <v>90</v>
      </c>
      <c r="B153" s="243" t="s">
        <v>371</v>
      </c>
      <c r="C153" s="254" t="s">
        <v>372</v>
      </c>
      <c r="D153" s="244" t="s">
        <v>149</v>
      </c>
      <c r="E153" s="245">
        <v>1</v>
      </c>
      <c r="F153" s="246"/>
      <c r="G153" s="247">
        <f>ROUND(E153*F153,2)</f>
        <v>0</v>
      </c>
      <c r="H153" s="246"/>
      <c r="I153" s="247">
        <f>ROUND(E153*H153,2)</f>
        <v>0</v>
      </c>
      <c r="J153" s="246"/>
      <c r="K153" s="247">
        <f>ROUND(E153*J153,2)</f>
        <v>0</v>
      </c>
      <c r="L153" s="247">
        <v>21</v>
      </c>
      <c r="M153" s="247">
        <f>G153*(1+L153/100)</f>
        <v>0</v>
      </c>
      <c r="N153" s="245">
        <v>1.0399999999999999E-3</v>
      </c>
      <c r="O153" s="245">
        <f>ROUND(E153*N153,2)</f>
        <v>0</v>
      </c>
      <c r="P153" s="245">
        <v>0</v>
      </c>
      <c r="Q153" s="245">
        <f>ROUND(E153*P153,2)</f>
        <v>0</v>
      </c>
      <c r="R153" s="247" t="s">
        <v>257</v>
      </c>
      <c r="S153" s="247" t="s">
        <v>141</v>
      </c>
      <c r="T153" s="248" t="s">
        <v>141</v>
      </c>
      <c r="U153" s="222">
        <v>0.35099999999999998</v>
      </c>
      <c r="V153" s="222">
        <f>ROUND(E153*U153,2)</f>
        <v>0.35</v>
      </c>
      <c r="W153" s="222"/>
      <c r="X153" s="222" t="s">
        <v>142</v>
      </c>
      <c r="Y153" s="222" t="s">
        <v>143</v>
      </c>
      <c r="Z153" s="212"/>
      <c r="AA153" s="212"/>
      <c r="AB153" s="212"/>
      <c r="AC153" s="212"/>
      <c r="AD153" s="212"/>
      <c r="AE153" s="212"/>
      <c r="AF153" s="212"/>
      <c r="AG153" s="212" t="s">
        <v>144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42">
        <v>91</v>
      </c>
      <c r="B154" s="243" t="s">
        <v>373</v>
      </c>
      <c r="C154" s="254" t="s">
        <v>374</v>
      </c>
      <c r="D154" s="244" t="s">
        <v>149</v>
      </c>
      <c r="E154" s="245">
        <v>16</v>
      </c>
      <c r="F154" s="246"/>
      <c r="G154" s="247">
        <f>ROUND(E154*F154,2)</f>
        <v>0</v>
      </c>
      <c r="H154" s="246"/>
      <c r="I154" s="247">
        <f>ROUND(E154*H154,2)</f>
        <v>0</v>
      </c>
      <c r="J154" s="246"/>
      <c r="K154" s="247">
        <f>ROUND(E154*J154,2)</f>
        <v>0</v>
      </c>
      <c r="L154" s="247">
        <v>21</v>
      </c>
      <c r="M154" s="247">
        <f>G154*(1+L154/100)</f>
        <v>0</v>
      </c>
      <c r="N154" s="245">
        <v>6.9999999999999999E-4</v>
      </c>
      <c r="O154" s="245">
        <f>ROUND(E154*N154,2)</f>
        <v>0.01</v>
      </c>
      <c r="P154" s="245">
        <v>0</v>
      </c>
      <c r="Q154" s="245">
        <f>ROUND(E154*P154,2)</f>
        <v>0</v>
      </c>
      <c r="R154" s="247" t="s">
        <v>257</v>
      </c>
      <c r="S154" s="247" t="s">
        <v>141</v>
      </c>
      <c r="T154" s="248" t="s">
        <v>141</v>
      </c>
      <c r="U154" s="222">
        <v>8.2000000000000003E-2</v>
      </c>
      <c r="V154" s="222">
        <f>ROUND(E154*U154,2)</f>
        <v>1.31</v>
      </c>
      <c r="W154" s="222"/>
      <c r="X154" s="222" t="s">
        <v>142</v>
      </c>
      <c r="Y154" s="222" t="s">
        <v>143</v>
      </c>
      <c r="Z154" s="212"/>
      <c r="AA154" s="212"/>
      <c r="AB154" s="212"/>
      <c r="AC154" s="212"/>
      <c r="AD154" s="212"/>
      <c r="AE154" s="212"/>
      <c r="AF154" s="212"/>
      <c r="AG154" s="212" t="s">
        <v>144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42">
        <v>92</v>
      </c>
      <c r="B155" s="243" t="s">
        <v>375</v>
      </c>
      <c r="C155" s="254" t="s">
        <v>376</v>
      </c>
      <c r="D155" s="244" t="s">
        <v>149</v>
      </c>
      <c r="E155" s="245">
        <v>5</v>
      </c>
      <c r="F155" s="246"/>
      <c r="G155" s="247">
        <f>ROUND(E155*F155,2)</f>
        <v>0</v>
      </c>
      <c r="H155" s="246"/>
      <c r="I155" s="247">
        <f>ROUND(E155*H155,2)</f>
        <v>0</v>
      </c>
      <c r="J155" s="246"/>
      <c r="K155" s="247">
        <f>ROUND(E155*J155,2)</f>
        <v>0</v>
      </c>
      <c r="L155" s="247">
        <v>21</v>
      </c>
      <c r="M155" s="247">
        <f>G155*(1+L155/100)</f>
        <v>0</v>
      </c>
      <c r="N155" s="245">
        <v>1E-3</v>
      </c>
      <c r="O155" s="245">
        <f>ROUND(E155*N155,2)</f>
        <v>0.01</v>
      </c>
      <c r="P155" s="245">
        <v>0</v>
      </c>
      <c r="Q155" s="245">
        <f>ROUND(E155*P155,2)</f>
        <v>0</v>
      </c>
      <c r="R155" s="247" t="s">
        <v>257</v>
      </c>
      <c r="S155" s="247" t="s">
        <v>141</v>
      </c>
      <c r="T155" s="248" t="s">
        <v>141</v>
      </c>
      <c r="U155" s="222">
        <v>9.2999999999999999E-2</v>
      </c>
      <c r="V155" s="222">
        <f>ROUND(E155*U155,2)</f>
        <v>0.47</v>
      </c>
      <c r="W155" s="222"/>
      <c r="X155" s="222" t="s">
        <v>142</v>
      </c>
      <c r="Y155" s="222" t="s">
        <v>143</v>
      </c>
      <c r="Z155" s="212"/>
      <c r="AA155" s="212"/>
      <c r="AB155" s="212"/>
      <c r="AC155" s="212"/>
      <c r="AD155" s="212"/>
      <c r="AE155" s="212"/>
      <c r="AF155" s="212"/>
      <c r="AG155" s="212" t="s">
        <v>144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42">
        <v>93</v>
      </c>
      <c r="B156" s="243" t="s">
        <v>377</v>
      </c>
      <c r="C156" s="254" t="s">
        <v>378</v>
      </c>
      <c r="D156" s="244" t="s">
        <v>149</v>
      </c>
      <c r="E156" s="245">
        <v>5</v>
      </c>
      <c r="F156" s="246"/>
      <c r="G156" s="247">
        <f>ROUND(E156*F156,2)</f>
        <v>0</v>
      </c>
      <c r="H156" s="246"/>
      <c r="I156" s="247">
        <f>ROUND(E156*H156,2)</f>
        <v>0</v>
      </c>
      <c r="J156" s="246"/>
      <c r="K156" s="247">
        <f>ROUND(E156*J156,2)</f>
        <v>0</v>
      </c>
      <c r="L156" s="247">
        <v>21</v>
      </c>
      <c r="M156" s="247">
        <f>G156*(1+L156/100)</f>
        <v>0</v>
      </c>
      <c r="N156" s="245">
        <v>1.1999999999999999E-3</v>
      </c>
      <c r="O156" s="245">
        <f>ROUND(E156*N156,2)</f>
        <v>0.01</v>
      </c>
      <c r="P156" s="245">
        <v>0</v>
      </c>
      <c r="Q156" s="245">
        <f>ROUND(E156*P156,2)</f>
        <v>0</v>
      </c>
      <c r="R156" s="247" t="s">
        <v>257</v>
      </c>
      <c r="S156" s="247" t="s">
        <v>141</v>
      </c>
      <c r="T156" s="248" t="s">
        <v>141</v>
      </c>
      <c r="U156" s="222">
        <v>0.10299999999999999</v>
      </c>
      <c r="V156" s="222">
        <f>ROUND(E156*U156,2)</f>
        <v>0.52</v>
      </c>
      <c r="W156" s="222"/>
      <c r="X156" s="222" t="s">
        <v>142</v>
      </c>
      <c r="Y156" s="222" t="s">
        <v>143</v>
      </c>
      <c r="Z156" s="212"/>
      <c r="AA156" s="212"/>
      <c r="AB156" s="212"/>
      <c r="AC156" s="212"/>
      <c r="AD156" s="212"/>
      <c r="AE156" s="212"/>
      <c r="AF156" s="212"/>
      <c r="AG156" s="212" t="s">
        <v>144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42">
        <v>94</v>
      </c>
      <c r="B157" s="243" t="s">
        <v>379</v>
      </c>
      <c r="C157" s="254" t="s">
        <v>380</v>
      </c>
      <c r="D157" s="244" t="s">
        <v>149</v>
      </c>
      <c r="E157" s="245">
        <v>1</v>
      </c>
      <c r="F157" s="246"/>
      <c r="G157" s="247">
        <f>ROUND(E157*F157,2)</f>
        <v>0</v>
      </c>
      <c r="H157" s="246"/>
      <c r="I157" s="247">
        <f>ROUND(E157*H157,2)</f>
        <v>0</v>
      </c>
      <c r="J157" s="246"/>
      <c r="K157" s="247">
        <f>ROUND(E157*J157,2)</f>
        <v>0</v>
      </c>
      <c r="L157" s="247">
        <v>21</v>
      </c>
      <c r="M157" s="247">
        <f>G157*(1+L157/100)</f>
        <v>0</v>
      </c>
      <c r="N157" s="245">
        <v>1.4E-3</v>
      </c>
      <c r="O157" s="245">
        <f>ROUND(E157*N157,2)</f>
        <v>0</v>
      </c>
      <c r="P157" s="245">
        <v>0</v>
      </c>
      <c r="Q157" s="245">
        <f>ROUND(E157*P157,2)</f>
        <v>0</v>
      </c>
      <c r="R157" s="247" t="s">
        <v>257</v>
      </c>
      <c r="S157" s="247" t="s">
        <v>141</v>
      </c>
      <c r="T157" s="248" t="s">
        <v>141</v>
      </c>
      <c r="U157" s="222">
        <v>0.124</v>
      </c>
      <c r="V157" s="222">
        <f>ROUND(E157*U157,2)</f>
        <v>0.12</v>
      </c>
      <c r="W157" s="222"/>
      <c r="X157" s="222" t="s">
        <v>142</v>
      </c>
      <c r="Y157" s="222" t="s">
        <v>143</v>
      </c>
      <c r="Z157" s="212"/>
      <c r="AA157" s="212"/>
      <c r="AB157" s="212"/>
      <c r="AC157" s="212"/>
      <c r="AD157" s="212"/>
      <c r="AE157" s="212"/>
      <c r="AF157" s="212"/>
      <c r="AG157" s="212" t="s">
        <v>144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42">
        <v>95</v>
      </c>
      <c r="B158" s="243" t="s">
        <v>381</v>
      </c>
      <c r="C158" s="254" t="s">
        <v>382</v>
      </c>
      <c r="D158" s="244" t="s">
        <v>149</v>
      </c>
      <c r="E158" s="245">
        <v>1</v>
      </c>
      <c r="F158" s="246"/>
      <c r="G158" s="247">
        <f>ROUND(E158*F158,2)</f>
        <v>0</v>
      </c>
      <c r="H158" s="246"/>
      <c r="I158" s="247">
        <f>ROUND(E158*H158,2)</f>
        <v>0</v>
      </c>
      <c r="J158" s="246"/>
      <c r="K158" s="247">
        <f>ROUND(E158*J158,2)</f>
        <v>0</v>
      </c>
      <c r="L158" s="247">
        <v>21</v>
      </c>
      <c r="M158" s="247">
        <f>G158*(1+L158/100)</f>
        <v>0</v>
      </c>
      <c r="N158" s="245">
        <v>1.5E-3</v>
      </c>
      <c r="O158" s="245">
        <f>ROUND(E158*N158,2)</f>
        <v>0</v>
      </c>
      <c r="P158" s="245">
        <v>0</v>
      </c>
      <c r="Q158" s="245">
        <f>ROUND(E158*P158,2)</f>
        <v>0</v>
      </c>
      <c r="R158" s="247" t="s">
        <v>257</v>
      </c>
      <c r="S158" s="247" t="s">
        <v>141</v>
      </c>
      <c r="T158" s="248" t="s">
        <v>141</v>
      </c>
      <c r="U158" s="222">
        <v>0.16500000000000001</v>
      </c>
      <c r="V158" s="222">
        <f>ROUND(E158*U158,2)</f>
        <v>0.17</v>
      </c>
      <c r="W158" s="222"/>
      <c r="X158" s="222" t="s">
        <v>142</v>
      </c>
      <c r="Y158" s="222" t="s">
        <v>143</v>
      </c>
      <c r="Z158" s="212"/>
      <c r="AA158" s="212"/>
      <c r="AB158" s="212"/>
      <c r="AC158" s="212"/>
      <c r="AD158" s="212"/>
      <c r="AE158" s="212"/>
      <c r="AF158" s="212"/>
      <c r="AG158" s="212" t="s">
        <v>144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42">
        <v>96</v>
      </c>
      <c r="B159" s="243" t="s">
        <v>383</v>
      </c>
      <c r="C159" s="254" t="s">
        <v>384</v>
      </c>
      <c r="D159" s="244" t="s">
        <v>149</v>
      </c>
      <c r="E159" s="245">
        <v>9</v>
      </c>
      <c r="F159" s="246"/>
      <c r="G159" s="247">
        <f>ROUND(E159*F159,2)</f>
        <v>0</v>
      </c>
      <c r="H159" s="246"/>
      <c r="I159" s="247">
        <f>ROUND(E159*H159,2)</f>
        <v>0</v>
      </c>
      <c r="J159" s="246"/>
      <c r="K159" s="247">
        <f>ROUND(E159*J159,2)</f>
        <v>0</v>
      </c>
      <c r="L159" s="247">
        <v>21</v>
      </c>
      <c r="M159" s="247">
        <f>G159*(1+L159/100)</f>
        <v>0</v>
      </c>
      <c r="N159" s="245">
        <v>2.3000000000000001E-4</v>
      </c>
      <c r="O159" s="245">
        <f>ROUND(E159*N159,2)</f>
        <v>0</v>
      </c>
      <c r="P159" s="245">
        <v>0</v>
      </c>
      <c r="Q159" s="245">
        <f>ROUND(E159*P159,2)</f>
        <v>0</v>
      </c>
      <c r="R159" s="247" t="s">
        <v>257</v>
      </c>
      <c r="S159" s="247" t="s">
        <v>141</v>
      </c>
      <c r="T159" s="248" t="s">
        <v>141</v>
      </c>
      <c r="U159" s="222">
        <v>8.2000000000000003E-2</v>
      </c>
      <c r="V159" s="222">
        <f>ROUND(E159*U159,2)</f>
        <v>0.74</v>
      </c>
      <c r="W159" s="222"/>
      <c r="X159" s="222" t="s">
        <v>142</v>
      </c>
      <c r="Y159" s="222" t="s">
        <v>143</v>
      </c>
      <c r="Z159" s="212"/>
      <c r="AA159" s="212"/>
      <c r="AB159" s="212"/>
      <c r="AC159" s="212"/>
      <c r="AD159" s="212"/>
      <c r="AE159" s="212"/>
      <c r="AF159" s="212"/>
      <c r="AG159" s="212" t="s">
        <v>144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42">
        <v>97</v>
      </c>
      <c r="B160" s="243" t="s">
        <v>385</v>
      </c>
      <c r="C160" s="254" t="s">
        <v>386</v>
      </c>
      <c r="D160" s="244" t="s">
        <v>149</v>
      </c>
      <c r="E160" s="245">
        <v>83</v>
      </c>
      <c r="F160" s="246"/>
      <c r="G160" s="247">
        <f>ROUND(E160*F160,2)</f>
        <v>0</v>
      </c>
      <c r="H160" s="246"/>
      <c r="I160" s="247">
        <f>ROUND(E160*H160,2)</f>
        <v>0</v>
      </c>
      <c r="J160" s="246"/>
      <c r="K160" s="247">
        <f>ROUND(E160*J160,2)</f>
        <v>0</v>
      </c>
      <c r="L160" s="247">
        <v>21</v>
      </c>
      <c r="M160" s="247">
        <f>G160*(1+L160/100)</f>
        <v>0</v>
      </c>
      <c r="N160" s="245">
        <v>4.4000000000000002E-4</v>
      </c>
      <c r="O160" s="245">
        <f>ROUND(E160*N160,2)</f>
        <v>0.04</v>
      </c>
      <c r="P160" s="245">
        <v>0</v>
      </c>
      <c r="Q160" s="245">
        <f>ROUND(E160*P160,2)</f>
        <v>0</v>
      </c>
      <c r="R160" s="247" t="s">
        <v>257</v>
      </c>
      <c r="S160" s="247" t="s">
        <v>141</v>
      </c>
      <c r="T160" s="248" t="s">
        <v>141</v>
      </c>
      <c r="U160" s="222">
        <v>0.16400000000000001</v>
      </c>
      <c r="V160" s="222">
        <f>ROUND(E160*U160,2)</f>
        <v>13.61</v>
      </c>
      <c r="W160" s="222"/>
      <c r="X160" s="222" t="s">
        <v>142</v>
      </c>
      <c r="Y160" s="222" t="s">
        <v>143</v>
      </c>
      <c r="Z160" s="212"/>
      <c r="AA160" s="212"/>
      <c r="AB160" s="212"/>
      <c r="AC160" s="212"/>
      <c r="AD160" s="212"/>
      <c r="AE160" s="212"/>
      <c r="AF160" s="212"/>
      <c r="AG160" s="212" t="s">
        <v>144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42">
        <v>98</v>
      </c>
      <c r="B161" s="243" t="s">
        <v>387</v>
      </c>
      <c r="C161" s="254" t="s">
        <v>388</v>
      </c>
      <c r="D161" s="244" t="s">
        <v>149</v>
      </c>
      <c r="E161" s="245">
        <v>1</v>
      </c>
      <c r="F161" s="246"/>
      <c r="G161" s="247">
        <f>ROUND(E161*F161,2)</f>
        <v>0</v>
      </c>
      <c r="H161" s="246"/>
      <c r="I161" s="247">
        <f>ROUND(E161*H161,2)</f>
        <v>0</v>
      </c>
      <c r="J161" s="246"/>
      <c r="K161" s="247">
        <f>ROUND(E161*J161,2)</f>
        <v>0</v>
      </c>
      <c r="L161" s="247">
        <v>21</v>
      </c>
      <c r="M161" s="247">
        <f>G161*(1+L161/100)</f>
        <v>0</v>
      </c>
      <c r="N161" s="245">
        <v>4.4000000000000002E-4</v>
      </c>
      <c r="O161" s="245">
        <f>ROUND(E161*N161,2)</f>
        <v>0</v>
      </c>
      <c r="P161" s="245">
        <v>0</v>
      </c>
      <c r="Q161" s="245">
        <f>ROUND(E161*P161,2)</f>
        <v>0</v>
      </c>
      <c r="R161" s="247" t="s">
        <v>257</v>
      </c>
      <c r="S161" s="247" t="s">
        <v>141</v>
      </c>
      <c r="T161" s="248" t="s">
        <v>141</v>
      </c>
      <c r="U161" s="222">
        <v>0.16400000000000001</v>
      </c>
      <c r="V161" s="222">
        <f>ROUND(E161*U161,2)</f>
        <v>0.16</v>
      </c>
      <c r="W161" s="222"/>
      <c r="X161" s="222" t="s">
        <v>142</v>
      </c>
      <c r="Y161" s="222" t="s">
        <v>143</v>
      </c>
      <c r="Z161" s="212"/>
      <c r="AA161" s="212"/>
      <c r="AB161" s="212"/>
      <c r="AC161" s="212"/>
      <c r="AD161" s="212"/>
      <c r="AE161" s="212"/>
      <c r="AF161" s="212"/>
      <c r="AG161" s="212" t="s">
        <v>144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2.5" outlineLevel="1" x14ac:dyDescent="0.2">
      <c r="A162" s="242">
        <v>99</v>
      </c>
      <c r="B162" s="243" t="s">
        <v>389</v>
      </c>
      <c r="C162" s="254" t="s">
        <v>390</v>
      </c>
      <c r="D162" s="244" t="s">
        <v>149</v>
      </c>
      <c r="E162" s="245">
        <v>168</v>
      </c>
      <c r="F162" s="246"/>
      <c r="G162" s="247">
        <f>ROUND(E162*F162,2)</f>
        <v>0</v>
      </c>
      <c r="H162" s="246"/>
      <c r="I162" s="247">
        <f>ROUND(E162*H162,2)</f>
        <v>0</v>
      </c>
      <c r="J162" s="246"/>
      <c r="K162" s="247">
        <f>ROUND(E162*J162,2)</f>
        <v>0</v>
      </c>
      <c r="L162" s="247">
        <v>21</v>
      </c>
      <c r="M162" s="247">
        <f>G162*(1+L162/100)</f>
        <v>0</v>
      </c>
      <c r="N162" s="245">
        <v>1.4999999999999999E-4</v>
      </c>
      <c r="O162" s="245">
        <f>ROUND(E162*N162,2)</f>
        <v>0.03</v>
      </c>
      <c r="P162" s="245">
        <v>0</v>
      </c>
      <c r="Q162" s="245">
        <f>ROUND(E162*P162,2)</f>
        <v>0</v>
      </c>
      <c r="R162" s="247" t="s">
        <v>257</v>
      </c>
      <c r="S162" s="247" t="s">
        <v>141</v>
      </c>
      <c r="T162" s="248" t="s">
        <v>141</v>
      </c>
      <c r="U162" s="222">
        <v>6.5000000000000002E-2</v>
      </c>
      <c r="V162" s="222">
        <f>ROUND(E162*U162,2)</f>
        <v>10.92</v>
      </c>
      <c r="W162" s="222"/>
      <c r="X162" s="222" t="s">
        <v>142</v>
      </c>
      <c r="Y162" s="222" t="s">
        <v>143</v>
      </c>
      <c r="Z162" s="212"/>
      <c r="AA162" s="212"/>
      <c r="AB162" s="212"/>
      <c r="AC162" s="212"/>
      <c r="AD162" s="212"/>
      <c r="AE162" s="212"/>
      <c r="AF162" s="212"/>
      <c r="AG162" s="212" t="s">
        <v>144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42">
        <v>100</v>
      </c>
      <c r="B163" s="243" t="s">
        <v>391</v>
      </c>
      <c r="C163" s="254" t="s">
        <v>392</v>
      </c>
      <c r="D163" s="244" t="s">
        <v>149</v>
      </c>
      <c r="E163" s="245">
        <v>14</v>
      </c>
      <c r="F163" s="246"/>
      <c r="G163" s="247">
        <f>ROUND(E163*F163,2)</f>
        <v>0</v>
      </c>
      <c r="H163" s="246"/>
      <c r="I163" s="247">
        <f>ROUND(E163*H163,2)</f>
        <v>0</v>
      </c>
      <c r="J163" s="246"/>
      <c r="K163" s="247">
        <f>ROUND(E163*J163,2)</f>
        <v>0</v>
      </c>
      <c r="L163" s="247">
        <v>21</v>
      </c>
      <c r="M163" s="247">
        <f>G163*(1+L163/100)</f>
        <v>0</v>
      </c>
      <c r="N163" s="245">
        <v>1E-4</v>
      </c>
      <c r="O163" s="245">
        <f>ROUND(E163*N163,2)</f>
        <v>0</v>
      </c>
      <c r="P163" s="245">
        <v>0</v>
      </c>
      <c r="Q163" s="245">
        <f>ROUND(E163*P163,2)</f>
        <v>0</v>
      </c>
      <c r="R163" s="247" t="s">
        <v>257</v>
      </c>
      <c r="S163" s="247" t="s">
        <v>141</v>
      </c>
      <c r="T163" s="248" t="s">
        <v>141</v>
      </c>
      <c r="U163" s="222">
        <v>8.2000000000000003E-2</v>
      </c>
      <c r="V163" s="222">
        <f>ROUND(E163*U163,2)</f>
        <v>1.1499999999999999</v>
      </c>
      <c r="W163" s="222"/>
      <c r="X163" s="222" t="s">
        <v>142</v>
      </c>
      <c r="Y163" s="222" t="s">
        <v>143</v>
      </c>
      <c r="Z163" s="212"/>
      <c r="AA163" s="212"/>
      <c r="AB163" s="212"/>
      <c r="AC163" s="212"/>
      <c r="AD163" s="212"/>
      <c r="AE163" s="212"/>
      <c r="AF163" s="212"/>
      <c r="AG163" s="212" t="s">
        <v>144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42">
        <v>101</v>
      </c>
      <c r="B164" s="243" t="s">
        <v>393</v>
      </c>
      <c r="C164" s="254" t="s">
        <v>394</v>
      </c>
      <c r="D164" s="244" t="s">
        <v>149</v>
      </c>
      <c r="E164" s="245">
        <v>14</v>
      </c>
      <c r="F164" s="246"/>
      <c r="G164" s="247">
        <f>ROUND(E164*F164,2)</f>
        <v>0</v>
      </c>
      <c r="H164" s="246"/>
      <c r="I164" s="247">
        <f>ROUND(E164*H164,2)</f>
        <v>0</v>
      </c>
      <c r="J164" s="246"/>
      <c r="K164" s="247">
        <f>ROUND(E164*J164,2)</f>
        <v>0</v>
      </c>
      <c r="L164" s="247">
        <v>21</v>
      </c>
      <c r="M164" s="247">
        <f>G164*(1+L164/100)</f>
        <v>0</v>
      </c>
      <c r="N164" s="245">
        <v>1.3999999999999999E-4</v>
      </c>
      <c r="O164" s="245">
        <f>ROUND(E164*N164,2)</f>
        <v>0</v>
      </c>
      <c r="P164" s="245">
        <v>0</v>
      </c>
      <c r="Q164" s="245">
        <f>ROUND(E164*P164,2)</f>
        <v>0</v>
      </c>
      <c r="R164" s="247" t="s">
        <v>257</v>
      </c>
      <c r="S164" s="247" t="s">
        <v>141</v>
      </c>
      <c r="T164" s="248" t="s">
        <v>141</v>
      </c>
      <c r="U164" s="222">
        <v>8.2000000000000003E-2</v>
      </c>
      <c r="V164" s="222">
        <f>ROUND(E164*U164,2)</f>
        <v>1.1499999999999999</v>
      </c>
      <c r="W164" s="222"/>
      <c r="X164" s="222" t="s">
        <v>142</v>
      </c>
      <c r="Y164" s="222" t="s">
        <v>143</v>
      </c>
      <c r="Z164" s="212"/>
      <c r="AA164" s="212"/>
      <c r="AB164" s="212"/>
      <c r="AC164" s="212"/>
      <c r="AD164" s="212"/>
      <c r="AE164" s="212"/>
      <c r="AF164" s="212"/>
      <c r="AG164" s="212" t="s">
        <v>144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42">
        <v>102</v>
      </c>
      <c r="B165" s="243" t="s">
        <v>395</v>
      </c>
      <c r="C165" s="254" t="s">
        <v>396</v>
      </c>
      <c r="D165" s="244" t="s">
        <v>149</v>
      </c>
      <c r="E165" s="245">
        <v>93</v>
      </c>
      <c r="F165" s="246"/>
      <c r="G165" s="247">
        <f>ROUND(E165*F165,2)</f>
        <v>0</v>
      </c>
      <c r="H165" s="246"/>
      <c r="I165" s="247">
        <f>ROUND(E165*H165,2)</f>
        <v>0</v>
      </c>
      <c r="J165" s="246"/>
      <c r="K165" s="247">
        <f>ROUND(E165*J165,2)</f>
        <v>0</v>
      </c>
      <c r="L165" s="247">
        <v>21</v>
      </c>
      <c r="M165" s="247">
        <f>G165*(1+L165/100)</f>
        <v>0</v>
      </c>
      <c r="N165" s="245">
        <v>0</v>
      </c>
      <c r="O165" s="245">
        <f>ROUND(E165*N165,2)</f>
        <v>0</v>
      </c>
      <c r="P165" s="245">
        <v>0</v>
      </c>
      <c r="Q165" s="245">
        <f>ROUND(E165*P165,2)</f>
        <v>0</v>
      </c>
      <c r="R165" s="247" t="s">
        <v>257</v>
      </c>
      <c r="S165" s="247" t="s">
        <v>141</v>
      </c>
      <c r="T165" s="248" t="s">
        <v>141</v>
      </c>
      <c r="U165" s="222">
        <v>0.14399999999999999</v>
      </c>
      <c r="V165" s="222">
        <f>ROUND(E165*U165,2)</f>
        <v>13.39</v>
      </c>
      <c r="W165" s="222"/>
      <c r="X165" s="222" t="s">
        <v>142</v>
      </c>
      <c r="Y165" s="222" t="s">
        <v>143</v>
      </c>
      <c r="Z165" s="212"/>
      <c r="AA165" s="212"/>
      <c r="AB165" s="212"/>
      <c r="AC165" s="212"/>
      <c r="AD165" s="212"/>
      <c r="AE165" s="212"/>
      <c r="AF165" s="212"/>
      <c r="AG165" s="212" t="s">
        <v>144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2">
        <v>103</v>
      </c>
      <c r="B166" s="243" t="s">
        <v>397</v>
      </c>
      <c r="C166" s="254" t="s">
        <v>398</v>
      </c>
      <c r="D166" s="244" t="s">
        <v>0</v>
      </c>
      <c r="E166" s="245">
        <v>2055.6590000000001</v>
      </c>
      <c r="F166" s="246"/>
      <c r="G166" s="247">
        <f>ROUND(E166*F166,2)</f>
        <v>0</v>
      </c>
      <c r="H166" s="246"/>
      <c r="I166" s="247">
        <f>ROUND(E166*H166,2)</f>
        <v>0</v>
      </c>
      <c r="J166" s="246"/>
      <c r="K166" s="247">
        <f>ROUND(E166*J166,2)</f>
        <v>0</v>
      </c>
      <c r="L166" s="247">
        <v>21</v>
      </c>
      <c r="M166" s="247">
        <f>G166*(1+L166/100)</f>
        <v>0</v>
      </c>
      <c r="N166" s="245">
        <v>0</v>
      </c>
      <c r="O166" s="245">
        <f>ROUND(E166*N166,2)</f>
        <v>0</v>
      </c>
      <c r="P166" s="245">
        <v>0</v>
      </c>
      <c r="Q166" s="245">
        <f>ROUND(E166*P166,2)</f>
        <v>0</v>
      </c>
      <c r="R166" s="247" t="s">
        <v>257</v>
      </c>
      <c r="S166" s="247" t="s">
        <v>141</v>
      </c>
      <c r="T166" s="248" t="s">
        <v>141</v>
      </c>
      <c r="U166" s="222">
        <v>0</v>
      </c>
      <c r="V166" s="222">
        <f>ROUND(E166*U166,2)</f>
        <v>0</v>
      </c>
      <c r="W166" s="222"/>
      <c r="X166" s="222" t="s">
        <v>142</v>
      </c>
      <c r="Y166" s="222" t="s">
        <v>143</v>
      </c>
      <c r="Z166" s="212"/>
      <c r="AA166" s="212"/>
      <c r="AB166" s="212"/>
      <c r="AC166" s="212"/>
      <c r="AD166" s="212"/>
      <c r="AE166" s="212"/>
      <c r="AF166" s="212"/>
      <c r="AG166" s="212" t="s">
        <v>144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2">
        <v>104</v>
      </c>
      <c r="B167" s="243" t="s">
        <v>399</v>
      </c>
      <c r="C167" s="254" t="s">
        <v>400</v>
      </c>
      <c r="D167" s="244" t="s">
        <v>149</v>
      </c>
      <c r="E167" s="245">
        <v>84</v>
      </c>
      <c r="F167" s="246"/>
      <c r="G167" s="247">
        <f>ROUND(E167*F167,2)</f>
        <v>0</v>
      </c>
      <c r="H167" s="246"/>
      <c r="I167" s="247">
        <f>ROUND(E167*H167,2)</f>
        <v>0</v>
      </c>
      <c r="J167" s="246"/>
      <c r="K167" s="247">
        <f>ROUND(E167*J167,2)</f>
        <v>0</v>
      </c>
      <c r="L167" s="247">
        <v>21</v>
      </c>
      <c r="M167" s="247">
        <f>G167*(1+L167/100)</f>
        <v>0</v>
      </c>
      <c r="N167" s="245">
        <v>0</v>
      </c>
      <c r="O167" s="245">
        <f>ROUND(E167*N167,2)</f>
        <v>0</v>
      </c>
      <c r="P167" s="245">
        <v>0</v>
      </c>
      <c r="Q167" s="245">
        <f>ROUND(E167*P167,2)</f>
        <v>0</v>
      </c>
      <c r="R167" s="247"/>
      <c r="S167" s="247" t="s">
        <v>165</v>
      </c>
      <c r="T167" s="248" t="s">
        <v>166</v>
      </c>
      <c r="U167" s="222">
        <v>0</v>
      </c>
      <c r="V167" s="222">
        <f>ROUND(E167*U167,2)</f>
        <v>0</v>
      </c>
      <c r="W167" s="222"/>
      <c r="X167" s="222" t="s">
        <v>142</v>
      </c>
      <c r="Y167" s="222" t="s">
        <v>143</v>
      </c>
      <c r="Z167" s="212"/>
      <c r="AA167" s="212"/>
      <c r="AB167" s="212"/>
      <c r="AC167" s="212"/>
      <c r="AD167" s="212"/>
      <c r="AE167" s="212"/>
      <c r="AF167" s="212"/>
      <c r="AG167" s="212" t="s">
        <v>144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42">
        <v>105</v>
      </c>
      <c r="B168" s="243" t="s">
        <v>401</v>
      </c>
      <c r="C168" s="254" t="s">
        <v>402</v>
      </c>
      <c r="D168" s="244" t="s">
        <v>149</v>
      </c>
      <c r="E168" s="245">
        <v>9</v>
      </c>
      <c r="F168" s="246"/>
      <c r="G168" s="247">
        <f>ROUND(E168*F168,2)</f>
        <v>0</v>
      </c>
      <c r="H168" s="246"/>
      <c r="I168" s="247">
        <f>ROUND(E168*H168,2)</f>
        <v>0</v>
      </c>
      <c r="J168" s="246"/>
      <c r="K168" s="247">
        <f>ROUND(E168*J168,2)</f>
        <v>0</v>
      </c>
      <c r="L168" s="247">
        <v>21</v>
      </c>
      <c r="M168" s="247">
        <f>G168*(1+L168/100)</f>
        <v>0</v>
      </c>
      <c r="N168" s="245">
        <v>4.0000000000000002E-4</v>
      </c>
      <c r="O168" s="245">
        <f>ROUND(E168*N168,2)</f>
        <v>0</v>
      </c>
      <c r="P168" s="245">
        <v>0</v>
      </c>
      <c r="Q168" s="245">
        <f>ROUND(E168*P168,2)</f>
        <v>0</v>
      </c>
      <c r="R168" s="247"/>
      <c r="S168" s="247" t="s">
        <v>165</v>
      </c>
      <c r="T168" s="248" t="s">
        <v>166</v>
      </c>
      <c r="U168" s="222">
        <v>0</v>
      </c>
      <c r="V168" s="222">
        <f>ROUND(E168*U168,2)</f>
        <v>0</v>
      </c>
      <c r="W168" s="222"/>
      <c r="X168" s="222" t="s">
        <v>170</v>
      </c>
      <c r="Y168" s="222" t="s">
        <v>143</v>
      </c>
      <c r="Z168" s="212"/>
      <c r="AA168" s="212"/>
      <c r="AB168" s="212"/>
      <c r="AC168" s="212"/>
      <c r="AD168" s="212"/>
      <c r="AE168" s="212"/>
      <c r="AF168" s="212"/>
      <c r="AG168" s="212" t="s">
        <v>171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42">
        <v>106</v>
      </c>
      <c r="B169" s="243" t="s">
        <v>403</v>
      </c>
      <c r="C169" s="254" t="s">
        <v>404</v>
      </c>
      <c r="D169" s="244" t="s">
        <v>149</v>
      </c>
      <c r="E169" s="245">
        <v>25</v>
      </c>
      <c r="F169" s="246"/>
      <c r="G169" s="247">
        <f>ROUND(E169*F169,2)</f>
        <v>0</v>
      </c>
      <c r="H169" s="246"/>
      <c r="I169" s="247">
        <f>ROUND(E169*H169,2)</f>
        <v>0</v>
      </c>
      <c r="J169" s="246"/>
      <c r="K169" s="247">
        <f>ROUND(E169*J169,2)</f>
        <v>0</v>
      </c>
      <c r="L169" s="247">
        <v>21</v>
      </c>
      <c r="M169" s="247">
        <f>G169*(1+L169/100)</f>
        <v>0</v>
      </c>
      <c r="N169" s="245">
        <v>1.3999999999999999E-4</v>
      </c>
      <c r="O169" s="245">
        <f>ROUND(E169*N169,2)</f>
        <v>0</v>
      </c>
      <c r="P169" s="245">
        <v>0</v>
      </c>
      <c r="Q169" s="245">
        <f>ROUND(E169*P169,2)</f>
        <v>0</v>
      </c>
      <c r="R169" s="247" t="s">
        <v>169</v>
      </c>
      <c r="S169" s="247" t="s">
        <v>141</v>
      </c>
      <c r="T169" s="248" t="s">
        <v>141</v>
      </c>
      <c r="U169" s="222">
        <v>0</v>
      </c>
      <c r="V169" s="222">
        <f>ROUND(E169*U169,2)</f>
        <v>0</v>
      </c>
      <c r="W169" s="222"/>
      <c r="X169" s="222" t="s">
        <v>170</v>
      </c>
      <c r="Y169" s="222" t="s">
        <v>143</v>
      </c>
      <c r="Z169" s="212"/>
      <c r="AA169" s="212"/>
      <c r="AB169" s="212"/>
      <c r="AC169" s="212"/>
      <c r="AD169" s="212"/>
      <c r="AE169" s="212"/>
      <c r="AF169" s="212"/>
      <c r="AG169" s="212" t="s">
        <v>171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42">
        <v>107</v>
      </c>
      <c r="B170" s="243" t="s">
        <v>405</v>
      </c>
      <c r="C170" s="254" t="s">
        <v>406</v>
      </c>
      <c r="D170" s="244" t="s">
        <v>149</v>
      </c>
      <c r="E170" s="245">
        <v>68</v>
      </c>
      <c r="F170" s="246"/>
      <c r="G170" s="247">
        <f>ROUND(E170*F170,2)</f>
        <v>0</v>
      </c>
      <c r="H170" s="246"/>
      <c r="I170" s="247">
        <f>ROUND(E170*H170,2)</f>
        <v>0</v>
      </c>
      <c r="J170" s="246"/>
      <c r="K170" s="247">
        <f>ROUND(E170*J170,2)</f>
        <v>0</v>
      </c>
      <c r="L170" s="247">
        <v>21</v>
      </c>
      <c r="M170" s="247">
        <f>G170*(1+L170/100)</f>
        <v>0</v>
      </c>
      <c r="N170" s="245">
        <v>2.3000000000000001E-4</v>
      </c>
      <c r="O170" s="245">
        <f>ROUND(E170*N170,2)</f>
        <v>0.02</v>
      </c>
      <c r="P170" s="245">
        <v>0</v>
      </c>
      <c r="Q170" s="245">
        <f>ROUND(E170*P170,2)</f>
        <v>0</v>
      </c>
      <c r="R170" s="247" t="s">
        <v>169</v>
      </c>
      <c r="S170" s="247" t="s">
        <v>141</v>
      </c>
      <c r="T170" s="248" t="s">
        <v>141</v>
      </c>
      <c r="U170" s="222">
        <v>0</v>
      </c>
      <c r="V170" s="222">
        <f>ROUND(E170*U170,2)</f>
        <v>0</v>
      </c>
      <c r="W170" s="222"/>
      <c r="X170" s="222" t="s">
        <v>170</v>
      </c>
      <c r="Y170" s="222" t="s">
        <v>143</v>
      </c>
      <c r="Z170" s="212"/>
      <c r="AA170" s="212"/>
      <c r="AB170" s="212"/>
      <c r="AC170" s="212"/>
      <c r="AD170" s="212"/>
      <c r="AE170" s="212"/>
      <c r="AF170" s="212"/>
      <c r="AG170" s="212" t="s">
        <v>171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1" x14ac:dyDescent="0.2">
      <c r="A171" s="242">
        <v>108</v>
      </c>
      <c r="B171" s="243" t="s">
        <v>407</v>
      </c>
      <c r="C171" s="254" t="s">
        <v>408</v>
      </c>
      <c r="D171" s="244" t="s">
        <v>149</v>
      </c>
      <c r="E171" s="245">
        <v>1</v>
      </c>
      <c r="F171" s="246"/>
      <c r="G171" s="247">
        <f>ROUND(E171*F171,2)</f>
        <v>0</v>
      </c>
      <c r="H171" s="246"/>
      <c r="I171" s="247">
        <f>ROUND(E171*H171,2)</f>
        <v>0</v>
      </c>
      <c r="J171" s="246"/>
      <c r="K171" s="247">
        <f>ROUND(E171*J171,2)</f>
        <v>0</v>
      </c>
      <c r="L171" s="247">
        <v>21</v>
      </c>
      <c r="M171" s="247">
        <f>G171*(1+L171/100)</f>
        <v>0</v>
      </c>
      <c r="N171" s="245">
        <v>5.6999999999999998E-4</v>
      </c>
      <c r="O171" s="245">
        <f>ROUND(E171*N171,2)</f>
        <v>0</v>
      </c>
      <c r="P171" s="245">
        <v>0</v>
      </c>
      <c r="Q171" s="245">
        <f>ROUND(E171*P171,2)</f>
        <v>0</v>
      </c>
      <c r="R171" s="247" t="s">
        <v>169</v>
      </c>
      <c r="S171" s="247" t="s">
        <v>141</v>
      </c>
      <c r="T171" s="248" t="s">
        <v>141</v>
      </c>
      <c r="U171" s="222">
        <v>0</v>
      </c>
      <c r="V171" s="222">
        <f>ROUND(E171*U171,2)</f>
        <v>0</v>
      </c>
      <c r="W171" s="222"/>
      <c r="X171" s="222" t="s">
        <v>170</v>
      </c>
      <c r="Y171" s="222" t="s">
        <v>143</v>
      </c>
      <c r="Z171" s="212"/>
      <c r="AA171" s="212"/>
      <c r="AB171" s="212"/>
      <c r="AC171" s="212"/>
      <c r="AD171" s="212"/>
      <c r="AE171" s="212"/>
      <c r="AF171" s="212"/>
      <c r="AG171" s="212" t="s">
        <v>171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42">
        <v>109</v>
      </c>
      <c r="B172" s="243" t="s">
        <v>409</v>
      </c>
      <c r="C172" s="254" t="s">
        <v>410</v>
      </c>
      <c r="D172" s="244" t="s">
        <v>149</v>
      </c>
      <c r="E172" s="245">
        <v>1</v>
      </c>
      <c r="F172" s="246"/>
      <c r="G172" s="247">
        <f>ROUND(E172*F172,2)</f>
        <v>0</v>
      </c>
      <c r="H172" s="246"/>
      <c r="I172" s="247">
        <f>ROUND(E172*H172,2)</f>
        <v>0</v>
      </c>
      <c r="J172" s="246"/>
      <c r="K172" s="247">
        <f>ROUND(E172*J172,2)</f>
        <v>0</v>
      </c>
      <c r="L172" s="247">
        <v>21</v>
      </c>
      <c r="M172" s="247">
        <f>G172*(1+L172/100)</f>
        <v>0</v>
      </c>
      <c r="N172" s="245">
        <v>8.4000000000000003E-4</v>
      </c>
      <c r="O172" s="245">
        <f>ROUND(E172*N172,2)</f>
        <v>0</v>
      </c>
      <c r="P172" s="245">
        <v>0</v>
      </c>
      <c r="Q172" s="245">
        <f>ROUND(E172*P172,2)</f>
        <v>0</v>
      </c>
      <c r="R172" s="247" t="s">
        <v>169</v>
      </c>
      <c r="S172" s="247" t="s">
        <v>141</v>
      </c>
      <c r="T172" s="248" t="s">
        <v>141</v>
      </c>
      <c r="U172" s="222">
        <v>0</v>
      </c>
      <c r="V172" s="222">
        <f>ROUND(E172*U172,2)</f>
        <v>0</v>
      </c>
      <c r="W172" s="222"/>
      <c r="X172" s="222" t="s">
        <v>170</v>
      </c>
      <c r="Y172" s="222" t="s">
        <v>143</v>
      </c>
      <c r="Z172" s="212"/>
      <c r="AA172" s="212"/>
      <c r="AB172" s="212"/>
      <c r="AC172" s="212"/>
      <c r="AD172" s="212"/>
      <c r="AE172" s="212"/>
      <c r="AF172" s="212"/>
      <c r="AG172" s="212" t="s">
        <v>171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x14ac:dyDescent="0.2">
      <c r="A173" s="224" t="s">
        <v>135</v>
      </c>
      <c r="B173" s="225" t="s">
        <v>89</v>
      </c>
      <c r="C173" s="249" t="s">
        <v>90</v>
      </c>
      <c r="D173" s="226"/>
      <c r="E173" s="227"/>
      <c r="F173" s="228"/>
      <c r="G173" s="228">
        <f>SUMIF(AG174:AG206,"&lt;&gt;NOR",G174:G206)</f>
        <v>0</v>
      </c>
      <c r="H173" s="228"/>
      <c r="I173" s="228">
        <f>SUM(I174:I206)</f>
        <v>0</v>
      </c>
      <c r="J173" s="228"/>
      <c r="K173" s="228">
        <f>SUM(K174:K206)</f>
        <v>0</v>
      </c>
      <c r="L173" s="228"/>
      <c r="M173" s="228">
        <f>SUM(M174:M206)</f>
        <v>0</v>
      </c>
      <c r="N173" s="227"/>
      <c r="O173" s="227">
        <f>SUM(O174:O206)</f>
        <v>2.27</v>
      </c>
      <c r="P173" s="227"/>
      <c r="Q173" s="227">
        <f>SUM(Q174:Q206)</f>
        <v>0</v>
      </c>
      <c r="R173" s="228"/>
      <c r="S173" s="228"/>
      <c r="T173" s="229"/>
      <c r="U173" s="223"/>
      <c r="V173" s="223">
        <f>SUM(V174:V206)</f>
        <v>152.18</v>
      </c>
      <c r="W173" s="223"/>
      <c r="X173" s="223"/>
      <c r="Y173" s="223"/>
      <c r="AG173" t="s">
        <v>136</v>
      </c>
    </row>
    <row r="174" spans="1:60" ht="22.5" outlineLevel="1" x14ac:dyDescent="0.2">
      <c r="A174" s="242">
        <v>110</v>
      </c>
      <c r="B174" s="243" t="s">
        <v>411</v>
      </c>
      <c r="C174" s="254" t="s">
        <v>412</v>
      </c>
      <c r="D174" s="244" t="s">
        <v>149</v>
      </c>
      <c r="E174" s="245">
        <v>93</v>
      </c>
      <c r="F174" s="246"/>
      <c r="G174" s="247">
        <f>ROUND(E174*F174,2)</f>
        <v>0</v>
      </c>
      <c r="H174" s="246"/>
      <c r="I174" s="247">
        <f>ROUND(E174*H174,2)</f>
        <v>0</v>
      </c>
      <c r="J174" s="246"/>
      <c r="K174" s="247">
        <f>ROUND(E174*J174,2)</f>
        <v>0</v>
      </c>
      <c r="L174" s="247">
        <v>21</v>
      </c>
      <c r="M174" s="247">
        <f>G174*(1+L174/100)</f>
        <v>0</v>
      </c>
      <c r="N174" s="245">
        <v>0</v>
      </c>
      <c r="O174" s="245">
        <f>ROUND(E174*N174,2)</f>
        <v>0</v>
      </c>
      <c r="P174" s="245">
        <v>0</v>
      </c>
      <c r="Q174" s="245">
        <f>ROUND(E174*P174,2)</f>
        <v>0</v>
      </c>
      <c r="R174" s="247" t="s">
        <v>257</v>
      </c>
      <c r="S174" s="247" t="s">
        <v>141</v>
      </c>
      <c r="T174" s="248" t="s">
        <v>141</v>
      </c>
      <c r="U174" s="222">
        <v>0.27</v>
      </c>
      <c r="V174" s="222">
        <f>ROUND(E174*U174,2)</f>
        <v>25.11</v>
      </c>
      <c r="W174" s="222"/>
      <c r="X174" s="222" t="s">
        <v>142</v>
      </c>
      <c r="Y174" s="222" t="s">
        <v>143</v>
      </c>
      <c r="Z174" s="212"/>
      <c r="AA174" s="212"/>
      <c r="AB174" s="212"/>
      <c r="AC174" s="212"/>
      <c r="AD174" s="212"/>
      <c r="AE174" s="212"/>
      <c r="AF174" s="212"/>
      <c r="AG174" s="212" t="s">
        <v>144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42">
        <v>111</v>
      </c>
      <c r="B175" s="243" t="s">
        <v>413</v>
      </c>
      <c r="C175" s="254" t="s">
        <v>414</v>
      </c>
      <c r="D175" s="244" t="s">
        <v>149</v>
      </c>
      <c r="E175" s="245">
        <v>1</v>
      </c>
      <c r="F175" s="246"/>
      <c r="G175" s="247">
        <f>ROUND(E175*F175,2)</f>
        <v>0</v>
      </c>
      <c r="H175" s="246"/>
      <c r="I175" s="247">
        <f>ROUND(E175*H175,2)</f>
        <v>0</v>
      </c>
      <c r="J175" s="246"/>
      <c r="K175" s="247">
        <f>ROUND(E175*J175,2)</f>
        <v>0</v>
      </c>
      <c r="L175" s="247">
        <v>21</v>
      </c>
      <c r="M175" s="247">
        <f>G175*(1+L175/100)</f>
        <v>0</v>
      </c>
      <c r="N175" s="245">
        <v>0</v>
      </c>
      <c r="O175" s="245">
        <f>ROUND(E175*N175,2)</f>
        <v>0</v>
      </c>
      <c r="P175" s="245">
        <v>0</v>
      </c>
      <c r="Q175" s="245">
        <f>ROUND(E175*P175,2)</f>
        <v>0</v>
      </c>
      <c r="R175" s="247" t="s">
        <v>257</v>
      </c>
      <c r="S175" s="247" t="s">
        <v>141</v>
      </c>
      <c r="T175" s="248" t="s">
        <v>141</v>
      </c>
      <c r="U175" s="222">
        <v>0.34</v>
      </c>
      <c r="V175" s="222">
        <f>ROUND(E175*U175,2)</f>
        <v>0.34</v>
      </c>
      <c r="W175" s="222"/>
      <c r="X175" s="222" t="s">
        <v>142</v>
      </c>
      <c r="Y175" s="222" t="s">
        <v>143</v>
      </c>
      <c r="Z175" s="212"/>
      <c r="AA175" s="212"/>
      <c r="AB175" s="212"/>
      <c r="AC175" s="212"/>
      <c r="AD175" s="212"/>
      <c r="AE175" s="212"/>
      <c r="AF175" s="212"/>
      <c r="AG175" s="212" t="s">
        <v>144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42">
        <v>112</v>
      </c>
      <c r="B176" s="243" t="s">
        <v>415</v>
      </c>
      <c r="C176" s="254" t="s">
        <v>416</v>
      </c>
      <c r="D176" s="244" t="s">
        <v>149</v>
      </c>
      <c r="E176" s="245">
        <v>33</v>
      </c>
      <c r="F176" s="246"/>
      <c r="G176" s="247">
        <f>ROUND(E176*F176,2)</f>
        <v>0</v>
      </c>
      <c r="H176" s="246"/>
      <c r="I176" s="247">
        <f>ROUND(E176*H176,2)</f>
        <v>0</v>
      </c>
      <c r="J176" s="246"/>
      <c r="K176" s="247">
        <f>ROUND(E176*J176,2)</f>
        <v>0</v>
      </c>
      <c r="L176" s="247">
        <v>21</v>
      </c>
      <c r="M176" s="247">
        <f>G176*(1+L176/100)</f>
        <v>0</v>
      </c>
      <c r="N176" s="245">
        <v>0</v>
      </c>
      <c r="O176" s="245">
        <f>ROUND(E176*N176,2)</f>
        <v>0</v>
      </c>
      <c r="P176" s="245">
        <v>0</v>
      </c>
      <c r="Q176" s="245">
        <f>ROUND(E176*P176,2)</f>
        <v>0</v>
      </c>
      <c r="R176" s="247" t="s">
        <v>257</v>
      </c>
      <c r="S176" s="247" t="s">
        <v>141</v>
      </c>
      <c r="T176" s="248" t="s">
        <v>141</v>
      </c>
      <c r="U176" s="222">
        <v>0.34</v>
      </c>
      <c r="V176" s="222">
        <f>ROUND(E176*U176,2)</f>
        <v>11.22</v>
      </c>
      <c r="W176" s="222"/>
      <c r="X176" s="222" t="s">
        <v>142</v>
      </c>
      <c r="Y176" s="222" t="s">
        <v>143</v>
      </c>
      <c r="Z176" s="212"/>
      <c r="AA176" s="212"/>
      <c r="AB176" s="212"/>
      <c r="AC176" s="212"/>
      <c r="AD176" s="212"/>
      <c r="AE176" s="212"/>
      <c r="AF176" s="212"/>
      <c r="AG176" s="212" t="s">
        <v>144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42">
        <v>113</v>
      </c>
      <c r="B177" s="243" t="s">
        <v>417</v>
      </c>
      <c r="C177" s="254" t="s">
        <v>418</v>
      </c>
      <c r="D177" s="244" t="s">
        <v>149</v>
      </c>
      <c r="E177" s="245">
        <v>55</v>
      </c>
      <c r="F177" s="246"/>
      <c r="G177" s="247">
        <f>ROUND(E177*F177,2)</f>
        <v>0</v>
      </c>
      <c r="H177" s="246"/>
      <c r="I177" s="247">
        <f>ROUND(E177*H177,2)</f>
        <v>0</v>
      </c>
      <c r="J177" s="246"/>
      <c r="K177" s="247">
        <f>ROUND(E177*J177,2)</f>
        <v>0</v>
      </c>
      <c r="L177" s="247">
        <v>21</v>
      </c>
      <c r="M177" s="247">
        <f>G177*(1+L177/100)</f>
        <v>0</v>
      </c>
      <c r="N177" s="245">
        <v>0</v>
      </c>
      <c r="O177" s="245">
        <f>ROUND(E177*N177,2)</f>
        <v>0</v>
      </c>
      <c r="P177" s="245">
        <v>0</v>
      </c>
      <c r="Q177" s="245">
        <f>ROUND(E177*P177,2)</f>
        <v>0</v>
      </c>
      <c r="R177" s="247" t="s">
        <v>257</v>
      </c>
      <c r="S177" s="247" t="s">
        <v>141</v>
      </c>
      <c r="T177" s="248" t="s">
        <v>141</v>
      </c>
      <c r="U177" s="222">
        <v>0.62</v>
      </c>
      <c r="V177" s="222">
        <f>ROUND(E177*U177,2)</f>
        <v>34.1</v>
      </c>
      <c r="W177" s="222"/>
      <c r="X177" s="222" t="s">
        <v>142</v>
      </c>
      <c r="Y177" s="222" t="s">
        <v>143</v>
      </c>
      <c r="Z177" s="212"/>
      <c r="AA177" s="212"/>
      <c r="AB177" s="212"/>
      <c r="AC177" s="212"/>
      <c r="AD177" s="212"/>
      <c r="AE177" s="212"/>
      <c r="AF177" s="212"/>
      <c r="AG177" s="212" t="s">
        <v>144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42">
        <v>114</v>
      </c>
      <c r="B178" s="243" t="s">
        <v>419</v>
      </c>
      <c r="C178" s="254" t="s">
        <v>420</v>
      </c>
      <c r="D178" s="244" t="s">
        <v>149</v>
      </c>
      <c r="E178" s="245">
        <v>4</v>
      </c>
      <c r="F178" s="246"/>
      <c r="G178" s="247">
        <f>ROUND(E178*F178,2)</f>
        <v>0</v>
      </c>
      <c r="H178" s="246"/>
      <c r="I178" s="247">
        <f>ROUND(E178*H178,2)</f>
        <v>0</v>
      </c>
      <c r="J178" s="246"/>
      <c r="K178" s="247">
        <f>ROUND(E178*J178,2)</f>
        <v>0</v>
      </c>
      <c r="L178" s="247">
        <v>21</v>
      </c>
      <c r="M178" s="247">
        <f>G178*(1+L178/100)</f>
        <v>0</v>
      </c>
      <c r="N178" s="245">
        <v>0</v>
      </c>
      <c r="O178" s="245">
        <f>ROUND(E178*N178,2)</f>
        <v>0</v>
      </c>
      <c r="P178" s="245">
        <v>0</v>
      </c>
      <c r="Q178" s="245">
        <f>ROUND(E178*P178,2)</f>
        <v>0</v>
      </c>
      <c r="R178" s="247" t="s">
        <v>257</v>
      </c>
      <c r="S178" s="247" t="s">
        <v>141</v>
      </c>
      <c r="T178" s="248" t="s">
        <v>141</v>
      </c>
      <c r="U178" s="222">
        <v>0.93</v>
      </c>
      <c r="V178" s="222">
        <f>ROUND(E178*U178,2)</f>
        <v>3.72</v>
      </c>
      <c r="W178" s="222"/>
      <c r="X178" s="222" t="s">
        <v>142</v>
      </c>
      <c r="Y178" s="222" t="s">
        <v>143</v>
      </c>
      <c r="Z178" s="212"/>
      <c r="AA178" s="212"/>
      <c r="AB178" s="212"/>
      <c r="AC178" s="212"/>
      <c r="AD178" s="212"/>
      <c r="AE178" s="212"/>
      <c r="AF178" s="212"/>
      <c r="AG178" s="212" t="s">
        <v>144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2.5" outlineLevel="1" x14ac:dyDescent="0.2">
      <c r="A179" s="242">
        <v>115</v>
      </c>
      <c r="B179" s="243" t="s">
        <v>421</v>
      </c>
      <c r="C179" s="254" t="s">
        <v>422</v>
      </c>
      <c r="D179" s="244" t="s">
        <v>149</v>
      </c>
      <c r="E179" s="245">
        <v>86</v>
      </c>
      <c r="F179" s="246"/>
      <c r="G179" s="247">
        <f>ROUND(E179*F179,2)</f>
        <v>0</v>
      </c>
      <c r="H179" s="246"/>
      <c r="I179" s="247">
        <f>ROUND(E179*H179,2)</f>
        <v>0</v>
      </c>
      <c r="J179" s="246"/>
      <c r="K179" s="247">
        <f>ROUND(E179*J179,2)</f>
        <v>0</v>
      </c>
      <c r="L179" s="247">
        <v>21</v>
      </c>
      <c r="M179" s="247">
        <f>G179*(1+L179/100)</f>
        <v>0</v>
      </c>
      <c r="N179" s="245">
        <v>0</v>
      </c>
      <c r="O179" s="245">
        <f>ROUND(E179*N179,2)</f>
        <v>0</v>
      </c>
      <c r="P179" s="245">
        <v>0</v>
      </c>
      <c r="Q179" s="245">
        <f>ROUND(E179*P179,2)</f>
        <v>0</v>
      </c>
      <c r="R179" s="247" t="s">
        <v>257</v>
      </c>
      <c r="S179" s="247" t="s">
        <v>141</v>
      </c>
      <c r="T179" s="248" t="s">
        <v>141</v>
      </c>
      <c r="U179" s="222">
        <v>0.87</v>
      </c>
      <c r="V179" s="222">
        <f>ROUND(E179*U179,2)</f>
        <v>74.819999999999993</v>
      </c>
      <c r="W179" s="222"/>
      <c r="X179" s="222" t="s">
        <v>142</v>
      </c>
      <c r="Y179" s="222" t="s">
        <v>143</v>
      </c>
      <c r="Z179" s="212"/>
      <c r="AA179" s="212"/>
      <c r="AB179" s="212"/>
      <c r="AC179" s="212"/>
      <c r="AD179" s="212"/>
      <c r="AE179" s="212"/>
      <c r="AF179" s="212"/>
      <c r="AG179" s="212" t="s">
        <v>144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 x14ac:dyDescent="0.2">
      <c r="A180" s="242">
        <v>116</v>
      </c>
      <c r="B180" s="243" t="s">
        <v>423</v>
      </c>
      <c r="C180" s="254" t="s">
        <v>424</v>
      </c>
      <c r="D180" s="244" t="s">
        <v>149</v>
      </c>
      <c r="E180" s="245">
        <v>2</v>
      </c>
      <c r="F180" s="246"/>
      <c r="G180" s="247">
        <f>ROUND(E180*F180,2)</f>
        <v>0</v>
      </c>
      <c r="H180" s="246"/>
      <c r="I180" s="247">
        <f>ROUND(E180*H180,2)</f>
        <v>0</v>
      </c>
      <c r="J180" s="246"/>
      <c r="K180" s="247">
        <f>ROUND(E180*J180,2)</f>
        <v>0</v>
      </c>
      <c r="L180" s="247">
        <v>21</v>
      </c>
      <c r="M180" s="247">
        <f>G180*(1+L180/100)</f>
        <v>0</v>
      </c>
      <c r="N180" s="245">
        <v>0</v>
      </c>
      <c r="O180" s="245">
        <f>ROUND(E180*N180,2)</f>
        <v>0</v>
      </c>
      <c r="P180" s="245">
        <v>0</v>
      </c>
      <c r="Q180" s="245">
        <f>ROUND(E180*P180,2)</f>
        <v>0</v>
      </c>
      <c r="R180" s="247" t="s">
        <v>257</v>
      </c>
      <c r="S180" s="247" t="s">
        <v>141</v>
      </c>
      <c r="T180" s="248" t="s">
        <v>141</v>
      </c>
      <c r="U180" s="222">
        <v>1</v>
      </c>
      <c r="V180" s="222">
        <f>ROUND(E180*U180,2)</f>
        <v>2</v>
      </c>
      <c r="W180" s="222"/>
      <c r="X180" s="222" t="s">
        <v>142</v>
      </c>
      <c r="Y180" s="222" t="s">
        <v>143</v>
      </c>
      <c r="Z180" s="212"/>
      <c r="AA180" s="212"/>
      <c r="AB180" s="212"/>
      <c r="AC180" s="212"/>
      <c r="AD180" s="212"/>
      <c r="AE180" s="212"/>
      <c r="AF180" s="212"/>
      <c r="AG180" s="212" t="s">
        <v>144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42">
        <v>117</v>
      </c>
      <c r="B181" s="243" t="s">
        <v>425</v>
      </c>
      <c r="C181" s="254" t="s">
        <v>426</v>
      </c>
      <c r="D181" s="244" t="s">
        <v>149</v>
      </c>
      <c r="E181" s="245">
        <v>1</v>
      </c>
      <c r="F181" s="246"/>
      <c r="G181" s="247">
        <f>ROUND(E181*F181,2)</f>
        <v>0</v>
      </c>
      <c r="H181" s="246"/>
      <c r="I181" s="247">
        <f>ROUND(E181*H181,2)</f>
        <v>0</v>
      </c>
      <c r="J181" s="246"/>
      <c r="K181" s="247">
        <f>ROUND(E181*J181,2)</f>
        <v>0</v>
      </c>
      <c r="L181" s="247">
        <v>21</v>
      </c>
      <c r="M181" s="247">
        <f>G181*(1+L181/100)</f>
        <v>0</v>
      </c>
      <c r="N181" s="245">
        <v>2.0000000000000002E-5</v>
      </c>
      <c r="O181" s="245">
        <f>ROUND(E181*N181,2)</f>
        <v>0</v>
      </c>
      <c r="P181" s="245">
        <v>0</v>
      </c>
      <c r="Q181" s="245">
        <f>ROUND(E181*P181,2)</f>
        <v>0</v>
      </c>
      <c r="R181" s="247" t="s">
        <v>257</v>
      </c>
      <c r="S181" s="247" t="s">
        <v>141</v>
      </c>
      <c r="T181" s="248" t="s">
        <v>141</v>
      </c>
      <c r="U181" s="222">
        <v>0.87</v>
      </c>
      <c r="V181" s="222">
        <f>ROUND(E181*U181,2)</f>
        <v>0.87</v>
      </c>
      <c r="W181" s="222"/>
      <c r="X181" s="222" t="s">
        <v>142</v>
      </c>
      <c r="Y181" s="222" t="s">
        <v>143</v>
      </c>
      <c r="Z181" s="212"/>
      <c r="AA181" s="212"/>
      <c r="AB181" s="212"/>
      <c r="AC181" s="212"/>
      <c r="AD181" s="212"/>
      <c r="AE181" s="212"/>
      <c r="AF181" s="212"/>
      <c r="AG181" s="212" t="s">
        <v>144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42">
        <v>118</v>
      </c>
      <c r="B182" s="243" t="s">
        <v>427</v>
      </c>
      <c r="C182" s="254" t="s">
        <v>428</v>
      </c>
      <c r="D182" s="244" t="s">
        <v>0</v>
      </c>
      <c r="E182" s="245">
        <v>6294.4549999999999</v>
      </c>
      <c r="F182" s="246"/>
      <c r="G182" s="247">
        <f>ROUND(E182*F182,2)</f>
        <v>0</v>
      </c>
      <c r="H182" s="246"/>
      <c r="I182" s="247">
        <f>ROUND(E182*H182,2)</f>
        <v>0</v>
      </c>
      <c r="J182" s="246"/>
      <c r="K182" s="247">
        <f>ROUND(E182*J182,2)</f>
        <v>0</v>
      </c>
      <c r="L182" s="247">
        <v>21</v>
      </c>
      <c r="M182" s="247">
        <f>G182*(1+L182/100)</f>
        <v>0</v>
      </c>
      <c r="N182" s="245">
        <v>0</v>
      </c>
      <c r="O182" s="245">
        <f>ROUND(E182*N182,2)</f>
        <v>0</v>
      </c>
      <c r="P182" s="245">
        <v>0</v>
      </c>
      <c r="Q182" s="245">
        <f>ROUND(E182*P182,2)</f>
        <v>0</v>
      </c>
      <c r="R182" s="247" t="s">
        <v>257</v>
      </c>
      <c r="S182" s="247" t="s">
        <v>141</v>
      </c>
      <c r="T182" s="248" t="s">
        <v>141</v>
      </c>
      <c r="U182" s="222">
        <v>0</v>
      </c>
      <c r="V182" s="222">
        <f>ROUND(E182*U182,2)</f>
        <v>0</v>
      </c>
      <c r="W182" s="222"/>
      <c r="X182" s="222" t="s">
        <v>142</v>
      </c>
      <c r="Y182" s="222" t="s">
        <v>143</v>
      </c>
      <c r="Z182" s="212"/>
      <c r="AA182" s="212"/>
      <c r="AB182" s="212"/>
      <c r="AC182" s="212"/>
      <c r="AD182" s="212"/>
      <c r="AE182" s="212"/>
      <c r="AF182" s="212"/>
      <c r="AG182" s="212" t="s">
        <v>144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33.75" outlineLevel="1" x14ac:dyDescent="0.2">
      <c r="A183" s="242">
        <v>119</v>
      </c>
      <c r="B183" s="243" t="s">
        <v>429</v>
      </c>
      <c r="C183" s="254" t="s">
        <v>430</v>
      </c>
      <c r="D183" s="244" t="s">
        <v>149</v>
      </c>
      <c r="E183" s="245">
        <v>1</v>
      </c>
      <c r="F183" s="246"/>
      <c r="G183" s="247">
        <f>ROUND(E183*F183,2)</f>
        <v>0</v>
      </c>
      <c r="H183" s="246"/>
      <c r="I183" s="247">
        <f>ROUND(E183*H183,2)</f>
        <v>0</v>
      </c>
      <c r="J183" s="246"/>
      <c r="K183" s="247">
        <f>ROUND(E183*J183,2)</f>
        <v>0</v>
      </c>
      <c r="L183" s="247">
        <v>21</v>
      </c>
      <c r="M183" s="247">
        <f>G183*(1+L183/100)</f>
        <v>0</v>
      </c>
      <c r="N183" s="245">
        <v>1.38E-2</v>
      </c>
      <c r="O183" s="245">
        <f>ROUND(E183*N183,2)</f>
        <v>0.01</v>
      </c>
      <c r="P183" s="245">
        <v>0</v>
      </c>
      <c r="Q183" s="245">
        <f>ROUND(E183*P183,2)</f>
        <v>0</v>
      </c>
      <c r="R183" s="247" t="s">
        <v>169</v>
      </c>
      <c r="S183" s="247" t="s">
        <v>141</v>
      </c>
      <c r="T183" s="248" t="s">
        <v>141</v>
      </c>
      <c r="U183" s="222">
        <v>0</v>
      </c>
      <c r="V183" s="222">
        <f>ROUND(E183*U183,2)</f>
        <v>0</v>
      </c>
      <c r="W183" s="222"/>
      <c r="X183" s="222" t="s">
        <v>170</v>
      </c>
      <c r="Y183" s="222" t="s">
        <v>143</v>
      </c>
      <c r="Z183" s="212"/>
      <c r="AA183" s="212"/>
      <c r="AB183" s="212"/>
      <c r="AC183" s="212"/>
      <c r="AD183" s="212"/>
      <c r="AE183" s="212"/>
      <c r="AF183" s="212"/>
      <c r="AG183" s="212" t="s">
        <v>171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22.5" outlineLevel="1" x14ac:dyDescent="0.2">
      <c r="A184" s="242">
        <v>120</v>
      </c>
      <c r="B184" s="243" t="s">
        <v>431</v>
      </c>
      <c r="C184" s="254" t="s">
        <v>432</v>
      </c>
      <c r="D184" s="244" t="s">
        <v>149</v>
      </c>
      <c r="E184" s="245">
        <v>1</v>
      </c>
      <c r="F184" s="246"/>
      <c r="G184" s="247">
        <f>ROUND(E184*F184,2)</f>
        <v>0</v>
      </c>
      <c r="H184" s="246"/>
      <c r="I184" s="247">
        <f>ROUND(E184*H184,2)</f>
        <v>0</v>
      </c>
      <c r="J184" s="246"/>
      <c r="K184" s="247">
        <f>ROUND(E184*J184,2)</f>
        <v>0</v>
      </c>
      <c r="L184" s="247">
        <v>21</v>
      </c>
      <c r="M184" s="247">
        <f>G184*(1+L184/100)</f>
        <v>0</v>
      </c>
      <c r="N184" s="245">
        <v>5.1999999999999998E-3</v>
      </c>
      <c r="O184" s="245">
        <f>ROUND(E184*N184,2)</f>
        <v>0.01</v>
      </c>
      <c r="P184" s="245">
        <v>0</v>
      </c>
      <c r="Q184" s="245">
        <f>ROUND(E184*P184,2)</f>
        <v>0</v>
      </c>
      <c r="R184" s="247" t="s">
        <v>169</v>
      </c>
      <c r="S184" s="247" t="s">
        <v>141</v>
      </c>
      <c r="T184" s="248" t="s">
        <v>141</v>
      </c>
      <c r="U184" s="222">
        <v>0</v>
      </c>
      <c r="V184" s="222">
        <f>ROUND(E184*U184,2)</f>
        <v>0</v>
      </c>
      <c r="W184" s="222"/>
      <c r="X184" s="222" t="s">
        <v>170</v>
      </c>
      <c r="Y184" s="222" t="s">
        <v>143</v>
      </c>
      <c r="Z184" s="212"/>
      <c r="AA184" s="212"/>
      <c r="AB184" s="212"/>
      <c r="AC184" s="212"/>
      <c r="AD184" s="212"/>
      <c r="AE184" s="212"/>
      <c r="AF184" s="212"/>
      <c r="AG184" s="212" t="s">
        <v>171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22.5" outlineLevel="1" x14ac:dyDescent="0.2">
      <c r="A185" s="242">
        <v>121</v>
      </c>
      <c r="B185" s="243" t="s">
        <v>433</v>
      </c>
      <c r="C185" s="254" t="s">
        <v>434</v>
      </c>
      <c r="D185" s="244" t="s">
        <v>149</v>
      </c>
      <c r="E185" s="245">
        <v>1</v>
      </c>
      <c r="F185" s="246"/>
      <c r="G185" s="247">
        <f>ROUND(E185*F185,2)</f>
        <v>0</v>
      </c>
      <c r="H185" s="246"/>
      <c r="I185" s="247">
        <f>ROUND(E185*H185,2)</f>
        <v>0</v>
      </c>
      <c r="J185" s="246"/>
      <c r="K185" s="247">
        <f>ROUND(E185*J185,2)</f>
        <v>0</v>
      </c>
      <c r="L185" s="247">
        <v>21</v>
      </c>
      <c r="M185" s="247">
        <f>G185*(1+L185/100)</f>
        <v>0</v>
      </c>
      <c r="N185" s="245">
        <v>7.28E-3</v>
      </c>
      <c r="O185" s="245">
        <f>ROUND(E185*N185,2)</f>
        <v>0.01</v>
      </c>
      <c r="P185" s="245">
        <v>0</v>
      </c>
      <c r="Q185" s="245">
        <f>ROUND(E185*P185,2)</f>
        <v>0</v>
      </c>
      <c r="R185" s="247" t="s">
        <v>169</v>
      </c>
      <c r="S185" s="247" t="s">
        <v>141</v>
      </c>
      <c r="T185" s="248" t="s">
        <v>141</v>
      </c>
      <c r="U185" s="222">
        <v>0</v>
      </c>
      <c r="V185" s="222">
        <f>ROUND(E185*U185,2)</f>
        <v>0</v>
      </c>
      <c r="W185" s="222"/>
      <c r="X185" s="222" t="s">
        <v>170</v>
      </c>
      <c r="Y185" s="222" t="s">
        <v>143</v>
      </c>
      <c r="Z185" s="212"/>
      <c r="AA185" s="212"/>
      <c r="AB185" s="212"/>
      <c r="AC185" s="212"/>
      <c r="AD185" s="212"/>
      <c r="AE185" s="212"/>
      <c r="AF185" s="212"/>
      <c r="AG185" s="212" t="s">
        <v>171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42">
        <v>122</v>
      </c>
      <c r="B186" s="243" t="s">
        <v>435</v>
      </c>
      <c r="C186" s="254" t="s">
        <v>436</v>
      </c>
      <c r="D186" s="244" t="s">
        <v>149</v>
      </c>
      <c r="E186" s="245">
        <v>1</v>
      </c>
      <c r="F186" s="246"/>
      <c r="G186" s="247">
        <f>ROUND(E186*F186,2)</f>
        <v>0</v>
      </c>
      <c r="H186" s="246"/>
      <c r="I186" s="247">
        <f>ROUND(E186*H186,2)</f>
        <v>0</v>
      </c>
      <c r="J186" s="246"/>
      <c r="K186" s="247">
        <f>ROUND(E186*J186,2)</f>
        <v>0</v>
      </c>
      <c r="L186" s="247">
        <v>21</v>
      </c>
      <c r="M186" s="247">
        <f>G186*(1+L186/100)</f>
        <v>0</v>
      </c>
      <c r="N186" s="245">
        <v>1.9650000000000001E-2</v>
      </c>
      <c r="O186" s="245">
        <f>ROUND(E186*N186,2)</f>
        <v>0.02</v>
      </c>
      <c r="P186" s="245">
        <v>0</v>
      </c>
      <c r="Q186" s="245">
        <f>ROUND(E186*P186,2)</f>
        <v>0</v>
      </c>
      <c r="R186" s="247" t="s">
        <v>169</v>
      </c>
      <c r="S186" s="247" t="s">
        <v>141</v>
      </c>
      <c r="T186" s="248" t="s">
        <v>141</v>
      </c>
      <c r="U186" s="222">
        <v>0</v>
      </c>
      <c r="V186" s="222">
        <f>ROUND(E186*U186,2)</f>
        <v>0</v>
      </c>
      <c r="W186" s="222"/>
      <c r="X186" s="222" t="s">
        <v>170</v>
      </c>
      <c r="Y186" s="222" t="s">
        <v>143</v>
      </c>
      <c r="Z186" s="212"/>
      <c r="AA186" s="212"/>
      <c r="AB186" s="212"/>
      <c r="AC186" s="212"/>
      <c r="AD186" s="212"/>
      <c r="AE186" s="212"/>
      <c r="AF186" s="212"/>
      <c r="AG186" s="212" t="s">
        <v>171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22.5" outlineLevel="1" x14ac:dyDescent="0.2">
      <c r="A187" s="242">
        <v>123</v>
      </c>
      <c r="B187" s="243" t="s">
        <v>437</v>
      </c>
      <c r="C187" s="254" t="s">
        <v>438</v>
      </c>
      <c r="D187" s="244" t="s">
        <v>149</v>
      </c>
      <c r="E187" s="245">
        <v>1</v>
      </c>
      <c r="F187" s="246"/>
      <c r="G187" s="247">
        <f>ROUND(E187*F187,2)</f>
        <v>0</v>
      </c>
      <c r="H187" s="246"/>
      <c r="I187" s="247">
        <f>ROUND(E187*H187,2)</f>
        <v>0</v>
      </c>
      <c r="J187" s="246"/>
      <c r="K187" s="247">
        <f>ROUND(E187*J187,2)</f>
        <v>0</v>
      </c>
      <c r="L187" s="247">
        <v>21</v>
      </c>
      <c r="M187" s="247">
        <f>G187*(1+L187/100)</f>
        <v>0</v>
      </c>
      <c r="N187" s="245">
        <v>3.5740000000000001E-2</v>
      </c>
      <c r="O187" s="245">
        <f>ROUND(E187*N187,2)</f>
        <v>0.04</v>
      </c>
      <c r="P187" s="245">
        <v>0</v>
      </c>
      <c r="Q187" s="245">
        <f>ROUND(E187*P187,2)</f>
        <v>0</v>
      </c>
      <c r="R187" s="247" t="s">
        <v>169</v>
      </c>
      <c r="S187" s="247" t="s">
        <v>141</v>
      </c>
      <c r="T187" s="248" t="s">
        <v>141</v>
      </c>
      <c r="U187" s="222">
        <v>0</v>
      </c>
      <c r="V187" s="222">
        <f>ROUND(E187*U187,2)</f>
        <v>0</v>
      </c>
      <c r="W187" s="222"/>
      <c r="X187" s="222" t="s">
        <v>170</v>
      </c>
      <c r="Y187" s="222" t="s">
        <v>143</v>
      </c>
      <c r="Z187" s="212"/>
      <c r="AA187" s="212"/>
      <c r="AB187" s="212"/>
      <c r="AC187" s="212"/>
      <c r="AD187" s="212"/>
      <c r="AE187" s="212"/>
      <c r="AF187" s="212"/>
      <c r="AG187" s="212" t="s">
        <v>171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 x14ac:dyDescent="0.2">
      <c r="A188" s="242">
        <v>124</v>
      </c>
      <c r="B188" s="243" t="s">
        <v>439</v>
      </c>
      <c r="C188" s="254" t="s">
        <v>440</v>
      </c>
      <c r="D188" s="244" t="s">
        <v>149</v>
      </c>
      <c r="E188" s="245">
        <v>1</v>
      </c>
      <c r="F188" s="246"/>
      <c r="G188" s="247">
        <f>ROUND(E188*F188,2)</f>
        <v>0</v>
      </c>
      <c r="H188" s="246"/>
      <c r="I188" s="247">
        <f>ROUND(E188*H188,2)</f>
        <v>0</v>
      </c>
      <c r="J188" s="246"/>
      <c r="K188" s="247">
        <f>ROUND(E188*J188,2)</f>
        <v>0</v>
      </c>
      <c r="L188" s="247">
        <v>21</v>
      </c>
      <c r="M188" s="247">
        <f>G188*(1+L188/100)</f>
        <v>0</v>
      </c>
      <c r="N188" s="245">
        <v>3.9410000000000001E-2</v>
      </c>
      <c r="O188" s="245">
        <f>ROUND(E188*N188,2)</f>
        <v>0.04</v>
      </c>
      <c r="P188" s="245">
        <v>0</v>
      </c>
      <c r="Q188" s="245">
        <f>ROUND(E188*P188,2)</f>
        <v>0</v>
      </c>
      <c r="R188" s="247" t="s">
        <v>169</v>
      </c>
      <c r="S188" s="247" t="s">
        <v>141</v>
      </c>
      <c r="T188" s="248" t="s">
        <v>141</v>
      </c>
      <c r="U188" s="222">
        <v>0</v>
      </c>
      <c r="V188" s="222">
        <f>ROUND(E188*U188,2)</f>
        <v>0</v>
      </c>
      <c r="W188" s="222"/>
      <c r="X188" s="222" t="s">
        <v>170</v>
      </c>
      <c r="Y188" s="222" t="s">
        <v>143</v>
      </c>
      <c r="Z188" s="212"/>
      <c r="AA188" s="212"/>
      <c r="AB188" s="212"/>
      <c r="AC188" s="212"/>
      <c r="AD188" s="212"/>
      <c r="AE188" s="212"/>
      <c r="AF188" s="212"/>
      <c r="AG188" s="212" t="s">
        <v>171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ht="33.75" outlineLevel="1" x14ac:dyDescent="0.2">
      <c r="A189" s="242">
        <v>125</v>
      </c>
      <c r="B189" s="243" t="s">
        <v>441</v>
      </c>
      <c r="C189" s="254" t="s">
        <v>442</v>
      </c>
      <c r="D189" s="244" t="s">
        <v>149</v>
      </c>
      <c r="E189" s="245">
        <v>2</v>
      </c>
      <c r="F189" s="246"/>
      <c r="G189" s="247">
        <f>ROUND(E189*F189,2)</f>
        <v>0</v>
      </c>
      <c r="H189" s="246"/>
      <c r="I189" s="247">
        <f>ROUND(E189*H189,2)</f>
        <v>0</v>
      </c>
      <c r="J189" s="246"/>
      <c r="K189" s="247">
        <f>ROUND(E189*J189,2)</f>
        <v>0</v>
      </c>
      <c r="L189" s="247">
        <v>21</v>
      </c>
      <c r="M189" s="247">
        <f>G189*(1+L189/100)</f>
        <v>0</v>
      </c>
      <c r="N189" s="245">
        <v>4.64E-3</v>
      </c>
      <c r="O189" s="245">
        <f>ROUND(E189*N189,2)</f>
        <v>0.01</v>
      </c>
      <c r="P189" s="245">
        <v>0</v>
      </c>
      <c r="Q189" s="245">
        <f>ROUND(E189*P189,2)</f>
        <v>0</v>
      </c>
      <c r="R189" s="247" t="s">
        <v>169</v>
      </c>
      <c r="S189" s="247" t="s">
        <v>141</v>
      </c>
      <c r="T189" s="248" t="s">
        <v>141</v>
      </c>
      <c r="U189" s="222">
        <v>0</v>
      </c>
      <c r="V189" s="222">
        <f>ROUND(E189*U189,2)</f>
        <v>0</v>
      </c>
      <c r="W189" s="222"/>
      <c r="X189" s="222" t="s">
        <v>170</v>
      </c>
      <c r="Y189" s="222" t="s">
        <v>143</v>
      </c>
      <c r="Z189" s="212"/>
      <c r="AA189" s="212"/>
      <c r="AB189" s="212"/>
      <c r="AC189" s="212"/>
      <c r="AD189" s="212"/>
      <c r="AE189" s="212"/>
      <c r="AF189" s="212"/>
      <c r="AG189" s="212" t="s">
        <v>171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33.75" outlineLevel="1" x14ac:dyDescent="0.2">
      <c r="A190" s="242">
        <v>126</v>
      </c>
      <c r="B190" s="243" t="s">
        <v>443</v>
      </c>
      <c r="C190" s="254" t="s">
        <v>444</v>
      </c>
      <c r="D190" s="244" t="s">
        <v>149</v>
      </c>
      <c r="E190" s="245">
        <v>1</v>
      </c>
      <c r="F190" s="246"/>
      <c r="G190" s="247">
        <f>ROUND(E190*F190,2)</f>
        <v>0</v>
      </c>
      <c r="H190" s="246"/>
      <c r="I190" s="247">
        <f>ROUND(E190*H190,2)</f>
        <v>0</v>
      </c>
      <c r="J190" s="246"/>
      <c r="K190" s="247">
        <f>ROUND(E190*J190,2)</f>
        <v>0</v>
      </c>
      <c r="L190" s="247">
        <v>21</v>
      </c>
      <c r="M190" s="247">
        <f>G190*(1+L190/100)</f>
        <v>0</v>
      </c>
      <c r="N190" s="245">
        <v>7.1399999999999996E-3</v>
      </c>
      <c r="O190" s="245">
        <f>ROUND(E190*N190,2)</f>
        <v>0.01</v>
      </c>
      <c r="P190" s="245">
        <v>0</v>
      </c>
      <c r="Q190" s="245">
        <f>ROUND(E190*P190,2)</f>
        <v>0</v>
      </c>
      <c r="R190" s="247" t="s">
        <v>169</v>
      </c>
      <c r="S190" s="247" t="s">
        <v>141</v>
      </c>
      <c r="T190" s="248" t="s">
        <v>141</v>
      </c>
      <c r="U190" s="222">
        <v>0</v>
      </c>
      <c r="V190" s="222">
        <f>ROUND(E190*U190,2)</f>
        <v>0</v>
      </c>
      <c r="W190" s="222"/>
      <c r="X190" s="222" t="s">
        <v>170</v>
      </c>
      <c r="Y190" s="222" t="s">
        <v>143</v>
      </c>
      <c r="Z190" s="212"/>
      <c r="AA190" s="212"/>
      <c r="AB190" s="212"/>
      <c r="AC190" s="212"/>
      <c r="AD190" s="212"/>
      <c r="AE190" s="212"/>
      <c r="AF190" s="212"/>
      <c r="AG190" s="212" t="s">
        <v>171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33.75" outlineLevel="1" x14ac:dyDescent="0.2">
      <c r="A191" s="242">
        <v>127</v>
      </c>
      <c r="B191" s="243" t="s">
        <v>445</v>
      </c>
      <c r="C191" s="254" t="s">
        <v>446</v>
      </c>
      <c r="D191" s="244" t="s">
        <v>149</v>
      </c>
      <c r="E191" s="245">
        <v>1</v>
      </c>
      <c r="F191" s="246"/>
      <c r="G191" s="247">
        <f>ROUND(E191*F191,2)</f>
        <v>0</v>
      </c>
      <c r="H191" s="246"/>
      <c r="I191" s="247">
        <f>ROUND(E191*H191,2)</f>
        <v>0</v>
      </c>
      <c r="J191" s="246"/>
      <c r="K191" s="247">
        <f>ROUND(E191*J191,2)</f>
        <v>0</v>
      </c>
      <c r="L191" s="247">
        <v>21</v>
      </c>
      <c r="M191" s="247">
        <f>G191*(1+L191/100)</f>
        <v>0</v>
      </c>
      <c r="N191" s="245">
        <v>8.9300000000000004E-3</v>
      </c>
      <c r="O191" s="245">
        <f>ROUND(E191*N191,2)</f>
        <v>0.01</v>
      </c>
      <c r="P191" s="245">
        <v>0</v>
      </c>
      <c r="Q191" s="245">
        <f>ROUND(E191*P191,2)</f>
        <v>0</v>
      </c>
      <c r="R191" s="247" t="s">
        <v>169</v>
      </c>
      <c r="S191" s="247" t="s">
        <v>141</v>
      </c>
      <c r="T191" s="248" t="s">
        <v>141</v>
      </c>
      <c r="U191" s="222">
        <v>0</v>
      </c>
      <c r="V191" s="222">
        <f>ROUND(E191*U191,2)</f>
        <v>0</v>
      </c>
      <c r="W191" s="222"/>
      <c r="X191" s="222" t="s">
        <v>170</v>
      </c>
      <c r="Y191" s="222" t="s">
        <v>143</v>
      </c>
      <c r="Z191" s="212"/>
      <c r="AA191" s="212"/>
      <c r="AB191" s="212"/>
      <c r="AC191" s="212"/>
      <c r="AD191" s="212"/>
      <c r="AE191" s="212"/>
      <c r="AF191" s="212"/>
      <c r="AG191" s="212" t="s">
        <v>171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33.75" outlineLevel="1" x14ac:dyDescent="0.2">
      <c r="A192" s="242">
        <v>128</v>
      </c>
      <c r="B192" s="243" t="s">
        <v>447</v>
      </c>
      <c r="C192" s="254" t="s">
        <v>448</v>
      </c>
      <c r="D192" s="244" t="s">
        <v>149</v>
      </c>
      <c r="E192" s="245">
        <v>1</v>
      </c>
      <c r="F192" s="246"/>
      <c r="G192" s="247">
        <f>ROUND(E192*F192,2)</f>
        <v>0</v>
      </c>
      <c r="H192" s="246"/>
      <c r="I192" s="247">
        <f>ROUND(E192*H192,2)</f>
        <v>0</v>
      </c>
      <c r="J192" s="246"/>
      <c r="K192" s="247">
        <f>ROUND(E192*J192,2)</f>
        <v>0</v>
      </c>
      <c r="L192" s="247">
        <v>21</v>
      </c>
      <c r="M192" s="247">
        <f>G192*(1+L192/100)</f>
        <v>0</v>
      </c>
      <c r="N192" s="245">
        <v>1.072E-2</v>
      </c>
      <c r="O192" s="245">
        <f>ROUND(E192*N192,2)</f>
        <v>0.01</v>
      </c>
      <c r="P192" s="245">
        <v>0</v>
      </c>
      <c r="Q192" s="245">
        <f>ROUND(E192*P192,2)</f>
        <v>0</v>
      </c>
      <c r="R192" s="247" t="s">
        <v>169</v>
      </c>
      <c r="S192" s="247" t="s">
        <v>141</v>
      </c>
      <c r="T192" s="248" t="s">
        <v>141</v>
      </c>
      <c r="U192" s="222">
        <v>0</v>
      </c>
      <c r="V192" s="222">
        <f>ROUND(E192*U192,2)</f>
        <v>0</v>
      </c>
      <c r="W192" s="222"/>
      <c r="X192" s="222" t="s">
        <v>170</v>
      </c>
      <c r="Y192" s="222" t="s">
        <v>143</v>
      </c>
      <c r="Z192" s="212"/>
      <c r="AA192" s="212"/>
      <c r="AB192" s="212"/>
      <c r="AC192" s="212"/>
      <c r="AD192" s="212"/>
      <c r="AE192" s="212"/>
      <c r="AF192" s="212"/>
      <c r="AG192" s="212" t="s">
        <v>171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33.75" outlineLevel="1" x14ac:dyDescent="0.2">
      <c r="A193" s="242">
        <v>129</v>
      </c>
      <c r="B193" s="243" t="s">
        <v>449</v>
      </c>
      <c r="C193" s="254" t="s">
        <v>450</v>
      </c>
      <c r="D193" s="244" t="s">
        <v>149</v>
      </c>
      <c r="E193" s="245">
        <v>2</v>
      </c>
      <c r="F193" s="246"/>
      <c r="G193" s="247">
        <f>ROUND(E193*F193,2)</f>
        <v>0</v>
      </c>
      <c r="H193" s="246"/>
      <c r="I193" s="247">
        <f>ROUND(E193*H193,2)</f>
        <v>0</v>
      </c>
      <c r="J193" s="246"/>
      <c r="K193" s="247">
        <f>ROUND(E193*J193,2)</f>
        <v>0</v>
      </c>
      <c r="L193" s="247">
        <v>21</v>
      </c>
      <c r="M193" s="247">
        <f>G193*(1+L193/100)</f>
        <v>0</v>
      </c>
      <c r="N193" s="245">
        <v>1.251E-2</v>
      </c>
      <c r="O193" s="245">
        <f>ROUND(E193*N193,2)</f>
        <v>0.03</v>
      </c>
      <c r="P193" s="245">
        <v>0</v>
      </c>
      <c r="Q193" s="245">
        <f>ROUND(E193*P193,2)</f>
        <v>0</v>
      </c>
      <c r="R193" s="247" t="s">
        <v>169</v>
      </c>
      <c r="S193" s="247" t="s">
        <v>141</v>
      </c>
      <c r="T193" s="248" t="s">
        <v>141</v>
      </c>
      <c r="U193" s="222">
        <v>0</v>
      </c>
      <c r="V193" s="222">
        <f>ROUND(E193*U193,2)</f>
        <v>0</v>
      </c>
      <c r="W193" s="222"/>
      <c r="X193" s="222" t="s">
        <v>170</v>
      </c>
      <c r="Y193" s="222" t="s">
        <v>143</v>
      </c>
      <c r="Z193" s="212"/>
      <c r="AA193" s="212"/>
      <c r="AB193" s="212"/>
      <c r="AC193" s="212"/>
      <c r="AD193" s="212"/>
      <c r="AE193" s="212"/>
      <c r="AF193" s="212"/>
      <c r="AG193" s="212" t="s">
        <v>171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33.75" outlineLevel="1" x14ac:dyDescent="0.2">
      <c r="A194" s="242">
        <v>130</v>
      </c>
      <c r="B194" s="243" t="s">
        <v>451</v>
      </c>
      <c r="C194" s="254" t="s">
        <v>452</v>
      </c>
      <c r="D194" s="244" t="s">
        <v>149</v>
      </c>
      <c r="E194" s="245">
        <v>2</v>
      </c>
      <c r="F194" s="246"/>
      <c r="G194" s="247">
        <f>ROUND(E194*F194,2)</f>
        <v>0</v>
      </c>
      <c r="H194" s="246"/>
      <c r="I194" s="247">
        <f>ROUND(E194*H194,2)</f>
        <v>0</v>
      </c>
      <c r="J194" s="246"/>
      <c r="K194" s="247">
        <f>ROUND(E194*J194,2)</f>
        <v>0</v>
      </c>
      <c r="L194" s="247">
        <v>21</v>
      </c>
      <c r="M194" s="247">
        <f>G194*(1+L194/100)</f>
        <v>0</v>
      </c>
      <c r="N194" s="245">
        <v>1.6080000000000001E-2</v>
      </c>
      <c r="O194" s="245">
        <f>ROUND(E194*N194,2)</f>
        <v>0.03</v>
      </c>
      <c r="P194" s="245">
        <v>0</v>
      </c>
      <c r="Q194" s="245">
        <f>ROUND(E194*P194,2)</f>
        <v>0</v>
      </c>
      <c r="R194" s="247" t="s">
        <v>169</v>
      </c>
      <c r="S194" s="247" t="s">
        <v>141</v>
      </c>
      <c r="T194" s="248" t="s">
        <v>141</v>
      </c>
      <c r="U194" s="222">
        <v>0</v>
      </c>
      <c r="V194" s="222">
        <f>ROUND(E194*U194,2)</f>
        <v>0</v>
      </c>
      <c r="W194" s="222"/>
      <c r="X194" s="222" t="s">
        <v>170</v>
      </c>
      <c r="Y194" s="222" t="s">
        <v>143</v>
      </c>
      <c r="Z194" s="212"/>
      <c r="AA194" s="212"/>
      <c r="AB194" s="212"/>
      <c r="AC194" s="212"/>
      <c r="AD194" s="212"/>
      <c r="AE194" s="212"/>
      <c r="AF194" s="212"/>
      <c r="AG194" s="212" t="s">
        <v>171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ht="33.75" outlineLevel="1" x14ac:dyDescent="0.2">
      <c r="A195" s="242">
        <v>131</v>
      </c>
      <c r="B195" s="243" t="s">
        <v>453</v>
      </c>
      <c r="C195" s="254" t="s">
        <v>454</v>
      </c>
      <c r="D195" s="244" t="s">
        <v>149</v>
      </c>
      <c r="E195" s="245">
        <v>5</v>
      </c>
      <c r="F195" s="246"/>
      <c r="G195" s="247">
        <f>ROUND(E195*F195,2)</f>
        <v>0</v>
      </c>
      <c r="H195" s="246"/>
      <c r="I195" s="247">
        <f>ROUND(E195*H195,2)</f>
        <v>0</v>
      </c>
      <c r="J195" s="246"/>
      <c r="K195" s="247">
        <f>ROUND(E195*J195,2)</f>
        <v>0</v>
      </c>
      <c r="L195" s="247">
        <v>21</v>
      </c>
      <c r="M195" s="247">
        <f>G195*(1+L195/100)</f>
        <v>0</v>
      </c>
      <c r="N195" s="245">
        <v>1.787E-2</v>
      </c>
      <c r="O195" s="245">
        <f>ROUND(E195*N195,2)</f>
        <v>0.09</v>
      </c>
      <c r="P195" s="245">
        <v>0</v>
      </c>
      <c r="Q195" s="245">
        <f>ROUND(E195*P195,2)</f>
        <v>0</v>
      </c>
      <c r="R195" s="247" t="s">
        <v>169</v>
      </c>
      <c r="S195" s="247" t="s">
        <v>141</v>
      </c>
      <c r="T195" s="248" t="s">
        <v>141</v>
      </c>
      <c r="U195" s="222">
        <v>0</v>
      </c>
      <c r="V195" s="222">
        <f>ROUND(E195*U195,2)</f>
        <v>0</v>
      </c>
      <c r="W195" s="222"/>
      <c r="X195" s="222" t="s">
        <v>170</v>
      </c>
      <c r="Y195" s="222" t="s">
        <v>143</v>
      </c>
      <c r="Z195" s="212"/>
      <c r="AA195" s="212"/>
      <c r="AB195" s="212"/>
      <c r="AC195" s="212"/>
      <c r="AD195" s="212"/>
      <c r="AE195" s="212"/>
      <c r="AF195" s="212"/>
      <c r="AG195" s="212" t="s">
        <v>171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33.75" outlineLevel="1" x14ac:dyDescent="0.2">
      <c r="A196" s="242">
        <v>132</v>
      </c>
      <c r="B196" s="243" t="s">
        <v>455</v>
      </c>
      <c r="C196" s="254" t="s">
        <v>456</v>
      </c>
      <c r="D196" s="244" t="s">
        <v>149</v>
      </c>
      <c r="E196" s="245">
        <v>2</v>
      </c>
      <c r="F196" s="246"/>
      <c r="G196" s="247">
        <f>ROUND(E196*F196,2)</f>
        <v>0</v>
      </c>
      <c r="H196" s="246"/>
      <c r="I196" s="247">
        <f>ROUND(E196*H196,2)</f>
        <v>0</v>
      </c>
      <c r="J196" s="246"/>
      <c r="K196" s="247">
        <f>ROUND(E196*J196,2)</f>
        <v>0</v>
      </c>
      <c r="L196" s="247">
        <v>21</v>
      </c>
      <c r="M196" s="247">
        <f>G196*(1+L196/100)</f>
        <v>0</v>
      </c>
      <c r="N196" s="245">
        <v>1.9650000000000001E-2</v>
      </c>
      <c r="O196" s="245">
        <f>ROUND(E196*N196,2)</f>
        <v>0.04</v>
      </c>
      <c r="P196" s="245">
        <v>0</v>
      </c>
      <c r="Q196" s="245">
        <f>ROUND(E196*P196,2)</f>
        <v>0</v>
      </c>
      <c r="R196" s="247" t="s">
        <v>169</v>
      </c>
      <c r="S196" s="247" t="s">
        <v>141</v>
      </c>
      <c r="T196" s="248" t="s">
        <v>141</v>
      </c>
      <c r="U196" s="222">
        <v>0</v>
      </c>
      <c r="V196" s="222">
        <f>ROUND(E196*U196,2)</f>
        <v>0</v>
      </c>
      <c r="W196" s="222"/>
      <c r="X196" s="222" t="s">
        <v>170</v>
      </c>
      <c r="Y196" s="222" t="s">
        <v>143</v>
      </c>
      <c r="Z196" s="212"/>
      <c r="AA196" s="212"/>
      <c r="AB196" s="212"/>
      <c r="AC196" s="212"/>
      <c r="AD196" s="212"/>
      <c r="AE196" s="212"/>
      <c r="AF196" s="212"/>
      <c r="AG196" s="212" t="s">
        <v>171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33.75" outlineLevel="1" x14ac:dyDescent="0.2">
      <c r="A197" s="242">
        <v>133</v>
      </c>
      <c r="B197" s="243" t="s">
        <v>457</v>
      </c>
      <c r="C197" s="254" t="s">
        <v>458</v>
      </c>
      <c r="D197" s="244" t="s">
        <v>149</v>
      </c>
      <c r="E197" s="245">
        <v>12</v>
      </c>
      <c r="F197" s="246"/>
      <c r="G197" s="247">
        <f>ROUND(E197*F197,2)</f>
        <v>0</v>
      </c>
      <c r="H197" s="246"/>
      <c r="I197" s="247">
        <f>ROUND(E197*H197,2)</f>
        <v>0</v>
      </c>
      <c r="J197" s="246"/>
      <c r="K197" s="247">
        <f>ROUND(E197*J197,2)</f>
        <v>0</v>
      </c>
      <c r="L197" s="247">
        <v>21</v>
      </c>
      <c r="M197" s="247">
        <f>G197*(1+L197/100)</f>
        <v>0</v>
      </c>
      <c r="N197" s="245">
        <v>2.1440000000000001E-2</v>
      </c>
      <c r="O197" s="245">
        <f>ROUND(E197*N197,2)</f>
        <v>0.26</v>
      </c>
      <c r="P197" s="245">
        <v>0</v>
      </c>
      <c r="Q197" s="245">
        <f>ROUND(E197*P197,2)</f>
        <v>0</v>
      </c>
      <c r="R197" s="247" t="s">
        <v>169</v>
      </c>
      <c r="S197" s="247" t="s">
        <v>141</v>
      </c>
      <c r="T197" s="248" t="s">
        <v>141</v>
      </c>
      <c r="U197" s="222">
        <v>0</v>
      </c>
      <c r="V197" s="222">
        <f>ROUND(E197*U197,2)</f>
        <v>0</v>
      </c>
      <c r="W197" s="222"/>
      <c r="X197" s="222" t="s">
        <v>170</v>
      </c>
      <c r="Y197" s="222" t="s">
        <v>143</v>
      </c>
      <c r="Z197" s="212"/>
      <c r="AA197" s="212"/>
      <c r="AB197" s="212"/>
      <c r="AC197" s="212"/>
      <c r="AD197" s="212"/>
      <c r="AE197" s="212"/>
      <c r="AF197" s="212"/>
      <c r="AG197" s="212" t="s">
        <v>171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33.75" outlineLevel="1" x14ac:dyDescent="0.2">
      <c r="A198" s="242">
        <v>134</v>
      </c>
      <c r="B198" s="243" t="s">
        <v>459</v>
      </c>
      <c r="C198" s="254" t="s">
        <v>460</v>
      </c>
      <c r="D198" s="244" t="s">
        <v>149</v>
      </c>
      <c r="E198" s="245">
        <v>8</v>
      </c>
      <c r="F198" s="246"/>
      <c r="G198" s="247">
        <f>ROUND(E198*F198,2)</f>
        <v>0</v>
      </c>
      <c r="H198" s="246"/>
      <c r="I198" s="247">
        <f>ROUND(E198*H198,2)</f>
        <v>0</v>
      </c>
      <c r="J198" s="246"/>
      <c r="K198" s="247">
        <f>ROUND(E198*J198,2)</f>
        <v>0</v>
      </c>
      <c r="L198" s="247">
        <v>21</v>
      </c>
      <c r="M198" s="247">
        <f>G198*(1+L198/100)</f>
        <v>0</v>
      </c>
      <c r="N198" s="245">
        <v>2.0420000000000001E-2</v>
      </c>
      <c r="O198" s="245">
        <f>ROUND(E198*N198,2)</f>
        <v>0.16</v>
      </c>
      <c r="P198" s="245">
        <v>0</v>
      </c>
      <c r="Q198" s="245">
        <f>ROUND(E198*P198,2)</f>
        <v>0</v>
      </c>
      <c r="R198" s="247" t="s">
        <v>169</v>
      </c>
      <c r="S198" s="247" t="s">
        <v>141</v>
      </c>
      <c r="T198" s="248" t="s">
        <v>141</v>
      </c>
      <c r="U198" s="222">
        <v>0</v>
      </c>
      <c r="V198" s="222">
        <f>ROUND(E198*U198,2)</f>
        <v>0</v>
      </c>
      <c r="W198" s="222"/>
      <c r="X198" s="222" t="s">
        <v>170</v>
      </c>
      <c r="Y198" s="222" t="s">
        <v>143</v>
      </c>
      <c r="Z198" s="212"/>
      <c r="AA198" s="212"/>
      <c r="AB198" s="212"/>
      <c r="AC198" s="212"/>
      <c r="AD198" s="212"/>
      <c r="AE198" s="212"/>
      <c r="AF198" s="212"/>
      <c r="AG198" s="212" t="s">
        <v>171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33.75" outlineLevel="1" x14ac:dyDescent="0.2">
      <c r="A199" s="242">
        <v>135</v>
      </c>
      <c r="B199" s="243" t="s">
        <v>461</v>
      </c>
      <c r="C199" s="254" t="s">
        <v>462</v>
      </c>
      <c r="D199" s="244" t="s">
        <v>149</v>
      </c>
      <c r="E199" s="245">
        <v>1</v>
      </c>
      <c r="F199" s="246"/>
      <c r="G199" s="247">
        <f>ROUND(E199*F199,2)</f>
        <v>0</v>
      </c>
      <c r="H199" s="246"/>
      <c r="I199" s="247">
        <f>ROUND(E199*H199,2)</f>
        <v>0</v>
      </c>
      <c r="J199" s="246"/>
      <c r="K199" s="247">
        <f>ROUND(E199*J199,2)</f>
        <v>0</v>
      </c>
      <c r="L199" s="247">
        <v>21</v>
      </c>
      <c r="M199" s="247">
        <f>G199*(1+L199/100)</f>
        <v>0</v>
      </c>
      <c r="N199" s="245">
        <v>2.2970000000000001E-2</v>
      </c>
      <c r="O199" s="245">
        <f>ROUND(E199*N199,2)</f>
        <v>0.02</v>
      </c>
      <c r="P199" s="245">
        <v>0</v>
      </c>
      <c r="Q199" s="245">
        <f>ROUND(E199*P199,2)</f>
        <v>0</v>
      </c>
      <c r="R199" s="247" t="s">
        <v>169</v>
      </c>
      <c r="S199" s="247" t="s">
        <v>141</v>
      </c>
      <c r="T199" s="248" t="s">
        <v>141</v>
      </c>
      <c r="U199" s="222">
        <v>0</v>
      </c>
      <c r="V199" s="222">
        <f>ROUND(E199*U199,2)</f>
        <v>0</v>
      </c>
      <c r="W199" s="222"/>
      <c r="X199" s="222" t="s">
        <v>170</v>
      </c>
      <c r="Y199" s="222" t="s">
        <v>143</v>
      </c>
      <c r="Z199" s="212"/>
      <c r="AA199" s="212"/>
      <c r="AB199" s="212"/>
      <c r="AC199" s="212"/>
      <c r="AD199" s="212"/>
      <c r="AE199" s="212"/>
      <c r="AF199" s="212"/>
      <c r="AG199" s="212" t="s">
        <v>171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33.75" outlineLevel="1" x14ac:dyDescent="0.2">
      <c r="A200" s="242">
        <v>136</v>
      </c>
      <c r="B200" s="243" t="s">
        <v>463</v>
      </c>
      <c r="C200" s="254" t="s">
        <v>464</v>
      </c>
      <c r="D200" s="244" t="s">
        <v>149</v>
      </c>
      <c r="E200" s="245">
        <v>32</v>
      </c>
      <c r="F200" s="246"/>
      <c r="G200" s="247">
        <f>ROUND(E200*F200,2)</f>
        <v>0</v>
      </c>
      <c r="H200" s="246"/>
      <c r="I200" s="247">
        <f>ROUND(E200*H200,2)</f>
        <v>0</v>
      </c>
      <c r="J200" s="246"/>
      <c r="K200" s="247">
        <f>ROUND(E200*J200,2)</f>
        <v>0</v>
      </c>
      <c r="L200" s="247">
        <v>21</v>
      </c>
      <c r="M200" s="247">
        <f>G200*(1+L200/100)</f>
        <v>0</v>
      </c>
      <c r="N200" s="245">
        <v>3.0630000000000001E-2</v>
      </c>
      <c r="O200" s="245">
        <f>ROUND(E200*N200,2)</f>
        <v>0.98</v>
      </c>
      <c r="P200" s="245">
        <v>0</v>
      </c>
      <c r="Q200" s="245">
        <f>ROUND(E200*P200,2)</f>
        <v>0</v>
      </c>
      <c r="R200" s="247" t="s">
        <v>169</v>
      </c>
      <c r="S200" s="247" t="s">
        <v>141</v>
      </c>
      <c r="T200" s="248" t="s">
        <v>141</v>
      </c>
      <c r="U200" s="222">
        <v>0</v>
      </c>
      <c r="V200" s="222">
        <f>ROUND(E200*U200,2)</f>
        <v>0</v>
      </c>
      <c r="W200" s="222"/>
      <c r="X200" s="222" t="s">
        <v>170</v>
      </c>
      <c r="Y200" s="222" t="s">
        <v>143</v>
      </c>
      <c r="Z200" s="212"/>
      <c r="AA200" s="212"/>
      <c r="AB200" s="212"/>
      <c r="AC200" s="212"/>
      <c r="AD200" s="212"/>
      <c r="AE200" s="212"/>
      <c r="AF200" s="212"/>
      <c r="AG200" s="212" t="s">
        <v>171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33.75" outlineLevel="1" x14ac:dyDescent="0.2">
      <c r="A201" s="242">
        <v>137</v>
      </c>
      <c r="B201" s="243" t="s">
        <v>465</v>
      </c>
      <c r="C201" s="254" t="s">
        <v>466</v>
      </c>
      <c r="D201" s="244" t="s">
        <v>149</v>
      </c>
      <c r="E201" s="245">
        <v>4</v>
      </c>
      <c r="F201" s="246"/>
      <c r="G201" s="247">
        <f>ROUND(E201*F201,2)</f>
        <v>0</v>
      </c>
      <c r="H201" s="246"/>
      <c r="I201" s="247">
        <f>ROUND(E201*H201,2)</f>
        <v>0</v>
      </c>
      <c r="J201" s="246"/>
      <c r="K201" s="247">
        <f>ROUND(E201*J201,2)</f>
        <v>0</v>
      </c>
      <c r="L201" s="247">
        <v>21</v>
      </c>
      <c r="M201" s="247">
        <f>G201*(1+L201/100)</f>
        <v>0</v>
      </c>
      <c r="N201" s="245">
        <v>3.5740000000000001E-2</v>
      </c>
      <c r="O201" s="245">
        <f>ROUND(E201*N201,2)</f>
        <v>0.14000000000000001</v>
      </c>
      <c r="P201" s="245">
        <v>0</v>
      </c>
      <c r="Q201" s="245">
        <f>ROUND(E201*P201,2)</f>
        <v>0</v>
      </c>
      <c r="R201" s="247" t="s">
        <v>169</v>
      </c>
      <c r="S201" s="247" t="s">
        <v>141</v>
      </c>
      <c r="T201" s="248" t="s">
        <v>141</v>
      </c>
      <c r="U201" s="222">
        <v>0</v>
      </c>
      <c r="V201" s="222">
        <f>ROUND(E201*U201,2)</f>
        <v>0</v>
      </c>
      <c r="W201" s="222"/>
      <c r="X201" s="222" t="s">
        <v>170</v>
      </c>
      <c r="Y201" s="222" t="s">
        <v>143</v>
      </c>
      <c r="Z201" s="212"/>
      <c r="AA201" s="212"/>
      <c r="AB201" s="212"/>
      <c r="AC201" s="212"/>
      <c r="AD201" s="212"/>
      <c r="AE201" s="212"/>
      <c r="AF201" s="212"/>
      <c r="AG201" s="212" t="s">
        <v>171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33.75" outlineLevel="1" x14ac:dyDescent="0.2">
      <c r="A202" s="242">
        <v>138</v>
      </c>
      <c r="B202" s="243" t="s">
        <v>467</v>
      </c>
      <c r="C202" s="254" t="s">
        <v>468</v>
      </c>
      <c r="D202" s="244" t="s">
        <v>149</v>
      </c>
      <c r="E202" s="245">
        <v>1</v>
      </c>
      <c r="F202" s="246"/>
      <c r="G202" s="247">
        <f>ROUND(E202*F202,2)</f>
        <v>0</v>
      </c>
      <c r="H202" s="246"/>
      <c r="I202" s="247">
        <f>ROUND(E202*H202,2)</f>
        <v>0</v>
      </c>
      <c r="J202" s="246"/>
      <c r="K202" s="247">
        <f>ROUND(E202*J202,2)</f>
        <v>0</v>
      </c>
      <c r="L202" s="247">
        <v>21</v>
      </c>
      <c r="M202" s="247">
        <f>G202*(1+L202/100)</f>
        <v>0</v>
      </c>
      <c r="N202" s="245">
        <v>4.5949999999999998E-2</v>
      </c>
      <c r="O202" s="245">
        <f>ROUND(E202*N202,2)</f>
        <v>0.05</v>
      </c>
      <c r="P202" s="245">
        <v>0</v>
      </c>
      <c r="Q202" s="245">
        <f>ROUND(E202*P202,2)</f>
        <v>0</v>
      </c>
      <c r="R202" s="247" t="s">
        <v>169</v>
      </c>
      <c r="S202" s="247" t="s">
        <v>141</v>
      </c>
      <c r="T202" s="248" t="s">
        <v>141</v>
      </c>
      <c r="U202" s="222">
        <v>0</v>
      </c>
      <c r="V202" s="222">
        <f>ROUND(E202*U202,2)</f>
        <v>0</v>
      </c>
      <c r="W202" s="222"/>
      <c r="X202" s="222" t="s">
        <v>170</v>
      </c>
      <c r="Y202" s="222" t="s">
        <v>143</v>
      </c>
      <c r="Z202" s="212"/>
      <c r="AA202" s="212"/>
      <c r="AB202" s="212"/>
      <c r="AC202" s="212"/>
      <c r="AD202" s="212"/>
      <c r="AE202" s="212"/>
      <c r="AF202" s="212"/>
      <c r="AG202" s="212" t="s">
        <v>171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33.75" outlineLevel="1" x14ac:dyDescent="0.2">
      <c r="A203" s="242">
        <v>139</v>
      </c>
      <c r="B203" s="243" t="s">
        <v>469</v>
      </c>
      <c r="C203" s="254" t="s">
        <v>470</v>
      </c>
      <c r="D203" s="244" t="s">
        <v>149</v>
      </c>
      <c r="E203" s="245">
        <v>2</v>
      </c>
      <c r="F203" s="246"/>
      <c r="G203" s="247">
        <f>ROUND(E203*F203,2)</f>
        <v>0</v>
      </c>
      <c r="H203" s="246"/>
      <c r="I203" s="247">
        <f>ROUND(E203*H203,2)</f>
        <v>0</v>
      </c>
      <c r="J203" s="246"/>
      <c r="K203" s="247">
        <f>ROUND(E203*J203,2)</f>
        <v>0</v>
      </c>
      <c r="L203" s="247">
        <v>21</v>
      </c>
      <c r="M203" s="247">
        <f>G203*(1+L203/100)</f>
        <v>0</v>
      </c>
      <c r="N203" s="245">
        <v>2.1229999999999999E-2</v>
      </c>
      <c r="O203" s="245">
        <f>ROUND(E203*N203,2)</f>
        <v>0.04</v>
      </c>
      <c r="P203" s="245">
        <v>0</v>
      </c>
      <c r="Q203" s="245">
        <f>ROUND(E203*P203,2)</f>
        <v>0</v>
      </c>
      <c r="R203" s="247" t="s">
        <v>169</v>
      </c>
      <c r="S203" s="247" t="s">
        <v>141</v>
      </c>
      <c r="T203" s="248" t="s">
        <v>141</v>
      </c>
      <c r="U203" s="222">
        <v>0</v>
      </c>
      <c r="V203" s="222">
        <f>ROUND(E203*U203,2)</f>
        <v>0</v>
      </c>
      <c r="W203" s="222"/>
      <c r="X203" s="222" t="s">
        <v>170</v>
      </c>
      <c r="Y203" s="222" t="s">
        <v>143</v>
      </c>
      <c r="Z203" s="212"/>
      <c r="AA203" s="212"/>
      <c r="AB203" s="212"/>
      <c r="AC203" s="212"/>
      <c r="AD203" s="212"/>
      <c r="AE203" s="212"/>
      <c r="AF203" s="212"/>
      <c r="AG203" s="212" t="s">
        <v>171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33.75" outlineLevel="1" x14ac:dyDescent="0.2">
      <c r="A204" s="242">
        <v>140</v>
      </c>
      <c r="B204" s="243" t="s">
        <v>471</v>
      </c>
      <c r="C204" s="254" t="s">
        <v>472</v>
      </c>
      <c r="D204" s="244" t="s">
        <v>149</v>
      </c>
      <c r="E204" s="245">
        <v>2</v>
      </c>
      <c r="F204" s="246"/>
      <c r="G204" s="247">
        <f>ROUND(E204*F204,2)</f>
        <v>0</v>
      </c>
      <c r="H204" s="246"/>
      <c r="I204" s="247">
        <f>ROUND(E204*H204,2)</f>
        <v>0</v>
      </c>
      <c r="J204" s="246"/>
      <c r="K204" s="247">
        <f>ROUND(E204*J204,2)</f>
        <v>0</v>
      </c>
      <c r="L204" s="247">
        <v>21</v>
      </c>
      <c r="M204" s="247">
        <f>G204*(1+L204/100)</f>
        <v>0</v>
      </c>
      <c r="N204" s="245">
        <v>2.426E-2</v>
      </c>
      <c r="O204" s="245">
        <f>ROUND(E204*N204,2)</f>
        <v>0.05</v>
      </c>
      <c r="P204" s="245">
        <v>0</v>
      </c>
      <c r="Q204" s="245">
        <f>ROUND(E204*P204,2)</f>
        <v>0</v>
      </c>
      <c r="R204" s="247" t="s">
        <v>169</v>
      </c>
      <c r="S204" s="247" t="s">
        <v>141</v>
      </c>
      <c r="T204" s="248" t="s">
        <v>141</v>
      </c>
      <c r="U204" s="222">
        <v>0</v>
      </c>
      <c r="V204" s="222">
        <f>ROUND(E204*U204,2)</f>
        <v>0</v>
      </c>
      <c r="W204" s="222"/>
      <c r="X204" s="222" t="s">
        <v>170</v>
      </c>
      <c r="Y204" s="222" t="s">
        <v>143</v>
      </c>
      <c r="Z204" s="212"/>
      <c r="AA204" s="212"/>
      <c r="AB204" s="212"/>
      <c r="AC204" s="212"/>
      <c r="AD204" s="212"/>
      <c r="AE204" s="212"/>
      <c r="AF204" s="212"/>
      <c r="AG204" s="212" t="s">
        <v>171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33.75" outlineLevel="1" x14ac:dyDescent="0.2">
      <c r="A205" s="242">
        <v>141</v>
      </c>
      <c r="B205" s="243" t="s">
        <v>473</v>
      </c>
      <c r="C205" s="254" t="s">
        <v>474</v>
      </c>
      <c r="D205" s="244" t="s">
        <v>149</v>
      </c>
      <c r="E205" s="245">
        <v>1</v>
      </c>
      <c r="F205" s="246"/>
      <c r="G205" s="247">
        <f>ROUND(E205*F205,2)</f>
        <v>0</v>
      </c>
      <c r="H205" s="246"/>
      <c r="I205" s="247">
        <f>ROUND(E205*H205,2)</f>
        <v>0</v>
      </c>
      <c r="J205" s="246"/>
      <c r="K205" s="247">
        <f>ROUND(E205*J205,2)</f>
        <v>0</v>
      </c>
      <c r="L205" s="247">
        <v>21</v>
      </c>
      <c r="M205" s="247">
        <f>G205*(1+L205/100)</f>
        <v>0</v>
      </c>
      <c r="N205" s="245">
        <v>3.9410000000000001E-2</v>
      </c>
      <c r="O205" s="245">
        <f>ROUND(E205*N205,2)</f>
        <v>0.04</v>
      </c>
      <c r="P205" s="245">
        <v>0</v>
      </c>
      <c r="Q205" s="245">
        <f>ROUND(E205*P205,2)</f>
        <v>0</v>
      </c>
      <c r="R205" s="247" t="s">
        <v>169</v>
      </c>
      <c r="S205" s="247" t="s">
        <v>141</v>
      </c>
      <c r="T205" s="248" t="s">
        <v>141</v>
      </c>
      <c r="U205" s="222">
        <v>0</v>
      </c>
      <c r="V205" s="222">
        <f>ROUND(E205*U205,2)</f>
        <v>0</v>
      </c>
      <c r="W205" s="222"/>
      <c r="X205" s="222" t="s">
        <v>170</v>
      </c>
      <c r="Y205" s="222" t="s">
        <v>143</v>
      </c>
      <c r="Z205" s="212"/>
      <c r="AA205" s="212"/>
      <c r="AB205" s="212"/>
      <c r="AC205" s="212"/>
      <c r="AD205" s="212"/>
      <c r="AE205" s="212"/>
      <c r="AF205" s="212"/>
      <c r="AG205" s="212" t="s">
        <v>171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33.75" outlineLevel="1" x14ac:dyDescent="0.2">
      <c r="A206" s="242">
        <v>142</v>
      </c>
      <c r="B206" s="243" t="s">
        <v>475</v>
      </c>
      <c r="C206" s="254" t="s">
        <v>476</v>
      </c>
      <c r="D206" s="244" t="s">
        <v>149</v>
      </c>
      <c r="E206" s="245">
        <v>4</v>
      </c>
      <c r="F206" s="246"/>
      <c r="G206" s="247">
        <f>ROUND(E206*F206,2)</f>
        <v>0</v>
      </c>
      <c r="H206" s="246"/>
      <c r="I206" s="247">
        <f>ROUND(E206*H206,2)</f>
        <v>0</v>
      </c>
      <c r="J206" s="246"/>
      <c r="K206" s="247">
        <f>ROUND(E206*J206,2)</f>
        <v>0</v>
      </c>
      <c r="L206" s="247">
        <v>21</v>
      </c>
      <c r="M206" s="247">
        <f>G206*(1+L206/100)</f>
        <v>0</v>
      </c>
      <c r="N206" s="245">
        <v>4.1369999999999997E-2</v>
      </c>
      <c r="O206" s="245">
        <f>ROUND(E206*N206,2)</f>
        <v>0.17</v>
      </c>
      <c r="P206" s="245">
        <v>0</v>
      </c>
      <c r="Q206" s="245">
        <f>ROUND(E206*P206,2)</f>
        <v>0</v>
      </c>
      <c r="R206" s="247" t="s">
        <v>169</v>
      </c>
      <c r="S206" s="247" t="s">
        <v>141</v>
      </c>
      <c r="T206" s="248" t="s">
        <v>141</v>
      </c>
      <c r="U206" s="222">
        <v>0</v>
      </c>
      <c r="V206" s="222">
        <f>ROUND(E206*U206,2)</f>
        <v>0</v>
      </c>
      <c r="W206" s="222"/>
      <c r="X206" s="222" t="s">
        <v>170</v>
      </c>
      <c r="Y206" s="222" t="s">
        <v>143</v>
      </c>
      <c r="Z206" s="212"/>
      <c r="AA206" s="212"/>
      <c r="AB206" s="212"/>
      <c r="AC206" s="212"/>
      <c r="AD206" s="212"/>
      <c r="AE206" s="212"/>
      <c r="AF206" s="212"/>
      <c r="AG206" s="212" t="s">
        <v>171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x14ac:dyDescent="0.2">
      <c r="A207" s="224" t="s">
        <v>135</v>
      </c>
      <c r="B207" s="225" t="s">
        <v>91</v>
      </c>
      <c r="C207" s="249" t="s">
        <v>92</v>
      </c>
      <c r="D207" s="226"/>
      <c r="E207" s="227"/>
      <c r="F207" s="228"/>
      <c r="G207" s="228">
        <f>SUMIF(AG208:AG232,"&lt;&gt;NOR",G208:G232)</f>
        <v>0</v>
      </c>
      <c r="H207" s="228"/>
      <c r="I207" s="228">
        <f>SUM(I208:I232)</f>
        <v>0</v>
      </c>
      <c r="J207" s="228"/>
      <c r="K207" s="228">
        <f>SUM(K208:K232)</f>
        <v>0</v>
      </c>
      <c r="L207" s="228"/>
      <c r="M207" s="228">
        <f>SUM(M208:M232)</f>
        <v>0</v>
      </c>
      <c r="N207" s="227"/>
      <c r="O207" s="227">
        <f>SUM(O208:O232)</f>
        <v>0.19999999999999998</v>
      </c>
      <c r="P207" s="227"/>
      <c r="Q207" s="227">
        <f>SUM(Q208:Q232)</f>
        <v>2.41</v>
      </c>
      <c r="R207" s="228"/>
      <c r="S207" s="228"/>
      <c r="T207" s="229"/>
      <c r="U207" s="223"/>
      <c r="V207" s="223">
        <f>SUM(V208:V232)</f>
        <v>134.68</v>
      </c>
      <c r="W207" s="223"/>
      <c r="X207" s="223"/>
      <c r="Y207" s="223"/>
      <c r="AG207" t="s">
        <v>136</v>
      </c>
    </row>
    <row r="208" spans="1:60" outlineLevel="1" x14ac:dyDescent="0.2">
      <c r="A208" s="231">
        <v>143</v>
      </c>
      <c r="B208" s="232" t="s">
        <v>477</v>
      </c>
      <c r="C208" s="250" t="s">
        <v>478</v>
      </c>
      <c r="D208" s="233" t="s">
        <v>479</v>
      </c>
      <c r="E208" s="234">
        <v>142.26</v>
      </c>
      <c r="F208" s="235"/>
      <c r="G208" s="236">
        <f>ROUND(E208*F208,2)</f>
        <v>0</v>
      </c>
      <c r="H208" s="235"/>
      <c r="I208" s="236">
        <f>ROUND(E208*H208,2)</f>
        <v>0</v>
      </c>
      <c r="J208" s="235"/>
      <c r="K208" s="236">
        <f>ROUND(E208*J208,2)</f>
        <v>0</v>
      </c>
      <c r="L208" s="236">
        <v>21</v>
      </c>
      <c r="M208" s="236">
        <f>G208*(1+L208/100)</f>
        <v>0</v>
      </c>
      <c r="N208" s="234">
        <v>0</v>
      </c>
      <c r="O208" s="234">
        <f>ROUND(E208*N208,2)</f>
        <v>0</v>
      </c>
      <c r="P208" s="234">
        <v>1.695E-2</v>
      </c>
      <c r="Q208" s="234">
        <f>ROUND(E208*P208,2)</f>
        <v>2.41</v>
      </c>
      <c r="R208" s="236" t="s">
        <v>480</v>
      </c>
      <c r="S208" s="236" t="s">
        <v>141</v>
      </c>
      <c r="T208" s="237" t="s">
        <v>141</v>
      </c>
      <c r="U208" s="222">
        <v>0.16</v>
      </c>
      <c r="V208" s="222">
        <f>ROUND(E208*U208,2)</f>
        <v>22.76</v>
      </c>
      <c r="W208" s="222"/>
      <c r="X208" s="222" t="s">
        <v>142</v>
      </c>
      <c r="Y208" s="222" t="s">
        <v>143</v>
      </c>
      <c r="Z208" s="212"/>
      <c r="AA208" s="212"/>
      <c r="AB208" s="212"/>
      <c r="AC208" s="212"/>
      <c r="AD208" s="212"/>
      <c r="AE208" s="212"/>
      <c r="AF208" s="212"/>
      <c r="AG208" s="212" t="s">
        <v>144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2" x14ac:dyDescent="0.2">
      <c r="A209" s="219"/>
      <c r="B209" s="220"/>
      <c r="C209" s="251" t="s">
        <v>481</v>
      </c>
      <c r="D209" s="238"/>
      <c r="E209" s="238"/>
      <c r="F209" s="238"/>
      <c r="G209" s="238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2"/>
      <c r="AA209" s="212"/>
      <c r="AB209" s="212"/>
      <c r="AC209" s="212"/>
      <c r="AD209" s="212"/>
      <c r="AE209" s="212"/>
      <c r="AF209" s="212"/>
      <c r="AG209" s="212" t="s">
        <v>146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31">
        <v>144</v>
      </c>
      <c r="B210" s="232" t="s">
        <v>482</v>
      </c>
      <c r="C210" s="250" t="s">
        <v>483</v>
      </c>
      <c r="D210" s="233" t="s">
        <v>0</v>
      </c>
      <c r="E210" s="234">
        <v>664.17269999999996</v>
      </c>
      <c r="F210" s="235"/>
      <c r="G210" s="236">
        <f>ROUND(E210*F210,2)</f>
        <v>0</v>
      </c>
      <c r="H210" s="235"/>
      <c r="I210" s="236">
        <f>ROUND(E210*H210,2)</f>
        <v>0</v>
      </c>
      <c r="J210" s="235"/>
      <c r="K210" s="236">
        <f>ROUND(E210*J210,2)</f>
        <v>0</v>
      </c>
      <c r="L210" s="236">
        <v>21</v>
      </c>
      <c r="M210" s="236">
        <f>G210*(1+L210/100)</f>
        <v>0</v>
      </c>
      <c r="N210" s="234">
        <v>0</v>
      </c>
      <c r="O210" s="234">
        <f>ROUND(E210*N210,2)</f>
        <v>0</v>
      </c>
      <c r="P210" s="234">
        <v>0</v>
      </c>
      <c r="Q210" s="234">
        <f>ROUND(E210*P210,2)</f>
        <v>0</v>
      </c>
      <c r="R210" s="236" t="s">
        <v>480</v>
      </c>
      <c r="S210" s="236" t="s">
        <v>141</v>
      </c>
      <c r="T210" s="237" t="s">
        <v>141</v>
      </c>
      <c r="U210" s="222">
        <v>0</v>
      </c>
      <c r="V210" s="222">
        <f>ROUND(E210*U210,2)</f>
        <v>0</v>
      </c>
      <c r="W210" s="222"/>
      <c r="X210" s="222" t="s">
        <v>142</v>
      </c>
      <c r="Y210" s="222" t="s">
        <v>143</v>
      </c>
      <c r="Z210" s="212"/>
      <c r="AA210" s="212"/>
      <c r="AB210" s="212"/>
      <c r="AC210" s="212"/>
      <c r="AD210" s="212"/>
      <c r="AE210" s="212"/>
      <c r="AF210" s="212"/>
      <c r="AG210" s="212" t="s">
        <v>144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">
      <c r="A211" s="219"/>
      <c r="B211" s="220"/>
      <c r="C211" s="251" t="s">
        <v>309</v>
      </c>
      <c r="D211" s="238"/>
      <c r="E211" s="238"/>
      <c r="F211" s="238"/>
      <c r="G211" s="238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146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ht="22.5" outlineLevel="1" x14ac:dyDescent="0.2">
      <c r="A212" s="242">
        <v>145</v>
      </c>
      <c r="B212" s="243" t="s">
        <v>484</v>
      </c>
      <c r="C212" s="254" t="s">
        <v>485</v>
      </c>
      <c r="D212" s="244" t="s">
        <v>154</v>
      </c>
      <c r="E212" s="245">
        <v>164.84</v>
      </c>
      <c r="F212" s="246"/>
      <c r="G212" s="247">
        <f>ROUND(E212*F212,2)</f>
        <v>0</v>
      </c>
      <c r="H212" s="246"/>
      <c r="I212" s="247">
        <f>ROUND(E212*H212,2)</f>
        <v>0</v>
      </c>
      <c r="J212" s="246"/>
      <c r="K212" s="247">
        <f>ROUND(E212*J212,2)</f>
        <v>0</v>
      </c>
      <c r="L212" s="247">
        <v>21</v>
      </c>
      <c r="M212" s="247">
        <f>G212*(1+L212/100)</f>
        <v>0</v>
      </c>
      <c r="N212" s="245">
        <v>0</v>
      </c>
      <c r="O212" s="245">
        <f>ROUND(E212*N212,2)</f>
        <v>0</v>
      </c>
      <c r="P212" s="245">
        <v>0</v>
      </c>
      <c r="Q212" s="245">
        <f>ROUND(E212*P212,2)</f>
        <v>0</v>
      </c>
      <c r="R212" s="247"/>
      <c r="S212" s="247" t="s">
        <v>165</v>
      </c>
      <c r="T212" s="248" t="s">
        <v>166</v>
      </c>
      <c r="U212" s="222">
        <v>0</v>
      </c>
      <c r="V212" s="222">
        <f>ROUND(E212*U212,2)</f>
        <v>0</v>
      </c>
      <c r="W212" s="222"/>
      <c r="X212" s="222" t="s">
        <v>142</v>
      </c>
      <c r="Y212" s="222" t="s">
        <v>143</v>
      </c>
      <c r="Z212" s="212"/>
      <c r="AA212" s="212"/>
      <c r="AB212" s="212"/>
      <c r="AC212" s="212"/>
      <c r="AD212" s="212"/>
      <c r="AE212" s="212"/>
      <c r="AF212" s="212"/>
      <c r="AG212" s="212" t="s">
        <v>144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2.5" outlineLevel="1" x14ac:dyDescent="0.2">
      <c r="A213" s="242">
        <v>146</v>
      </c>
      <c r="B213" s="243" t="s">
        <v>486</v>
      </c>
      <c r="C213" s="254" t="s">
        <v>487</v>
      </c>
      <c r="D213" s="244" t="s">
        <v>488</v>
      </c>
      <c r="E213" s="245">
        <v>4</v>
      </c>
      <c r="F213" s="246"/>
      <c r="G213" s="247">
        <f>ROUND(E213*F213,2)</f>
        <v>0</v>
      </c>
      <c r="H213" s="246"/>
      <c r="I213" s="247">
        <f>ROUND(E213*H213,2)</f>
        <v>0</v>
      </c>
      <c r="J213" s="246"/>
      <c r="K213" s="247">
        <f>ROUND(E213*J213,2)</f>
        <v>0</v>
      </c>
      <c r="L213" s="247">
        <v>21</v>
      </c>
      <c r="M213" s="247">
        <f>G213*(1+L213/100)</f>
        <v>0</v>
      </c>
      <c r="N213" s="245">
        <v>0</v>
      </c>
      <c r="O213" s="245">
        <f>ROUND(E213*N213,2)</f>
        <v>0</v>
      </c>
      <c r="P213" s="245">
        <v>0</v>
      </c>
      <c r="Q213" s="245">
        <f>ROUND(E213*P213,2)</f>
        <v>0</v>
      </c>
      <c r="R213" s="247"/>
      <c r="S213" s="247" t="s">
        <v>165</v>
      </c>
      <c r="T213" s="248" t="s">
        <v>166</v>
      </c>
      <c r="U213" s="222">
        <v>0</v>
      </c>
      <c r="V213" s="222">
        <f>ROUND(E213*U213,2)</f>
        <v>0</v>
      </c>
      <c r="W213" s="222"/>
      <c r="X213" s="222" t="s">
        <v>142</v>
      </c>
      <c r="Y213" s="222" t="s">
        <v>143</v>
      </c>
      <c r="Z213" s="212"/>
      <c r="AA213" s="212"/>
      <c r="AB213" s="212"/>
      <c r="AC213" s="212"/>
      <c r="AD213" s="212"/>
      <c r="AE213" s="212"/>
      <c r="AF213" s="212"/>
      <c r="AG213" s="212" t="s">
        <v>144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 x14ac:dyDescent="0.2">
      <c r="A214" s="231">
        <v>147</v>
      </c>
      <c r="B214" s="232" t="s">
        <v>489</v>
      </c>
      <c r="C214" s="250" t="s">
        <v>490</v>
      </c>
      <c r="D214" s="233" t="s">
        <v>199</v>
      </c>
      <c r="E214" s="234">
        <v>12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4">
        <v>4.7400000000000003E-3</v>
      </c>
      <c r="O214" s="234">
        <f>ROUND(E214*N214,2)</f>
        <v>0.06</v>
      </c>
      <c r="P214" s="234">
        <v>0</v>
      </c>
      <c r="Q214" s="234">
        <f>ROUND(E214*P214,2)</f>
        <v>0</v>
      </c>
      <c r="R214" s="236"/>
      <c r="S214" s="236" t="s">
        <v>165</v>
      </c>
      <c r="T214" s="237" t="s">
        <v>166</v>
      </c>
      <c r="U214" s="222">
        <v>0.76</v>
      </c>
      <c r="V214" s="222">
        <f>ROUND(E214*U214,2)</f>
        <v>9.1199999999999992</v>
      </c>
      <c r="W214" s="222"/>
      <c r="X214" s="222" t="s">
        <v>491</v>
      </c>
      <c r="Y214" s="222" t="s">
        <v>248</v>
      </c>
      <c r="Z214" s="212"/>
      <c r="AA214" s="212"/>
      <c r="AB214" s="212"/>
      <c r="AC214" s="212"/>
      <c r="AD214" s="212"/>
      <c r="AE214" s="212"/>
      <c r="AF214" s="212"/>
      <c r="AG214" s="212" t="s">
        <v>492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2">
      <c r="A215" s="219"/>
      <c r="B215" s="220"/>
      <c r="C215" s="252" t="s">
        <v>493</v>
      </c>
      <c r="D215" s="239"/>
      <c r="E215" s="239"/>
      <c r="F215" s="239"/>
      <c r="G215" s="239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151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19"/>
      <c r="B216" s="220"/>
      <c r="C216" s="253" t="s">
        <v>494</v>
      </c>
      <c r="D216" s="240"/>
      <c r="E216" s="240"/>
      <c r="F216" s="240"/>
      <c r="G216" s="240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151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2.5" outlineLevel="1" x14ac:dyDescent="0.2">
      <c r="A217" s="231">
        <v>148</v>
      </c>
      <c r="B217" s="232" t="s">
        <v>495</v>
      </c>
      <c r="C217" s="250" t="s">
        <v>496</v>
      </c>
      <c r="D217" s="233" t="s">
        <v>199</v>
      </c>
      <c r="E217" s="234">
        <v>5</v>
      </c>
      <c r="F217" s="235"/>
      <c r="G217" s="236">
        <f>ROUND(E217*F217,2)</f>
        <v>0</v>
      </c>
      <c r="H217" s="235"/>
      <c r="I217" s="236">
        <f>ROUND(E217*H217,2)</f>
        <v>0</v>
      </c>
      <c r="J217" s="235"/>
      <c r="K217" s="236">
        <f>ROUND(E217*J217,2)</f>
        <v>0</v>
      </c>
      <c r="L217" s="236">
        <v>21</v>
      </c>
      <c r="M217" s="236">
        <f>G217*(1+L217/100)</f>
        <v>0</v>
      </c>
      <c r="N217" s="234">
        <v>4.7400000000000003E-3</v>
      </c>
      <c r="O217" s="234">
        <f>ROUND(E217*N217,2)</f>
        <v>0.02</v>
      </c>
      <c r="P217" s="234">
        <v>0</v>
      </c>
      <c r="Q217" s="234">
        <f>ROUND(E217*P217,2)</f>
        <v>0</v>
      </c>
      <c r="R217" s="236"/>
      <c r="S217" s="236" t="s">
        <v>165</v>
      </c>
      <c r="T217" s="237" t="s">
        <v>166</v>
      </c>
      <c r="U217" s="222">
        <v>0.76</v>
      </c>
      <c r="V217" s="222">
        <f>ROUND(E217*U217,2)</f>
        <v>3.8</v>
      </c>
      <c r="W217" s="222"/>
      <c r="X217" s="222" t="s">
        <v>491</v>
      </c>
      <c r="Y217" s="222" t="s">
        <v>248</v>
      </c>
      <c r="Z217" s="212"/>
      <c r="AA217" s="212"/>
      <c r="AB217" s="212"/>
      <c r="AC217" s="212"/>
      <c r="AD217" s="212"/>
      <c r="AE217" s="212"/>
      <c r="AF217" s="212"/>
      <c r="AG217" s="212" t="s">
        <v>492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2">
      <c r="A218" s="219"/>
      <c r="B218" s="220"/>
      <c r="C218" s="252" t="s">
        <v>493</v>
      </c>
      <c r="D218" s="239"/>
      <c r="E218" s="239"/>
      <c r="F218" s="239"/>
      <c r="G218" s="239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151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19"/>
      <c r="B219" s="220"/>
      <c r="C219" s="253" t="s">
        <v>494</v>
      </c>
      <c r="D219" s="240"/>
      <c r="E219" s="240"/>
      <c r="F219" s="240"/>
      <c r="G219" s="240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22"/>
      <c r="Z219" s="212"/>
      <c r="AA219" s="212"/>
      <c r="AB219" s="212"/>
      <c r="AC219" s="212"/>
      <c r="AD219" s="212"/>
      <c r="AE219" s="212"/>
      <c r="AF219" s="212"/>
      <c r="AG219" s="212" t="s">
        <v>151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ht="22.5" outlineLevel="1" x14ac:dyDescent="0.2">
      <c r="A220" s="231">
        <v>149</v>
      </c>
      <c r="B220" s="232" t="s">
        <v>497</v>
      </c>
      <c r="C220" s="250" t="s">
        <v>498</v>
      </c>
      <c r="D220" s="233" t="s">
        <v>199</v>
      </c>
      <c r="E220" s="234">
        <v>4</v>
      </c>
      <c r="F220" s="235"/>
      <c r="G220" s="236">
        <f>ROUND(E220*F220,2)</f>
        <v>0</v>
      </c>
      <c r="H220" s="235"/>
      <c r="I220" s="236">
        <f>ROUND(E220*H220,2)</f>
        <v>0</v>
      </c>
      <c r="J220" s="235"/>
      <c r="K220" s="236">
        <f>ROUND(E220*J220,2)</f>
        <v>0</v>
      </c>
      <c r="L220" s="236">
        <v>21</v>
      </c>
      <c r="M220" s="236">
        <f>G220*(1+L220/100)</f>
        <v>0</v>
      </c>
      <c r="N220" s="234">
        <v>4.7400000000000003E-3</v>
      </c>
      <c r="O220" s="234">
        <f>ROUND(E220*N220,2)</f>
        <v>0.02</v>
      </c>
      <c r="P220" s="234">
        <v>0</v>
      </c>
      <c r="Q220" s="234">
        <f>ROUND(E220*P220,2)</f>
        <v>0</v>
      </c>
      <c r="R220" s="236"/>
      <c r="S220" s="236" t="s">
        <v>165</v>
      </c>
      <c r="T220" s="237" t="s">
        <v>166</v>
      </c>
      <c r="U220" s="222">
        <v>0.76</v>
      </c>
      <c r="V220" s="222">
        <f>ROUND(E220*U220,2)</f>
        <v>3.04</v>
      </c>
      <c r="W220" s="222"/>
      <c r="X220" s="222" t="s">
        <v>491</v>
      </c>
      <c r="Y220" s="222" t="s">
        <v>248</v>
      </c>
      <c r="Z220" s="212"/>
      <c r="AA220" s="212"/>
      <c r="AB220" s="212"/>
      <c r="AC220" s="212"/>
      <c r="AD220" s="212"/>
      <c r="AE220" s="212"/>
      <c r="AF220" s="212"/>
      <c r="AG220" s="212" t="s">
        <v>492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">
      <c r="A221" s="219"/>
      <c r="B221" s="220"/>
      <c r="C221" s="252" t="s">
        <v>493</v>
      </c>
      <c r="D221" s="239"/>
      <c r="E221" s="239"/>
      <c r="F221" s="239"/>
      <c r="G221" s="239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2"/>
      <c r="AA221" s="212"/>
      <c r="AB221" s="212"/>
      <c r="AC221" s="212"/>
      <c r="AD221" s="212"/>
      <c r="AE221" s="212"/>
      <c r="AF221" s="212"/>
      <c r="AG221" s="212" t="s">
        <v>151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2">
      <c r="A222" s="219"/>
      <c r="B222" s="220"/>
      <c r="C222" s="253" t="s">
        <v>494</v>
      </c>
      <c r="D222" s="240"/>
      <c r="E222" s="240"/>
      <c r="F222" s="240"/>
      <c r="G222" s="240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2"/>
      <c r="AA222" s="212"/>
      <c r="AB222" s="212"/>
      <c r="AC222" s="212"/>
      <c r="AD222" s="212"/>
      <c r="AE222" s="212"/>
      <c r="AF222" s="212"/>
      <c r="AG222" s="212" t="s">
        <v>151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ht="22.5" outlineLevel="1" x14ac:dyDescent="0.2">
      <c r="A223" s="231">
        <v>150</v>
      </c>
      <c r="B223" s="232" t="s">
        <v>499</v>
      </c>
      <c r="C223" s="250" t="s">
        <v>500</v>
      </c>
      <c r="D223" s="233" t="s">
        <v>199</v>
      </c>
      <c r="E223" s="234">
        <v>16</v>
      </c>
      <c r="F223" s="235"/>
      <c r="G223" s="236">
        <f>ROUND(E223*F223,2)</f>
        <v>0</v>
      </c>
      <c r="H223" s="235"/>
      <c r="I223" s="236">
        <f>ROUND(E223*H223,2)</f>
        <v>0</v>
      </c>
      <c r="J223" s="235"/>
      <c r="K223" s="236">
        <f>ROUND(E223*J223,2)</f>
        <v>0</v>
      </c>
      <c r="L223" s="236">
        <v>21</v>
      </c>
      <c r="M223" s="236">
        <f>G223*(1+L223/100)</f>
        <v>0</v>
      </c>
      <c r="N223" s="234">
        <v>4.7400000000000003E-3</v>
      </c>
      <c r="O223" s="234">
        <f>ROUND(E223*N223,2)</f>
        <v>0.08</v>
      </c>
      <c r="P223" s="234">
        <v>0</v>
      </c>
      <c r="Q223" s="234">
        <f>ROUND(E223*P223,2)</f>
        <v>0</v>
      </c>
      <c r="R223" s="236"/>
      <c r="S223" s="236" t="s">
        <v>165</v>
      </c>
      <c r="T223" s="237" t="s">
        <v>166</v>
      </c>
      <c r="U223" s="222">
        <v>0.76</v>
      </c>
      <c r="V223" s="222">
        <f>ROUND(E223*U223,2)</f>
        <v>12.16</v>
      </c>
      <c r="W223" s="222"/>
      <c r="X223" s="222" t="s">
        <v>491</v>
      </c>
      <c r="Y223" s="222" t="s">
        <v>248</v>
      </c>
      <c r="Z223" s="212"/>
      <c r="AA223" s="212"/>
      <c r="AB223" s="212"/>
      <c r="AC223" s="212"/>
      <c r="AD223" s="212"/>
      <c r="AE223" s="212"/>
      <c r="AF223" s="212"/>
      <c r="AG223" s="212" t="s">
        <v>492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2" x14ac:dyDescent="0.2">
      <c r="A224" s="219"/>
      <c r="B224" s="220"/>
      <c r="C224" s="252" t="s">
        <v>493</v>
      </c>
      <c r="D224" s="239"/>
      <c r="E224" s="239"/>
      <c r="F224" s="239"/>
      <c r="G224" s="239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2"/>
      <c r="AA224" s="212"/>
      <c r="AB224" s="212"/>
      <c r="AC224" s="212"/>
      <c r="AD224" s="212"/>
      <c r="AE224" s="212"/>
      <c r="AF224" s="212"/>
      <c r="AG224" s="212" t="s">
        <v>151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19"/>
      <c r="B225" s="220"/>
      <c r="C225" s="253" t="s">
        <v>494</v>
      </c>
      <c r="D225" s="240"/>
      <c r="E225" s="240"/>
      <c r="F225" s="240"/>
      <c r="G225" s="240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151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22.5" outlineLevel="1" x14ac:dyDescent="0.2">
      <c r="A226" s="231">
        <v>151</v>
      </c>
      <c r="B226" s="232" t="s">
        <v>501</v>
      </c>
      <c r="C226" s="250" t="s">
        <v>502</v>
      </c>
      <c r="D226" s="233" t="s">
        <v>199</v>
      </c>
      <c r="E226" s="234">
        <v>4</v>
      </c>
      <c r="F226" s="235"/>
      <c r="G226" s="236">
        <f>ROUND(E226*F226,2)</f>
        <v>0</v>
      </c>
      <c r="H226" s="235"/>
      <c r="I226" s="236">
        <f>ROUND(E226*H226,2)</f>
        <v>0</v>
      </c>
      <c r="J226" s="235"/>
      <c r="K226" s="236">
        <f>ROUND(E226*J226,2)</f>
        <v>0</v>
      </c>
      <c r="L226" s="236">
        <v>21</v>
      </c>
      <c r="M226" s="236">
        <f>G226*(1+L226/100)</f>
        <v>0</v>
      </c>
      <c r="N226" s="234">
        <v>4.7400000000000003E-3</v>
      </c>
      <c r="O226" s="234">
        <f>ROUND(E226*N226,2)</f>
        <v>0.02</v>
      </c>
      <c r="P226" s="234">
        <v>0</v>
      </c>
      <c r="Q226" s="234">
        <f>ROUND(E226*P226,2)</f>
        <v>0</v>
      </c>
      <c r="R226" s="236"/>
      <c r="S226" s="236" t="s">
        <v>165</v>
      </c>
      <c r="T226" s="237" t="s">
        <v>166</v>
      </c>
      <c r="U226" s="222">
        <v>0.76</v>
      </c>
      <c r="V226" s="222">
        <f>ROUND(E226*U226,2)</f>
        <v>3.04</v>
      </c>
      <c r="W226" s="222"/>
      <c r="X226" s="222" t="s">
        <v>491</v>
      </c>
      <c r="Y226" s="222" t="s">
        <v>248</v>
      </c>
      <c r="Z226" s="212"/>
      <c r="AA226" s="212"/>
      <c r="AB226" s="212"/>
      <c r="AC226" s="212"/>
      <c r="AD226" s="212"/>
      <c r="AE226" s="212"/>
      <c r="AF226" s="212"/>
      <c r="AG226" s="212" t="s">
        <v>492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19"/>
      <c r="B227" s="220"/>
      <c r="C227" s="252" t="s">
        <v>493</v>
      </c>
      <c r="D227" s="239"/>
      <c r="E227" s="239"/>
      <c r="F227" s="239"/>
      <c r="G227" s="239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151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53" t="s">
        <v>494</v>
      </c>
      <c r="D228" s="240"/>
      <c r="E228" s="240"/>
      <c r="F228" s="240"/>
      <c r="G228" s="240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151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22.5" outlineLevel="1" x14ac:dyDescent="0.2">
      <c r="A229" s="231">
        <v>152</v>
      </c>
      <c r="B229" s="232" t="s">
        <v>503</v>
      </c>
      <c r="C229" s="250" t="s">
        <v>504</v>
      </c>
      <c r="D229" s="233" t="s">
        <v>199</v>
      </c>
      <c r="E229" s="234">
        <v>1</v>
      </c>
      <c r="F229" s="235"/>
      <c r="G229" s="236">
        <f>ROUND(E229*F229,2)</f>
        <v>0</v>
      </c>
      <c r="H229" s="235"/>
      <c r="I229" s="236">
        <f>ROUND(E229*H229,2)</f>
        <v>0</v>
      </c>
      <c r="J229" s="235"/>
      <c r="K229" s="236">
        <f>ROUND(E229*J229,2)</f>
        <v>0</v>
      </c>
      <c r="L229" s="236">
        <v>21</v>
      </c>
      <c r="M229" s="236">
        <f>G229*(1+L229/100)</f>
        <v>0</v>
      </c>
      <c r="N229" s="234">
        <v>4.7400000000000003E-3</v>
      </c>
      <c r="O229" s="234">
        <f>ROUND(E229*N229,2)</f>
        <v>0</v>
      </c>
      <c r="P229" s="234">
        <v>0</v>
      </c>
      <c r="Q229" s="234">
        <f>ROUND(E229*P229,2)</f>
        <v>0</v>
      </c>
      <c r="R229" s="236"/>
      <c r="S229" s="236" t="s">
        <v>165</v>
      </c>
      <c r="T229" s="237" t="s">
        <v>166</v>
      </c>
      <c r="U229" s="222">
        <v>0.76</v>
      </c>
      <c r="V229" s="222">
        <f>ROUND(E229*U229,2)</f>
        <v>0.76</v>
      </c>
      <c r="W229" s="222"/>
      <c r="X229" s="222" t="s">
        <v>491</v>
      </c>
      <c r="Y229" s="222" t="s">
        <v>248</v>
      </c>
      <c r="Z229" s="212"/>
      <c r="AA229" s="212"/>
      <c r="AB229" s="212"/>
      <c r="AC229" s="212"/>
      <c r="AD229" s="212"/>
      <c r="AE229" s="212"/>
      <c r="AF229" s="212"/>
      <c r="AG229" s="212" t="s">
        <v>492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2">
      <c r="A230" s="219"/>
      <c r="B230" s="220"/>
      <c r="C230" s="252" t="s">
        <v>493</v>
      </c>
      <c r="D230" s="239"/>
      <c r="E230" s="239"/>
      <c r="F230" s="239"/>
      <c r="G230" s="239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22"/>
      <c r="Z230" s="212"/>
      <c r="AA230" s="212"/>
      <c r="AB230" s="212"/>
      <c r="AC230" s="212"/>
      <c r="AD230" s="212"/>
      <c r="AE230" s="212"/>
      <c r="AF230" s="212"/>
      <c r="AG230" s="212" t="s">
        <v>151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2">
      <c r="A231" s="219"/>
      <c r="B231" s="220"/>
      <c r="C231" s="253" t="s">
        <v>494</v>
      </c>
      <c r="D231" s="240"/>
      <c r="E231" s="240"/>
      <c r="F231" s="240"/>
      <c r="G231" s="240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151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42">
        <v>153</v>
      </c>
      <c r="B232" s="243" t="s">
        <v>505</v>
      </c>
      <c r="C232" s="254" t="s">
        <v>506</v>
      </c>
      <c r="D232" s="244" t="s">
        <v>240</v>
      </c>
      <c r="E232" s="245">
        <v>80</v>
      </c>
      <c r="F232" s="246"/>
      <c r="G232" s="247">
        <f>ROUND(E232*F232,2)</f>
        <v>0</v>
      </c>
      <c r="H232" s="246"/>
      <c r="I232" s="247">
        <f>ROUND(E232*H232,2)</f>
        <v>0</v>
      </c>
      <c r="J232" s="246"/>
      <c r="K232" s="247">
        <f>ROUND(E232*J232,2)</f>
        <v>0</v>
      </c>
      <c r="L232" s="247">
        <v>21</v>
      </c>
      <c r="M232" s="247">
        <f>G232*(1+L232/100)</f>
        <v>0</v>
      </c>
      <c r="N232" s="245">
        <v>0</v>
      </c>
      <c r="O232" s="245">
        <f>ROUND(E232*N232,2)</f>
        <v>0</v>
      </c>
      <c r="P232" s="245">
        <v>0</v>
      </c>
      <c r="Q232" s="245">
        <f>ROUND(E232*P232,2)</f>
        <v>0</v>
      </c>
      <c r="R232" s="247" t="s">
        <v>241</v>
      </c>
      <c r="S232" s="247" t="s">
        <v>141</v>
      </c>
      <c r="T232" s="248" t="s">
        <v>141</v>
      </c>
      <c r="U232" s="222">
        <v>1</v>
      </c>
      <c r="V232" s="222">
        <f>ROUND(E232*U232,2)</f>
        <v>80</v>
      </c>
      <c r="W232" s="222"/>
      <c r="X232" s="222" t="s">
        <v>242</v>
      </c>
      <c r="Y232" s="222" t="s">
        <v>143</v>
      </c>
      <c r="Z232" s="212"/>
      <c r="AA232" s="212"/>
      <c r="AB232" s="212"/>
      <c r="AC232" s="212"/>
      <c r="AD232" s="212"/>
      <c r="AE232" s="212"/>
      <c r="AF232" s="212"/>
      <c r="AG232" s="212" t="s">
        <v>243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x14ac:dyDescent="0.2">
      <c r="A233" s="224" t="s">
        <v>135</v>
      </c>
      <c r="B233" s="225" t="s">
        <v>93</v>
      </c>
      <c r="C233" s="249" t="s">
        <v>94</v>
      </c>
      <c r="D233" s="226"/>
      <c r="E233" s="227"/>
      <c r="F233" s="228"/>
      <c r="G233" s="228">
        <f>SUMIF(AG234:AG246,"&lt;&gt;NOR",G234:G246)</f>
        <v>0</v>
      </c>
      <c r="H233" s="228"/>
      <c r="I233" s="228">
        <f>SUM(I234:I246)</f>
        <v>0</v>
      </c>
      <c r="J233" s="228"/>
      <c r="K233" s="228">
        <f>SUM(K234:K246)</f>
        <v>0</v>
      </c>
      <c r="L233" s="228"/>
      <c r="M233" s="228">
        <f>SUM(M234:M246)</f>
        <v>0</v>
      </c>
      <c r="N233" s="227"/>
      <c r="O233" s="227">
        <f>SUM(O234:O246)</f>
        <v>0.15</v>
      </c>
      <c r="P233" s="227"/>
      <c r="Q233" s="227">
        <f>SUM(Q234:Q246)</f>
        <v>0</v>
      </c>
      <c r="R233" s="228"/>
      <c r="S233" s="228"/>
      <c r="T233" s="229"/>
      <c r="U233" s="223"/>
      <c r="V233" s="223">
        <f>SUM(V234:V246)</f>
        <v>47.5</v>
      </c>
      <c r="W233" s="223"/>
      <c r="X233" s="223"/>
      <c r="Y233" s="223"/>
      <c r="AG233" t="s">
        <v>136</v>
      </c>
    </row>
    <row r="234" spans="1:60" outlineLevel="1" x14ac:dyDescent="0.2">
      <c r="A234" s="242">
        <v>154</v>
      </c>
      <c r="B234" s="243" t="s">
        <v>507</v>
      </c>
      <c r="C234" s="254" t="s">
        <v>508</v>
      </c>
      <c r="D234" s="244" t="s">
        <v>509</v>
      </c>
      <c r="E234" s="245">
        <v>86.4</v>
      </c>
      <c r="F234" s="246"/>
      <c r="G234" s="247">
        <f>ROUND(E234*F234,2)</f>
        <v>0</v>
      </c>
      <c r="H234" s="246"/>
      <c r="I234" s="247">
        <f>ROUND(E234*H234,2)</f>
        <v>0</v>
      </c>
      <c r="J234" s="246"/>
      <c r="K234" s="247">
        <f>ROUND(E234*J234,2)</f>
        <v>0</v>
      </c>
      <c r="L234" s="247">
        <v>21</v>
      </c>
      <c r="M234" s="247">
        <f>G234*(1+L234/100)</f>
        <v>0</v>
      </c>
      <c r="N234" s="245">
        <v>6.0000000000000002E-5</v>
      </c>
      <c r="O234" s="245">
        <f>ROUND(E234*N234,2)</f>
        <v>0.01</v>
      </c>
      <c r="P234" s="245">
        <v>0</v>
      </c>
      <c r="Q234" s="245">
        <f>ROUND(E234*P234,2)</f>
        <v>0</v>
      </c>
      <c r="R234" s="247" t="s">
        <v>510</v>
      </c>
      <c r="S234" s="247" t="s">
        <v>141</v>
      </c>
      <c r="T234" s="248" t="s">
        <v>141</v>
      </c>
      <c r="U234" s="222">
        <v>0.43</v>
      </c>
      <c r="V234" s="222">
        <f>ROUND(E234*U234,2)</f>
        <v>37.15</v>
      </c>
      <c r="W234" s="222"/>
      <c r="X234" s="222" t="s">
        <v>142</v>
      </c>
      <c r="Y234" s="222" t="s">
        <v>143</v>
      </c>
      <c r="Z234" s="212"/>
      <c r="AA234" s="212"/>
      <c r="AB234" s="212"/>
      <c r="AC234" s="212"/>
      <c r="AD234" s="212"/>
      <c r="AE234" s="212"/>
      <c r="AF234" s="212"/>
      <c r="AG234" s="212" t="s">
        <v>144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42">
        <v>155</v>
      </c>
      <c r="B235" s="243" t="s">
        <v>511</v>
      </c>
      <c r="C235" s="254" t="s">
        <v>512</v>
      </c>
      <c r="D235" s="244" t="s">
        <v>509</v>
      </c>
      <c r="E235" s="245">
        <v>34.5</v>
      </c>
      <c r="F235" s="246"/>
      <c r="G235" s="247">
        <f>ROUND(E235*F235,2)</f>
        <v>0</v>
      </c>
      <c r="H235" s="246"/>
      <c r="I235" s="247">
        <f>ROUND(E235*H235,2)</f>
        <v>0</v>
      </c>
      <c r="J235" s="246"/>
      <c r="K235" s="247">
        <f>ROUND(E235*J235,2)</f>
        <v>0</v>
      </c>
      <c r="L235" s="247">
        <v>21</v>
      </c>
      <c r="M235" s="247">
        <f>G235*(1+L235/100)</f>
        <v>0</v>
      </c>
      <c r="N235" s="245">
        <v>6.0000000000000002E-5</v>
      </c>
      <c r="O235" s="245">
        <f>ROUND(E235*N235,2)</f>
        <v>0</v>
      </c>
      <c r="P235" s="245">
        <v>0</v>
      </c>
      <c r="Q235" s="245">
        <f>ROUND(E235*P235,2)</f>
        <v>0</v>
      </c>
      <c r="R235" s="247" t="s">
        <v>510</v>
      </c>
      <c r="S235" s="247" t="s">
        <v>141</v>
      </c>
      <c r="T235" s="248" t="s">
        <v>141</v>
      </c>
      <c r="U235" s="222">
        <v>0.3</v>
      </c>
      <c r="V235" s="222">
        <f>ROUND(E235*U235,2)</f>
        <v>10.35</v>
      </c>
      <c r="W235" s="222"/>
      <c r="X235" s="222" t="s">
        <v>142</v>
      </c>
      <c r="Y235" s="222" t="s">
        <v>143</v>
      </c>
      <c r="Z235" s="212"/>
      <c r="AA235" s="212"/>
      <c r="AB235" s="212"/>
      <c r="AC235" s="212"/>
      <c r="AD235" s="212"/>
      <c r="AE235" s="212"/>
      <c r="AF235" s="212"/>
      <c r="AG235" s="212" t="s">
        <v>144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31">
        <v>156</v>
      </c>
      <c r="B236" s="232" t="s">
        <v>513</v>
      </c>
      <c r="C236" s="250" t="s">
        <v>514</v>
      </c>
      <c r="D236" s="233" t="s">
        <v>0</v>
      </c>
      <c r="E236" s="234">
        <v>444.21800000000002</v>
      </c>
      <c r="F236" s="235"/>
      <c r="G236" s="236">
        <f>ROUND(E236*F236,2)</f>
        <v>0</v>
      </c>
      <c r="H236" s="235"/>
      <c r="I236" s="236">
        <f>ROUND(E236*H236,2)</f>
        <v>0</v>
      </c>
      <c r="J236" s="235"/>
      <c r="K236" s="236">
        <f>ROUND(E236*J236,2)</f>
        <v>0</v>
      </c>
      <c r="L236" s="236">
        <v>21</v>
      </c>
      <c r="M236" s="236">
        <f>G236*(1+L236/100)</f>
        <v>0</v>
      </c>
      <c r="N236" s="234">
        <v>0</v>
      </c>
      <c r="O236" s="234">
        <f>ROUND(E236*N236,2)</f>
        <v>0</v>
      </c>
      <c r="P236" s="234">
        <v>0</v>
      </c>
      <c r="Q236" s="234">
        <f>ROUND(E236*P236,2)</f>
        <v>0</v>
      </c>
      <c r="R236" s="236" t="s">
        <v>510</v>
      </c>
      <c r="S236" s="236" t="s">
        <v>141</v>
      </c>
      <c r="T236" s="237" t="s">
        <v>141</v>
      </c>
      <c r="U236" s="222">
        <v>0</v>
      </c>
      <c r="V236" s="222">
        <f>ROUND(E236*U236,2)</f>
        <v>0</v>
      </c>
      <c r="W236" s="222"/>
      <c r="X236" s="222" t="s">
        <v>142</v>
      </c>
      <c r="Y236" s="222" t="s">
        <v>143</v>
      </c>
      <c r="Z236" s="212"/>
      <c r="AA236" s="212"/>
      <c r="AB236" s="212"/>
      <c r="AC236" s="212"/>
      <c r="AD236" s="212"/>
      <c r="AE236" s="212"/>
      <c r="AF236" s="212"/>
      <c r="AG236" s="212" t="s">
        <v>144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2">
      <c r="A237" s="219"/>
      <c r="B237" s="220"/>
      <c r="C237" s="251" t="s">
        <v>309</v>
      </c>
      <c r="D237" s="238"/>
      <c r="E237" s="238"/>
      <c r="F237" s="238"/>
      <c r="G237" s="238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22"/>
      <c r="Z237" s="212"/>
      <c r="AA237" s="212"/>
      <c r="AB237" s="212"/>
      <c r="AC237" s="212"/>
      <c r="AD237" s="212"/>
      <c r="AE237" s="212"/>
      <c r="AF237" s="212"/>
      <c r="AG237" s="212" t="s">
        <v>146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42">
        <v>157</v>
      </c>
      <c r="B238" s="243" t="s">
        <v>515</v>
      </c>
      <c r="C238" s="254" t="s">
        <v>516</v>
      </c>
      <c r="D238" s="244" t="s">
        <v>154</v>
      </c>
      <c r="E238" s="245">
        <v>50</v>
      </c>
      <c r="F238" s="246"/>
      <c r="G238" s="247">
        <f>ROUND(E238*F238,2)</f>
        <v>0</v>
      </c>
      <c r="H238" s="246"/>
      <c r="I238" s="247">
        <f>ROUND(E238*H238,2)</f>
        <v>0</v>
      </c>
      <c r="J238" s="246"/>
      <c r="K238" s="247">
        <f>ROUND(E238*J238,2)</f>
        <v>0</v>
      </c>
      <c r="L238" s="247">
        <v>21</v>
      </c>
      <c r="M238" s="247">
        <f>G238*(1+L238/100)</f>
        <v>0</v>
      </c>
      <c r="N238" s="245">
        <v>3.2000000000000003E-4</v>
      </c>
      <c r="O238" s="245">
        <f>ROUND(E238*N238,2)</f>
        <v>0.02</v>
      </c>
      <c r="P238" s="245">
        <v>0</v>
      </c>
      <c r="Q238" s="245">
        <f>ROUND(E238*P238,2)</f>
        <v>0</v>
      </c>
      <c r="R238" s="247" t="s">
        <v>169</v>
      </c>
      <c r="S238" s="247" t="s">
        <v>141</v>
      </c>
      <c r="T238" s="248" t="s">
        <v>141</v>
      </c>
      <c r="U238" s="222">
        <v>0</v>
      </c>
      <c r="V238" s="222">
        <f>ROUND(E238*U238,2)</f>
        <v>0</v>
      </c>
      <c r="W238" s="222"/>
      <c r="X238" s="222" t="s">
        <v>170</v>
      </c>
      <c r="Y238" s="222" t="s">
        <v>143</v>
      </c>
      <c r="Z238" s="212"/>
      <c r="AA238" s="212"/>
      <c r="AB238" s="212"/>
      <c r="AC238" s="212"/>
      <c r="AD238" s="212"/>
      <c r="AE238" s="212"/>
      <c r="AF238" s="212"/>
      <c r="AG238" s="212" t="s">
        <v>171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ht="33.75" outlineLevel="1" x14ac:dyDescent="0.2">
      <c r="A239" s="242">
        <v>158</v>
      </c>
      <c r="B239" s="243" t="s">
        <v>517</v>
      </c>
      <c r="C239" s="254" t="s">
        <v>518</v>
      </c>
      <c r="D239" s="244" t="s">
        <v>149</v>
      </c>
      <c r="E239" s="245">
        <v>350</v>
      </c>
      <c r="F239" s="246"/>
      <c r="G239" s="247">
        <f>ROUND(E239*F239,2)</f>
        <v>0</v>
      </c>
      <c r="H239" s="246"/>
      <c r="I239" s="247">
        <f>ROUND(E239*H239,2)</f>
        <v>0</v>
      </c>
      <c r="J239" s="246"/>
      <c r="K239" s="247">
        <f>ROUND(E239*J239,2)</f>
        <v>0</v>
      </c>
      <c r="L239" s="247">
        <v>21</v>
      </c>
      <c r="M239" s="247">
        <f>G239*(1+L239/100)</f>
        <v>0</v>
      </c>
      <c r="N239" s="245">
        <v>0</v>
      </c>
      <c r="O239" s="245">
        <f>ROUND(E239*N239,2)</f>
        <v>0</v>
      </c>
      <c r="P239" s="245">
        <v>0</v>
      </c>
      <c r="Q239" s="245">
        <f>ROUND(E239*P239,2)</f>
        <v>0</v>
      </c>
      <c r="R239" s="247" t="s">
        <v>169</v>
      </c>
      <c r="S239" s="247" t="s">
        <v>141</v>
      </c>
      <c r="T239" s="248" t="s">
        <v>141</v>
      </c>
      <c r="U239" s="222">
        <v>0</v>
      </c>
      <c r="V239" s="222">
        <f>ROUND(E239*U239,2)</f>
        <v>0</v>
      </c>
      <c r="W239" s="222"/>
      <c r="X239" s="222" t="s">
        <v>170</v>
      </c>
      <c r="Y239" s="222" t="s">
        <v>143</v>
      </c>
      <c r="Z239" s="212"/>
      <c r="AA239" s="212"/>
      <c r="AB239" s="212"/>
      <c r="AC239" s="212"/>
      <c r="AD239" s="212"/>
      <c r="AE239" s="212"/>
      <c r="AF239" s="212"/>
      <c r="AG239" s="212" t="s">
        <v>171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ht="33.75" outlineLevel="1" x14ac:dyDescent="0.2">
      <c r="A240" s="242">
        <v>159</v>
      </c>
      <c r="B240" s="243" t="s">
        <v>519</v>
      </c>
      <c r="C240" s="254" t="s">
        <v>520</v>
      </c>
      <c r="D240" s="244" t="s">
        <v>149</v>
      </c>
      <c r="E240" s="245">
        <v>50</v>
      </c>
      <c r="F240" s="246"/>
      <c r="G240" s="247">
        <f>ROUND(E240*F240,2)</f>
        <v>0</v>
      </c>
      <c r="H240" s="246"/>
      <c r="I240" s="247">
        <f>ROUND(E240*H240,2)</f>
        <v>0</v>
      </c>
      <c r="J240" s="246"/>
      <c r="K240" s="247">
        <f>ROUND(E240*J240,2)</f>
        <v>0</v>
      </c>
      <c r="L240" s="247">
        <v>21</v>
      </c>
      <c r="M240" s="247">
        <f>G240*(1+L240/100)</f>
        <v>0</v>
      </c>
      <c r="N240" s="245">
        <v>0</v>
      </c>
      <c r="O240" s="245">
        <f>ROUND(E240*N240,2)</f>
        <v>0</v>
      </c>
      <c r="P240" s="245">
        <v>0</v>
      </c>
      <c r="Q240" s="245">
        <f>ROUND(E240*P240,2)</f>
        <v>0</v>
      </c>
      <c r="R240" s="247" t="s">
        <v>169</v>
      </c>
      <c r="S240" s="247" t="s">
        <v>141</v>
      </c>
      <c r="T240" s="248" t="s">
        <v>141</v>
      </c>
      <c r="U240" s="222">
        <v>0</v>
      </c>
      <c r="V240" s="222">
        <f>ROUND(E240*U240,2)</f>
        <v>0</v>
      </c>
      <c r="W240" s="222"/>
      <c r="X240" s="222" t="s">
        <v>170</v>
      </c>
      <c r="Y240" s="222" t="s">
        <v>143</v>
      </c>
      <c r="Z240" s="212"/>
      <c r="AA240" s="212"/>
      <c r="AB240" s="212"/>
      <c r="AC240" s="212"/>
      <c r="AD240" s="212"/>
      <c r="AE240" s="212"/>
      <c r="AF240" s="212"/>
      <c r="AG240" s="212" t="s">
        <v>171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ht="33.75" outlineLevel="1" x14ac:dyDescent="0.2">
      <c r="A241" s="242">
        <v>160</v>
      </c>
      <c r="B241" s="243" t="s">
        <v>521</v>
      </c>
      <c r="C241" s="254" t="s">
        <v>522</v>
      </c>
      <c r="D241" s="244" t="s">
        <v>149</v>
      </c>
      <c r="E241" s="245">
        <v>82</v>
      </c>
      <c r="F241" s="246"/>
      <c r="G241" s="247">
        <f>ROUND(E241*F241,2)</f>
        <v>0</v>
      </c>
      <c r="H241" s="246"/>
      <c r="I241" s="247">
        <f>ROUND(E241*H241,2)</f>
        <v>0</v>
      </c>
      <c r="J241" s="246"/>
      <c r="K241" s="247">
        <f>ROUND(E241*J241,2)</f>
        <v>0</v>
      </c>
      <c r="L241" s="247">
        <v>21</v>
      </c>
      <c r="M241" s="247">
        <f>G241*(1+L241/100)</f>
        <v>0</v>
      </c>
      <c r="N241" s="245">
        <v>0</v>
      </c>
      <c r="O241" s="245">
        <f>ROUND(E241*N241,2)</f>
        <v>0</v>
      </c>
      <c r="P241" s="245">
        <v>0</v>
      </c>
      <c r="Q241" s="245">
        <f>ROUND(E241*P241,2)</f>
        <v>0</v>
      </c>
      <c r="R241" s="247" t="s">
        <v>169</v>
      </c>
      <c r="S241" s="247" t="s">
        <v>141</v>
      </c>
      <c r="T241" s="248" t="s">
        <v>141</v>
      </c>
      <c r="U241" s="222">
        <v>0</v>
      </c>
      <c r="V241" s="222">
        <f>ROUND(E241*U241,2)</f>
        <v>0</v>
      </c>
      <c r="W241" s="222"/>
      <c r="X241" s="222" t="s">
        <v>170</v>
      </c>
      <c r="Y241" s="222" t="s">
        <v>143</v>
      </c>
      <c r="Z241" s="212"/>
      <c r="AA241" s="212"/>
      <c r="AB241" s="212"/>
      <c r="AC241" s="212"/>
      <c r="AD241" s="212"/>
      <c r="AE241" s="212"/>
      <c r="AF241" s="212"/>
      <c r="AG241" s="212" t="s">
        <v>171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ht="33.75" outlineLevel="1" x14ac:dyDescent="0.2">
      <c r="A242" s="242">
        <v>161</v>
      </c>
      <c r="B242" s="243" t="s">
        <v>523</v>
      </c>
      <c r="C242" s="254" t="s">
        <v>524</v>
      </c>
      <c r="D242" s="244" t="s">
        <v>149</v>
      </c>
      <c r="E242" s="245">
        <v>64</v>
      </c>
      <c r="F242" s="246"/>
      <c r="G242" s="247">
        <f>ROUND(E242*F242,2)</f>
        <v>0</v>
      </c>
      <c r="H242" s="246"/>
      <c r="I242" s="247">
        <f>ROUND(E242*H242,2)</f>
        <v>0</v>
      </c>
      <c r="J242" s="246"/>
      <c r="K242" s="247">
        <f>ROUND(E242*J242,2)</f>
        <v>0</v>
      </c>
      <c r="L242" s="247">
        <v>21</v>
      </c>
      <c r="M242" s="247">
        <f>G242*(1+L242/100)</f>
        <v>0</v>
      </c>
      <c r="N242" s="245">
        <v>0</v>
      </c>
      <c r="O242" s="245">
        <f>ROUND(E242*N242,2)</f>
        <v>0</v>
      </c>
      <c r="P242" s="245">
        <v>0</v>
      </c>
      <c r="Q242" s="245">
        <f>ROUND(E242*P242,2)</f>
        <v>0</v>
      </c>
      <c r="R242" s="247" t="s">
        <v>169</v>
      </c>
      <c r="S242" s="247" t="s">
        <v>141</v>
      </c>
      <c r="T242" s="248" t="s">
        <v>141</v>
      </c>
      <c r="U242" s="222">
        <v>0</v>
      </c>
      <c r="V242" s="222">
        <f>ROUND(E242*U242,2)</f>
        <v>0</v>
      </c>
      <c r="W242" s="222"/>
      <c r="X242" s="222" t="s">
        <v>170</v>
      </c>
      <c r="Y242" s="222" t="s">
        <v>143</v>
      </c>
      <c r="Z242" s="212"/>
      <c r="AA242" s="212"/>
      <c r="AB242" s="212"/>
      <c r="AC242" s="212"/>
      <c r="AD242" s="212"/>
      <c r="AE242" s="212"/>
      <c r="AF242" s="212"/>
      <c r="AG242" s="212" t="s">
        <v>171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33.75" outlineLevel="1" x14ac:dyDescent="0.2">
      <c r="A243" s="242">
        <v>162</v>
      </c>
      <c r="B243" s="243" t="s">
        <v>525</v>
      </c>
      <c r="C243" s="254" t="s">
        <v>526</v>
      </c>
      <c r="D243" s="244" t="s">
        <v>149</v>
      </c>
      <c r="E243" s="245">
        <v>6</v>
      </c>
      <c r="F243" s="246"/>
      <c r="G243" s="247">
        <f>ROUND(E243*F243,2)</f>
        <v>0</v>
      </c>
      <c r="H243" s="246"/>
      <c r="I243" s="247">
        <f>ROUND(E243*H243,2)</f>
        <v>0</v>
      </c>
      <c r="J243" s="246"/>
      <c r="K243" s="247">
        <f>ROUND(E243*J243,2)</f>
        <v>0</v>
      </c>
      <c r="L243" s="247">
        <v>21</v>
      </c>
      <c r="M243" s="247">
        <f>G243*(1+L243/100)</f>
        <v>0</v>
      </c>
      <c r="N243" s="245">
        <v>0</v>
      </c>
      <c r="O243" s="245">
        <f>ROUND(E243*N243,2)</f>
        <v>0</v>
      </c>
      <c r="P243" s="245">
        <v>0</v>
      </c>
      <c r="Q243" s="245">
        <f>ROUND(E243*P243,2)</f>
        <v>0</v>
      </c>
      <c r="R243" s="247" t="s">
        <v>169</v>
      </c>
      <c r="S243" s="247" t="s">
        <v>141</v>
      </c>
      <c r="T243" s="248" t="s">
        <v>141</v>
      </c>
      <c r="U243" s="222">
        <v>0</v>
      </c>
      <c r="V243" s="222">
        <f>ROUND(E243*U243,2)</f>
        <v>0</v>
      </c>
      <c r="W243" s="222"/>
      <c r="X243" s="222" t="s">
        <v>170</v>
      </c>
      <c r="Y243" s="222" t="s">
        <v>143</v>
      </c>
      <c r="Z243" s="212"/>
      <c r="AA243" s="212"/>
      <c r="AB243" s="212"/>
      <c r="AC243" s="212"/>
      <c r="AD243" s="212"/>
      <c r="AE243" s="212"/>
      <c r="AF243" s="212"/>
      <c r="AG243" s="212" t="s">
        <v>171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33.75" outlineLevel="1" x14ac:dyDescent="0.2">
      <c r="A244" s="242">
        <v>163</v>
      </c>
      <c r="B244" s="243" t="s">
        <v>527</v>
      </c>
      <c r="C244" s="254" t="s">
        <v>528</v>
      </c>
      <c r="D244" s="244" t="s">
        <v>149</v>
      </c>
      <c r="E244" s="245">
        <v>6</v>
      </c>
      <c r="F244" s="246"/>
      <c r="G244" s="247">
        <f>ROUND(E244*F244,2)</f>
        <v>0</v>
      </c>
      <c r="H244" s="246"/>
      <c r="I244" s="247">
        <f>ROUND(E244*H244,2)</f>
        <v>0</v>
      </c>
      <c r="J244" s="246"/>
      <c r="K244" s="247">
        <f>ROUND(E244*J244,2)</f>
        <v>0</v>
      </c>
      <c r="L244" s="247">
        <v>21</v>
      </c>
      <c r="M244" s="247">
        <f>G244*(1+L244/100)</f>
        <v>0</v>
      </c>
      <c r="N244" s="245">
        <v>0</v>
      </c>
      <c r="O244" s="245">
        <f>ROUND(E244*N244,2)</f>
        <v>0</v>
      </c>
      <c r="P244" s="245">
        <v>0</v>
      </c>
      <c r="Q244" s="245">
        <f>ROUND(E244*P244,2)</f>
        <v>0</v>
      </c>
      <c r="R244" s="247" t="s">
        <v>169</v>
      </c>
      <c r="S244" s="247" t="s">
        <v>141</v>
      </c>
      <c r="T244" s="248" t="s">
        <v>141</v>
      </c>
      <c r="U244" s="222">
        <v>0</v>
      </c>
      <c r="V244" s="222">
        <f>ROUND(E244*U244,2)</f>
        <v>0</v>
      </c>
      <c r="W244" s="222"/>
      <c r="X244" s="222" t="s">
        <v>170</v>
      </c>
      <c r="Y244" s="222" t="s">
        <v>143</v>
      </c>
      <c r="Z244" s="212"/>
      <c r="AA244" s="212"/>
      <c r="AB244" s="212"/>
      <c r="AC244" s="212"/>
      <c r="AD244" s="212"/>
      <c r="AE244" s="212"/>
      <c r="AF244" s="212"/>
      <c r="AG244" s="212" t="s">
        <v>171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42">
        <v>164</v>
      </c>
      <c r="B245" s="243" t="s">
        <v>529</v>
      </c>
      <c r="C245" s="254" t="s">
        <v>530</v>
      </c>
      <c r="D245" s="244" t="s">
        <v>509</v>
      </c>
      <c r="E245" s="245">
        <v>86.4</v>
      </c>
      <c r="F245" s="246"/>
      <c r="G245" s="247">
        <f>ROUND(E245*F245,2)</f>
        <v>0</v>
      </c>
      <c r="H245" s="246"/>
      <c r="I245" s="247">
        <f>ROUND(E245*H245,2)</f>
        <v>0</v>
      </c>
      <c r="J245" s="246"/>
      <c r="K245" s="247">
        <f>ROUND(E245*J245,2)</f>
        <v>0</v>
      </c>
      <c r="L245" s="247">
        <v>21</v>
      </c>
      <c r="M245" s="247">
        <f>G245*(1+L245/100)</f>
        <v>0</v>
      </c>
      <c r="N245" s="245">
        <v>1E-3</v>
      </c>
      <c r="O245" s="245">
        <f>ROUND(E245*N245,2)</f>
        <v>0.09</v>
      </c>
      <c r="P245" s="245">
        <v>0</v>
      </c>
      <c r="Q245" s="245">
        <f>ROUND(E245*P245,2)</f>
        <v>0</v>
      </c>
      <c r="R245" s="247" t="s">
        <v>169</v>
      </c>
      <c r="S245" s="247" t="s">
        <v>141</v>
      </c>
      <c r="T245" s="248" t="s">
        <v>141</v>
      </c>
      <c r="U245" s="222">
        <v>0</v>
      </c>
      <c r="V245" s="222">
        <f>ROUND(E245*U245,2)</f>
        <v>0</v>
      </c>
      <c r="W245" s="222"/>
      <c r="X245" s="222" t="s">
        <v>170</v>
      </c>
      <c r="Y245" s="222" t="s">
        <v>143</v>
      </c>
      <c r="Z245" s="212"/>
      <c r="AA245" s="212"/>
      <c r="AB245" s="212"/>
      <c r="AC245" s="212"/>
      <c r="AD245" s="212"/>
      <c r="AE245" s="212"/>
      <c r="AF245" s="212"/>
      <c r="AG245" s="212" t="s">
        <v>171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42">
        <v>165</v>
      </c>
      <c r="B246" s="243" t="s">
        <v>531</v>
      </c>
      <c r="C246" s="254" t="s">
        <v>530</v>
      </c>
      <c r="D246" s="244" t="s">
        <v>509</v>
      </c>
      <c r="E246" s="245">
        <v>34.5</v>
      </c>
      <c r="F246" s="246"/>
      <c r="G246" s="247">
        <f>ROUND(E246*F246,2)</f>
        <v>0</v>
      </c>
      <c r="H246" s="246"/>
      <c r="I246" s="247">
        <f>ROUND(E246*H246,2)</f>
        <v>0</v>
      </c>
      <c r="J246" s="246"/>
      <c r="K246" s="247">
        <f>ROUND(E246*J246,2)</f>
        <v>0</v>
      </c>
      <c r="L246" s="247">
        <v>21</v>
      </c>
      <c r="M246" s="247">
        <f>G246*(1+L246/100)</f>
        <v>0</v>
      </c>
      <c r="N246" s="245">
        <v>1E-3</v>
      </c>
      <c r="O246" s="245">
        <f>ROUND(E246*N246,2)</f>
        <v>0.03</v>
      </c>
      <c r="P246" s="245">
        <v>0</v>
      </c>
      <c r="Q246" s="245">
        <f>ROUND(E246*P246,2)</f>
        <v>0</v>
      </c>
      <c r="R246" s="247" t="s">
        <v>169</v>
      </c>
      <c r="S246" s="247" t="s">
        <v>141</v>
      </c>
      <c r="T246" s="248" t="s">
        <v>141</v>
      </c>
      <c r="U246" s="222">
        <v>0</v>
      </c>
      <c r="V246" s="222">
        <f>ROUND(E246*U246,2)</f>
        <v>0</v>
      </c>
      <c r="W246" s="222"/>
      <c r="X246" s="222" t="s">
        <v>170</v>
      </c>
      <c r="Y246" s="222" t="s">
        <v>143</v>
      </c>
      <c r="Z246" s="212"/>
      <c r="AA246" s="212"/>
      <c r="AB246" s="212"/>
      <c r="AC246" s="212"/>
      <c r="AD246" s="212"/>
      <c r="AE246" s="212"/>
      <c r="AF246" s="212"/>
      <c r="AG246" s="212" t="s">
        <v>171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x14ac:dyDescent="0.2">
      <c r="A247" s="224" t="s">
        <v>135</v>
      </c>
      <c r="B247" s="225" t="s">
        <v>95</v>
      </c>
      <c r="C247" s="249" t="s">
        <v>96</v>
      </c>
      <c r="D247" s="226"/>
      <c r="E247" s="227"/>
      <c r="F247" s="228"/>
      <c r="G247" s="228">
        <f>SUMIF(AG248:AG253,"&lt;&gt;NOR",G248:G253)</f>
        <v>0</v>
      </c>
      <c r="H247" s="228"/>
      <c r="I247" s="228">
        <f>SUM(I248:I253)</f>
        <v>0</v>
      </c>
      <c r="J247" s="228"/>
      <c r="K247" s="228">
        <f>SUM(K248:K253)</f>
        <v>0</v>
      </c>
      <c r="L247" s="228"/>
      <c r="M247" s="228">
        <f>SUM(M248:M253)</f>
        <v>0</v>
      </c>
      <c r="N247" s="227"/>
      <c r="O247" s="227">
        <f>SUM(O248:O253)</f>
        <v>9.0000000000000011E-2</v>
      </c>
      <c r="P247" s="227"/>
      <c r="Q247" s="227">
        <f>SUM(Q248:Q253)</f>
        <v>0.09</v>
      </c>
      <c r="R247" s="228"/>
      <c r="S247" s="228"/>
      <c r="T247" s="229"/>
      <c r="U247" s="223"/>
      <c r="V247" s="223">
        <f>SUM(V248:V253)</f>
        <v>3.3499999999999996</v>
      </c>
      <c r="W247" s="223"/>
      <c r="X247" s="223"/>
      <c r="Y247" s="223"/>
      <c r="AG247" t="s">
        <v>136</v>
      </c>
    </row>
    <row r="248" spans="1:60" ht="22.5" outlineLevel="1" x14ac:dyDescent="0.2">
      <c r="A248" s="242">
        <v>166</v>
      </c>
      <c r="B248" s="243" t="s">
        <v>532</v>
      </c>
      <c r="C248" s="254" t="s">
        <v>533</v>
      </c>
      <c r="D248" s="244" t="s">
        <v>149</v>
      </c>
      <c r="E248" s="245">
        <v>12</v>
      </c>
      <c r="F248" s="246"/>
      <c r="G248" s="247">
        <f>ROUND(E248*F248,2)</f>
        <v>0</v>
      </c>
      <c r="H248" s="246"/>
      <c r="I248" s="247">
        <f>ROUND(E248*H248,2)</f>
        <v>0</v>
      </c>
      <c r="J248" s="246"/>
      <c r="K248" s="247">
        <f>ROUND(E248*J248,2)</f>
        <v>0</v>
      </c>
      <c r="L248" s="247">
        <v>21</v>
      </c>
      <c r="M248" s="247">
        <f>G248*(1+L248/100)</f>
        <v>0</v>
      </c>
      <c r="N248" s="245">
        <v>1.58E-3</v>
      </c>
      <c r="O248" s="245">
        <f>ROUND(E248*N248,2)</f>
        <v>0.02</v>
      </c>
      <c r="P248" s="245">
        <v>0</v>
      </c>
      <c r="Q248" s="245">
        <f>ROUND(E248*P248,2)</f>
        <v>0</v>
      </c>
      <c r="R248" s="247" t="s">
        <v>534</v>
      </c>
      <c r="S248" s="247" t="s">
        <v>141</v>
      </c>
      <c r="T248" s="248" t="s">
        <v>141</v>
      </c>
      <c r="U248" s="222">
        <v>0.14000000000000001</v>
      </c>
      <c r="V248" s="222">
        <f>ROUND(E248*U248,2)</f>
        <v>1.68</v>
      </c>
      <c r="W248" s="222"/>
      <c r="X248" s="222" t="s">
        <v>142</v>
      </c>
      <c r="Y248" s="222" t="s">
        <v>143</v>
      </c>
      <c r="Z248" s="212"/>
      <c r="AA248" s="212"/>
      <c r="AB248" s="212"/>
      <c r="AC248" s="212"/>
      <c r="AD248" s="212"/>
      <c r="AE248" s="212"/>
      <c r="AF248" s="212"/>
      <c r="AG248" s="212" t="s">
        <v>144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31">
        <v>167</v>
      </c>
      <c r="B249" s="232" t="s">
        <v>535</v>
      </c>
      <c r="C249" s="250" t="s">
        <v>536</v>
      </c>
      <c r="D249" s="233" t="s">
        <v>0</v>
      </c>
      <c r="E249" s="234">
        <v>17.399999999999999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4">
        <v>0</v>
      </c>
      <c r="O249" s="234">
        <f>ROUND(E249*N249,2)</f>
        <v>0</v>
      </c>
      <c r="P249" s="234">
        <v>0</v>
      </c>
      <c r="Q249" s="234">
        <f>ROUND(E249*P249,2)</f>
        <v>0</v>
      </c>
      <c r="R249" s="236" t="s">
        <v>534</v>
      </c>
      <c r="S249" s="236" t="s">
        <v>141</v>
      </c>
      <c r="T249" s="237" t="s">
        <v>141</v>
      </c>
      <c r="U249" s="222">
        <v>0</v>
      </c>
      <c r="V249" s="222">
        <f>ROUND(E249*U249,2)</f>
        <v>0</v>
      </c>
      <c r="W249" s="222"/>
      <c r="X249" s="222" t="s">
        <v>142</v>
      </c>
      <c r="Y249" s="222" t="s">
        <v>143</v>
      </c>
      <c r="Z249" s="212"/>
      <c r="AA249" s="212"/>
      <c r="AB249" s="212"/>
      <c r="AC249" s="212"/>
      <c r="AD249" s="212"/>
      <c r="AE249" s="212"/>
      <c r="AF249" s="212"/>
      <c r="AG249" s="212" t="s">
        <v>144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2">
      <c r="A250" s="219"/>
      <c r="B250" s="220"/>
      <c r="C250" s="251" t="s">
        <v>309</v>
      </c>
      <c r="D250" s="238"/>
      <c r="E250" s="238"/>
      <c r="F250" s="238"/>
      <c r="G250" s="238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146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2.5" outlineLevel="1" x14ac:dyDescent="0.2">
      <c r="A251" s="231">
        <v>168</v>
      </c>
      <c r="B251" s="232" t="s">
        <v>537</v>
      </c>
      <c r="C251" s="250" t="s">
        <v>538</v>
      </c>
      <c r="D251" s="233" t="s">
        <v>139</v>
      </c>
      <c r="E251" s="234">
        <v>1.08</v>
      </c>
      <c r="F251" s="235"/>
      <c r="G251" s="236">
        <f>ROUND(E251*F251,2)</f>
        <v>0</v>
      </c>
      <c r="H251" s="235"/>
      <c r="I251" s="236">
        <f>ROUND(E251*H251,2)</f>
        <v>0</v>
      </c>
      <c r="J251" s="235"/>
      <c r="K251" s="236">
        <f>ROUND(E251*J251,2)</f>
        <v>0</v>
      </c>
      <c r="L251" s="236">
        <v>21</v>
      </c>
      <c r="M251" s="236">
        <f>G251*(1+L251/100)</f>
        <v>0</v>
      </c>
      <c r="N251" s="234">
        <v>6.5500000000000003E-2</v>
      </c>
      <c r="O251" s="234">
        <f>ROUND(E251*N251,2)</f>
        <v>7.0000000000000007E-2</v>
      </c>
      <c r="P251" s="234">
        <v>8.6999999999999994E-2</v>
      </c>
      <c r="Q251" s="234">
        <f>ROUND(E251*P251,2)</f>
        <v>0.09</v>
      </c>
      <c r="R251" s="236" t="s">
        <v>539</v>
      </c>
      <c r="S251" s="236" t="s">
        <v>141</v>
      </c>
      <c r="T251" s="237" t="s">
        <v>141</v>
      </c>
      <c r="U251" s="222">
        <v>1.55</v>
      </c>
      <c r="V251" s="222">
        <f>ROUND(E251*U251,2)</f>
        <v>1.67</v>
      </c>
      <c r="W251" s="222"/>
      <c r="X251" s="222" t="s">
        <v>491</v>
      </c>
      <c r="Y251" s="222" t="s">
        <v>143</v>
      </c>
      <c r="Z251" s="212"/>
      <c r="AA251" s="212"/>
      <c r="AB251" s="212"/>
      <c r="AC251" s="212"/>
      <c r="AD251" s="212"/>
      <c r="AE251" s="212"/>
      <c r="AF251" s="212"/>
      <c r="AG251" s="212" t="s">
        <v>492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ht="22.5" outlineLevel="2" x14ac:dyDescent="0.2">
      <c r="A252" s="219"/>
      <c r="B252" s="220"/>
      <c r="C252" s="251" t="s">
        <v>540</v>
      </c>
      <c r="D252" s="238"/>
      <c r="E252" s="238"/>
      <c r="F252" s="238"/>
      <c r="G252" s="238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146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41" t="str">
        <f>C252</f>
        <v>Vybourání dlažeb bez podkladního lože, s jakoukoliv výplní spár z dlaždic kameninových, cementových, teracových, čedičových nebo keramických tloušťky do 10 mm.</v>
      </c>
      <c r="BB252" s="212"/>
      <c r="BC252" s="212"/>
      <c r="BD252" s="212"/>
      <c r="BE252" s="212"/>
      <c r="BF252" s="212"/>
      <c r="BG252" s="212"/>
      <c r="BH252" s="212"/>
    </row>
    <row r="253" spans="1:60" ht="22.5" outlineLevel="2" x14ac:dyDescent="0.2">
      <c r="A253" s="219"/>
      <c r="B253" s="220"/>
      <c r="C253" s="253" t="s">
        <v>541</v>
      </c>
      <c r="D253" s="240"/>
      <c r="E253" s="240"/>
      <c r="F253" s="240"/>
      <c r="G253" s="240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22"/>
      <c r="Z253" s="212"/>
      <c r="AA253" s="212"/>
      <c r="AB253" s="212"/>
      <c r="AC253" s="212"/>
      <c r="AD253" s="212"/>
      <c r="AE253" s="212"/>
      <c r="AF253" s="212"/>
      <c r="AG253" s="212" t="s">
        <v>151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41" t="str">
        <f>C253</f>
        <v>Svislé přemístění ze 2. NP, nebo 1. PP, vodorovné vnitrostaveništní přemístění do 30 m, odvoz na skládku do 10 km. Bez poplatku za skládku.</v>
      </c>
      <c r="BB253" s="212"/>
      <c r="BC253" s="212"/>
      <c r="BD253" s="212"/>
      <c r="BE253" s="212"/>
      <c r="BF253" s="212"/>
      <c r="BG253" s="212"/>
      <c r="BH253" s="212"/>
    </row>
    <row r="254" spans="1:60" x14ac:dyDescent="0.2">
      <c r="A254" s="224" t="s">
        <v>135</v>
      </c>
      <c r="B254" s="225" t="s">
        <v>97</v>
      </c>
      <c r="C254" s="249" t="s">
        <v>98</v>
      </c>
      <c r="D254" s="226"/>
      <c r="E254" s="227"/>
      <c r="F254" s="228"/>
      <c r="G254" s="228">
        <f>SUMIF(AG255:AG260,"&lt;&gt;NOR",G255:G260)</f>
        <v>0</v>
      </c>
      <c r="H254" s="228"/>
      <c r="I254" s="228">
        <f>SUM(I255:I260)</f>
        <v>0</v>
      </c>
      <c r="J254" s="228"/>
      <c r="K254" s="228">
        <f>SUM(K255:K260)</f>
        <v>0</v>
      </c>
      <c r="L254" s="228"/>
      <c r="M254" s="228">
        <f>SUM(M255:M260)</f>
        <v>0</v>
      </c>
      <c r="N254" s="227"/>
      <c r="O254" s="227">
        <f>SUM(O255:O260)</f>
        <v>0.01</v>
      </c>
      <c r="P254" s="227"/>
      <c r="Q254" s="227">
        <f>SUM(Q255:Q260)</f>
        <v>0.04</v>
      </c>
      <c r="R254" s="228"/>
      <c r="S254" s="228"/>
      <c r="T254" s="229"/>
      <c r="U254" s="223"/>
      <c r="V254" s="223">
        <f>SUM(V255:V260)</f>
        <v>8.51</v>
      </c>
      <c r="W254" s="223"/>
      <c r="X254" s="223"/>
      <c r="Y254" s="223"/>
      <c r="AG254" t="s">
        <v>136</v>
      </c>
    </row>
    <row r="255" spans="1:60" outlineLevel="1" x14ac:dyDescent="0.2">
      <c r="A255" s="242">
        <v>169</v>
      </c>
      <c r="B255" s="243" t="s">
        <v>542</v>
      </c>
      <c r="C255" s="254" t="s">
        <v>543</v>
      </c>
      <c r="D255" s="244" t="s">
        <v>149</v>
      </c>
      <c r="E255" s="245">
        <v>27</v>
      </c>
      <c r="F255" s="246"/>
      <c r="G255" s="247">
        <f>ROUND(E255*F255,2)</f>
        <v>0</v>
      </c>
      <c r="H255" s="246"/>
      <c r="I255" s="247">
        <f>ROUND(E255*H255,2)</f>
        <v>0</v>
      </c>
      <c r="J255" s="246"/>
      <c r="K255" s="247">
        <f>ROUND(E255*J255,2)</f>
        <v>0</v>
      </c>
      <c r="L255" s="247">
        <v>21</v>
      </c>
      <c r="M255" s="247">
        <f>G255*(1+L255/100)</f>
        <v>0</v>
      </c>
      <c r="N255" s="245">
        <v>1.8000000000000001E-4</v>
      </c>
      <c r="O255" s="245">
        <f>ROUND(E255*N255,2)</f>
        <v>0</v>
      </c>
      <c r="P255" s="245">
        <v>1.5E-3</v>
      </c>
      <c r="Q255" s="245">
        <f>ROUND(E255*P255,2)</f>
        <v>0.04</v>
      </c>
      <c r="R255" s="247" t="s">
        <v>544</v>
      </c>
      <c r="S255" s="247" t="s">
        <v>141</v>
      </c>
      <c r="T255" s="248" t="s">
        <v>141</v>
      </c>
      <c r="U255" s="222">
        <v>0.22</v>
      </c>
      <c r="V255" s="222">
        <f>ROUND(E255*U255,2)</f>
        <v>5.94</v>
      </c>
      <c r="W255" s="222"/>
      <c r="X255" s="222" t="s">
        <v>142</v>
      </c>
      <c r="Y255" s="222" t="s">
        <v>143</v>
      </c>
      <c r="Z255" s="212"/>
      <c r="AA255" s="212"/>
      <c r="AB255" s="212"/>
      <c r="AC255" s="212"/>
      <c r="AD255" s="212"/>
      <c r="AE255" s="212"/>
      <c r="AF255" s="212"/>
      <c r="AG255" s="212" t="s">
        <v>144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31">
        <v>170</v>
      </c>
      <c r="B256" s="232" t="s">
        <v>545</v>
      </c>
      <c r="C256" s="250" t="s">
        <v>546</v>
      </c>
      <c r="D256" s="233" t="s">
        <v>0</v>
      </c>
      <c r="E256" s="234">
        <v>35.369999999999997</v>
      </c>
      <c r="F256" s="235"/>
      <c r="G256" s="236">
        <f>ROUND(E256*F256,2)</f>
        <v>0</v>
      </c>
      <c r="H256" s="235"/>
      <c r="I256" s="236">
        <f>ROUND(E256*H256,2)</f>
        <v>0</v>
      </c>
      <c r="J256" s="235"/>
      <c r="K256" s="236">
        <f>ROUND(E256*J256,2)</f>
        <v>0</v>
      </c>
      <c r="L256" s="236">
        <v>21</v>
      </c>
      <c r="M256" s="236">
        <f>G256*(1+L256/100)</f>
        <v>0</v>
      </c>
      <c r="N256" s="234">
        <v>0</v>
      </c>
      <c r="O256" s="234">
        <f>ROUND(E256*N256,2)</f>
        <v>0</v>
      </c>
      <c r="P256" s="234">
        <v>0</v>
      </c>
      <c r="Q256" s="234">
        <f>ROUND(E256*P256,2)</f>
        <v>0</v>
      </c>
      <c r="R256" s="236" t="s">
        <v>544</v>
      </c>
      <c r="S256" s="236" t="s">
        <v>141</v>
      </c>
      <c r="T256" s="237" t="s">
        <v>141</v>
      </c>
      <c r="U256" s="222">
        <v>0</v>
      </c>
      <c r="V256" s="222">
        <f>ROUND(E256*U256,2)</f>
        <v>0</v>
      </c>
      <c r="W256" s="222"/>
      <c r="X256" s="222" t="s">
        <v>142</v>
      </c>
      <c r="Y256" s="222" t="s">
        <v>143</v>
      </c>
      <c r="Z256" s="212"/>
      <c r="AA256" s="212"/>
      <c r="AB256" s="212"/>
      <c r="AC256" s="212"/>
      <c r="AD256" s="212"/>
      <c r="AE256" s="212"/>
      <c r="AF256" s="212"/>
      <c r="AG256" s="212" t="s">
        <v>144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2" x14ac:dyDescent="0.2">
      <c r="A257" s="219"/>
      <c r="B257" s="220"/>
      <c r="C257" s="251" t="s">
        <v>547</v>
      </c>
      <c r="D257" s="238"/>
      <c r="E257" s="238"/>
      <c r="F257" s="238"/>
      <c r="G257" s="238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22"/>
      <c r="Z257" s="212"/>
      <c r="AA257" s="212"/>
      <c r="AB257" s="212"/>
      <c r="AC257" s="212"/>
      <c r="AD257" s="212"/>
      <c r="AE257" s="212"/>
      <c r="AF257" s="212"/>
      <c r="AG257" s="212" t="s">
        <v>146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31">
        <v>171</v>
      </c>
      <c r="B258" s="232" t="s">
        <v>548</v>
      </c>
      <c r="C258" s="250" t="s">
        <v>549</v>
      </c>
      <c r="D258" s="233" t="s">
        <v>139</v>
      </c>
      <c r="E258" s="234">
        <v>2.7</v>
      </c>
      <c r="F258" s="235"/>
      <c r="G258" s="236">
        <f>ROUND(E258*F258,2)</f>
        <v>0</v>
      </c>
      <c r="H258" s="235"/>
      <c r="I258" s="236">
        <f>ROUND(E258*H258,2)</f>
        <v>0</v>
      </c>
      <c r="J258" s="235"/>
      <c r="K258" s="236">
        <f>ROUND(E258*J258,2)</f>
        <v>0</v>
      </c>
      <c r="L258" s="236">
        <v>21</v>
      </c>
      <c r="M258" s="236">
        <f>G258*(1+L258/100)</f>
        <v>0</v>
      </c>
      <c r="N258" s="234">
        <v>3.6099999999999999E-3</v>
      </c>
      <c r="O258" s="234">
        <f>ROUND(E258*N258,2)</f>
        <v>0.01</v>
      </c>
      <c r="P258" s="234">
        <v>1.08E-3</v>
      </c>
      <c r="Q258" s="234">
        <f>ROUND(E258*P258,2)</f>
        <v>0</v>
      </c>
      <c r="R258" s="236" t="s">
        <v>539</v>
      </c>
      <c r="S258" s="236" t="s">
        <v>141</v>
      </c>
      <c r="T258" s="237" t="s">
        <v>141</v>
      </c>
      <c r="U258" s="222">
        <v>0.95</v>
      </c>
      <c r="V258" s="222">
        <f>ROUND(E258*U258,2)</f>
        <v>2.57</v>
      </c>
      <c r="W258" s="222"/>
      <c r="X258" s="222" t="s">
        <v>491</v>
      </c>
      <c r="Y258" s="222" t="s">
        <v>143</v>
      </c>
      <c r="Z258" s="212"/>
      <c r="AA258" s="212"/>
      <c r="AB258" s="212"/>
      <c r="AC258" s="212"/>
      <c r="AD258" s="212"/>
      <c r="AE258" s="212"/>
      <c r="AF258" s="212"/>
      <c r="AG258" s="212" t="s">
        <v>492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ht="22.5" outlineLevel="2" x14ac:dyDescent="0.2">
      <c r="A259" s="219"/>
      <c r="B259" s="220"/>
      <c r="C259" s="252" t="s">
        <v>550</v>
      </c>
      <c r="D259" s="239"/>
      <c r="E259" s="239"/>
      <c r="F259" s="239"/>
      <c r="G259" s="239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151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41" t="str">
        <f>C259</f>
        <v>Odstranění povlakových podlah z nášlapné plochy lepených, s podložkou, demontáž soklíků nebo lišt, dodávka a lepení povlaků podlah z plastů, bez podkladu, z pásů, svaření, dodávka a lepení podlahových soklíků z PVC, pastování a vyleštění podlah.</v>
      </c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2">
      <c r="A260" s="219"/>
      <c r="B260" s="220"/>
      <c r="C260" s="253" t="s">
        <v>551</v>
      </c>
      <c r="D260" s="240"/>
      <c r="E260" s="240"/>
      <c r="F260" s="240"/>
      <c r="G260" s="240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22"/>
      <c r="Z260" s="212"/>
      <c r="AA260" s="212"/>
      <c r="AB260" s="212"/>
      <c r="AC260" s="212"/>
      <c r="AD260" s="212"/>
      <c r="AE260" s="212"/>
      <c r="AF260" s="212"/>
      <c r="AG260" s="212" t="s">
        <v>151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x14ac:dyDescent="0.2">
      <c r="A261" s="224" t="s">
        <v>135</v>
      </c>
      <c r="B261" s="225" t="s">
        <v>99</v>
      </c>
      <c r="C261" s="249" t="s">
        <v>100</v>
      </c>
      <c r="D261" s="226"/>
      <c r="E261" s="227"/>
      <c r="F261" s="228"/>
      <c r="G261" s="228">
        <f>SUMIF(AG262:AG266,"&lt;&gt;NOR",G262:G266)</f>
        <v>0</v>
      </c>
      <c r="H261" s="228"/>
      <c r="I261" s="228">
        <f>SUM(I262:I266)</f>
        <v>0</v>
      </c>
      <c r="J261" s="228"/>
      <c r="K261" s="228">
        <f>SUM(K262:K266)</f>
        <v>0</v>
      </c>
      <c r="L261" s="228"/>
      <c r="M261" s="228">
        <f>SUM(M262:M266)</f>
        <v>0</v>
      </c>
      <c r="N261" s="227"/>
      <c r="O261" s="227">
        <f>SUM(O262:O266)</f>
        <v>0.14000000000000001</v>
      </c>
      <c r="P261" s="227"/>
      <c r="Q261" s="227">
        <f>SUM(Q262:Q266)</f>
        <v>0.02</v>
      </c>
      <c r="R261" s="228"/>
      <c r="S261" s="228"/>
      <c r="T261" s="229"/>
      <c r="U261" s="223"/>
      <c r="V261" s="223">
        <f>SUM(V262:V266)</f>
        <v>10.24</v>
      </c>
      <c r="W261" s="223"/>
      <c r="X261" s="223"/>
      <c r="Y261" s="223"/>
      <c r="AG261" t="s">
        <v>136</v>
      </c>
    </row>
    <row r="262" spans="1:60" ht="22.5" outlineLevel="1" x14ac:dyDescent="0.2">
      <c r="A262" s="242">
        <v>172</v>
      </c>
      <c r="B262" s="243" t="s">
        <v>552</v>
      </c>
      <c r="C262" s="254" t="s">
        <v>553</v>
      </c>
      <c r="D262" s="244" t="s">
        <v>149</v>
      </c>
      <c r="E262" s="245">
        <v>52</v>
      </c>
      <c r="F262" s="246"/>
      <c r="G262" s="247">
        <f>ROUND(E262*F262,2)</f>
        <v>0</v>
      </c>
      <c r="H262" s="246"/>
      <c r="I262" s="247">
        <f>ROUND(E262*H262,2)</f>
        <v>0</v>
      </c>
      <c r="J262" s="246"/>
      <c r="K262" s="247">
        <f>ROUND(E262*J262,2)</f>
        <v>0</v>
      </c>
      <c r="L262" s="247">
        <v>21</v>
      </c>
      <c r="M262" s="247">
        <f>G262*(1+L262/100)</f>
        <v>0</v>
      </c>
      <c r="N262" s="245">
        <v>2.1700000000000001E-3</v>
      </c>
      <c r="O262" s="245">
        <f>ROUND(E262*N262,2)</f>
        <v>0.11</v>
      </c>
      <c r="P262" s="245">
        <v>0</v>
      </c>
      <c r="Q262" s="245">
        <f>ROUND(E262*P262,2)</f>
        <v>0</v>
      </c>
      <c r="R262" s="247" t="s">
        <v>534</v>
      </c>
      <c r="S262" s="247" t="s">
        <v>141</v>
      </c>
      <c r="T262" s="248" t="s">
        <v>141</v>
      </c>
      <c r="U262" s="222">
        <v>0.18</v>
      </c>
      <c r="V262" s="222">
        <f>ROUND(E262*U262,2)</f>
        <v>9.36</v>
      </c>
      <c r="W262" s="222"/>
      <c r="X262" s="222" t="s">
        <v>142</v>
      </c>
      <c r="Y262" s="222" t="s">
        <v>143</v>
      </c>
      <c r="Z262" s="212"/>
      <c r="AA262" s="212"/>
      <c r="AB262" s="212"/>
      <c r="AC262" s="212"/>
      <c r="AD262" s="212"/>
      <c r="AE262" s="212"/>
      <c r="AF262" s="212"/>
      <c r="AG262" s="212" t="s">
        <v>144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42">
        <v>173</v>
      </c>
      <c r="B263" s="243" t="s">
        <v>554</v>
      </c>
      <c r="C263" s="254" t="s">
        <v>555</v>
      </c>
      <c r="D263" s="244" t="s">
        <v>0</v>
      </c>
      <c r="E263" s="245">
        <v>43.42</v>
      </c>
      <c r="F263" s="246"/>
      <c r="G263" s="247">
        <f>ROUND(E263*F263,2)</f>
        <v>0</v>
      </c>
      <c r="H263" s="246"/>
      <c r="I263" s="247">
        <f>ROUND(E263*H263,2)</f>
        <v>0</v>
      </c>
      <c r="J263" s="246"/>
      <c r="K263" s="247">
        <f>ROUND(E263*J263,2)</f>
        <v>0</v>
      </c>
      <c r="L263" s="247">
        <v>21</v>
      </c>
      <c r="M263" s="247">
        <f>G263*(1+L263/100)</f>
        <v>0</v>
      </c>
      <c r="N263" s="245">
        <v>0</v>
      </c>
      <c r="O263" s="245">
        <f>ROUND(E263*N263,2)</f>
        <v>0</v>
      </c>
      <c r="P263" s="245">
        <v>0</v>
      </c>
      <c r="Q263" s="245">
        <f>ROUND(E263*P263,2)</f>
        <v>0</v>
      </c>
      <c r="R263" s="247" t="s">
        <v>534</v>
      </c>
      <c r="S263" s="247" t="s">
        <v>141</v>
      </c>
      <c r="T263" s="248" t="s">
        <v>141</v>
      </c>
      <c r="U263" s="222">
        <v>0</v>
      </c>
      <c r="V263" s="222">
        <f>ROUND(E263*U263,2)</f>
        <v>0</v>
      </c>
      <c r="W263" s="222"/>
      <c r="X263" s="222" t="s">
        <v>142</v>
      </c>
      <c r="Y263" s="222" t="s">
        <v>143</v>
      </c>
      <c r="Z263" s="212"/>
      <c r="AA263" s="212"/>
      <c r="AB263" s="212"/>
      <c r="AC263" s="212"/>
      <c r="AD263" s="212"/>
      <c r="AE263" s="212"/>
      <c r="AF263" s="212"/>
      <c r="AG263" s="212" t="s">
        <v>144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31">
        <v>174</v>
      </c>
      <c r="B264" s="232" t="s">
        <v>556</v>
      </c>
      <c r="C264" s="250" t="s">
        <v>557</v>
      </c>
      <c r="D264" s="233" t="s">
        <v>139</v>
      </c>
      <c r="E264" s="234">
        <v>0.36</v>
      </c>
      <c r="F264" s="235"/>
      <c r="G264" s="236">
        <f>ROUND(E264*F264,2)</f>
        <v>0</v>
      </c>
      <c r="H264" s="235"/>
      <c r="I264" s="236">
        <f>ROUND(E264*H264,2)</f>
        <v>0</v>
      </c>
      <c r="J264" s="235"/>
      <c r="K264" s="236">
        <f>ROUND(E264*J264,2)</f>
        <v>0</v>
      </c>
      <c r="L264" s="236">
        <v>21</v>
      </c>
      <c r="M264" s="236">
        <f>G264*(1+L264/100)</f>
        <v>0</v>
      </c>
      <c r="N264" s="234">
        <v>6.9959999999999994E-2</v>
      </c>
      <c r="O264" s="234">
        <f>ROUND(E264*N264,2)</f>
        <v>0.03</v>
      </c>
      <c r="P264" s="234">
        <v>6.8000000000000005E-2</v>
      </c>
      <c r="Q264" s="234">
        <f>ROUND(E264*P264,2)</f>
        <v>0.02</v>
      </c>
      <c r="R264" s="236" t="s">
        <v>539</v>
      </c>
      <c r="S264" s="236" t="s">
        <v>141</v>
      </c>
      <c r="T264" s="237" t="s">
        <v>141</v>
      </c>
      <c r="U264" s="222">
        <v>2.4500000000000002</v>
      </c>
      <c r="V264" s="222">
        <f>ROUND(E264*U264,2)</f>
        <v>0.88</v>
      </c>
      <c r="W264" s="222"/>
      <c r="X264" s="222" t="s">
        <v>491</v>
      </c>
      <c r="Y264" s="222" t="s">
        <v>143</v>
      </c>
      <c r="Z264" s="212"/>
      <c r="AA264" s="212"/>
      <c r="AB264" s="212"/>
      <c r="AC264" s="212"/>
      <c r="AD264" s="212"/>
      <c r="AE264" s="212"/>
      <c r="AF264" s="212"/>
      <c r="AG264" s="212" t="s">
        <v>492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33.75" outlineLevel="2" x14ac:dyDescent="0.2">
      <c r="A265" s="219"/>
      <c r="B265" s="220"/>
      <c r="C265" s="252" t="s">
        <v>558</v>
      </c>
      <c r="D265" s="239"/>
      <c r="E265" s="239"/>
      <c r="F265" s="239"/>
      <c r="G265" s="239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22"/>
      <c r="Z265" s="212"/>
      <c r="AA265" s="212"/>
      <c r="AB265" s="212"/>
      <c r="AC265" s="212"/>
      <c r="AD265" s="212"/>
      <c r="AE265" s="212"/>
      <c r="AF265" s="212"/>
      <c r="AG265" s="212" t="s">
        <v>151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41" t="str">
        <f>C265</f>
        <v>Odsekání a odebrání obkladů z obkládaček vnitřních plochy do 2 m2, otlučení podkladní omítky až na zdivo, postřik stěn maltou cementovou, dodávka a montáž obkladů z obkladaček pórovinových kladených do malty, začištění omítek kolem obkladů. Dodávka materiálu.</v>
      </c>
      <c r="BB265" s="212"/>
      <c r="BC265" s="212"/>
      <c r="BD265" s="212"/>
      <c r="BE265" s="212"/>
      <c r="BF265" s="212"/>
      <c r="BG265" s="212"/>
      <c r="BH265" s="212"/>
    </row>
    <row r="266" spans="1:60" ht="22.5" outlineLevel="3" x14ac:dyDescent="0.2">
      <c r="A266" s="219"/>
      <c r="B266" s="220"/>
      <c r="C266" s="253" t="s">
        <v>541</v>
      </c>
      <c r="D266" s="240"/>
      <c r="E266" s="240"/>
      <c r="F266" s="240"/>
      <c r="G266" s="240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22"/>
      <c r="Z266" s="212"/>
      <c r="AA266" s="212"/>
      <c r="AB266" s="212"/>
      <c r="AC266" s="212"/>
      <c r="AD266" s="212"/>
      <c r="AE266" s="212"/>
      <c r="AF266" s="212"/>
      <c r="AG266" s="212" t="s">
        <v>151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41" t="str">
        <f>C266</f>
        <v>Svislé přemístění ze 2. NP, nebo 1. PP, vodorovné vnitrostaveništní přemístění do 30 m, odvoz na skládku do 10 km. Bez poplatku za skládku.</v>
      </c>
      <c r="BB266" s="212"/>
      <c r="BC266" s="212"/>
      <c r="BD266" s="212"/>
      <c r="BE266" s="212"/>
      <c r="BF266" s="212"/>
      <c r="BG266" s="212"/>
      <c r="BH266" s="212"/>
    </row>
    <row r="267" spans="1:60" x14ac:dyDescent="0.2">
      <c r="A267" s="224" t="s">
        <v>135</v>
      </c>
      <c r="B267" s="225" t="s">
        <v>101</v>
      </c>
      <c r="C267" s="249" t="s">
        <v>102</v>
      </c>
      <c r="D267" s="226"/>
      <c r="E267" s="227"/>
      <c r="F267" s="228"/>
      <c r="G267" s="228">
        <f>SUMIF(AG268:AG269,"&lt;&gt;NOR",G268:G269)</f>
        <v>0</v>
      </c>
      <c r="H267" s="228"/>
      <c r="I267" s="228">
        <f>SUM(I268:I269)</f>
        <v>0</v>
      </c>
      <c r="J267" s="228"/>
      <c r="K267" s="228">
        <f>SUM(K268:K269)</f>
        <v>0</v>
      </c>
      <c r="L267" s="228"/>
      <c r="M267" s="228">
        <f>SUM(M268:M269)</f>
        <v>0</v>
      </c>
      <c r="N267" s="227"/>
      <c r="O267" s="227">
        <f>SUM(O268:O269)</f>
        <v>0.29000000000000004</v>
      </c>
      <c r="P267" s="227"/>
      <c r="Q267" s="227">
        <f>SUM(Q268:Q269)</f>
        <v>0</v>
      </c>
      <c r="R267" s="228"/>
      <c r="S267" s="228"/>
      <c r="T267" s="229"/>
      <c r="U267" s="223"/>
      <c r="V267" s="223">
        <f>SUM(V268:V269)</f>
        <v>92.67</v>
      </c>
      <c r="W267" s="223"/>
      <c r="X267" s="223"/>
      <c r="Y267" s="223"/>
      <c r="AG267" t="s">
        <v>136</v>
      </c>
    </row>
    <row r="268" spans="1:60" ht="22.5" outlineLevel="1" x14ac:dyDescent="0.2">
      <c r="A268" s="242">
        <v>175</v>
      </c>
      <c r="B268" s="243" t="s">
        <v>559</v>
      </c>
      <c r="C268" s="254" t="s">
        <v>560</v>
      </c>
      <c r="D268" s="244" t="s">
        <v>139</v>
      </c>
      <c r="E268" s="245">
        <v>647.46900000000005</v>
      </c>
      <c r="F268" s="246"/>
      <c r="G268" s="247">
        <f>ROUND(E268*F268,2)</f>
        <v>0</v>
      </c>
      <c r="H268" s="246"/>
      <c r="I268" s="247">
        <f>ROUND(E268*H268,2)</f>
        <v>0</v>
      </c>
      <c r="J268" s="246"/>
      <c r="K268" s="247">
        <f>ROUND(E268*J268,2)</f>
        <v>0</v>
      </c>
      <c r="L268" s="247">
        <v>21</v>
      </c>
      <c r="M268" s="247">
        <f>G268*(1+L268/100)</f>
        <v>0</v>
      </c>
      <c r="N268" s="245">
        <v>4.4000000000000002E-4</v>
      </c>
      <c r="O268" s="245">
        <f>ROUND(E268*N268,2)</f>
        <v>0.28000000000000003</v>
      </c>
      <c r="P268" s="245">
        <v>0</v>
      </c>
      <c r="Q268" s="245">
        <f>ROUND(E268*P268,2)</f>
        <v>0</v>
      </c>
      <c r="R268" s="247" t="s">
        <v>539</v>
      </c>
      <c r="S268" s="247" t="s">
        <v>141</v>
      </c>
      <c r="T268" s="248" t="s">
        <v>141</v>
      </c>
      <c r="U268" s="222">
        <v>0.14000000000000001</v>
      </c>
      <c r="V268" s="222">
        <f>ROUND(E268*U268,2)</f>
        <v>90.65</v>
      </c>
      <c r="W268" s="222"/>
      <c r="X268" s="222" t="s">
        <v>491</v>
      </c>
      <c r="Y268" s="222" t="s">
        <v>143</v>
      </c>
      <c r="Z268" s="212"/>
      <c r="AA268" s="212"/>
      <c r="AB268" s="212"/>
      <c r="AC268" s="212"/>
      <c r="AD268" s="212"/>
      <c r="AE268" s="212"/>
      <c r="AF268" s="212"/>
      <c r="AG268" s="212" t="s">
        <v>492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ht="22.5" outlineLevel="1" x14ac:dyDescent="0.2">
      <c r="A269" s="242">
        <v>176</v>
      </c>
      <c r="B269" s="243" t="s">
        <v>561</v>
      </c>
      <c r="C269" s="254" t="s">
        <v>562</v>
      </c>
      <c r="D269" s="244" t="s">
        <v>139</v>
      </c>
      <c r="E269" s="245">
        <v>15.55</v>
      </c>
      <c r="F269" s="246"/>
      <c r="G269" s="247">
        <f>ROUND(E269*F269,2)</f>
        <v>0</v>
      </c>
      <c r="H269" s="246"/>
      <c r="I269" s="247">
        <f>ROUND(E269*H269,2)</f>
        <v>0</v>
      </c>
      <c r="J269" s="246"/>
      <c r="K269" s="247">
        <f>ROUND(E269*J269,2)</f>
        <v>0</v>
      </c>
      <c r="L269" s="247">
        <v>21</v>
      </c>
      <c r="M269" s="247">
        <f>G269*(1+L269/100)</f>
        <v>0</v>
      </c>
      <c r="N269" s="245">
        <v>3.6999999999999999E-4</v>
      </c>
      <c r="O269" s="245">
        <f>ROUND(E269*N269,2)</f>
        <v>0.01</v>
      </c>
      <c r="P269" s="245">
        <v>0</v>
      </c>
      <c r="Q269" s="245">
        <f>ROUND(E269*P269,2)</f>
        <v>0</v>
      </c>
      <c r="R269" s="247" t="s">
        <v>539</v>
      </c>
      <c r="S269" s="247" t="s">
        <v>141</v>
      </c>
      <c r="T269" s="248" t="s">
        <v>141</v>
      </c>
      <c r="U269" s="222">
        <v>0.13</v>
      </c>
      <c r="V269" s="222">
        <f>ROUND(E269*U269,2)</f>
        <v>2.02</v>
      </c>
      <c r="W269" s="222"/>
      <c r="X269" s="222" t="s">
        <v>491</v>
      </c>
      <c r="Y269" s="222" t="s">
        <v>143</v>
      </c>
      <c r="Z269" s="212"/>
      <c r="AA269" s="212"/>
      <c r="AB269" s="212"/>
      <c r="AC269" s="212"/>
      <c r="AD269" s="212"/>
      <c r="AE269" s="212"/>
      <c r="AF269" s="212"/>
      <c r="AG269" s="212" t="s">
        <v>492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x14ac:dyDescent="0.2">
      <c r="A270" s="224" t="s">
        <v>135</v>
      </c>
      <c r="B270" s="225" t="s">
        <v>103</v>
      </c>
      <c r="C270" s="249" t="s">
        <v>104</v>
      </c>
      <c r="D270" s="226"/>
      <c r="E270" s="227"/>
      <c r="F270" s="228"/>
      <c r="G270" s="228">
        <f>SUMIF(AG271:AG271,"&lt;&gt;NOR",G271:G271)</f>
        <v>0</v>
      </c>
      <c r="H270" s="228"/>
      <c r="I270" s="228">
        <f>SUM(I271:I271)</f>
        <v>0</v>
      </c>
      <c r="J270" s="228"/>
      <c r="K270" s="228">
        <f>SUM(K271:K271)</f>
        <v>0</v>
      </c>
      <c r="L270" s="228"/>
      <c r="M270" s="228">
        <f>SUM(M271:M271)</f>
        <v>0</v>
      </c>
      <c r="N270" s="227"/>
      <c r="O270" s="227">
        <f>SUM(O271:O271)</f>
        <v>0</v>
      </c>
      <c r="P270" s="227"/>
      <c r="Q270" s="227">
        <f>SUM(Q271:Q271)</f>
        <v>0</v>
      </c>
      <c r="R270" s="228"/>
      <c r="S270" s="228"/>
      <c r="T270" s="229"/>
      <c r="U270" s="223"/>
      <c r="V270" s="223">
        <f>SUM(V271:V271)</f>
        <v>0</v>
      </c>
      <c r="W270" s="223"/>
      <c r="X270" s="223"/>
      <c r="Y270" s="223"/>
      <c r="AG270" t="s">
        <v>136</v>
      </c>
    </row>
    <row r="271" spans="1:60" outlineLevel="1" x14ac:dyDescent="0.2">
      <c r="A271" s="242">
        <v>177</v>
      </c>
      <c r="B271" s="243" t="s">
        <v>563</v>
      </c>
      <c r="C271" s="254" t="s">
        <v>564</v>
      </c>
      <c r="D271" s="244" t="s">
        <v>306</v>
      </c>
      <c r="E271" s="245">
        <v>1</v>
      </c>
      <c r="F271" s="246"/>
      <c r="G271" s="247">
        <f>ROUND(E271*F271,2)</f>
        <v>0</v>
      </c>
      <c r="H271" s="246"/>
      <c r="I271" s="247">
        <f>ROUND(E271*H271,2)</f>
        <v>0</v>
      </c>
      <c r="J271" s="246"/>
      <c r="K271" s="247">
        <f>ROUND(E271*J271,2)</f>
        <v>0</v>
      </c>
      <c r="L271" s="247">
        <v>21</v>
      </c>
      <c r="M271" s="247">
        <f>G271*(1+L271/100)</f>
        <v>0</v>
      </c>
      <c r="N271" s="245">
        <v>0</v>
      </c>
      <c r="O271" s="245">
        <f>ROUND(E271*N271,2)</f>
        <v>0</v>
      </c>
      <c r="P271" s="245">
        <v>0</v>
      </c>
      <c r="Q271" s="245">
        <f>ROUND(E271*P271,2)</f>
        <v>0</v>
      </c>
      <c r="R271" s="247"/>
      <c r="S271" s="247" t="s">
        <v>165</v>
      </c>
      <c r="T271" s="248" t="s">
        <v>166</v>
      </c>
      <c r="U271" s="222">
        <v>0</v>
      </c>
      <c r="V271" s="222">
        <f>ROUND(E271*U271,2)</f>
        <v>0</v>
      </c>
      <c r="W271" s="222"/>
      <c r="X271" s="222" t="s">
        <v>142</v>
      </c>
      <c r="Y271" s="222" t="s">
        <v>143</v>
      </c>
      <c r="Z271" s="212"/>
      <c r="AA271" s="212"/>
      <c r="AB271" s="212"/>
      <c r="AC271" s="212"/>
      <c r="AD271" s="212"/>
      <c r="AE271" s="212"/>
      <c r="AF271" s="212"/>
      <c r="AG271" s="212" t="s">
        <v>144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x14ac:dyDescent="0.2">
      <c r="A272" s="224" t="s">
        <v>135</v>
      </c>
      <c r="B272" s="225" t="s">
        <v>105</v>
      </c>
      <c r="C272" s="249" t="s">
        <v>27</v>
      </c>
      <c r="D272" s="226"/>
      <c r="E272" s="227"/>
      <c r="F272" s="228"/>
      <c r="G272" s="228">
        <f>SUMIF(AG273:AG284,"&lt;&gt;NOR",G273:G284)</f>
        <v>0</v>
      </c>
      <c r="H272" s="228"/>
      <c r="I272" s="228">
        <f>SUM(I273:I284)</f>
        <v>0</v>
      </c>
      <c r="J272" s="228"/>
      <c r="K272" s="228">
        <f>SUM(K273:K284)</f>
        <v>0</v>
      </c>
      <c r="L272" s="228"/>
      <c r="M272" s="228">
        <f>SUM(M273:M284)</f>
        <v>0</v>
      </c>
      <c r="N272" s="227"/>
      <c r="O272" s="227">
        <f>SUM(O273:O284)</f>
        <v>0</v>
      </c>
      <c r="P272" s="227"/>
      <c r="Q272" s="227">
        <f>SUM(Q273:Q284)</f>
        <v>0</v>
      </c>
      <c r="R272" s="228"/>
      <c r="S272" s="228"/>
      <c r="T272" s="229"/>
      <c r="U272" s="223"/>
      <c r="V272" s="223">
        <f>SUM(V273:V284)</f>
        <v>0</v>
      </c>
      <c r="W272" s="223"/>
      <c r="X272" s="223"/>
      <c r="Y272" s="223"/>
      <c r="AG272" t="s">
        <v>136</v>
      </c>
    </row>
    <row r="273" spans="1:60" outlineLevel="1" x14ac:dyDescent="0.2">
      <c r="A273" s="231">
        <v>178</v>
      </c>
      <c r="B273" s="232" t="s">
        <v>565</v>
      </c>
      <c r="C273" s="250" t="s">
        <v>566</v>
      </c>
      <c r="D273" s="233" t="s">
        <v>567</v>
      </c>
      <c r="E273" s="234">
        <v>1</v>
      </c>
      <c r="F273" s="235"/>
      <c r="G273" s="236">
        <f>ROUND(E273*F273,2)</f>
        <v>0</v>
      </c>
      <c r="H273" s="235"/>
      <c r="I273" s="236">
        <f>ROUND(E273*H273,2)</f>
        <v>0</v>
      </c>
      <c r="J273" s="235"/>
      <c r="K273" s="236">
        <f>ROUND(E273*J273,2)</f>
        <v>0</v>
      </c>
      <c r="L273" s="236">
        <v>21</v>
      </c>
      <c r="M273" s="236">
        <f>G273*(1+L273/100)</f>
        <v>0</v>
      </c>
      <c r="N273" s="234">
        <v>0</v>
      </c>
      <c r="O273" s="234">
        <f>ROUND(E273*N273,2)</f>
        <v>0</v>
      </c>
      <c r="P273" s="234">
        <v>0</v>
      </c>
      <c r="Q273" s="234">
        <f>ROUND(E273*P273,2)</f>
        <v>0</v>
      </c>
      <c r="R273" s="236"/>
      <c r="S273" s="236" t="s">
        <v>141</v>
      </c>
      <c r="T273" s="237" t="s">
        <v>166</v>
      </c>
      <c r="U273" s="222">
        <v>0</v>
      </c>
      <c r="V273" s="222">
        <f>ROUND(E273*U273,2)</f>
        <v>0</v>
      </c>
      <c r="W273" s="222"/>
      <c r="X273" s="222" t="s">
        <v>568</v>
      </c>
      <c r="Y273" s="222" t="s">
        <v>143</v>
      </c>
      <c r="Z273" s="212"/>
      <c r="AA273" s="212"/>
      <c r="AB273" s="212"/>
      <c r="AC273" s="212"/>
      <c r="AD273" s="212"/>
      <c r="AE273" s="212"/>
      <c r="AF273" s="212"/>
      <c r="AG273" s="212" t="s">
        <v>569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ht="22.5" outlineLevel="2" x14ac:dyDescent="0.2">
      <c r="A274" s="219"/>
      <c r="B274" s="220"/>
      <c r="C274" s="252" t="s">
        <v>570</v>
      </c>
      <c r="D274" s="239"/>
      <c r="E274" s="239"/>
      <c r="F274" s="239"/>
      <c r="G274" s="239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22"/>
      <c r="Z274" s="212"/>
      <c r="AA274" s="212"/>
      <c r="AB274" s="212"/>
      <c r="AC274" s="212"/>
      <c r="AD274" s="212"/>
      <c r="AE274" s="212"/>
      <c r="AF274" s="212"/>
      <c r="AG274" s="212" t="s">
        <v>151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41" t="str">
        <f>C274</f>
        <v>Náklady dodavatele vyplývající z povinností dodavatele stanovených obchodními podmínkami před zahájením stavebních prací. Tato skupina zahrnuje zejména náklady na přípravné činnosti.</v>
      </c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31">
        <v>179</v>
      </c>
      <c r="B275" s="232" t="s">
        <v>571</v>
      </c>
      <c r="C275" s="250" t="s">
        <v>572</v>
      </c>
      <c r="D275" s="233" t="s">
        <v>567</v>
      </c>
      <c r="E275" s="234">
        <v>1</v>
      </c>
      <c r="F275" s="235"/>
      <c r="G275" s="236">
        <f>ROUND(E275*F275,2)</f>
        <v>0</v>
      </c>
      <c r="H275" s="235"/>
      <c r="I275" s="236">
        <f>ROUND(E275*H275,2)</f>
        <v>0</v>
      </c>
      <c r="J275" s="235"/>
      <c r="K275" s="236">
        <f>ROUND(E275*J275,2)</f>
        <v>0</v>
      </c>
      <c r="L275" s="236">
        <v>21</v>
      </c>
      <c r="M275" s="236">
        <f>G275*(1+L275/100)</f>
        <v>0</v>
      </c>
      <c r="N275" s="234">
        <v>0</v>
      </c>
      <c r="O275" s="234">
        <f>ROUND(E275*N275,2)</f>
        <v>0</v>
      </c>
      <c r="P275" s="234">
        <v>0</v>
      </c>
      <c r="Q275" s="234">
        <f>ROUND(E275*P275,2)</f>
        <v>0</v>
      </c>
      <c r="R275" s="236"/>
      <c r="S275" s="236" t="s">
        <v>141</v>
      </c>
      <c r="T275" s="237" t="s">
        <v>166</v>
      </c>
      <c r="U275" s="222">
        <v>0</v>
      </c>
      <c r="V275" s="222">
        <f>ROUND(E275*U275,2)</f>
        <v>0</v>
      </c>
      <c r="W275" s="222"/>
      <c r="X275" s="222" t="s">
        <v>568</v>
      </c>
      <c r="Y275" s="222" t="s">
        <v>143</v>
      </c>
      <c r="Z275" s="212"/>
      <c r="AA275" s="212"/>
      <c r="AB275" s="212"/>
      <c r="AC275" s="212"/>
      <c r="AD275" s="212"/>
      <c r="AE275" s="212"/>
      <c r="AF275" s="212"/>
      <c r="AG275" s="212" t="s">
        <v>573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">
      <c r="A276" s="219"/>
      <c r="B276" s="220"/>
      <c r="C276" s="252" t="s">
        <v>574</v>
      </c>
      <c r="D276" s="239"/>
      <c r="E276" s="239"/>
      <c r="F276" s="239"/>
      <c r="G276" s="239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151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31">
        <v>180</v>
      </c>
      <c r="B277" s="232" t="s">
        <v>575</v>
      </c>
      <c r="C277" s="250" t="s">
        <v>576</v>
      </c>
      <c r="D277" s="233" t="s">
        <v>567</v>
      </c>
      <c r="E277" s="234">
        <v>1</v>
      </c>
      <c r="F277" s="235"/>
      <c r="G277" s="236">
        <f>ROUND(E277*F277,2)</f>
        <v>0</v>
      </c>
      <c r="H277" s="235"/>
      <c r="I277" s="236">
        <f>ROUND(E277*H277,2)</f>
        <v>0</v>
      </c>
      <c r="J277" s="235"/>
      <c r="K277" s="236">
        <f>ROUND(E277*J277,2)</f>
        <v>0</v>
      </c>
      <c r="L277" s="236">
        <v>21</v>
      </c>
      <c r="M277" s="236">
        <f>G277*(1+L277/100)</f>
        <v>0</v>
      </c>
      <c r="N277" s="234">
        <v>0</v>
      </c>
      <c r="O277" s="234">
        <f>ROUND(E277*N277,2)</f>
        <v>0</v>
      </c>
      <c r="P277" s="234">
        <v>0</v>
      </c>
      <c r="Q277" s="234">
        <f>ROUND(E277*P277,2)</f>
        <v>0</v>
      </c>
      <c r="R277" s="236"/>
      <c r="S277" s="236" t="s">
        <v>141</v>
      </c>
      <c r="T277" s="237" t="s">
        <v>166</v>
      </c>
      <c r="U277" s="222">
        <v>0</v>
      </c>
      <c r="V277" s="222">
        <f>ROUND(E277*U277,2)</f>
        <v>0</v>
      </c>
      <c r="W277" s="222"/>
      <c r="X277" s="222" t="s">
        <v>568</v>
      </c>
      <c r="Y277" s="222" t="s">
        <v>143</v>
      </c>
      <c r="Z277" s="212"/>
      <c r="AA277" s="212"/>
      <c r="AB277" s="212"/>
      <c r="AC277" s="212"/>
      <c r="AD277" s="212"/>
      <c r="AE277" s="212"/>
      <c r="AF277" s="212"/>
      <c r="AG277" s="212" t="s">
        <v>577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ht="33.75" outlineLevel="2" x14ac:dyDescent="0.2">
      <c r="A278" s="219"/>
      <c r="B278" s="220"/>
      <c r="C278" s="252" t="s">
        <v>578</v>
      </c>
      <c r="D278" s="239"/>
      <c r="E278" s="239"/>
      <c r="F278" s="239"/>
      <c r="G278" s="239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151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41" t="str">
        <f>C278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31">
        <v>181</v>
      </c>
      <c r="B279" s="232" t="s">
        <v>579</v>
      </c>
      <c r="C279" s="250" t="s">
        <v>580</v>
      </c>
      <c r="D279" s="233" t="s">
        <v>567</v>
      </c>
      <c r="E279" s="234">
        <v>1</v>
      </c>
      <c r="F279" s="235"/>
      <c r="G279" s="236">
        <f>ROUND(E279*F279,2)</f>
        <v>0</v>
      </c>
      <c r="H279" s="235"/>
      <c r="I279" s="236">
        <f>ROUND(E279*H279,2)</f>
        <v>0</v>
      </c>
      <c r="J279" s="235"/>
      <c r="K279" s="236">
        <f>ROUND(E279*J279,2)</f>
        <v>0</v>
      </c>
      <c r="L279" s="236">
        <v>21</v>
      </c>
      <c r="M279" s="236">
        <f>G279*(1+L279/100)</f>
        <v>0</v>
      </c>
      <c r="N279" s="234">
        <v>0</v>
      </c>
      <c r="O279" s="234">
        <f>ROUND(E279*N279,2)</f>
        <v>0</v>
      </c>
      <c r="P279" s="234">
        <v>0</v>
      </c>
      <c r="Q279" s="234">
        <f>ROUND(E279*P279,2)</f>
        <v>0</v>
      </c>
      <c r="R279" s="236"/>
      <c r="S279" s="236" t="s">
        <v>165</v>
      </c>
      <c r="T279" s="237" t="s">
        <v>166</v>
      </c>
      <c r="U279" s="222">
        <v>0</v>
      </c>
      <c r="V279" s="222">
        <f>ROUND(E279*U279,2)</f>
        <v>0</v>
      </c>
      <c r="W279" s="222"/>
      <c r="X279" s="222" t="s">
        <v>568</v>
      </c>
      <c r="Y279" s="222" t="s">
        <v>143</v>
      </c>
      <c r="Z279" s="212"/>
      <c r="AA279" s="212"/>
      <c r="AB279" s="212"/>
      <c r="AC279" s="212"/>
      <c r="AD279" s="212"/>
      <c r="AE279" s="212"/>
      <c r="AF279" s="212"/>
      <c r="AG279" s="212" t="s">
        <v>573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2">
      <c r="A280" s="219"/>
      <c r="B280" s="220"/>
      <c r="C280" s="252" t="s">
        <v>581</v>
      </c>
      <c r="D280" s="239"/>
      <c r="E280" s="239"/>
      <c r="F280" s="239"/>
      <c r="G280" s="239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2"/>
      <c r="AA280" s="212"/>
      <c r="AB280" s="212"/>
      <c r="AC280" s="212"/>
      <c r="AD280" s="212"/>
      <c r="AE280" s="212"/>
      <c r="AF280" s="212"/>
      <c r="AG280" s="212" t="s">
        <v>151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31">
        <v>182</v>
      </c>
      <c r="B281" s="232" t="s">
        <v>582</v>
      </c>
      <c r="C281" s="250" t="s">
        <v>583</v>
      </c>
      <c r="D281" s="233" t="s">
        <v>567</v>
      </c>
      <c r="E281" s="234">
        <v>1</v>
      </c>
      <c r="F281" s="235"/>
      <c r="G281" s="236">
        <f>ROUND(E281*F281,2)</f>
        <v>0</v>
      </c>
      <c r="H281" s="235"/>
      <c r="I281" s="236">
        <f>ROUND(E281*H281,2)</f>
        <v>0</v>
      </c>
      <c r="J281" s="235"/>
      <c r="K281" s="236">
        <f>ROUND(E281*J281,2)</f>
        <v>0</v>
      </c>
      <c r="L281" s="236">
        <v>21</v>
      </c>
      <c r="M281" s="236">
        <f>G281*(1+L281/100)</f>
        <v>0</v>
      </c>
      <c r="N281" s="234">
        <v>0</v>
      </c>
      <c r="O281" s="234">
        <f>ROUND(E281*N281,2)</f>
        <v>0</v>
      </c>
      <c r="P281" s="234">
        <v>0</v>
      </c>
      <c r="Q281" s="234">
        <f>ROUND(E281*P281,2)</f>
        <v>0</v>
      </c>
      <c r="R281" s="236"/>
      <c r="S281" s="236" t="s">
        <v>165</v>
      </c>
      <c r="T281" s="237" t="s">
        <v>166</v>
      </c>
      <c r="U281" s="222">
        <v>0</v>
      </c>
      <c r="V281" s="222">
        <f>ROUND(E281*U281,2)</f>
        <v>0</v>
      </c>
      <c r="W281" s="222"/>
      <c r="X281" s="222" t="s">
        <v>568</v>
      </c>
      <c r="Y281" s="222" t="s">
        <v>143</v>
      </c>
      <c r="Z281" s="212"/>
      <c r="AA281" s="212"/>
      <c r="AB281" s="212"/>
      <c r="AC281" s="212"/>
      <c r="AD281" s="212"/>
      <c r="AE281" s="212"/>
      <c r="AF281" s="212"/>
      <c r="AG281" s="212" t="s">
        <v>573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ht="33.75" outlineLevel="2" x14ac:dyDescent="0.2">
      <c r="A282" s="219"/>
      <c r="B282" s="220"/>
      <c r="C282" s="252" t="s">
        <v>584</v>
      </c>
      <c r="D282" s="239"/>
      <c r="E282" s="239"/>
      <c r="F282" s="239"/>
      <c r="G282" s="239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2"/>
      <c r="AA282" s="212"/>
      <c r="AB282" s="212"/>
      <c r="AC282" s="212"/>
      <c r="AD282" s="212"/>
      <c r="AE282" s="212"/>
      <c r="AF282" s="212"/>
      <c r="AG282" s="212" t="s">
        <v>151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41" t="str">
        <f>C282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31">
        <v>183</v>
      </c>
      <c r="B283" s="232" t="s">
        <v>585</v>
      </c>
      <c r="C283" s="250" t="s">
        <v>586</v>
      </c>
      <c r="D283" s="233" t="s">
        <v>567</v>
      </c>
      <c r="E283" s="234">
        <v>1</v>
      </c>
      <c r="F283" s="235"/>
      <c r="G283" s="236">
        <f>ROUND(E283*F283,2)</f>
        <v>0</v>
      </c>
      <c r="H283" s="235"/>
      <c r="I283" s="236">
        <f>ROUND(E283*H283,2)</f>
        <v>0</v>
      </c>
      <c r="J283" s="235"/>
      <c r="K283" s="236">
        <f>ROUND(E283*J283,2)</f>
        <v>0</v>
      </c>
      <c r="L283" s="236">
        <v>21</v>
      </c>
      <c r="M283" s="236">
        <f>G283*(1+L283/100)</f>
        <v>0</v>
      </c>
      <c r="N283" s="234">
        <v>0</v>
      </c>
      <c r="O283" s="234">
        <f>ROUND(E283*N283,2)</f>
        <v>0</v>
      </c>
      <c r="P283" s="234">
        <v>0</v>
      </c>
      <c r="Q283" s="234">
        <f>ROUND(E283*P283,2)</f>
        <v>0</v>
      </c>
      <c r="R283" s="236"/>
      <c r="S283" s="236" t="s">
        <v>165</v>
      </c>
      <c r="T283" s="237" t="s">
        <v>166</v>
      </c>
      <c r="U283" s="222">
        <v>0</v>
      </c>
      <c r="V283" s="222">
        <f>ROUND(E283*U283,2)</f>
        <v>0</v>
      </c>
      <c r="W283" s="222"/>
      <c r="X283" s="222" t="s">
        <v>568</v>
      </c>
      <c r="Y283" s="222" t="s">
        <v>143</v>
      </c>
      <c r="Z283" s="212"/>
      <c r="AA283" s="212"/>
      <c r="AB283" s="212"/>
      <c r="AC283" s="212"/>
      <c r="AD283" s="212"/>
      <c r="AE283" s="212"/>
      <c r="AF283" s="212"/>
      <c r="AG283" s="212" t="s">
        <v>569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ht="22.5" outlineLevel="2" x14ac:dyDescent="0.2">
      <c r="A284" s="219"/>
      <c r="B284" s="220"/>
      <c r="C284" s="252" t="s">
        <v>587</v>
      </c>
      <c r="D284" s="239"/>
      <c r="E284" s="239"/>
      <c r="F284" s="239"/>
      <c r="G284" s="239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151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41" t="str">
        <f>C284</f>
        <v>Náklady zhotovitele, související s prováděním zkoušek a revizí předepsaných technickými normami nebo objednatelem a které jsou pro provedení díla nezbytné.</v>
      </c>
      <c r="BB284" s="212"/>
      <c r="BC284" s="212"/>
      <c r="BD284" s="212"/>
      <c r="BE284" s="212"/>
      <c r="BF284" s="212"/>
      <c r="BG284" s="212"/>
      <c r="BH284" s="212"/>
    </row>
    <row r="285" spans="1:60" x14ac:dyDescent="0.2">
      <c r="A285" s="224" t="s">
        <v>135</v>
      </c>
      <c r="B285" s="225" t="s">
        <v>106</v>
      </c>
      <c r="C285" s="249" t="s">
        <v>28</v>
      </c>
      <c r="D285" s="226"/>
      <c r="E285" s="227"/>
      <c r="F285" s="228"/>
      <c r="G285" s="228">
        <f>SUMIF(AG286:AG287,"&lt;&gt;NOR",G286:G287)</f>
        <v>0</v>
      </c>
      <c r="H285" s="228"/>
      <c r="I285" s="228">
        <f>SUM(I286:I287)</f>
        <v>0</v>
      </c>
      <c r="J285" s="228"/>
      <c r="K285" s="228">
        <f>SUM(K286:K287)</f>
        <v>0</v>
      </c>
      <c r="L285" s="228"/>
      <c r="M285" s="228">
        <f>SUM(M286:M287)</f>
        <v>0</v>
      </c>
      <c r="N285" s="227"/>
      <c r="O285" s="227">
        <f>SUM(O286:O287)</f>
        <v>0</v>
      </c>
      <c r="P285" s="227"/>
      <c r="Q285" s="227">
        <f>SUM(Q286:Q287)</f>
        <v>0</v>
      </c>
      <c r="R285" s="228"/>
      <c r="S285" s="228"/>
      <c r="T285" s="229"/>
      <c r="U285" s="223"/>
      <c r="V285" s="223">
        <f>SUM(V286:V287)</f>
        <v>0</v>
      </c>
      <c r="W285" s="223"/>
      <c r="X285" s="223"/>
      <c r="Y285" s="223"/>
      <c r="AG285" t="s">
        <v>136</v>
      </c>
    </row>
    <row r="286" spans="1:60" outlineLevel="1" x14ac:dyDescent="0.2">
      <c r="A286" s="231">
        <v>184</v>
      </c>
      <c r="B286" s="232" t="s">
        <v>588</v>
      </c>
      <c r="C286" s="250" t="s">
        <v>589</v>
      </c>
      <c r="D286" s="233" t="s">
        <v>567</v>
      </c>
      <c r="E286" s="234">
        <v>1</v>
      </c>
      <c r="F286" s="235"/>
      <c r="G286" s="236">
        <f>ROUND(E286*F286,2)</f>
        <v>0</v>
      </c>
      <c r="H286" s="235"/>
      <c r="I286" s="236">
        <f>ROUND(E286*H286,2)</f>
        <v>0</v>
      </c>
      <c r="J286" s="235"/>
      <c r="K286" s="236">
        <f>ROUND(E286*J286,2)</f>
        <v>0</v>
      </c>
      <c r="L286" s="236">
        <v>21</v>
      </c>
      <c r="M286" s="236">
        <f>G286*(1+L286/100)</f>
        <v>0</v>
      </c>
      <c r="N286" s="234">
        <v>0</v>
      </c>
      <c r="O286" s="234">
        <f>ROUND(E286*N286,2)</f>
        <v>0</v>
      </c>
      <c r="P286" s="234">
        <v>0</v>
      </c>
      <c r="Q286" s="234">
        <f>ROUND(E286*P286,2)</f>
        <v>0</v>
      </c>
      <c r="R286" s="236"/>
      <c r="S286" s="236" t="s">
        <v>165</v>
      </c>
      <c r="T286" s="237" t="s">
        <v>166</v>
      </c>
      <c r="U286" s="222">
        <v>0</v>
      </c>
      <c r="V286" s="222">
        <f>ROUND(E286*U286,2)</f>
        <v>0</v>
      </c>
      <c r="W286" s="222"/>
      <c r="X286" s="222" t="s">
        <v>568</v>
      </c>
      <c r="Y286" s="222" t="s">
        <v>143</v>
      </c>
      <c r="Z286" s="212"/>
      <c r="AA286" s="212"/>
      <c r="AB286" s="212"/>
      <c r="AC286" s="212"/>
      <c r="AD286" s="212"/>
      <c r="AE286" s="212"/>
      <c r="AF286" s="212"/>
      <c r="AG286" s="212" t="s">
        <v>569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2" x14ac:dyDescent="0.2">
      <c r="A287" s="219"/>
      <c r="B287" s="220"/>
      <c r="C287" s="252" t="s">
        <v>590</v>
      </c>
      <c r="D287" s="239"/>
      <c r="E287" s="239"/>
      <c r="F287" s="239"/>
      <c r="G287" s="239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22"/>
      <c r="Z287" s="212"/>
      <c r="AA287" s="212"/>
      <c r="AB287" s="212"/>
      <c r="AC287" s="212"/>
      <c r="AD287" s="212"/>
      <c r="AE287" s="212"/>
      <c r="AF287" s="212"/>
      <c r="AG287" s="212" t="s">
        <v>151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41" t="str">
        <f>C287</f>
        <v>Náklady na vyhotovení dokumentace skutečného provedení stavby a její předání objednateli v požadované formě a požadovaném počtu.</v>
      </c>
      <c r="BB287" s="212"/>
      <c r="BC287" s="212"/>
      <c r="BD287" s="212"/>
      <c r="BE287" s="212"/>
      <c r="BF287" s="212"/>
      <c r="BG287" s="212"/>
      <c r="BH287" s="212"/>
    </row>
    <row r="288" spans="1:60" x14ac:dyDescent="0.2">
      <c r="A288" s="3"/>
      <c r="B288" s="4"/>
      <c r="C288" s="255"/>
      <c r="D288" s="6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AE288">
        <v>15</v>
      </c>
      <c r="AF288">
        <v>21</v>
      </c>
      <c r="AG288" t="s">
        <v>121</v>
      </c>
    </row>
    <row r="289" spans="1:33" x14ac:dyDescent="0.2">
      <c r="A289" s="215"/>
      <c r="B289" s="216" t="s">
        <v>29</v>
      </c>
      <c r="C289" s="256"/>
      <c r="D289" s="217"/>
      <c r="E289" s="218"/>
      <c r="F289" s="218"/>
      <c r="G289" s="230">
        <f>G8+G11+G28+G40+G42+G46+G66+G69+G72+G98+G113+G116+G145+G173+G207+G233+G247+G254+G261+G267+G270+G272+G285</f>
        <v>0</v>
      </c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AE289">
        <f>SUMIF(L7:L287,AE288,G7:G287)</f>
        <v>0</v>
      </c>
      <c r="AF289">
        <f>SUMIF(L7:L287,AF288,G7:G287)</f>
        <v>0</v>
      </c>
      <c r="AG289" t="s">
        <v>591</v>
      </c>
    </row>
    <row r="290" spans="1:33" x14ac:dyDescent="0.2">
      <c r="C290" s="257"/>
      <c r="D290" s="10"/>
      <c r="AG290" t="s">
        <v>593</v>
      </c>
    </row>
    <row r="291" spans="1:33" x14ac:dyDescent="0.2">
      <c r="D291" s="10"/>
    </row>
    <row r="292" spans="1:33" x14ac:dyDescent="0.2">
      <c r="D292" s="10"/>
    </row>
    <row r="293" spans="1:33" x14ac:dyDescent="0.2">
      <c r="D293" s="10"/>
    </row>
    <row r="294" spans="1:33" x14ac:dyDescent="0.2">
      <c r="D294" s="10"/>
    </row>
    <row r="295" spans="1:33" x14ac:dyDescent="0.2">
      <c r="D295" s="10"/>
    </row>
    <row r="296" spans="1:33" x14ac:dyDescent="0.2">
      <c r="D296" s="10"/>
    </row>
    <row r="297" spans="1:33" x14ac:dyDescent="0.2">
      <c r="D297" s="10"/>
    </row>
    <row r="298" spans="1:33" x14ac:dyDescent="0.2">
      <c r="D298" s="10"/>
    </row>
    <row r="299" spans="1:33" x14ac:dyDescent="0.2">
      <c r="D299" s="10"/>
    </row>
    <row r="300" spans="1:33" x14ac:dyDescent="0.2">
      <c r="D300" s="10"/>
    </row>
    <row r="301" spans="1:33" x14ac:dyDescent="0.2">
      <c r="D301" s="10"/>
    </row>
    <row r="302" spans="1:33" x14ac:dyDescent="0.2">
      <c r="D302" s="10"/>
    </row>
    <row r="303" spans="1:33" x14ac:dyDescent="0.2">
      <c r="D303" s="10"/>
    </row>
    <row r="304" spans="1:33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B64" sheet="1" formatRows="0"/>
  <mergeCells count="77">
    <mergeCell ref="C278:G278"/>
    <mergeCell ref="C280:G280"/>
    <mergeCell ref="C282:G282"/>
    <mergeCell ref="C284:G284"/>
    <mergeCell ref="C287:G287"/>
    <mergeCell ref="C259:G259"/>
    <mergeCell ref="C260:G260"/>
    <mergeCell ref="C265:G265"/>
    <mergeCell ref="C266:G266"/>
    <mergeCell ref="C274:G274"/>
    <mergeCell ref="C276:G276"/>
    <mergeCell ref="C231:G231"/>
    <mergeCell ref="C237:G237"/>
    <mergeCell ref="C250:G250"/>
    <mergeCell ref="C252:G252"/>
    <mergeCell ref="C253:G253"/>
    <mergeCell ref="C257:G257"/>
    <mergeCell ref="C222:G222"/>
    <mergeCell ref="C224:G224"/>
    <mergeCell ref="C225:G225"/>
    <mergeCell ref="C227:G227"/>
    <mergeCell ref="C228:G228"/>
    <mergeCell ref="C230:G230"/>
    <mergeCell ref="C211:G211"/>
    <mergeCell ref="C215:G215"/>
    <mergeCell ref="C216:G216"/>
    <mergeCell ref="C218:G218"/>
    <mergeCell ref="C219:G219"/>
    <mergeCell ref="C221:G221"/>
    <mergeCell ref="C136:G136"/>
    <mergeCell ref="C138:G138"/>
    <mergeCell ref="C139:G139"/>
    <mergeCell ref="C141:G141"/>
    <mergeCell ref="C143:G143"/>
    <mergeCell ref="C209:G209"/>
    <mergeCell ref="C127:G127"/>
    <mergeCell ref="C129:G129"/>
    <mergeCell ref="C130:G130"/>
    <mergeCell ref="C132:G132"/>
    <mergeCell ref="C133:G133"/>
    <mergeCell ref="C135:G135"/>
    <mergeCell ref="C100:G100"/>
    <mergeCell ref="C105:G105"/>
    <mergeCell ref="C115:G115"/>
    <mergeCell ref="C123:G123"/>
    <mergeCell ref="C124:G124"/>
    <mergeCell ref="C126:G126"/>
    <mergeCell ref="C63:G63"/>
    <mergeCell ref="C65:G65"/>
    <mergeCell ref="C68:G68"/>
    <mergeCell ref="C74:G74"/>
    <mergeCell ref="C93:G93"/>
    <mergeCell ref="C95:G95"/>
    <mergeCell ref="C39:G39"/>
    <mergeCell ref="C49:G49"/>
    <mergeCell ref="C51:G51"/>
    <mergeCell ref="C53:G53"/>
    <mergeCell ref="C60:G60"/>
    <mergeCell ref="C61:G61"/>
    <mergeCell ref="C22:G22"/>
    <mergeCell ref="C23:G23"/>
    <mergeCell ref="C30:G30"/>
    <mergeCell ref="C32:G32"/>
    <mergeCell ref="C34:G34"/>
    <mergeCell ref="C36:G36"/>
    <mergeCell ref="C15:G15"/>
    <mergeCell ref="C16:G16"/>
    <mergeCell ref="C17:G17"/>
    <mergeCell ref="C18:G18"/>
    <mergeCell ref="C20:G20"/>
    <mergeCell ref="C21:G2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D.1.1 D.1.1.R4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 D.1.1.R4 Pol'!Názvy_tisku</vt:lpstr>
      <vt:lpstr>oadresa</vt:lpstr>
      <vt:lpstr>Stavba!Objednatel</vt:lpstr>
      <vt:lpstr>Stavba!Objekt</vt:lpstr>
      <vt:lpstr>'D.1.1 D.1.1.R4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Jetelina</dc:creator>
  <cp:lastModifiedBy>Michal Jetelina</cp:lastModifiedBy>
  <cp:lastPrinted>2019-03-19T12:27:02Z</cp:lastPrinted>
  <dcterms:created xsi:type="dcterms:W3CDTF">2009-04-08T07:15:50Z</dcterms:created>
  <dcterms:modified xsi:type="dcterms:W3CDTF">2024-03-12T13:26:05Z</dcterms:modified>
</cp:coreProperties>
</file>